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etyo project\"/>
    </mc:Choice>
  </mc:AlternateContent>
  <xr:revisionPtr revIDLastSave="0" documentId="13_ncr:1_{2ECDCD74-FCA3-4199-888E-94CF7D1FB9D6}" xr6:coauthVersionLast="47" xr6:coauthVersionMax="47" xr10:uidLastSave="{00000000-0000-0000-0000-000000000000}"/>
  <bookViews>
    <workbookView xWindow="-120" yWindow="-120" windowWidth="20730" windowHeight="11160" tabRatio="732" xr2:uid="{00000000-000D-0000-FFFF-FFFF00000000}"/>
  </bookViews>
  <sheets>
    <sheet name="Cover" sheetId="23" r:id="rId1"/>
    <sheet name="Form FGD RT Versi 1 Lembar A3" sheetId="66" r:id="rId2"/>
    <sheet name="Form Lingkungan TK RT" sheetId="67" r:id="rId3"/>
    <sheet name="A. DP-RT" sheetId="24" r:id="rId4"/>
    <sheet name="A.1_Update" sheetId="28" r:id="rId5"/>
    <sheet name="Sheet1" sheetId="65" state="hidden" r:id="rId6"/>
    <sheet name="A.2" sheetId="29" r:id="rId7"/>
    <sheet name="A.3" sheetId="30" r:id="rId8"/>
    <sheet name="A.4" sheetId="31" r:id="rId9"/>
    <sheet name="A.5" sheetId="32" r:id="rId10"/>
    <sheet name="A.6.1" sheetId="33" r:id="rId11"/>
    <sheet name="A.6.2" sheetId="34" r:id="rId12"/>
    <sheet name="A.6.3" sheetId="35" r:id="rId13"/>
    <sheet name="B.DP-LINGKUNGAN" sheetId="54" r:id="rId14"/>
    <sheet name="B.1-B.6-Lingkungan (tk RT)" sheetId="56" r:id="rId15"/>
    <sheet name="C. Rekap data RT (logbook SIM)" sheetId="64" r:id="rId16"/>
    <sheet name="Kekumuhan Awal_RT" sheetId="68" r:id="rId17"/>
  </sheets>
  <externalReferences>
    <externalReference r:id="rId18"/>
  </externalReferences>
  <definedNames>
    <definedName name="_xlnm._FilterDatabase" localSheetId="6" hidden="1">A.2!$A$16:$V$169</definedName>
    <definedName name="_xlnm._FilterDatabase" localSheetId="7" hidden="1">A.3!$A$16:$V$169</definedName>
    <definedName name="_xlnm._FilterDatabase" localSheetId="8" hidden="1">A.4!$A$16:$BN$169</definedName>
    <definedName name="_xlnm._FilterDatabase" localSheetId="9" hidden="1">A.5!$A$16:$Q$169</definedName>
    <definedName name="_xlnm._FilterDatabase" localSheetId="16" hidden="1">'Kekumuhan Awal_RT'!$A$11:$F$44</definedName>
    <definedName name="_Key1" localSheetId="16" hidden="1">#REF!</definedName>
    <definedName name="_Order1" hidden="1">255</definedName>
    <definedName name="_Order2" hidden="1">0</definedName>
    <definedName name="_Sort" localSheetId="16" hidden="1">#REF!</definedName>
    <definedName name="Kecamatan2">#REF!</definedName>
    <definedName name="KecamatanStart">#REF!</definedName>
    <definedName name="Kegiatan">[1]Parameter!$B$3:$B$96</definedName>
    <definedName name="KmpUppKode" hidden="1">#REF!</definedName>
    <definedName name="Kota">#REF!</definedName>
    <definedName name="Kota2">#REF!</definedName>
    <definedName name="KotaStart">#REF!</definedName>
    <definedName name="ListPropinsi">#REF!</definedName>
    <definedName name="_xlnm.Print_Area" localSheetId="3">'A. DP-RT'!$A$1:$M$101</definedName>
    <definedName name="_xlnm.Print_Area" localSheetId="14">'B.1-B.6-Lingkungan (tk RT)'!$A$1:$CV$18</definedName>
    <definedName name="_xlnm.Print_Area" localSheetId="1">'Form FGD RT Versi 1 Lembar A3'!$C$2:$CY$61</definedName>
    <definedName name="_xlnm.Print_Area" localSheetId="2">'Form Lingkungan TK RT'!$B$3:$AL$54</definedName>
    <definedName name="_xlnm.Print_Area" localSheetId="16">'Kekumuhan Awal_RT'!$A$1:$F$40</definedName>
    <definedName name="_xlnm.Print_Titles" localSheetId="3">'A. DP-RT'!$1:$1</definedName>
    <definedName name="_xlnm.Print_Titles" localSheetId="4">A.1_Update!$B:$C,A.1_Update!$8:$15</definedName>
    <definedName name="_xlnm.Print_Titles" localSheetId="6">A.2!$B:$C,A.2!$8:$15</definedName>
    <definedName name="_xlnm.Print_Titles" localSheetId="7">A.3!$B:$C,A.3!$8:$15</definedName>
    <definedName name="_xlnm.Print_Titles" localSheetId="8">A.4!$B:$C,A.4!$8:$15</definedName>
    <definedName name="_xlnm.Print_Titles" localSheetId="9">A.5!$B:$C,A.5!$8:$15</definedName>
    <definedName name="_xlnm.Print_Titles" localSheetId="10">'A.6.1'!$B:$C,'A.6.1'!$8:$15</definedName>
    <definedName name="_xlnm.Print_Titles" localSheetId="11">'A.6.2'!$B:$C,'A.6.2'!$8:$15</definedName>
    <definedName name="_xlnm.Print_Titles" localSheetId="12">'A.6.3'!$B:$C,'A.6.3'!$8:$15</definedName>
    <definedName name="_xlnm.Print_Titles" localSheetId="1">'Form FGD RT Versi 1 Lembar A3'!$C:$C</definedName>
    <definedName name="Propinsi">#REF!</definedName>
    <definedName name="Propinsistart">#REF!</definedName>
  </definedNames>
  <calcPr calcId="181029"/>
</workbook>
</file>

<file path=xl/calcChain.xml><?xml version="1.0" encoding="utf-8"?>
<calcChain xmlns="http://schemas.openxmlformats.org/spreadsheetml/2006/main">
  <c r="C12" i="66" l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C27" i="66" s="1"/>
  <c r="C28" i="66" s="1"/>
  <c r="C29" i="66" s="1"/>
  <c r="C30" i="66" s="1"/>
  <c r="C31" i="66" s="1"/>
  <c r="C32" i="66" s="1"/>
  <c r="C33" i="66" s="1"/>
  <c r="C34" i="66" s="1"/>
  <c r="C35" i="66" s="1"/>
  <c r="C36" i="66" s="1"/>
  <c r="C37" i="66" s="1"/>
  <c r="C38" i="66" s="1"/>
  <c r="C39" i="66" s="1"/>
  <c r="C40" i="66" s="1"/>
  <c r="C41" i="66" s="1"/>
  <c r="C42" i="66" s="1"/>
  <c r="C43" i="66" s="1"/>
  <c r="C44" i="66" s="1"/>
  <c r="C45" i="66" s="1"/>
  <c r="C46" i="66" s="1"/>
  <c r="C47" i="66" s="1"/>
  <c r="C48" i="66" s="1"/>
  <c r="C49" i="66" s="1"/>
  <c r="C50" i="66" s="1"/>
  <c r="G38" i="68"/>
  <c r="I19" i="68"/>
  <c r="I18" i="6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19" i="28"/>
  <c r="H17" i="28"/>
  <c r="H18" i="28"/>
  <c r="F5" i="67"/>
  <c r="F4" i="67"/>
  <c r="D8" i="56"/>
  <c r="F9" i="67"/>
  <c r="F8" i="67"/>
  <c r="F7" i="67"/>
  <c r="F6" i="67"/>
  <c r="E4" i="66"/>
  <c r="E3" i="66"/>
  <c r="O166" i="35"/>
  <c r="N166" i="35"/>
  <c r="M166" i="35"/>
  <c r="L166" i="35"/>
  <c r="K166" i="35"/>
  <c r="J166" i="35"/>
  <c r="I166" i="35"/>
  <c r="H166" i="35"/>
  <c r="G166" i="35"/>
  <c r="F166" i="35"/>
  <c r="E166" i="35"/>
  <c r="D166" i="35"/>
  <c r="O165" i="35"/>
  <c r="N165" i="35"/>
  <c r="M165" i="35"/>
  <c r="L165" i="35"/>
  <c r="K165" i="35"/>
  <c r="J165" i="35"/>
  <c r="I165" i="35"/>
  <c r="H165" i="35"/>
  <c r="G165" i="35"/>
  <c r="F165" i="35"/>
  <c r="E165" i="35"/>
  <c r="D165" i="35"/>
  <c r="O164" i="35"/>
  <c r="N164" i="35"/>
  <c r="M164" i="35"/>
  <c r="L164" i="35"/>
  <c r="K164" i="35"/>
  <c r="J164" i="35"/>
  <c r="I164" i="35"/>
  <c r="H164" i="35"/>
  <c r="G164" i="35"/>
  <c r="F164" i="35"/>
  <c r="E164" i="35"/>
  <c r="D164" i="35"/>
  <c r="O163" i="35"/>
  <c r="N163" i="35"/>
  <c r="M163" i="35"/>
  <c r="L163" i="35"/>
  <c r="K163" i="35"/>
  <c r="J163" i="35"/>
  <c r="I163" i="35"/>
  <c r="H163" i="35"/>
  <c r="G163" i="35"/>
  <c r="F163" i="35"/>
  <c r="E163" i="35"/>
  <c r="D163" i="35"/>
  <c r="O162" i="35"/>
  <c r="N162" i="35"/>
  <c r="M162" i="35"/>
  <c r="L162" i="35"/>
  <c r="K162" i="35"/>
  <c r="J162" i="35"/>
  <c r="I162" i="35"/>
  <c r="H162" i="35"/>
  <c r="G162" i="35"/>
  <c r="F162" i="35"/>
  <c r="E162" i="35"/>
  <c r="D162" i="35"/>
  <c r="O161" i="35"/>
  <c r="N161" i="35"/>
  <c r="M161" i="35"/>
  <c r="L161" i="35"/>
  <c r="K161" i="35"/>
  <c r="J161" i="35"/>
  <c r="I161" i="35"/>
  <c r="H161" i="35"/>
  <c r="G161" i="35"/>
  <c r="F161" i="35"/>
  <c r="E161" i="35"/>
  <c r="D161" i="35"/>
  <c r="O160" i="35"/>
  <c r="N160" i="35"/>
  <c r="M160" i="35"/>
  <c r="L160" i="35"/>
  <c r="K160" i="35"/>
  <c r="J160" i="35"/>
  <c r="I160" i="35"/>
  <c r="H160" i="35"/>
  <c r="G160" i="35"/>
  <c r="F160" i="35"/>
  <c r="E160" i="35"/>
  <c r="D160" i="35"/>
  <c r="O159" i="35"/>
  <c r="N159" i="35"/>
  <c r="M159" i="35"/>
  <c r="L159" i="35"/>
  <c r="K159" i="35"/>
  <c r="J159" i="35"/>
  <c r="I159" i="35"/>
  <c r="H159" i="35"/>
  <c r="G159" i="35"/>
  <c r="F159" i="35"/>
  <c r="E159" i="35"/>
  <c r="D159" i="35"/>
  <c r="O158" i="35"/>
  <c r="N158" i="35"/>
  <c r="M158" i="35"/>
  <c r="L158" i="35"/>
  <c r="K158" i="35"/>
  <c r="J158" i="35"/>
  <c r="I158" i="35"/>
  <c r="H158" i="35"/>
  <c r="G158" i="35"/>
  <c r="F158" i="35"/>
  <c r="E158" i="35"/>
  <c r="D158" i="35"/>
  <c r="O157" i="35"/>
  <c r="N157" i="35"/>
  <c r="M157" i="35"/>
  <c r="L157" i="35"/>
  <c r="K157" i="35"/>
  <c r="J157" i="35"/>
  <c r="I157" i="35"/>
  <c r="H157" i="35"/>
  <c r="G157" i="35"/>
  <c r="F157" i="35"/>
  <c r="E157" i="35"/>
  <c r="D157" i="35"/>
  <c r="O156" i="35"/>
  <c r="N156" i="35"/>
  <c r="M156" i="35"/>
  <c r="L156" i="35"/>
  <c r="K156" i="35"/>
  <c r="J156" i="35"/>
  <c r="I156" i="35"/>
  <c r="H156" i="35"/>
  <c r="G156" i="35"/>
  <c r="F156" i="35"/>
  <c r="E156" i="35"/>
  <c r="D156" i="35"/>
  <c r="O155" i="35"/>
  <c r="N155" i="35"/>
  <c r="M155" i="35"/>
  <c r="L155" i="35"/>
  <c r="K155" i="35"/>
  <c r="J155" i="35"/>
  <c r="I155" i="35"/>
  <c r="H155" i="35"/>
  <c r="G155" i="35"/>
  <c r="F155" i="35"/>
  <c r="E155" i="35"/>
  <c r="D155" i="35"/>
  <c r="O154" i="35"/>
  <c r="N154" i="35"/>
  <c r="M154" i="35"/>
  <c r="L154" i="35"/>
  <c r="K154" i="35"/>
  <c r="J154" i="35"/>
  <c r="I154" i="35"/>
  <c r="H154" i="35"/>
  <c r="G154" i="35"/>
  <c r="F154" i="35"/>
  <c r="E154" i="35"/>
  <c r="D154" i="35"/>
  <c r="O153" i="35"/>
  <c r="N153" i="35"/>
  <c r="M153" i="35"/>
  <c r="L153" i="35"/>
  <c r="K153" i="35"/>
  <c r="J153" i="35"/>
  <c r="I153" i="35"/>
  <c r="H153" i="35"/>
  <c r="G153" i="35"/>
  <c r="F153" i="35"/>
  <c r="E153" i="35"/>
  <c r="D153" i="35"/>
  <c r="O152" i="35"/>
  <c r="N152" i="35"/>
  <c r="M152" i="35"/>
  <c r="L152" i="35"/>
  <c r="K152" i="35"/>
  <c r="J152" i="35"/>
  <c r="I152" i="35"/>
  <c r="H152" i="35"/>
  <c r="G152" i="35"/>
  <c r="F152" i="35"/>
  <c r="E152" i="35"/>
  <c r="D152" i="35"/>
  <c r="O151" i="35"/>
  <c r="N151" i="35"/>
  <c r="M151" i="35"/>
  <c r="L151" i="35"/>
  <c r="K151" i="35"/>
  <c r="J151" i="35"/>
  <c r="I151" i="35"/>
  <c r="H151" i="35"/>
  <c r="G151" i="35"/>
  <c r="F151" i="35"/>
  <c r="E151" i="35"/>
  <c r="D151" i="35"/>
  <c r="O150" i="35"/>
  <c r="N150" i="35"/>
  <c r="M150" i="35"/>
  <c r="L150" i="35"/>
  <c r="K150" i="35"/>
  <c r="J150" i="35"/>
  <c r="I150" i="35"/>
  <c r="H150" i="35"/>
  <c r="G150" i="35"/>
  <c r="F150" i="35"/>
  <c r="E150" i="35"/>
  <c r="D150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O148" i="35"/>
  <c r="N148" i="35"/>
  <c r="M148" i="35"/>
  <c r="L148" i="35"/>
  <c r="K148" i="35"/>
  <c r="J148" i="35"/>
  <c r="I148" i="35"/>
  <c r="H148" i="35"/>
  <c r="G148" i="35"/>
  <c r="F148" i="35"/>
  <c r="E148" i="35"/>
  <c r="D148" i="35"/>
  <c r="O147" i="35"/>
  <c r="N147" i="35"/>
  <c r="M147" i="35"/>
  <c r="L147" i="35"/>
  <c r="K147" i="35"/>
  <c r="J147" i="35"/>
  <c r="I147" i="35"/>
  <c r="H147" i="35"/>
  <c r="G147" i="35"/>
  <c r="F147" i="35"/>
  <c r="E147" i="35"/>
  <c r="D147" i="35"/>
  <c r="O146" i="35"/>
  <c r="N146" i="35"/>
  <c r="M146" i="35"/>
  <c r="L146" i="35"/>
  <c r="K146" i="35"/>
  <c r="J146" i="35"/>
  <c r="I146" i="35"/>
  <c r="H146" i="35"/>
  <c r="G146" i="35"/>
  <c r="F146" i="35"/>
  <c r="E146" i="35"/>
  <c r="D146" i="35"/>
  <c r="O145" i="35"/>
  <c r="N145" i="35"/>
  <c r="M145" i="35"/>
  <c r="L145" i="35"/>
  <c r="K145" i="35"/>
  <c r="J145" i="35"/>
  <c r="I145" i="35"/>
  <c r="H145" i="35"/>
  <c r="G145" i="35"/>
  <c r="F145" i="35"/>
  <c r="E145" i="35"/>
  <c r="D145" i="35"/>
  <c r="O144" i="35"/>
  <c r="N144" i="35"/>
  <c r="M144" i="35"/>
  <c r="L144" i="35"/>
  <c r="K144" i="35"/>
  <c r="J144" i="35"/>
  <c r="I144" i="35"/>
  <c r="H144" i="35"/>
  <c r="G144" i="35"/>
  <c r="F144" i="35"/>
  <c r="E144" i="35"/>
  <c r="D144" i="35"/>
  <c r="O143" i="35"/>
  <c r="N143" i="35"/>
  <c r="M143" i="35"/>
  <c r="L143" i="35"/>
  <c r="K143" i="35"/>
  <c r="J143" i="35"/>
  <c r="I143" i="35"/>
  <c r="H143" i="35"/>
  <c r="G143" i="35"/>
  <c r="F143" i="35"/>
  <c r="E143" i="35"/>
  <c r="D143" i="35"/>
  <c r="O142" i="35"/>
  <c r="N142" i="35"/>
  <c r="M142" i="35"/>
  <c r="L142" i="35"/>
  <c r="K142" i="35"/>
  <c r="J142" i="35"/>
  <c r="I142" i="35"/>
  <c r="H142" i="35"/>
  <c r="G142" i="35"/>
  <c r="F142" i="35"/>
  <c r="E142" i="35"/>
  <c r="D142" i="35"/>
  <c r="O141" i="35"/>
  <c r="N141" i="35"/>
  <c r="M141" i="35"/>
  <c r="L141" i="35"/>
  <c r="K141" i="35"/>
  <c r="J141" i="35"/>
  <c r="I141" i="35"/>
  <c r="H141" i="35"/>
  <c r="G141" i="35"/>
  <c r="F141" i="35"/>
  <c r="E141" i="35"/>
  <c r="D141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O138" i="35"/>
  <c r="N138" i="35"/>
  <c r="M138" i="35"/>
  <c r="L138" i="35"/>
  <c r="K138" i="35"/>
  <c r="J138" i="35"/>
  <c r="I138" i="35"/>
  <c r="H138" i="35"/>
  <c r="G138" i="35"/>
  <c r="F138" i="35"/>
  <c r="E138" i="35"/>
  <c r="D138" i="35"/>
  <c r="O137" i="35"/>
  <c r="N137" i="35"/>
  <c r="M137" i="35"/>
  <c r="L137" i="35"/>
  <c r="K137" i="35"/>
  <c r="J137" i="35"/>
  <c r="I137" i="35"/>
  <c r="H137" i="35"/>
  <c r="G137" i="35"/>
  <c r="F137" i="35"/>
  <c r="E137" i="35"/>
  <c r="D137" i="35"/>
  <c r="O136" i="35"/>
  <c r="N136" i="35"/>
  <c r="M136" i="35"/>
  <c r="L136" i="35"/>
  <c r="K136" i="35"/>
  <c r="J136" i="35"/>
  <c r="I136" i="35"/>
  <c r="H136" i="35"/>
  <c r="G136" i="35"/>
  <c r="F136" i="35"/>
  <c r="E136" i="35"/>
  <c r="D136" i="35"/>
  <c r="O135" i="35"/>
  <c r="N135" i="35"/>
  <c r="M135" i="35"/>
  <c r="L135" i="35"/>
  <c r="K135" i="35"/>
  <c r="J135" i="35"/>
  <c r="I135" i="35"/>
  <c r="H135" i="35"/>
  <c r="G135" i="35"/>
  <c r="F135" i="35"/>
  <c r="E135" i="35"/>
  <c r="D135" i="35"/>
  <c r="O134" i="35"/>
  <c r="N134" i="35"/>
  <c r="M134" i="35"/>
  <c r="L134" i="35"/>
  <c r="K134" i="35"/>
  <c r="J134" i="35"/>
  <c r="I134" i="35"/>
  <c r="H134" i="35"/>
  <c r="G134" i="35"/>
  <c r="F134" i="35"/>
  <c r="E134" i="35"/>
  <c r="D134" i="35"/>
  <c r="O133" i="35"/>
  <c r="N133" i="35"/>
  <c r="M133" i="35"/>
  <c r="L133" i="35"/>
  <c r="K133" i="35"/>
  <c r="J133" i="35"/>
  <c r="I133" i="35"/>
  <c r="H133" i="35"/>
  <c r="G133" i="35"/>
  <c r="F133" i="35"/>
  <c r="E133" i="35"/>
  <c r="D133" i="35"/>
  <c r="O132" i="35"/>
  <c r="N132" i="35"/>
  <c r="M132" i="35"/>
  <c r="L132" i="35"/>
  <c r="K132" i="35"/>
  <c r="J132" i="35"/>
  <c r="I132" i="35"/>
  <c r="H132" i="35"/>
  <c r="G132" i="35"/>
  <c r="F132" i="35"/>
  <c r="E132" i="35"/>
  <c r="D132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O129" i="35"/>
  <c r="N129" i="35"/>
  <c r="M129" i="35"/>
  <c r="L129" i="35"/>
  <c r="K129" i="35"/>
  <c r="J129" i="35"/>
  <c r="I129" i="35"/>
  <c r="H129" i="35"/>
  <c r="G129" i="35"/>
  <c r="F129" i="35"/>
  <c r="E129" i="35"/>
  <c r="D129" i="35"/>
  <c r="O128" i="35"/>
  <c r="N128" i="35"/>
  <c r="M128" i="35"/>
  <c r="L128" i="35"/>
  <c r="K128" i="35"/>
  <c r="J128" i="35"/>
  <c r="I128" i="35"/>
  <c r="H128" i="35"/>
  <c r="G128" i="35"/>
  <c r="F128" i="35"/>
  <c r="E128" i="35"/>
  <c r="D128" i="35"/>
  <c r="O127" i="35"/>
  <c r="N127" i="35"/>
  <c r="M127" i="35"/>
  <c r="L127" i="35"/>
  <c r="K127" i="35"/>
  <c r="J127" i="35"/>
  <c r="I127" i="35"/>
  <c r="H127" i="35"/>
  <c r="G127" i="35"/>
  <c r="F127" i="35"/>
  <c r="E127" i="35"/>
  <c r="D127" i="35"/>
  <c r="O126" i="35"/>
  <c r="N126" i="35"/>
  <c r="M126" i="35"/>
  <c r="L126" i="35"/>
  <c r="K126" i="35"/>
  <c r="J126" i="35"/>
  <c r="I126" i="35"/>
  <c r="H126" i="35"/>
  <c r="G126" i="35"/>
  <c r="F126" i="35"/>
  <c r="E126" i="35"/>
  <c r="D126" i="35"/>
  <c r="O125" i="35"/>
  <c r="N125" i="35"/>
  <c r="M125" i="35"/>
  <c r="L125" i="35"/>
  <c r="K125" i="35"/>
  <c r="J125" i="35"/>
  <c r="I125" i="35"/>
  <c r="H125" i="35"/>
  <c r="G125" i="35"/>
  <c r="F125" i="35"/>
  <c r="E125" i="35"/>
  <c r="D125" i="35"/>
  <c r="O124" i="35"/>
  <c r="N124" i="35"/>
  <c r="M124" i="35"/>
  <c r="L124" i="35"/>
  <c r="K124" i="35"/>
  <c r="J124" i="35"/>
  <c r="I124" i="35"/>
  <c r="H124" i="35"/>
  <c r="G124" i="35"/>
  <c r="F124" i="35"/>
  <c r="E124" i="35"/>
  <c r="D124" i="35"/>
  <c r="O123" i="35"/>
  <c r="N123" i="35"/>
  <c r="M123" i="35"/>
  <c r="L123" i="35"/>
  <c r="K123" i="35"/>
  <c r="J123" i="35"/>
  <c r="I123" i="35"/>
  <c r="H123" i="35"/>
  <c r="G123" i="35"/>
  <c r="F123" i="35"/>
  <c r="E123" i="35"/>
  <c r="D123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O121" i="35"/>
  <c r="N121" i="35"/>
  <c r="M121" i="35"/>
  <c r="L121" i="35"/>
  <c r="K121" i="35"/>
  <c r="J121" i="35"/>
  <c r="I121" i="35"/>
  <c r="H121" i="35"/>
  <c r="G121" i="35"/>
  <c r="F121" i="35"/>
  <c r="E121" i="35"/>
  <c r="D121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O119" i="35"/>
  <c r="N119" i="35"/>
  <c r="M119" i="35"/>
  <c r="L119" i="35"/>
  <c r="K119" i="35"/>
  <c r="J119" i="35"/>
  <c r="I119" i="35"/>
  <c r="H119" i="35"/>
  <c r="G119" i="35"/>
  <c r="F119" i="35"/>
  <c r="E119" i="35"/>
  <c r="D119" i="35"/>
  <c r="O118" i="35"/>
  <c r="N118" i="35"/>
  <c r="M118" i="35"/>
  <c r="L118" i="35"/>
  <c r="K118" i="35"/>
  <c r="J118" i="35"/>
  <c r="I118" i="35"/>
  <c r="H118" i="35"/>
  <c r="G118" i="35"/>
  <c r="F118" i="35"/>
  <c r="E118" i="35"/>
  <c r="D118" i="35"/>
  <c r="O117" i="35"/>
  <c r="N117" i="35"/>
  <c r="M117" i="35"/>
  <c r="L117" i="35"/>
  <c r="K117" i="35"/>
  <c r="J117" i="35"/>
  <c r="I117" i="35"/>
  <c r="H117" i="35"/>
  <c r="G117" i="35"/>
  <c r="F117" i="35"/>
  <c r="E117" i="35"/>
  <c r="D117" i="35"/>
  <c r="O116" i="35"/>
  <c r="N116" i="35"/>
  <c r="M116" i="35"/>
  <c r="L116" i="35"/>
  <c r="K116" i="35"/>
  <c r="J116" i="35"/>
  <c r="I116" i="35"/>
  <c r="H116" i="35"/>
  <c r="G116" i="35"/>
  <c r="F116" i="35"/>
  <c r="E116" i="35"/>
  <c r="D116" i="35"/>
  <c r="O115" i="35"/>
  <c r="N115" i="35"/>
  <c r="M115" i="35"/>
  <c r="L115" i="35"/>
  <c r="K115" i="35"/>
  <c r="J115" i="35"/>
  <c r="I115" i="35"/>
  <c r="H115" i="35"/>
  <c r="G115" i="35"/>
  <c r="F115" i="35"/>
  <c r="E115" i="35"/>
  <c r="D115" i="35"/>
  <c r="O114" i="35"/>
  <c r="N114" i="35"/>
  <c r="M114" i="35"/>
  <c r="L114" i="35"/>
  <c r="K114" i="35"/>
  <c r="J114" i="35"/>
  <c r="I114" i="35"/>
  <c r="H114" i="35"/>
  <c r="G114" i="35"/>
  <c r="F114" i="35"/>
  <c r="E114" i="35"/>
  <c r="D114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O112" i="35"/>
  <c r="N112" i="35"/>
  <c r="M112" i="35"/>
  <c r="L112" i="35"/>
  <c r="K112" i="35"/>
  <c r="J112" i="35"/>
  <c r="I112" i="35"/>
  <c r="H112" i="35"/>
  <c r="G112" i="35"/>
  <c r="F112" i="35"/>
  <c r="E112" i="35"/>
  <c r="D112" i="35"/>
  <c r="O111" i="35"/>
  <c r="N111" i="35"/>
  <c r="M111" i="35"/>
  <c r="L111" i="35"/>
  <c r="K111" i="35"/>
  <c r="J111" i="35"/>
  <c r="I111" i="35"/>
  <c r="H111" i="35"/>
  <c r="G111" i="35"/>
  <c r="F111" i="35"/>
  <c r="E111" i="35"/>
  <c r="D111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O109" i="35"/>
  <c r="N109" i="35"/>
  <c r="M109" i="35"/>
  <c r="L109" i="35"/>
  <c r="K109" i="35"/>
  <c r="J109" i="35"/>
  <c r="I109" i="35"/>
  <c r="H109" i="35"/>
  <c r="G109" i="35"/>
  <c r="F109" i="35"/>
  <c r="E109" i="35"/>
  <c r="D109" i="35"/>
  <c r="O108" i="35"/>
  <c r="N108" i="35"/>
  <c r="M108" i="35"/>
  <c r="L108" i="35"/>
  <c r="K108" i="35"/>
  <c r="J108" i="35"/>
  <c r="I108" i="35"/>
  <c r="H108" i="35"/>
  <c r="G108" i="35"/>
  <c r="F108" i="35"/>
  <c r="E108" i="35"/>
  <c r="D108" i="35"/>
  <c r="O107" i="35"/>
  <c r="N107" i="35"/>
  <c r="M107" i="35"/>
  <c r="L107" i="35"/>
  <c r="K107" i="35"/>
  <c r="J107" i="35"/>
  <c r="I107" i="35"/>
  <c r="H107" i="35"/>
  <c r="G107" i="35"/>
  <c r="F107" i="35"/>
  <c r="E107" i="35"/>
  <c r="D107" i="35"/>
  <c r="O106" i="35"/>
  <c r="N106" i="35"/>
  <c r="M106" i="35"/>
  <c r="L106" i="35"/>
  <c r="K106" i="35"/>
  <c r="J106" i="35"/>
  <c r="I106" i="35"/>
  <c r="H106" i="35"/>
  <c r="G106" i="35"/>
  <c r="F106" i="35"/>
  <c r="E106" i="35"/>
  <c r="D106" i="35"/>
  <c r="O105" i="35"/>
  <c r="N105" i="35"/>
  <c r="M105" i="35"/>
  <c r="L105" i="35"/>
  <c r="K105" i="35"/>
  <c r="J105" i="35"/>
  <c r="I105" i="35"/>
  <c r="H105" i="35"/>
  <c r="G105" i="35"/>
  <c r="F105" i="35"/>
  <c r="E105" i="35"/>
  <c r="D105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O17" i="35"/>
  <c r="O167" i="35" s="1"/>
  <c r="N17" i="35"/>
  <c r="N167" i="35" s="1"/>
  <c r="M17" i="35"/>
  <c r="M167" i="35" s="1"/>
  <c r="L17" i="35"/>
  <c r="L167" i="35" s="1"/>
  <c r="K17" i="35"/>
  <c r="J17" i="35"/>
  <c r="J167" i="35" s="1"/>
  <c r="I17" i="35"/>
  <c r="I167" i="35" s="1"/>
  <c r="H17" i="35"/>
  <c r="G17" i="35"/>
  <c r="G167" i="35"/>
  <c r="F17" i="35"/>
  <c r="E17" i="35"/>
  <c r="D17" i="35"/>
  <c r="B7" i="68"/>
  <c r="B6" i="68"/>
  <c r="B4" i="68"/>
  <c r="B3" i="68"/>
  <c r="F40" i="68"/>
  <c r="I103" i="54"/>
  <c r="F103" i="54"/>
  <c r="I100" i="54"/>
  <c r="F100" i="54"/>
  <c r="L97" i="54"/>
  <c r="I97" i="54"/>
  <c r="F97" i="54"/>
  <c r="CI17" i="56" s="1"/>
  <c r="L95" i="54"/>
  <c r="I95" i="54"/>
  <c r="F95" i="54"/>
  <c r="CF17" i="56"/>
  <c r="F93" i="54"/>
  <c r="I93" i="54"/>
  <c r="L93" i="54"/>
  <c r="L91" i="54"/>
  <c r="I91" i="54"/>
  <c r="F91" i="54"/>
  <c r="I88" i="54"/>
  <c r="BW17" i="56"/>
  <c r="F88" i="54"/>
  <c r="BV17" i="56" s="1"/>
  <c r="F86" i="54"/>
  <c r="I86" i="54"/>
  <c r="I84" i="54"/>
  <c r="F84" i="54"/>
  <c r="L82" i="54"/>
  <c r="I82" i="54"/>
  <c r="F82" i="54"/>
  <c r="I80" i="54"/>
  <c r="F80" i="54"/>
  <c r="F78" i="54"/>
  <c r="I76" i="54"/>
  <c r="F76" i="54"/>
  <c r="I71" i="54"/>
  <c r="F71" i="54"/>
  <c r="I69" i="54"/>
  <c r="F69" i="54"/>
  <c r="I66" i="54"/>
  <c r="F66" i="54"/>
  <c r="J63" i="54"/>
  <c r="J53" i="54"/>
  <c r="L51" i="54"/>
  <c r="I51" i="54"/>
  <c r="J49" i="54"/>
  <c r="L47" i="54"/>
  <c r="I47" i="54"/>
  <c r="F47" i="54"/>
  <c r="J45" i="54"/>
  <c r="I43" i="54"/>
  <c r="F43" i="54"/>
  <c r="I41" i="54"/>
  <c r="F41" i="54"/>
  <c r="L39" i="54"/>
  <c r="I39" i="54"/>
  <c r="F39" i="54"/>
  <c r="J36" i="54"/>
  <c r="J34" i="54"/>
  <c r="J32" i="54"/>
  <c r="J30" i="54"/>
  <c r="J28" i="54"/>
  <c r="J26" i="54"/>
  <c r="J24" i="54"/>
  <c r="J22" i="54"/>
  <c r="J20" i="54"/>
  <c r="J18" i="54"/>
  <c r="J15" i="54"/>
  <c r="J13" i="54"/>
  <c r="J11" i="54"/>
  <c r="J9" i="54"/>
  <c r="Q166" i="34"/>
  <c r="P166" i="34"/>
  <c r="O166" i="34"/>
  <c r="N166" i="34"/>
  <c r="M166" i="34"/>
  <c r="L166" i="34"/>
  <c r="K166" i="34"/>
  <c r="J166" i="34"/>
  <c r="I166" i="34"/>
  <c r="H166" i="34"/>
  <c r="G166" i="34"/>
  <c r="F166" i="34"/>
  <c r="E166" i="34"/>
  <c r="D166" i="34"/>
  <c r="Q165" i="34"/>
  <c r="P165" i="34"/>
  <c r="O165" i="34"/>
  <c r="N165" i="34"/>
  <c r="M165" i="34"/>
  <c r="L165" i="34"/>
  <c r="K165" i="34"/>
  <c r="J165" i="34"/>
  <c r="I165" i="34"/>
  <c r="H165" i="34"/>
  <c r="G165" i="34"/>
  <c r="F165" i="34"/>
  <c r="E165" i="34"/>
  <c r="D165" i="34"/>
  <c r="Q164" i="34"/>
  <c r="P164" i="34"/>
  <c r="O164" i="34"/>
  <c r="N164" i="34"/>
  <c r="M164" i="34"/>
  <c r="L164" i="34"/>
  <c r="K164" i="34"/>
  <c r="J164" i="34"/>
  <c r="I164" i="34"/>
  <c r="H164" i="34"/>
  <c r="G164" i="34"/>
  <c r="F164" i="34"/>
  <c r="E164" i="34"/>
  <c r="D164" i="34"/>
  <c r="Q163" i="34"/>
  <c r="P163" i="34"/>
  <c r="O163" i="34"/>
  <c r="N163" i="34"/>
  <c r="M163" i="34"/>
  <c r="L163" i="34"/>
  <c r="K163" i="34"/>
  <c r="J163" i="34"/>
  <c r="I163" i="34"/>
  <c r="H163" i="34"/>
  <c r="G163" i="34"/>
  <c r="F163" i="34"/>
  <c r="E163" i="34"/>
  <c r="D163" i="34"/>
  <c r="Q162" i="34"/>
  <c r="P162" i="34"/>
  <c r="O162" i="34"/>
  <c r="N162" i="34"/>
  <c r="M162" i="34"/>
  <c r="L162" i="34"/>
  <c r="K162" i="34"/>
  <c r="J162" i="34"/>
  <c r="I162" i="34"/>
  <c r="H162" i="34"/>
  <c r="G162" i="34"/>
  <c r="F162" i="34"/>
  <c r="E162" i="34"/>
  <c r="D162" i="34"/>
  <c r="Q161" i="34"/>
  <c r="P161" i="34"/>
  <c r="O161" i="34"/>
  <c r="N161" i="34"/>
  <c r="M161" i="34"/>
  <c r="L161" i="34"/>
  <c r="K161" i="34"/>
  <c r="J161" i="34"/>
  <c r="I161" i="34"/>
  <c r="H161" i="34"/>
  <c r="G161" i="34"/>
  <c r="F161" i="34"/>
  <c r="E161" i="34"/>
  <c r="D161" i="34"/>
  <c r="Q160" i="34"/>
  <c r="P160" i="34"/>
  <c r="O160" i="34"/>
  <c r="N160" i="34"/>
  <c r="M160" i="34"/>
  <c r="L160" i="34"/>
  <c r="K160" i="34"/>
  <c r="J160" i="34"/>
  <c r="I160" i="34"/>
  <c r="H160" i="34"/>
  <c r="G160" i="34"/>
  <c r="F160" i="34"/>
  <c r="E160" i="34"/>
  <c r="D160" i="34"/>
  <c r="Q159" i="34"/>
  <c r="P159" i="34"/>
  <c r="O159" i="34"/>
  <c r="N159" i="34"/>
  <c r="M159" i="34"/>
  <c r="L159" i="34"/>
  <c r="K159" i="34"/>
  <c r="J159" i="34"/>
  <c r="I159" i="34"/>
  <c r="H159" i="34"/>
  <c r="G159" i="34"/>
  <c r="F159" i="34"/>
  <c r="E159" i="34"/>
  <c r="D159" i="34"/>
  <c r="Q158" i="34"/>
  <c r="P158" i="34"/>
  <c r="O158" i="34"/>
  <c r="N158" i="34"/>
  <c r="M158" i="34"/>
  <c r="L158" i="34"/>
  <c r="K158" i="34"/>
  <c r="J158" i="34"/>
  <c r="I158" i="34"/>
  <c r="H158" i="34"/>
  <c r="G158" i="34"/>
  <c r="F158" i="34"/>
  <c r="E158" i="34"/>
  <c r="D158" i="34"/>
  <c r="Q157" i="34"/>
  <c r="P157" i="34"/>
  <c r="O157" i="34"/>
  <c r="N157" i="34"/>
  <c r="M157" i="34"/>
  <c r="L157" i="34"/>
  <c r="K157" i="34"/>
  <c r="J157" i="34"/>
  <c r="I157" i="34"/>
  <c r="H157" i="34"/>
  <c r="G157" i="34"/>
  <c r="F157" i="34"/>
  <c r="E157" i="34"/>
  <c r="D157" i="34"/>
  <c r="Q156" i="34"/>
  <c r="P156" i="34"/>
  <c r="O156" i="34"/>
  <c r="N156" i="34"/>
  <c r="M156" i="34"/>
  <c r="L156" i="34"/>
  <c r="K156" i="34"/>
  <c r="J156" i="34"/>
  <c r="I156" i="34"/>
  <c r="H156" i="34"/>
  <c r="G156" i="34"/>
  <c r="F156" i="34"/>
  <c r="E156" i="34"/>
  <c r="D156" i="34"/>
  <c r="Q155" i="34"/>
  <c r="P155" i="34"/>
  <c r="O155" i="34"/>
  <c r="N155" i="34"/>
  <c r="M155" i="34"/>
  <c r="L155" i="34"/>
  <c r="K155" i="34"/>
  <c r="J155" i="34"/>
  <c r="I155" i="34"/>
  <c r="H155" i="34"/>
  <c r="G155" i="34"/>
  <c r="F155" i="34"/>
  <c r="E155" i="34"/>
  <c r="D155" i="34"/>
  <c r="Q154" i="34"/>
  <c r="P154" i="34"/>
  <c r="O154" i="34"/>
  <c r="N154" i="34"/>
  <c r="M154" i="34"/>
  <c r="L154" i="34"/>
  <c r="K154" i="34"/>
  <c r="J154" i="34"/>
  <c r="I154" i="34"/>
  <c r="H154" i="34"/>
  <c r="G154" i="34"/>
  <c r="F154" i="34"/>
  <c r="E154" i="34"/>
  <c r="D154" i="34"/>
  <c r="Q153" i="34"/>
  <c r="P153" i="34"/>
  <c r="O153" i="34"/>
  <c r="N153" i="34"/>
  <c r="M153" i="34"/>
  <c r="L153" i="34"/>
  <c r="K153" i="34"/>
  <c r="J153" i="34"/>
  <c r="I153" i="34"/>
  <c r="H153" i="34"/>
  <c r="G153" i="34"/>
  <c r="F153" i="34"/>
  <c r="E153" i="34"/>
  <c r="D153" i="34"/>
  <c r="Q152" i="34"/>
  <c r="P152" i="34"/>
  <c r="O152" i="34"/>
  <c r="N152" i="34"/>
  <c r="M152" i="34"/>
  <c r="L152" i="34"/>
  <c r="K152" i="34"/>
  <c r="J152" i="34"/>
  <c r="I152" i="34"/>
  <c r="H152" i="34"/>
  <c r="G152" i="34"/>
  <c r="F152" i="34"/>
  <c r="E152" i="34"/>
  <c r="D152" i="34"/>
  <c r="Q151" i="34"/>
  <c r="P151" i="34"/>
  <c r="O151" i="34"/>
  <c r="N151" i="34"/>
  <c r="M151" i="34"/>
  <c r="L151" i="34"/>
  <c r="K151" i="34"/>
  <c r="J151" i="34"/>
  <c r="I151" i="34"/>
  <c r="H151" i="34"/>
  <c r="G151" i="34"/>
  <c r="F151" i="34"/>
  <c r="E151" i="34"/>
  <c r="D151" i="34"/>
  <c r="Q150" i="34"/>
  <c r="P150" i="34"/>
  <c r="O150" i="34"/>
  <c r="N150" i="34"/>
  <c r="M150" i="34"/>
  <c r="L150" i="34"/>
  <c r="K150" i="34"/>
  <c r="J150" i="34"/>
  <c r="I150" i="34"/>
  <c r="H150" i="34"/>
  <c r="G150" i="34"/>
  <c r="F150" i="34"/>
  <c r="E150" i="34"/>
  <c r="D150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Q148" i="34"/>
  <c r="P148" i="34"/>
  <c r="O148" i="34"/>
  <c r="N148" i="34"/>
  <c r="M148" i="34"/>
  <c r="L148" i="34"/>
  <c r="K148" i="34"/>
  <c r="J148" i="34"/>
  <c r="I148" i="34"/>
  <c r="H148" i="34"/>
  <c r="G148" i="34"/>
  <c r="F148" i="34"/>
  <c r="E148" i="34"/>
  <c r="D148" i="34"/>
  <c r="Q147" i="34"/>
  <c r="P147" i="34"/>
  <c r="O147" i="34"/>
  <c r="N147" i="34"/>
  <c r="M147" i="34"/>
  <c r="L147" i="34"/>
  <c r="K147" i="34"/>
  <c r="J147" i="34"/>
  <c r="I147" i="34"/>
  <c r="H147" i="34"/>
  <c r="G147" i="34"/>
  <c r="F147" i="34"/>
  <c r="E147" i="34"/>
  <c r="D147" i="34"/>
  <c r="Q146" i="34"/>
  <c r="P146" i="34"/>
  <c r="O146" i="34"/>
  <c r="N146" i="34"/>
  <c r="M146" i="34"/>
  <c r="L146" i="34"/>
  <c r="K146" i="34"/>
  <c r="J146" i="34"/>
  <c r="I146" i="34"/>
  <c r="H146" i="34"/>
  <c r="G146" i="34"/>
  <c r="F146" i="34"/>
  <c r="E146" i="34"/>
  <c r="D146" i="34"/>
  <c r="Q145" i="34"/>
  <c r="P145" i="34"/>
  <c r="O145" i="34"/>
  <c r="N145" i="34"/>
  <c r="M145" i="34"/>
  <c r="L145" i="34"/>
  <c r="K145" i="34"/>
  <c r="J145" i="34"/>
  <c r="I145" i="34"/>
  <c r="H145" i="34"/>
  <c r="G145" i="34"/>
  <c r="F145" i="34"/>
  <c r="E145" i="34"/>
  <c r="D145" i="34"/>
  <c r="Q144" i="34"/>
  <c r="P144" i="34"/>
  <c r="O144" i="34"/>
  <c r="N144" i="34"/>
  <c r="M144" i="34"/>
  <c r="L144" i="34"/>
  <c r="K144" i="34"/>
  <c r="J144" i="34"/>
  <c r="I144" i="34"/>
  <c r="H144" i="34"/>
  <c r="G144" i="34"/>
  <c r="F144" i="34"/>
  <c r="E144" i="34"/>
  <c r="D144" i="34"/>
  <c r="Q143" i="34"/>
  <c r="P143" i="34"/>
  <c r="O143" i="34"/>
  <c r="N143" i="34"/>
  <c r="M143" i="34"/>
  <c r="L143" i="34"/>
  <c r="K143" i="34"/>
  <c r="J143" i="34"/>
  <c r="I143" i="34"/>
  <c r="H143" i="34"/>
  <c r="G143" i="34"/>
  <c r="F143" i="34"/>
  <c r="E143" i="34"/>
  <c r="D143" i="34"/>
  <c r="Q142" i="34"/>
  <c r="P142" i="34"/>
  <c r="O142" i="34"/>
  <c r="N142" i="34"/>
  <c r="M142" i="34"/>
  <c r="L142" i="34"/>
  <c r="K142" i="34"/>
  <c r="J142" i="34"/>
  <c r="I142" i="34"/>
  <c r="H142" i="34"/>
  <c r="G142" i="34"/>
  <c r="F142" i="34"/>
  <c r="E142" i="34"/>
  <c r="D142" i="34"/>
  <c r="Q141" i="34"/>
  <c r="P141" i="34"/>
  <c r="O141" i="34"/>
  <c r="N141" i="34"/>
  <c r="M141" i="34"/>
  <c r="L141" i="34"/>
  <c r="K141" i="34"/>
  <c r="J141" i="34"/>
  <c r="I141" i="34"/>
  <c r="H141" i="34"/>
  <c r="G141" i="34"/>
  <c r="F141" i="34"/>
  <c r="E141" i="34"/>
  <c r="D141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Q139" i="34"/>
  <c r="P139" i="34"/>
  <c r="O139" i="34"/>
  <c r="N139" i="34"/>
  <c r="M139" i="34"/>
  <c r="L139" i="34"/>
  <c r="K139" i="34"/>
  <c r="J139" i="34"/>
  <c r="I139" i="34"/>
  <c r="H139" i="34"/>
  <c r="G139" i="34"/>
  <c r="F139" i="34"/>
  <c r="E139" i="34"/>
  <c r="D139" i="34"/>
  <c r="Q138" i="34"/>
  <c r="P138" i="34"/>
  <c r="O138" i="34"/>
  <c r="N138" i="34"/>
  <c r="M138" i="34"/>
  <c r="L138" i="34"/>
  <c r="K138" i="34"/>
  <c r="J138" i="34"/>
  <c r="I138" i="34"/>
  <c r="H138" i="34"/>
  <c r="G138" i="34"/>
  <c r="F138" i="34"/>
  <c r="E138" i="34"/>
  <c r="D138" i="34"/>
  <c r="Q137" i="34"/>
  <c r="P137" i="34"/>
  <c r="O137" i="34"/>
  <c r="N137" i="34"/>
  <c r="M137" i="34"/>
  <c r="L137" i="34"/>
  <c r="K137" i="34"/>
  <c r="J137" i="34"/>
  <c r="I137" i="34"/>
  <c r="H137" i="34"/>
  <c r="G137" i="34"/>
  <c r="F137" i="34"/>
  <c r="E137" i="34"/>
  <c r="D137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Q135" i="34"/>
  <c r="P135" i="34"/>
  <c r="O135" i="34"/>
  <c r="N135" i="34"/>
  <c r="M135" i="34"/>
  <c r="L135" i="34"/>
  <c r="K135" i="34"/>
  <c r="J135" i="34"/>
  <c r="I135" i="34"/>
  <c r="H135" i="34"/>
  <c r="G135" i="34"/>
  <c r="F135" i="34"/>
  <c r="E135" i="34"/>
  <c r="D135" i="34"/>
  <c r="Q134" i="34"/>
  <c r="P134" i="34"/>
  <c r="O134" i="34"/>
  <c r="N134" i="34"/>
  <c r="M134" i="34"/>
  <c r="L134" i="34"/>
  <c r="K134" i="34"/>
  <c r="J134" i="34"/>
  <c r="I134" i="34"/>
  <c r="H134" i="34"/>
  <c r="G134" i="34"/>
  <c r="F134" i="34"/>
  <c r="E134" i="34"/>
  <c r="D134" i="34"/>
  <c r="Q133" i="34"/>
  <c r="P133" i="34"/>
  <c r="O133" i="34"/>
  <c r="N133" i="34"/>
  <c r="M133" i="34"/>
  <c r="L133" i="34"/>
  <c r="K133" i="34"/>
  <c r="J133" i="34"/>
  <c r="I133" i="34"/>
  <c r="H133" i="34"/>
  <c r="G133" i="34"/>
  <c r="F133" i="34"/>
  <c r="E133" i="34"/>
  <c r="D133" i="34"/>
  <c r="Q132" i="34"/>
  <c r="P132" i="34"/>
  <c r="O132" i="34"/>
  <c r="N132" i="34"/>
  <c r="M132" i="34"/>
  <c r="L132" i="34"/>
  <c r="K132" i="34"/>
  <c r="J132" i="34"/>
  <c r="I132" i="34"/>
  <c r="H132" i="34"/>
  <c r="G132" i="34"/>
  <c r="F132" i="34"/>
  <c r="E132" i="34"/>
  <c r="D132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Q130" i="34"/>
  <c r="P130" i="34"/>
  <c r="O130" i="34"/>
  <c r="N130" i="34"/>
  <c r="M130" i="34"/>
  <c r="L130" i="34"/>
  <c r="K130" i="34"/>
  <c r="J130" i="34"/>
  <c r="I130" i="34"/>
  <c r="H130" i="34"/>
  <c r="G130" i="34"/>
  <c r="F130" i="34"/>
  <c r="E130" i="34"/>
  <c r="D130" i="34"/>
  <c r="Q129" i="34"/>
  <c r="P129" i="34"/>
  <c r="O129" i="34"/>
  <c r="N129" i="34"/>
  <c r="M129" i="34"/>
  <c r="L129" i="34"/>
  <c r="K129" i="34"/>
  <c r="J129" i="34"/>
  <c r="I129" i="34"/>
  <c r="H129" i="34"/>
  <c r="G129" i="34"/>
  <c r="F129" i="34"/>
  <c r="E129" i="34"/>
  <c r="D129" i="34"/>
  <c r="Q128" i="34"/>
  <c r="P128" i="34"/>
  <c r="O128" i="34"/>
  <c r="N128" i="34"/>
  <c r="M128" i="34"/>
  <c r="L128" i="34"/>
  <c r="K128" i="34"/>
  <c r="J128" i="34"/>
  <c r="I128" i="34"/>
  <c r="H128" i="34"/>
  <c r="G128" i="34"/>
  <c r="F128" i="34"/>
  <c r="E128" i="34"/>
  <c r="D128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Q126" i="34"/>
  <c r="P126" i="34"/>
  <c r="O126" i="34"/>
  <c r="N126" i="34"/>
  <c r="M126" i="34"/>
  <c r="L126" i="34"/>
  <c r="K126" i="34"/>
  <c r="J126" i="34"/>
  <c r="I126" i="34"/>
  <c r="H126" i="34"/>
  <c r="G126" i="34"/>
  <c r="F126" i="34"/>
  <c r="E126" i="34"/>
  <c r="D126" i="34"/>
  <c r="Q125" i="34"/>
  <c r="P125" i="34"/>
  <c r="O125" i="34"/>
  <c r="N125" i="34"/>
  <c r="M125" i="34"/>
  <c r="L125" i="34"/>
  <c r="K125" i="34"/>
  <c r="J125" i="34"/>
  <c r="I125" i="34"/>
  <c r="H125" i="34"/>
  <c r="G125" i="34"/>
  <c r="F125" i="34"/>
  <c r="E125" i="34"/>
  <c r="D125" i="34"/>
  <c r="Q124" i="34"/>
  <c r="P124" i="34"/>
  <c r="O124" i="34"/>
  <c r="N124" i="34"/>
  <c r="M124" i="34"/>
  <c r="L124" i="34"/>
  <c r="K124" i="34"/>
  <c r="J124" i="34"/>
  <c r="I124" i="34"/>
  <c r="H124" i="34"/>
  <c r="G124" i="34"/>
  <c r="F124" i="34"/>
  <c r="E124" i="34"/>
  <c r="D124" i="34"/>
  <c r="Q123" i="34"/>
  <c r="P123" i="34"/>
  <c r="O123" i="34"/>
  <c r="N123" i="34"/>
  <c r="M123" i="34"/>
  <c r="L123" i="34"/>
  <c r="K123" i="34"/>
  <c r="J123" i="34"/>
  <c r="I123" i="34"/>
  <c r="H123" i="34"/>
  <c r="G123" i="34"/>
  <c r="F123" i="34"/>
  <c r="E123" i="34"/>
  <c r="D123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Q121" i="34"/>
  <c r="P121" i="34"/>
  <c r="O121" i="34"/>
  <c r="N121" i="34"/>
  <c r="M121" i="34"/>
  <c r="L121" i="34"/>
  <c r="K121" i="34"/>
  <c r="J121" i="34"/>
  <c r="I121" i="34"/>
  <c r="H121" i="34"/>
  <c r="G121" i="34"/>
  <c r="F121" i="34"/>
  <c r="E121" i="34"/>
  <c r="D121" i="34"/>
  <c r="Q120" i="34"/>
  <c r="P120" i="34"/>
  <c r="O120" i="34"/>
  <c r="N120" i="34"/>
  <c r="M120" i="34"/>
  <c r="L120" i="34"/>
  <c r="K120" i="34"/>
  <c r="J120" i="34"/>
  <c r="I120" i="34"/>
  <c r="H120" i="34"/>
  <c r="G120" i="34"/>
  <c r="F120" i="34"/>
  <c r="E120" i="34"/>
  <c r="D120" i="34"/>
  <c r="Q119" i="34"/>
  <c r="P119" i="34"/>
  <c r="O119" i="34"/>
  <c r="N119" i="34"/>
  <c r="M119" i="34"/>
  <c r="L119" i="34"/>
  <c r="K119" i="34"/>
  <c r="J119" i="34"/>
  <c r="I119" i="34"/>
  <c r="H119" i="34"/>
  <c r="G119" i="34"/>
  <c r="F119" i="34"/>
  <c r="E119" i="34"/>
  <c r="D119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Q117" i="34"/>
  <c r="P117" i="34"/>
  <c r="O117" i="34"/>
  <c r="N117" i="34"/>
  <c r="M117" i="34"/>
  <c r="L117" i="34"/>
  <c r="K117" i="34"/>
  <c r="J117" i="34"/>
  <c r="I117" i="34"/>
  <c r="H117" i="34"/>
  <c r="G117" i="34"/>
  <c r="F117" i="34"/>
  <c r="E117" i="34"/>
  <c r="D117" i="34"/>
  <c r="Q116" i="34"/>
  <c r="P116" i="34"/>
  <c r="O116" i="34"/>
  <c r="N116" i="34"/>
  <c r="M116" i="34"/>
  <c r="L116" i="34"/>
  <c r="K116" i="34"/>
  <c r="J116" i="34"/>
  <c r="I116" i="34"/>
  <c r="H116" i="34"/>
  <c r="G116" i="34"/>
  <c r="F116" i="34"/>
  <c r="E116" i="34"/>
  <c r="D116" i="34"/>
  <c r="Q115" i="34"/>
  <c r="P115" i="34"/>
  <c r="O115" i="34"/>
  <c r="N115" i="34"/>
  <c r="M115" i="34"/>
  <c r="L115" i="34"/>
  <c r="K115" i="34"/>
  <c r="J115" i="34"/>
  <c r="I115" i="34"/>
  <c r="H115" i="34"/>
  <c r="G115" i="34"/>
  <c r="F115" i="34"/>
  <c r="E115" i="34"/>
  <c r="D115" i="34"/>
  <c r="Q114" i="34"/>
  <c r="P114" i="34"/>
  <c r="O114" i="34"/>
  <c r="N114" i="34"/>
  <c r="M114" i="34"/>
  <c r="L114" i="34"/>
  <c r="K114" i="34"/>
  <c r="J114" i="34"/>
  <c r="I114" i="34"/>
  <c r="H114" i="34"/>
  <c r="G114" i="34"/>
  <c r="F114" i="34"/>
  <c r="E114" i="34"/>
  <c r="D114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Q112" i="34"/>
  <c r="P112" i="34"/>
  <c r="O112" i="34"/>
  <c r="N112" i="34"/>
  <c r="M112" i="34"/>
  <c r="L112" i="34"/>
  <c r="K112" i="34"/>
  <c r="J112" i="34"/>
  <c r="I112" i="34"/>
  <c r="H112" i="34"/>
  <c r="G112" i="34"/>
  <c r="F112" i="34"/>
  <c r="E112" i="34"/>
  <c r="D112" i="34"/>
  <c r="Q111" i="34"/>
  <c r="P111" i="34"/>
  <c r="O111" i="34"/>
  <c r="N111" i="34"/>
  <c r="M111" i="34"/>
  <c r="L111" i="34"/>
  <c r="K111" i="34"/>
  <c r="J111" i="34"/>
  <c r="I111" i="34"/>
  <c r="H111" i="34"/>
  <c r="G111" i="34"/>
  <c r="F111" i="34"/>
  <c r="E111" i="34"/>
  <c r="D111" i="34"/>
  <c r="Q110" i="34"/>
  <c r="P110" i="34"/>
  <c r="O110" i="34"/>
  <c r="N110" i="34"/>
  <c r="M110" i="34"/>
  <c r="L110" i="34"/>
  <c r="K110" i="34"/>
  <c r="J110" i="34"/>
  <c r="I110" i="34"/>
  <c r="H110" i="34"/>
  <c r="G110" i="34"/>
  <c r="F110" i="34"/>
  <c r="E110" i="34"/>
  <c r="D110" i="34"/>
  <c r="Q109" i="34"/>
  <c r="P109" i="34"/>
  <c r="O109" i="34"/>
  <c r="N109" i="34"/>
  <c r="M109" i="34"/>
  <c r="L109" i="34"/>
  <c r="K109" i="34"/>
  <c r="J109" i="34"/>
  <c r="I109" i="34"/>
  <c r="H109" i="34"/>
  <c r="G109" i="34"/>
  <c r="F109" i="34"/>
  <c r="E109" i="34"/>
  <c r="D109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Q107" i="34"/>
  <c r="P107" i="34"/>
  <c r="O107" i="34"/>
  <c r="N107" i="34"/>
  <c r="M107" i="34"/>
  <c r="L107" i="34"/>
  <c r="K107" i="34"/>
  <c r="J107" i="34"/>
  <c r="I107" i="34"/>
  <c r="H107" i="34"/>
  <c r="G107" i="34"/>
  <c r="F107" i="34"/>
  <c r="E107" i="34"/>
  <c r="D107" i="34"/>
  <c r="Q106" i="34"/>
  <c r="P106" i="34"/>
  <c r="O106" i="34"/>
  <c r="N106" i="34"/>
  <c r="M106" i="34"/>
  <c r="L106" i="34"/>
  <c r="K106" i="34"/>
  <c r="J106" i="34"/>
  <c r="I106" i="34"/>
  <c r="H106" i="34"/>
  <c r="G106" i="34"/>
  <c r="F106" i="34"/>
  <c r="E106" i="34"/>
  <c r="D106" i="34"/>
  <c r="Q105" i="34"/>
  <c r="P105" i="34"/>
  <c r="O105" i="34"/>
  <c r="N105" i="34"/>
  <c r="M105" i="34"/>
  <c r="L105" i="34"/>
  <c r="K105" i="34"/>
  <c r="J105" i="34"/>
  <c r="I105" i="34"/>
  <c r="H105" i="34"/>
  <c r="G105" i="34"/>
  <c r="F105" i="34"/>
  <c r="E105" i="34"/>
  <c r="D105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W166" i="33"/>
  <c r="U166" i="33"/>
  <c r="T166" i="33"/>
  <c r="S166" i="33"/>
  <c r="R166" i="33"/>
  <c r="Q166" i="33"/>
  <c r="O166" i="33"/>
  <c r="N166" i="33"/>
  <c r="M166" i="33"/>
  <c r="L166" i="33"/>
  <c r="K166" i="33"/>
  <c r="J166" i="33"/>
  <c r="I166" i="33"/>
  <c r="H166" i="33"/>
  <c r="G166" i="33"/>
  <c r="F166" i="33"/>
  <c r="E166" i="33"/>
  <c r="D166" i="33"/>
  <c r="W165" i="33"/>
  <c r="U165" i="33"/>
  <c r="T165" i="33"/>
  <c r="S165" i="33"/>
  <c r="R165" i="33"/>
  <c r="Q165" i="33"/>
  <c r="O165" i="33"/>
  <c r="N165" i="33"/>
  <c r="M165" i="33"/>
  <c r="L165" i="33"/>
  <c r="K165" i="33"/>
  <c r="J165" i="33"/>
  <c r="I165" i="33"/>
  <c r="H165" i="33"/>
  <c r="G165" i="33"/>
  <c r="F165" i="33"/>
  <c r="E165" i="33"/>
  <c r="D165" i="33"/>
  <c r="W164" i="33"/>
  <c r="U164" i="33"/>
  <c r="T164" i="33"/>
  <c r="S164" i="33"/>
  <c r="R164" i="33"/>
  <c r="Q164" i="33"/>
  <c r="O164" i="33"/>
  <c r="N164" i="33"/>
  <c r="M164" i="33"/>
  <c r="L164" i="33"/>
  <c r="K164" i="33"/>
  <c r="J164" i="33"/>
  <c r="I164" i="33"/>
  <c r="H164" i="33"/>
  <c r="G164" i="33"/>
  <c r="F164" i="33"/>
  <c r="E164" i="33"/>
  <c r="D164" i="33"/>
  <c r="W163" i="33"/>
  <c r="U163" i="33"/>
  <c r="T163" i="33"/>
  <c r="S163" i="33"/>
  <c r="R163" i="33"/>
  <c r="Q163" i="33"/>
  <c r="O163" i="33"/>
  <c r="N163" i="33"/>
  <c r="M163" i="33"/>
  <c r="L163" i="33"/>
  <c r="K163" i="33"/>
  <c r="J163" i="33"/>
  <c r="I163" i="33"/>
  <c r="H163" i="33"/>
  <c r="G163" i="33"/>
  <c r="F163" i="33"/>
  <c r="E163" i="33"/>
  <c r="D163" i="33"/>
  <c r="W162" i="33"/>
  <c r="U162" i="33"/>
  <c r="T162" i="33"/>
  <c r="S162" i="33"/>
  <c r="R162" i="33"/>
  <c r="Q162" i="33"/>
  <c r="O162" i="33"/>
  <c r="N162" i="33"/>
  <c r="M162" i="33"/>
  <c r="L162" i="33"/>
  <c r="K162" i="33"/>
  <c r="J162" i="33"/>
  <c r="I162" i="33"/>
  <c r="H162" i="33"/>
  <c r="G162" i="33"/>
  <c r="F162" i="33"/>
  <c r="E162" i="33"/>
  <c r="D162" i="33"/>
  <c r="W161" i="33"/>
  <c r="U161" i="33"/>
  <c r="T161" i="33"/>
  <c r="S161" i="33"/>
  <c r="R161" i="33"/>
  <c r="Q161" i="33"/>
  <c r="O161" i="33"/>
  <c r="N161" i="33"/>
  <c r="M161" i="33"/>
  <c r="L161" i="33"/>
  <c r="K161" i="33"/>
  <c r="J161" i="33"/>
  <c r="I161" i="33"/>
  <c r="H161" i="33"/>
  <c r="G161" i="33"/>
  <c r="F161" i="33"/>
  <c r="E161" i="33"/>
  <c r="D161" i="33"/>
  <c r="W160" i="33"/>
  <c r="U160" i="33"/>
  <c r="T160" i="33"/>
  <c r="S160" i="33"/>
  <c r="R160" i="33"/>
  <c r="Q160" i="33"/>
  <c r="O160" i="33"/>
  <c r="N160" i="33"/>
  <c r="M160" i="33"/>
  <c r="L160" i="33"/>
  <c r="K160" i="33"/>
  <c r="J160" i="33"/>
  <c r="I160" i="33"/>
  <c r="H160" i="33"/>
  <c r="G160" i="33"/>
  <c r="F160" i="33"/>
  <c r="E160" i="33"/>
  <c r="D160" i="33"/>
  <c r="W159" i="33"/>
  <c r="U159" i="33"/>
  <c r="T159" i="33"/>
  <c r="S159" i="33"/>
  <c r="R159" i="33"/>
  <c r="Q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W158" i="33"/>
  <c r="U158" i="33"/>
  <c r="T158" i="33"/>
  <c r="S158" i="33"/>
  <c r="R158" i="33"/>
  <c r="Q158" i="33"/>
  <c r="O158" i="33"/>
  <c r="N158" i="33"/>
  <c r="M158" i="33"/>
  <c r="L158" i="33"/>
  <c r="K158" i="33"/>
  <c r="J158" i="33"/>
  <c r="I158" i="33"/>
  <c r="H158" i="33"/>
  <c r="G158" i="33"/>
  <c r="F158" i="33"/>
  <c r="E158" i="33"/>
  <c r="D158" i="33"/>
  <c r="W157" i="33"/>
  <c r="U157" i="33"/>
  <c r="T157" i="33"/>
  <c r="S157" i="33"/>
  <c r="R157" i="33"/>
  <c r="Q157" i="33"/>
  <c r="O157" i="33"/>
  <c r="N157" i="33"/>
  <c r="M157" i="33"/>
  <c r="L157" i="33"/>
  <c r="K157" i="33"/>
  <c r="J157" i="33"/>
  <c r="I157" i="33"/>
  <c r="H157" i="33"/>
  <c r="G157" i="33"/>
  <c r="F157" i="33"/>
  <c r="E157" i="33"/>
  <c r="D157" i="33"/>
  <c r="W156" i="33"/>
  <c r="U156" i="33"/>
  <c r="T156" i="33"/>
  <c r="S156" i="33"/>
  <c r="R156" i="33"/>
  <c r="Q156" i="33"/>
  <c r="O156" i="33"/>
  <c r="N156" i="33"/>
  <c r="M156" i="33"/>
  <c r="L156" i="33"/>
  <c r="K156" i="33"/>
  <c r="J156" i="33"/>
  <c r="I156" i="33"/>
  <c r="H156" i="33"/>
  <c r="G156" i="33"/>
  <c r="F156" i="33"/>
  <c r="E156" i="33"/>
  <c r="D156" i="33"/>
  <c r="W155" i="33"/>
  <c r="U155" i="33"/>
  <c r="T155" i="33"/>
  <c r="S155" i="33"/>
  <c r="R155" i="33"/>
  <c r="Q155" i="33"/>
  <c r="O155" i="33"/>
  <c r="N155" i="33"/>
  <c r="M155" i="33"/>
  <c r="L155" i="33"/>
  <c r="K155" i="33"/>
  <c r="J155" i="33"/>
  <c r="I155" i="33"/>
  <c r="H155" i="33"/>
  <c r="G155" i="33"/>
  <c r="F155" i="33"/>
  <c r="E155" i="33"/>
  <c r="D155" i="33"/>
  <c r="W154" i="33"/>
  <c r="U154" i="33"/>
  <c r="T154" i="33"/>
  <c r="S154" i="33"/>
  <c r="R154" i="33"/>
  <c r="Q154" i="33"/>
  <c r="O154" i="33"/>
  <c r="N154" i="33"/>
  <c r="M154" i="33"/>
  <c r="L154" i="33"/>
  <c r="K154" i="33"/>
  <c r="J154" i="33"/>
  <c r="I154" i="33"/>
  <c r="H154" i="33"/>
  <c r="G154" i="33"/>
  <c r="F154" i="33"/>
  <c r="E154" i="33"/>
  <c r="D154" i="33"/>
  <c r="W153" i="33"/>
  <c r="U153" i="33"/>
  <c r="T153" i="33"/>
  <c r="S153" i="33"/>
  <c r="R153" i="33"/>
  <c r="Q153" i="33"/>
  <c r="O153" i="33"/>
  <c r="N153" i="33"/>
  <c r="M153" i="33"/>
  <c r="L153" i="33"/>
  <c r="K153" i="33"/>
  <c r="J153" i="33"/>
  <c r="I153" i="33"/>
  <c r="H153" i="33"/>
  <c r="G153" i="33"/>
  <c r="F153" i="33"/>
  <c r="E153" i="33"/>
  <c r="D153" i="33"/>
  <c r="W152" i="33"/>
  <c r="U152" i="33"/>
  <c r="T152" i="33"/>
  <c r="S152" i="33"/>
  <c r="R152" i="33"/>
  <c r="Q152" i="33"/>
  <c r="O152" i="33"/>
  <c r="N152" i="33"/>
  <c r="M152" i="33"/>
  <c r="L152" i="33"/>
  <c r="K152" i="33"/>
  <c r="J152" i="33"/>
  <c r="I152" i="33"/>
  <c r="H152" i="33"/>
  <c r="G152" i="33"/>
  <c r="F152" i="33"/>
  <c r="E152" i="33"/>
  <c r="D152" i="33"/>
  <c r="W151" i="33"/>
  <c r="U151" i="33"/>
  <c r="T151" i="33"/>
  <c r="S151" i="33"/>
  <c r="R151" i="33"/>
  <c r="Q151" i="33"/>
  <c r="O151" i="33"/>
  <c r="N151" i="33"/>
  <c r="M151" i="33"/>
  <c r="L151" i="33"/>
  <c r="K151" i="33"/>
  <c r="J151" i="33"/>
  <c r="I151" i="33"/>
  <c r="H151" i="33"/>
  <c r="G151" i="33"/>
  <c r="F151" i="33"/>
  <c r="E151" i="33"/>
  <c r="D151" i="33"/>
  <c r="W150" i="33"/>
  <c r="U150" i="33"/>
  <c r="T150" i="33"/>
  <c r="S150" i="33"/>
  <c r="R150" i="33"/>
  <c r="Q150" i="33"/>
  <c r="O150" i="33"/>
  <c r="N150" i="33"/>
  <c r="M150" i="33"/>
  <c r="L150" i="33"/>
  <c r="K150" i="33"/>
  <c r="J150" i="33"/>
  <c r="I150" i="33"/>
  <c r="H150" i="33"/>
  <c r="G150" i="33"/>
  <c r="F150" i="33"/>
  <c r="E150" i="33"/>
  <c r="D150" i="33"/>
  <c r="W149" i="33"/>
  <c r="U149" i="33"/>
  <c r="T149" i="33"/>
  <c r="S149" i="33"/>
  <c r="R149" i="33"/>
  <c r="Q149" i="33"/>
  <c r="O149" i="33"/>
  <c r="N149" i="33"/>
  <c r="M149" i="33"/>
  <c r="L149" i="33"/>
  <c r="K149" i="33"/>
  <c r="J149" i="33"/>
  <c r="I149" i="33"/>
  <c r="H149" i="33"/>
  <c r="G149" i="33"/>
  <c r="F149" i="33"/>
  <c r="E149" i="33"/>
  <c r="D149" i="33"/>
  <c r="W148" i="33"/>
  <c r="U148" i="33"/>
  <c r="T148" i="33"/>
  <c r="S148" i="33"/>
  <c r="R148" i="33"/>
  <c r="Q148" i="33"/>
  <c r="O148" i="33"/>
  <c r="N148" i="33"/>
  <c r="M148" i="33"/>
  <c r="L148" i="33"/>
  <c r="K148" i="33"/>
  <c r="J148" i="33"/>
  <c r="I148" i="33"/>
  <c r="H148" i="33"/>
  <c r="G148" i="33"/>
  <c r="F148" i="33"/>
  <c r="E148" i="33"/>
  <c r="D148" i="33"/>
  <c r="W147" i="33"/>
  <c r="U147" i="33"/>
  <c r="T147" i="33"/>
  <c r="S147" i="33"/>
  <c r="R147" i="33"/>
  <c r="Q147" i="33"/>
  <c r="O147" i="33"/>
  <c r="N147" i="33"/>
  <c r="M147" i="33"/>
  <c r="L147" i="33"/>
  <c r="K147" i="33"/>
  <c r="J147" i="33"/>
  <c r="I147" i="33"/>
  <c r="H147" i="33"/>
  <c r="G147" i="33"/>
  <c r="F147" i="33"/>
  <c r="E147" i="33"/>
  <c r="D147" i="33"/>
  <c r="W146" i="33"/>
  <c r="U146" i="33"/>
  <c r="T146" i="33"/>
  <c r="S146" i="33"/>
  <c r="R146" i="33"/>
  <c r="Q146" i="33"/>
  <c r="O146" i="33"/>
  <c r="N146" i="33"/>
  <c r="M146" i="33"/>
  <c r="L146" i="33"/>
  <c r="K146" i="33"/>
  <c r="J146" i="33"/>
  <c r="I146" i="33"/>
  <c r="H146" i="33"/>
  <c r="G146" i="33"/>
  <c r="F146" i="33"/>
  <c r="E146" i="33"/>
  <c r="D146" i="33"/>
  <c r="W145" i="33"/>
  <c r="U145" i="33"/>
  <c r="T145" i="33"/>
  <c r="S145" i="33"/>
  <c r="R145" i="33"/>
  <c r="Q145" i="33"/>
  <c r="O145" i="33"/>
  <c r="N145" i="33"/>
  <c r="M145" i="33"/>
  <c r="L145" i="33"/>
  <c r="K145" i="33"/>
  <c r="J145" i="33"/>
  <c r="I145" i="33"/>
  <c r="H145" i="33"/>
  <c r="G145" i="33"/>
  <c r="F145" i="33"/>
  <c r="E145" i="33"/>
  <c r="D145" i="33"/>
  <c r="W144" i="33"/>
  <c r="U144" i="33"/>
  <c r="T144" i="33"/>
  <c r="S144" i="33"/>
  <c r="R144" i="33"/>
  <c r="Q144" i="33"/>
  <c r="O144" i="33"/>
  <c r="N144" i="33"/>
  <c r="M144" i="33"/>
  <c r="L144" i="33"/>
  <c r="K144" i="33"/>
  <c r="J144" i="33"/>
  <c r="I144" i="33"/>
  <c r="H144" i="33"/>
  <c r="G144" i="33"/>
  <c r="F144" i="33"/>
  <c r="E144" i="33"/>
  <c r="D144" i="33"/>
  <c r="W143" i="33"/>
  <c r="U143" i="33"/>
  <c r="T143" i="33"/>
  <c r="S143" i="33"/>
  <c r="R143" i="33"/>
  <c r="Q143" i="33"/>
  <c r="O143" i="33"/>
  <c r="N143" i="33"/>
  <c r="M143" i="33"/>
  <c r="L143" i="33"/>
  <c r="K143" i="33"/>
  <c r="J143" i="33"/>
  <c r="I143" i="33"/>
  <c r="H143" i="33"/>
  <c r="G143" i="33"/>
  <c r="F143" i="33"/>
  <c r="E143" i="33"/>
  <c r="D143" i="33"/>
  <c r="W142" i="33"/>
  <c r="U142" i="33"/>
  <c r="T142" i="33"/>
  <c r="S142" i="33"/>
  <c r="R142" i="33"/>
  <c r="Q142" i="33"/>
  <c r="O142" i="33"/>
  <c r="N142" i="33"/>
  <c r="M142" i="33"/>
  <c r="L142" i="33"/>
  <c r="K142" i="33"/>
  <c r="J142" i="33"/>
  <c r="I142" i="33"/>
  <c r="H142" i="33"/>
  <c r="G142" i="33"/>
  <c r="F142" i="33"/>
  <c r="E142" i="33"/>
  <c r="D142" i="33"/>
  <c r="W141" i="33"/>
  <c r="U141" i="33"/>
  <c r="T141" i="33"/>
  <c r="S141" i="33"/>
  <c r="R141" i="33"/>
  <c r="Q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W140" i="33"/>
  <c r="U140" i="33"/>
  <c r="T140" i="33"/>
  <c r="S140" i="33"/>
  <c r="R140" i="33"/>
  <c r="Q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W139" i="33"/>
  <c r="U139" i="33"/>
  <c r="T139" i="33"/>
  <c r="S139" i="33"/>
  <c r="R139" i="33"/>
  <c r="Q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W138" i="33"/>
  <c r="U138" i="33"/>
  <c r="T138" i="33"/>
  <c r="S138" i="33"/>
  <c r="R138" i="33"/>
  <c r="Q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W137" i="33"/>
  <c r="U137" i="33"/>
  <c r="T137" i="33"/>
  <c r="S137" i="33"/>
  <c r="R137" i="33"/>
  <c r="Q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W136" i="33"/>
  <c r="U136" i="33"/>
  <c r="T136" i="33"/>
  <c r="S136" i="33"/>
  <c r="R136" i="33"/>
  <c r="Q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W135" i="33"/>
  <c r="U135" i="33"/>
  <c r="T135" i="33"/>
  <c r="S135" i="33"/>
  <c r="R135" i="33"/>
  <c r="Q135" i="33"/>
  <c r="O135" i="33"/>
  <c r="N135" i="33"/>
  <c r="M135" i="33"/>
  <c r="L135" i="33"/>
  <c r="K135" i="33"/>
  <c r="J135" i="33"/>
  <c r="I135" i="33"/>
  <c r="H135" i="33"/>
  <c r="G135" i="33"/>
  <c r="F135" i="33"/>
  <c r="E135" i="33"/>
  <c r="D135" i="33"/>
  <c r="W134" i="33"/>
  <c r="U134" i="33"/>
  <c r="T134" i="33"/>
  <c r="S134" i="33"/>
  <c r="R134" i="33"/>
  <c r="Q134" i="33"/>
  <c r="O134" i="33"/>
  <c r="N134" i="33"/>
  <c r="M134" i="33"/>
  <c r="L134" i="33"/>
  <c r="K134" i="33"/>
  <c r="J134" i="33"/>
  <c r="I134" i="33"/>
  <c r="H134" i="33"/>
  <c r="G134" i="33"/>
  <c r="F134" i="33"/>
  <c r="E134" i="33"/>
  <c r="D134" i="33"/>
  <c r="W133" i="33"/>
  <c r="U133" i="33"/>
  <c r="T133" i="33"/>
  <c r="S133" i="33"/>
  <c r="R133" i="33"/>
  <c r="Q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W132" i="33"/>
  <c r="U132" i="33"/>
  <c r="T132" i="33"/>
  <c r="S132" i="33"/>
  <c r="R132" i="33"/>
  <c r="Q132" i="33"/>
  <c r="O132" i="33"/>
  <c r="N132" i="33"/>
  <c r="M132" i="33"/>
  <c r="L132" i="33"/>
  <c r="K132" i="33"/>
  <c r="J132" i="33"/>
  <c r="I132" i="33"/>
  <c r="H132" i="33"/>
  <c r="G132" i="33"/>
  <c r="F132" i="33"/>
  <c r="E132" i="33"/>
  <c r="D132" i="33"/>
  <c r="W131" i="33"/>
  <c r="U131" i="33"/>
  <c r="T131" i="33"/>
  <c r="S131" i="33"/>
  <c r="R131" i="33"/>
  <c r="Q131" i="33"/>
  <c r="O131" i="33"/>
  <c r="N131" i="33"/>
  <c r="M131" i="33"/>
  <c r="L131" i="33"/>
  <c r="K131" i="33"/>
  <c r="J131" i="33"/>
  <c r="I131" i="33"/>
  <c r="H131" i="33"/>
  <c r="G131" i="33"/>
  <c r="F131" i="33"/>
  <c r="E131" i="33"/>
  <c r="D131" i="33"/>
  <c r="W130" i="33"/>
  <c r="U130" i="33"/>
  <c r="T130" i="33"/>
  <c r="S130" i="33"/>
  <c r="R130" i="33"/>
  <c r="Q130" i="33"/>
  <c r="O130" i="33"/>
  <c r="N130" i="33"/>
  <c r="M130" i="33"/>
  <c r="L130" i="33"/>
  <c r="K130" i="33"/>
  <c r="J130" i="33"/>
  <c r="I130" i="33"/>
  <c r="H130" i="33"/>
  <c r="G130" i="33"/>
  <c r="F130" i="33"/>
  <c r="E130" i="33"/>
  <c r="D130" i="33"/>
  <c r="W129" i="33"/>
  <c r="U129" i="33"/>
  <c r="T129" i="33"/>
  <c r="S129" i="33"/>
  <c r="R129" i="33"/>
  <c r="Q129" i="33"/>
  <c r="O129" i="33"/>
  <c r="N129" i="33"/>
  <c r="M129" i="33"/>
  <c r="L129" i="33"/>
  <c r="K129" i="33"/>
  <c r="J129" i="33"/>
  <c r="I129" i="33"/>
  <c r="H129" i="33"/>
  <c r="G129" i="33"/>
  <c r="F129" i="33"/>
  <c r="E129" i="33"/>
  <c r="D129" i="33"/>
  <c r="W128" i="33"/>
  <c r="U128" i="33"/>
  <c r="T128" i="33"/>
  <c r="S128" i="33"/>
  <c r="R128" i="33"/>
  <c r="Q128" i="33"/>
  <c r="O128" i="33"/>
  <c r="N128" i="33"/>
  <c r="M128" i="33"/>
  <c r="L128" i="33"/>
  <c r="K128" i="33"/>
  <c r="J128" i="33"/>
  <c r="I128" i="33"/>
  <c r="H128" i="33"/>
  <c r="G128" i="33"/>
  <c r="F128" i="33"/>
  <c r="E128" i="33"/>
  <c r="D128" i="33"/>
  <c r="W127" i="33"/>
  <c r="U127" i="33"/>
  <c r="T127" i="33"/>
  <c r="S127" i="33"/>
  <c r="R127" i="33"/>
  <c r="Q127" i="33"/>
  <c r="O127" i="33"/>
  <c r="N127" i="33"/>
  <c r="M127" i="33"/>
  <c r="L127" i="33"/>
  <c r="K127" i="33"/>
  <c r="J127" i="33"/>
  <c r="I127" i="33"/>
  <c r="H127" i="33"/>
  <c r="G127" i="33"/>
  <c r="F127" i="33"/>
  <c r="E127" i="33"/>
  <c r="D127" i="33"/>
  <c r="W126" i="33"/>
  <c r="U126" i="33"/>
  <c r="T126" i="33"/>
  <c r="S126" i="33"/>
  <c r="R126" i="33"/>
  <c r="Q126" i="33"/>
  <c r="O126" i="33"/>
  <c r="N126" i="33"/>
  <c r="M126" i="33"/>
  <c r="L126" i="33"/>
  <c r="K126" i="33"/>
  <c r="J126" i="33"/>
  <c r="I126" i="33"/>
  <c r="H126" i="33"/>
  <c r="G126" i="33"/>
  <c r="F126" i="33"/>
  <c r="E126" i="33"/>
  <c r="D126" i="33"/>
  <c r="W125" i="33"/>
  <c r="U125" i="33"/>
  <c r="T125" i="33"/>
  <c r="S125" i="33"/>
  <c r="R125" i="33"/>
  <c r="Q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W124" i="33"/>
  <c r="U124" i="33"/>
  <c r="T124" i="33"/>
  <c r="S124" i="33"/>
  <c r="R124" i="33"/>
  <c r="Q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W123" i="33"/>
  <c r="U123" i="33"/>
  <c r="T123" i="33"/>
  <c r="S123" i="33"/>
  <c r="R123" i="33"/>
  <c r="Q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W122" i="33"/>
  <c r="U122" i="33"/>
  <c r="T122" i="33"/>
  <c r="S122" i="33"/>
  <c r="R122" i="33"/>
  <c r="Q122" i="33"/>
  <c r="O122" i="33"/>
  <c r="N122" i="33"/>
  <c r="M122" i="33"/>
  <c r="L122" i="33"/>
  <c r="K122" i="33"/>
  <c r="J122" i="33"/>
  <c r="I122" i="33"/>
  <c r="H122" i="33"/>
  <c r="G122" i="33"/>
  <c r="F122" i="33"/>
  <c r="E122" i="33"/>
  <c r="D122" i="33"/>
  <c r="W121" i="33"/>
  <c r="U121" i="33"/>
  <c r="T121" i="33"/>
  <c r="S121" i="33"/>
  <c r="R121" i="33"/>
  <c r="Q121" i="33"/>
  <c r="O121" i="33"/>
  <c r="N121" i="33"/>
  <c r="M121" i="33"/>
  <c r="L121" i="33"/>
  <c r="K121" i="33"/>
  <c r="J121" i="33"/>
  <c r="I121" i="33"/>
  <c r="H121" i="33"/>
  <c r="G121" i="33"/>
  <c r="F121" i="33"/>
  <c r="E121" i="33"/>
  <c r="D121" i="33"/>
  <c r="W120" i="33"/>
  <c r="U120" i="33"/>
  <c r="T120" i="33"/>
  <c r="S120" i="33"/>
  <c r="R120" i="33"/>
  <c r="Q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W119" i="33"/>
  <c r="U119" i="33"/>
  <c r="T119" i="33"/>
  <c r="S119" i="33"/>
  <c r="R119" i="33"/>
  <c r="Q119" i="33"/>
  <c r="O119" i="33"/>
  <c r="N119" i="33"/>
  <c r="M119" i="33"/>
  <c r="L119" i="33"/>
  <c r="K119" i="33"/>
  <c r="J119" i="33"/>
  <c r="I119" i="33"/>
  <c r="H119" i="33"/>
  <c r="G119" i="33"/>
  <c r="F119" i="33"/>
  <c r="E119" i="33"/>
  <c r="D119" i="33"/>
  <c r="W118" i="33"/>
  <c r="U118" i="33"/>
  <c r="T118" i="33"/>
  <c r="S118" i="33"/>
  <c r="R118" i="33"/>
  <c r="Q118" i="33"/>
  <c r="O118" i="33"/>
  <c r="N118" i="33"/>
  <c r="M118" i="33"/>
  <c r="L118" i="33"/>
  <c r="K118" i="33"/>
  <c r="J118" i="33"/>
  <c r="I118" i="33"/>
  <c r="H118" i="33"/>
  <c r="G118" i="33"/>
  <c r="F118" i="33"/>
  <c r="E118" i="33"/>
  <c r="D118" i="33"/>
  <c r="W117" i="33"/>
  <c r="U117" i="33"/>
  <c r="T117" i="33"/>
  <c r="S117" i="33"/>
  <c r="R117" i="33"/>
  <c r="Q117" i="33"/>
  <c r="O117" i="33"/>
  <c r="N117" i="33"/>
  <c r="M117" i="33"/>
  <c r="L117" i="33"/>
  <c r="K117" i="33"/>
  <c r="J117" i="33"/>
  <c r="I117" i="33"/>
  <c r="H117" i="33"/>
  <c r="G117" i="33"/>
  <c r="F117" i="33"/>
  <c r="E117" i="33"/>
  <c r="D117" i="33"/>
  <c r="W116" i="33"/>
  <c r="U116" i="33"/>
  <c r="T116" i="33"/>
  <c r="S116" i="33"/>
  <c r="R116" i="33"/>
  <c r="Q116" i="33"/>
  <c r="O116" i="33"/>
  <c r="N116" i="33"/>
  <c r="M116" i="33"/>
  <c r="L116" i="33"/>
  <c r="K116" i="33"/>
  <c r="J116" i="33"/>
  <c r="I116" i="33"/>
  <c r="H116" i="33"/>
  <c r="G116" i="33"/>
  <c r="F116" i="33"/>
  <c r="E116" i="33"/>
  <c r="D116" i="33"/>
  <c r="W115" i="33"/>
  <c r="U115" i="33"/>
  <c r="T115" i="33"/>
  <c r="S115" i="33"/>
  <c r="R115" i="33"/>
  <c r="Q115" i="33"/>
  <c r="O115" i="33"/>
  <c r="N115" i="33"/>
  <c r="M115" i="33"/>
  <c r="L115" i="33"/>
  <c r="K115" i="33"/>
  <c r="J115" i="33"/>
  <c r="I115" i="33"/>
  <c r="H115" i="33"/>
  <c r="G115" i="33"/>
  <c r="F115" i="33"/>
  <c r="E115" i="33"/>
  <c r="D115" i="33"/>
  <c r="W114" i="33"/>
  <c r="U114" i="33"/>
  <c r="T114" i="33"/>
  <c r="S114" i="33"/>
  <c r="R114" i="33"/>
  <c r="Q114" i="33"/>
  <c r="O114" i="33"/>
  <c r="N114" i="33"/>
  <c r="M114" i="33"/>
  <c r="L114" i="33"/>
  <c r="K114" i="33"/>
  <c r="J114" i="33"/>
  <c r="I114" i="33"/>
  <c r="H114" i="33"/>
  <c r="G114" i="33"/>
  <c r="F114" i="33"/>
  <c r="E114" i="33"/>
  <c r="D114" i="33"/>
  <c r="W113" i="33"/>
  <c r="U113" i="33"/>
  <c r="T113" i="33"/>
  <c r="S113" i="33"/>
  <c r="R113" i="33"/>
  <c r="Q113" i="33"/>
  <c r="O113" i="33"/>
  <c r="N113" i="33"/>
  <c r="M113" i="33"/>
  <c r="L113" i="33"/>
  <c r="K113" i="33"/>
  <c r="J113" i="33"/>
  <c r="I113" i="33"/>
  <c r="H113" i="33"/>
  <c r="G113" i="33"/>
  <c r="F113" i="33"/>
  <c r="E113" i="33"/>
  <c r="D113" i="33"/>
  <c r="W112" i="33"/>
  <c r="U112" i="33"/>
  <c r="T112" i="33"/>
  <c r="S112" i="33"/>
  <c r="R112" i="33"/>
  <c r="Q112" i="33"/>
  <c r="O112" i="33"/>
  <c r="N112" i="33"/>
  <c r="M112" i="33"/>
  <c r="L112" i="33"/>
  <c r="K112" i="33"/>
  <c r="J112" i="33"/>
  <c r="I112" i="33"/>
  <c r="H112" i="33"/>
  <c r="G112" i="33"/>
  <c r="F112" i="33"/>
  <c r="E112" i="33"/>
  <c r="D112" i="33"/>
  <c r="W111" i="33"/>
  <c r="U111" i="33"/>
  <c r="T111" i="33"/>
  <c r="S111" i="33"/>
  <c r="R111" i="33"/>
  <c r="Q111" i="33"/>
  <c r="O111" i="33"/>
  <c r="N111" i="33"/>
  <c r="M111" i="33"/>
  <c r="L111" i="33"/>
  <c r="K111" i="33"/>
  <c r="J111" i="33"/>
  <c r="I111" i="33"/>
  <c r="H111" i="33"/>
  <c r="G111" i="33"/>
  <c r="F111" i="33"/>
  <c r="E111" i="33"/>
  <c r="D111" i="33"/>
  <c r="W110" i="33"/>
  <c r="U110" i="33"/>
  <c r="T110" i="33"/>
  <c r="S110" i="33"/>
  <c r="R110" i="33"/>
  <c r="Q110" i="33"/>
  <c r="O110" i="33"/>
  <c r="N110" i="33"/>
  <c r="M110" i="33"/>
  <c r="L110" i="33"/>
  <c r="K110" i="33"/>
  <c r="J110" i="33"/>
  <c r="I110" i="33"/>
  <c r="H110" i="33"/>
  <c r="G110" i="33"/>
  <c r="F110" i="33"/>
  <c r="E110" i="33"/>
  <c r="D110" i="33"/>
  <c r="W109" i="33"/>
  <c r="U109" i="33"/>
  <c r="T109" i="33"/>
  <c r="S109" i="33"/>
  <c r="R109" i="33"/>
  <c r="Q109" i="33"/>
  <c r="O109" i="33"/>
  <c r="N109" i="33"/>
  <c r="M109" i="33"/>
  <c r="L109" i="33"/>
  <c r="K109" i="33"/>
  <c r="J109" i="33"/>
  <c r="I109" i="33"/>
  <c r="H109" i="33"/>
  <c r="G109" i="33"/>
  <c r="F109" i="33"/>
  <c r="E109" i="33"/>
  <c r="D109" i="33"/>
  <c r="W108" i="33"/>
  <c r="U108" i="33"/>
  <c r="T108" i="33"/>
  <c r="S108" i="33"/>
  <c r="R108" i="33"/>
  <c r="Q108" i="33"/>
  <c r="O108" i="33"/>
  <c r="N108" i="33"/>
  <c r="M108" i="33"/>
  <c r="L108" i="33"/>
  <c r="K108" i="33"/>
  <c r="J108" i="33"/>
  <c r="I108" i="33"/>
  <c r="H108" i="33"/>
  <c r="G108" i="33"/>
  <c r="F108" i="33"/>
  <c r="E108" i="33"/>
  <c r="D108" i="33"/>
  <c r="W107" i="33"/>
  <c r="U107" i="33"/>
  <c r="T107" i="33"/>
  <c r="S107" i="33"/>
  <c r="R107" i="33"/>
  <c r="Q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W106" i="33"/>
  <c r="U106" i="33"/>
  <c r="T106" i="33"/>
  <c r="S106" i="33"/>
  <c r="R106" i="33"/>
  <c r="Q106" i="33"/>
  <c r="O106" i="33"/>
  <c r="N106" i="33"/>
  <c r="M106" i="33"/>
  <c r="L106" i="33"/>
  <c r="K106" i="33"/>
  <c r="J106" i="33"/>
  <c r="I106" i="33"/>
  <c r="H106" i="33"/>
  <c r="G106" i="33"/>
  <c r="F106" i="33"/>
  <c r="E106" i="33"/>
  <c r="D106" i="33"/>
  <c r="W105" i="33"/>
  <c r="U105" i="33"/>
  <c r="T105" i="33"/>
  <c r="S105" i="33"/>
  <c r="R105" i="33"/>
  <c r="Q105" i="33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W104" i="33"/>
  <c r="U104" i="33"/>
  <c r="T104" i="33"/>
  <c r="S104" i="33"/>
  <c r="R104" i="33"/>
  <c r="Q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W103" i="33"/>
  <c r="U103" i="33"/>
  <c r="T103" i="33"/>
  <c r="S103" i="33"/>
  <c r="R103" i="33"/>
  <c r="Q103" i="33"/>
  <c r="O103" i="33"/>
  <c r="N103" i="33"/>
  <c r="M103" i="33"/>
  <c r="L103" i="33"/>
  <c r="K103" i="33"/>
  <c r="J103" i="33"/>
  <c r="I103" i="33"/>
  <c r="H103" i="33"/>
  <c r="G103" i="33"/>
  <c r="F103" i="33"/>
  <c r="E103" i="33"/>
  <c r="D103" i="33"/>
  <c r="W102" i="33"/>
  <c r="U102" i="33"/>
  <c r="T102" i="33"/>
  <c r="S102" i="33"/>
  <c r="R102" i="33"/>
  <c r="Q102" i="33"/>
  <c r="O102" i="33"/>
  <c r="N102" i="33"/>
  <c r="M102" i="33"/>
  <c r="L102" i="33"/>
  <c r="K102" i="33"/>
  <c r="J102" i="33"/>
  <c r="I102" i="33"/>
  <c r="H102" i="33"/>
  <c r="G102" i="33"/>
  <c r="F102" i="33"/>
  <c r="E102" i="33"/>
  <c r="D102" i="33"/>
  <c r="W101" i="33"/>
  <c r="U101" i="33"/>
  <c r="T101" i="33"/>
  <c r="S101" i="33"/>
  <c r="R101" i="33"/>
  <c r="Q101" i="33"/>
  <c r="O101" i="33"/>
  <c r="N101" i="33"/>
  <c r="M101" i="33"/>
  <c r="L101" i="33"/>
  <c r="K101" i="33"/>
  <c r="J101" i="33"/>
  <c r="I101" i="33"/>
  <c r="H101" i="33"/>
  <c r="G101" i="33"/>
  <c r="F101" i="33"/>
  <c r="E101" i="33"/>
  <c r="D101" i="33"/>
  <c r="W100" i="33"/>
  <c r="U100" i="33"/>
  <c r="T100" i="33"/>
  <c r="S100" i="33"/>
  <c r="R100" i="33"/>
  <c r="Q100" i="33"/>
  <c r="O100" i="33"/>
  <c r="N100" i="33"/>
  <c r="M100" i="33"/>
  <c r="L100" i="33"/>
  <c r="K100" i="33"/>
  <c r="J100" i="33"/>
  <c r="I100" i="33"/>
  <c r="H100" i="33"/>
  <c r="G100" i="33"/>
  <c r="F100" i="33"/>
  <c r="E100" i="33"/>
  <c r="D100" i="33"/>
  <c r="W99" i="33"/>
  <c r="U99" i="33"/>
  <c r="T99" i="33"/>
  <c r="S99" i="33"/>
  <c r="R99" i="33"/>
  <c r="Q99" i="33"/>
  <c r="O99" i="33"/>
  <c r="N99" i="33"/>
  <c r="M99" i="33"/>
  <c r="L99" i="33"/>
  <c r="K99" i="33"/>
  <c r="J99" i="33"/>
  <c r="I99" i="33"/>
  <c r="H99" i="33"/>
  <c r="G99" i="33"/>
  <c r="F99" i="33"/>
  <c r="E99" i="33"/>
  <c r="D99" i="33"/>
  <c r="W98" i="33"/>
  <c r="U98" i="33"/>
  <c r="T98" i="33"/>
  <c r="S98" i="33"/>
  <c r="R98" i="33"/>
  <c r="Q98" i="33"/>
  <c r="O98" i="33"/>
  <c r="N98" i="33"/>
  <c r="M98" i="33"/>
  <c r="L98" i="33"/>
  <c r="K98" i="33"/>
  <c r="J98" i="33"/>
  <c r="I98" i="33"/>
  <c r="H98" i="33"/>
  <c r="G98" i="33"/>
  <c r="F98" i="33"/>
  <c r="E98" i="33"/>
  <c r="D98" i="33"/>
  <c r="W97" i="33"/>
  <c r="U97" i="33"/>
  <c r="T97" i="33"/>
  <c r="S97" i="33"/>
  <c r="R97" i="33"/>
  <c r="Q97" i="33"/>
  <c r="O97" i="33"/>
  <c r="N97" i="33"/>
  <c r="M97" i="33"/>
  <c r="L97" i="33"/>
  <c r="K97" i="33"/>
  <c r="J97" i="33"/>
  <c r="I97" i="33"/>
  <c r="H97" i="33"/>
  <c r="G97" i="33"/>
  <c r="F97" i="33"/>
  <c r="E97" i="33"/>
  <c r="D97" i="33"/>
  <c r="W96" i="33"/>
  <c r="U96" i="33"/>
  <c r="T96" i="33"/>
  <c r="S96" i="33"/>
  <c r="R96" i="33"/>
  <c r="Q96" i="33"/>
  <c r="O96" i="33"/>
  <c r="N96" i="33"/>
  <c r="M96" i="33"/>
  <c r="L96" i="33"/>
  <c r="K96" i="33"/>
  <c r="J96" i="33"/>
  <c r="I96" i="33"/>
  <c r="H96" i="33"/>
  <c r="G96" i="33"/>
  <c r="F96" i="33"/>
  <c r="E96" i="33"/>
  <c r="D96" i="33"/>
  <c r="W95" i="33"/>
  <c r="U95" i="33"/>
  <c r="T95" i="33"/>
  <c r="S95" i="33"/>
  <c r="R95" i="33"/>
  <c r="Q95" i="33"/>
  <c r="O95" i="33"/>
  <c r="N95" i="33"/>
  <c r="M95" i="33"/>
  <c r="L95" i="33"/>
  <c r="K95" i="33"/>
  <c r="J95" i="33"/>
  <c r="I95" i="33"/>
  <c r="H95" i="33"/>
  <c r="G95" i="33"/>
  <c r="F95" i="33"/>
  <c r="E95" i="33"/>
  <c r="D95" i="33"/>
  <c r="W94" i="33"/>
  <c r="U94" i="33"/>
  <c r="T94" i="33"/>
  <c r="S94" i="33"/>
  <c r="R94" i="33"/>
  <c r="Q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W93" i="33"/>
  <c r="U93" i="33"/>
  <c r="T93" i="33"/>
  <c r="S93" i="33"/>
  <c r="R93" i="33"/>
  <c r="Q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W92" i="33"/>
  <c r="U92" i="33"/>
  <c r="T92" i="33"/>
  <c r="S92" i="33"/>
  <c r="R92" i="33"/>
  <c r="Q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W91" i="33"/>
  <c r="U91" i="33"/>
  <c r="T91" i="33"/>
  <c r="S91" i="33"/>
  <c r="R91" i="33"/>
  <c r="Q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W90" i="33"/>
  <c r="U90" i="33"/>
  <c r="T90" i="33"/>
  <c r="S90" i="33"/>
  <c r="R90" i="33"/>
  <c r="Q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W89" i="33"/>
  <c r="U89" i="33"/>
  <c r="T89" i="33"/>
  <c r="S89" i="33"/>
  <c r="R89" i="33"/>
  <c r="Q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W88" i="33"/>
  <c r="U88" i="33"/>
  <c r="T88" i="33"/>
  <c r="S88" i="33"/>
  <c r="R88" i="33"/>
  <c r="Q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W87" i="33"/>
  <c r="U87" i="33"/>
  <c r="T87" i="33"/>
  <c r="S87" i="33"/>
  <c r="R87" i="33"/>
  <c r="Q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W86" i="33"/>
  <c r="U86" i="33"/>
  <c r="T86" i="33"/>
  <c r="S86" i="33"/>
  <c r="R86" i="33"/>
  <c r="Q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W85" i="33"/>
  <c r="U85" i="33"/>
  <c r="T85" i="33"/>
  <c r="S85" i="33"/>
  <c r="R85" i="33"/>
  <c r="Q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W84" i="33"/>
  <c r="U84" i="33"/>
  <c r="T84" i="33"/>
  <c r="S84" i="33"/>
  <c r="R84" i="33"/>
  <c r="Q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W83" i="33"/>
  <c r="U83" i="33"/>
  <c r="T83" i="33"/>
  <c r="S83" i="33"/>
  <c r="R83" i="33"/>
  <c r="Q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W82" i="33"/>
  <c r="U82" i="33"/>
  <c r="T82" i="33"/>
  <c r="S82" i="33"/>
  <c r="R82" i="33"/>
  <c r="Q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W81" i="33"/>
  <c r="U81" i="33"/>
  <c r="T81" i="33"/>
  <c r="S81" i="33"/>
  <c r="R81" i="33"/>
  <c r="Q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W80" i="33"/>
  <c r="U80" i="33"/>
  <c r="T80" i="33"/>
  <c r="S80" i="33"/>
  <c r="R80" i="33"/>
  <c r="Q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W79" i="33"/>
  <c r="U79" i="33"/>
  <c r="T79" i="33"/>
  <c r="S79" i="33"/>
  <c r="R79" i="33"/>
  <c r="Q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W78" i="33"/>
  <c r="U78" i="33"/>
  <c r="T78" i="33"/>
  <c r="S78" i="33"/>
  <c r="R78" i="33"/>
  <c r="Q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W77" i="33"/>
  <c r="U77" i="33"/>
  <c r="T77" i="33"/>
  <c r="S77" i="33"/>
  <c r="R77" i="33"/>
  <c r="Q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W76" i="33"/>
  <c r="U76" i="33"/>
  <c r="T76" i="33"/>
  <c r="S76" i="33"/>
  <c r="R76" i="33"/>
  <c r="Q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W75" i="33"/>
  <c r="U75" i="33"/>
  <c r="T75" i="33"/>
  <c r="S75" i="33"/>
  <c r="R75" i="33"/>
  <c r="Q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W74" i="33"/>
  <c r="U74" i="33"/>
  <c r="T74" i="33"/>
  <c r="S74" i="33"/>
  <c r="R74" i="33"/>
  <c r="Q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W73" i="33"/>
  <c r="U73" i="33"/>
  <c r="T73" i="33"/>
  <c r="S73" i="33"/>
  <c r="R73" i="33"/>
  <c r="Q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W72" i="33"/>
  <c r="U72" i="33"/>
  <c r="T72" i="33"/>
  <c r="S72" i="33"/>
  <c r="R72" i="33"/>
  <c r="Q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W71" i="33"/>
  <c r="U71" i="33"/>
  <c r="T71" i="33"/>
  <c r="S71" i="33"/>
  <c r="R71" i="33"/>
  <c r="Q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W70" i="33"/>
  <c r="U70" i="33"/>
  <c r="T70" i="33"/>
  <c r="S70" i="33"/>
  <c r="R70" i="33"/>
  <c r="Q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W69" i="33"/>
  <c r="U69" i="33"/>
  <c r="T69" i="33"/>
  <c r="S69" i="33"/>
  <c r="R69" i="33"/>
  <c r="Q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W68" i="33"/>
  <c r="U68" i="33"/>
  <c r="T68" i="33"/>
  <c r="S68" i="33"/>
  <c r="R68" i="33"/>
  <c r="Q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W67" i="33"/>
  <c r="U67" i="33"/>
  <c r="T67" i="33"/>
  <c r="S67" i="33"/>
  <c r="R67" i="33"/>
  <c r="Q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W66" i="33"/>
  <c r="U66" i="33"/>
  <c r="T66" i="33"/>
  <c r="S66" i="33"/>
  <c r="R66" i="33"/>
  <c r="Q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W65" i="33"/>
  <c r="U65" i="33"/>
  <c r="T65" i="33"/>
  <c r="S65" i="33"/>
  <c r="R65" i="33"/>
  <c r="Q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W64" i="33"/>
  <c r="U64" i="33"/>
  <c r="T64" i="33"/>
  <c r="S64" i="33"/>
  <c r="R64" i="33"/>
  <c r="Q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W63" i="33"/>
  <c r="U63" i="33"/>
  <c r="T63" i="33"/>
  <c r="S63" i="33"/>
  <c r="R63" i="33"/>
  <c r="Q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W62" i="33"/>
  <c r="U62" i="33"/>
  <c r="T62" i="33"/>
  <c r="S62" i="33"/>
  <c r="R62" i="33"/>
  <c r="Q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W61" i="33"/>
  <c r="U61" i="33"/>
  <c r="T61" i="33"/>
  <c r="S61" i="33"/>
  <c r="R61" i="33"/>
  <c r="Q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W60" i="33"/>
  <c r="U60" i="33"/>
  <c r="T60" i="33"/>
  <c r="S60" i="33"/>
  <c r="R60" i="33"/>
  <c r="Q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W59" i="33"/>
  <c r="U59" i="33"/>
  <c r="T59" i="33"/>
  <c r="S59" i="33"/>
  <c r="R59" i="33"/>
  <c r="Q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W58" i="33"/>
  <c r="U58" i="33"/>
  <c r="T58" i="33"/>
  <c r="S58" i="33"/>
  <c r="R58" i="33"/>
  <c r="Q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W57" i="33"/>
  <c r="U57" i="33"/>
  <c r="T57" i="33"/>
  <c r="S57" i="33"/>
  <c r="R57" i="33"/>
  <c r="Q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W56" i="33"/>
  <c r="U56" i="33"/>
  <c r="T56" i="33"/>
  <c r="S56" i="33"/>
  <c r="R56" i="33"/>
  <c r="Q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W55" i="33"/>
  <c r="U55" i="33"/>
  <c r="T55" i="33"/>
  <c r="S55" i="33"/>
  <c r="R55" i="33"/>
  <c r="Q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W54" i="33"/>
  <c r="U54" i="33"/>
  <c r="T54" i="33"/>
  <c r="S54" i="33"/>
  <c r="R54" i="33"/>
  <c r="Q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W53" i="33"/>
  <c r="U53" i="33"/>
  <c r="T53" i="33"/>
  <c r="S53" i="33"/>
  <c r="R53" i="33"/>
  <c r="Q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W52" i="33"/>
  <c r="U52" i="33"/>
  <c r="T52" i="33"/>
  <c r="S52" i="33"/>
  <c r="R52" i="33"/>
  <c r="Q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W51" i="33"/>
  <c r="U51" i="33"/>
  <c r="T51" i="33"/>
  <c r="S51" i="33"/>
  <c r="R51" i="33"/>
  <c r="Q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W50" i="33"/>
  <c r="U50" i="33"/>
  <c r="T50" i="33"/>
  <c r="S50" i="33"/>
  <c r="R50" i="33"/>
  <c r="Q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W49" i="33"/>
  <c r="U49" i="33"/>
  <c r="T49" i="33"/>
  <c r="S49" i="33"/>
  <c r="R49" i="33"/>
  <c r="Q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W48" i="33"/>
  <c r="U48" i="33"/>
  <c r="T48" i="33"/>
  <c r="S48" i="33"/>
  <c r="R48" i="33"/>
  <c r="Q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W47" i="33"/>
  <c r="U47" i="33"/>
  <c r="T47" i="33"/>
  <c r="S47" i="33"/>
  <c r="R47" i="33"/>
  <c r="Q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W46" i="33"/>
  <c r="U46" i="33"/>
  <c r="T46" i="33"/>
  <c r="S46" i="33"/>
  <c r="R46" i="33"/>
  <c r="Q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W45" i="33"/>
  <c r="U45" i="33"/>
  <c r="T45" i="33"/>
  <c r="S45" i="33"/>
  <c r="R45" i="33"/>
  <c r="Q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W44" i="33"/>
  <c r="U44" i="33"/>
  <c r="T44" i="33"/>
  <c r="S44" i="33"/>
  <c r="R44" i="33"/>
  <c r="Q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W43" i="33"/>
  <c r="U43" i="33"/>
  <c r="T43" i="33"/>
  <c r="S43" i="33"/>
  <c r="R43" i="33"/>
  <c r="Q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W42" i="33"/>
  <c r="U42" i="33"/>
  <c r="T42" i="33"/>
  <c r="S42" i="33"/>
  <c r="R42" i="33"/>
  <c r="Q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W41" i="33"/>
  <c r="U41" i="33"/>
  <c r="T41" i="33"/>
  <c r="S41" i="33"/>
  <c r="R41" i="33"/>
  <c r="Q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W40" i="33"/>
  <c r="U40" i="33"/>
  <c r="T40" i="33"/>
  <c r="S40" i="33"/>
  <c r="R40" i="33"/>
  <c r="Q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W39" i="33"/>
  <c r="U39" i="33"/>
  <c r="T39" i="33"/>
  <c r="S39" i="33"/>
  <c r="R39" i="33"/>
  <c r="Q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W38" i="33"/>
  <c r="U38" i="33"/>
  <c r="T38" i="33"/>
  <c r="S38" i="33"/>
  <c r="R38" i="33"/>
  <c r="Q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W37" i="33"/>
  <c r="U37" i="33"/>
  <c r="T37" i="33"/>
  <c r="S37" i="33"/>
  <c r="R37" i="33"/>
  <c r="Q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W36" i="33"/>
  <c r="U36" i="33"/>
  <c r="T36" i="33"/>
  <c r="S36" i="33"/>
  <c r="R36" i="33"/>
  <c r="Q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W35" i="33"/>
  <c r="U35" i="33"/>
  <c r="T35" i="33"/>
  <c r="S35" i="33"/>
  <c r="R35" i="33"/>
  <c r="Q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W34" i="33"/>
  <c r="U34" i="33"/>
  <c r="T34" i="33"/>
  <c r="S34" i="33"/>
  <c r="R34" i="33"/>
  <c r="Q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W33" i="33"/>
  <c r="U33" i="33"/>
  <c r="T33" i="33"/>
  <c r="S33" i="33"/>
  <c r="R33" i="33"/>
  <c r="Q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W32" i="33"/>
  <c r="U32" i="33"/>
  <c r="T32" i="33"/>
  <c r="S32" i="33"/>
  <c r="R32" i="33"/>
  <c r="Q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W31" i="33"/>
  <c r="U31" i="33"/>
  <c r="T31" i="33"/>
  <c r="S31" i="33"/>
  <c r="R31" i="33"/>
  <c r="Q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W30" i="33"/>
  <c r="U30" i="33"/>
  <c r="T30" i="33"/>
  <c r="S30" i="33"/>
  <c r="R30" i="33"/>
  <c r="Q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W29" i="33"/>
  <c r="U29" i="33"/>
  <c r="T29" i="33"/>
  <c r="S29" i="33"/>
  <c r="R29" i="33"/>
  <c r="Q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W28" i="33"/>
  <c r="U28" i="33"/>
  <c r="T28" i="33"/>
  <c r="S28" i="33"/>
  <c r="R28" i="33"/>
  <c r="Q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W27" i="33"/>
  <c r="U27" i="33"/>
  <c r="T27" i="33"/>
  <c r="S27" i="33"/>
  <c r="R27" i="33"/>
  <c r="Q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W26" i="33"/>
  <c r="U26" i="33"/>
  <c r="T26" i="33"/>
  <c r="S26" i="33"/>
  <c r="R26" i="33"/>
  <c r="Q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W25" i="33"/>
  <c r="U25" i="33"/>
  <c r="T25" i="33"/>
  <c r="S25" i="33"/>
  <c r="R25" i="33"/>
  <c r="Q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W24" i="33"/>
  <c r="U24" i="33"/>
  <c r="T24" i="33"/>
  <c r="S24" i="33"/>
  <c r="R24" i="33"/>
  <c r="Q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W23" i="33"/>
  <c r="U23" i="33"/>
  <c r="T23" i="33"/>
  <c r="S23" i="33"/>
  <c r="R23" i="33"/>
  <c r="Q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W22" i="33"/>
  <c r="U22" i="33"/>
  <c r="T22" i="33"/>
  <c r="S22" i="33"/>
  <c r="R22" i="33"/>
  <c r="Q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W21" i="33"/>
  <c r="U21" i="33"/>
  <c r="T21" i="33"/>
  <c r="S21" i="33"/>
  <c r="R21" i="33"/>
  <c r="Q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W20" i="33"/>
  <c r="U20" i="33"/>
  <c r="T20" i="33"/>
  <c r="S20" i="33"/>
  <c r="R20" i="33"/>
  <c r="Q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W19" i="33"/>
  <c r="U19" i="33"/>
  <c r="T19" i="33"/>
  <c r="S19" i="33"/>
  <c r="R19" i="33"/>
  <c r="Q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W18" i="33"/>
  <c r="U18" i="33"/>
  <c r="T18" i="33"/>
  <c r="S18" i="33"/>
  <c r="R18" i="33"/>
  <c r="Q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W17" i="33"/>
  <c r="U17" i="33"/>
  <c r="T17" i="33"/>
  <c r="S17" i="33"/>
  <c r="S167" i="33"/>
  <c r="C8" i="64" s="1"/>
  <c r="R17" i="33"/>
  <c r="R167" i="33" s="1"/>
  <c r="Q17" i="33"/>
  <c r="O17" i="33"/>
  <c r="N17" i="33"/>
  <c r="M17" i="33"/>
  <c r="M167" i="33" s="1"/>
  <c r="D92" i="64" s="1"/>
  <c r="L17" i="33"/>
  <c r="K17" i="33"/>
  <c r="J17" i="33"/>
  <c r="I17" i="33"/>
  <c r="H17" i="33"/>
  <c r="G17" i="33"/>
  <c r="F17" i="33"/>
  <c r="E17" i="33"/>
  <c r="D17" i="33"/>
  <c r="J166" i="32"/>
  <c r="I166" i="32"/>
  <c r="H166" i="32"/>
  <c r="G166" i="32"/>
  <c r="F166" i="32"/>
  <c r="E166" i="32"/>
  <c r="D166" i="32"/>
  <c r="J165" i="32"/>
  <c r="I165" i="32"/>
  <c r="H165" i="32"/>
  <c r="G165" i="32"/>
  <c r="F165" i="32"/>
  <c r="E165" i="32"/>
  <c r="D165" i="32"/>
  <c r="J164" i="32"/>
  <c r="I164" i="32"/>
  <c r="H164" i="32"/>
  <c r="G164" i="32"/>
  <c r="F164" i="32"/>
  <c r="E164" i="32"/>
  <c r="D164" i="32"/>
  <c r="J163" i="32"/>
  <c r="I163" i="32"/>
  <c r="H163" i="32"/>
  <c r="G163" i="32"/>
  <c r="F163" i="32"/>
  <c r="E163" i="32"/>
  <c r="D163" i="32"/>
  <c r="J162" i="32"/>
  <c r="I162" i="32"/>
  <c r="H162" i="32"/>
  <c r="G162" i="32"/>
  <c r="F162" i="32"/>
  <c r="E162" i="32"/>
  <c r="D162" i="32"/>
  <c r="J161" i="32"/>
  <c r="I161" i="32"/>
  <c r="H161" i="32"/>
  <c r="G161" i="32"/>
  <c r="F161" i="32"/>
  <c r="E161" i="32"/>
  <c r="D161" i="32"/>
  <c r="J160" i="32"/>
  <c r="I160" i="32"/>
  <c r="H160" i="32"/>
  <c r="G160" i="32"/>
  <c r="F160" i="32"/>
  <c r="E160" i="32"/>
  <c r="D160" i="32"/>
  <c r="J159" i="32"/>
  <c r="I159" i="32"/>
  <c r="H159" i="32"/>
  <c r="G159" i="32"/>
  <c r="F159" i="32"/>
  <c r="E159" i="32"/>
  <c r="D159" i="32"/>
  <c r="J158" i="32"/>
  <c r="I158" i="32"/>
  <c r="H158" i="32"/>
  <c r="G158" i="32"/>
  <c r="F158" i="32"/>
  <c r="E158" i="32"/>
  <c r="D158" i="32"/>
  <c r="J157" i="32"/>
  <c r="I157" i="32"/>
  <c r="H157" i="32"/>
  <c r="G157" i="32"/>
  <c r="F157" i="32"/>
  <c r="E157" i="32"/>
  <c r="D157" i="32"/>
  <c r="J156" i="32"/>
  <c r="I156" i="32"/>
  <c r="H156" i="32"/>
  <c r="G156" i="32"/>
  <c r="F156" i="32"/>
  <c r="E156" i="32"/>
  <c r="D156" i="32"/>
  <c r="J155" i="32"/>
  <c r="I155" i="32"/>
  <c r="H155" i="32"/>
  <c r="G155" i="32"/>
  <c r="F155" i="32"/>
  <c r="E155" i="32"/>
  <c r="D155" i="32"/>
  <c r="J154" i="32"/>
  <c r="I154" i="32"/>
  <c r="H154" i="32"/>
  <c r="G154" i="32"/>
  <c r="F154" i="32"/>
  <c r="E154" i="32"/>
  <c r="D154" i="32"/>
  <c r="J153" i="32"/>
  <c r="I153" i="32"/>
  <c r="H153" i="32"/>
  <c r="G153" i="32"/>
  <c r="F153" i="32"/>
  <c r="E153" i="32"/>
  <c r="D153" i="32"/>
  <c r="J152" i="32"/>
  <c r="I152" i="32"/>
  <c r="H152" i="32"/>
  <c r="G152" i="32"/>
  <c r="F152" i="32"/>
  <c r="E152" i="32"/>
  <c r="D152" i="32"/>
  <c r="J151" i="32"/>
  <c r="I151" i="32"/>
  <c r="H151" i="32"/>
  <c r="G151" i="32"/>
  <c r="F151" i="32"/>
  <c r="E151" i="32"/>
  <c r="D151" i="32"/>
  <c r="J150" i="32"/>
  <c r="I150" i="32"/>
  <c r="H150" i="32"/>
  <c r="G150" i="32"/>
  <c r="F150" i="32"/>
  <c r="E150" i="32"/>
  <c r="D150" i="32"/>
  <c r="J149" i="32"/>
  <c r="I149" i="32"/>
  <c r="H149" i="32"/>
  <c r="G149" i="32"/>
  <c r="F149" i="32"/>
  <c r="E149" i="32"/>
  <c r="D149" i="32"/>
  <c r="J148" i="32"/>
  <c r="I148" i="32"/>
  <c r="H148" i="32"/>
  <c r="G148" i="32"/>
  <c r="F148" i="32"/>
  <c r="E148" i="32"/>
  <c r="D148" i="32"/>
  <c r="J147" i="32"/>
  <c r="I147" i="32"/>
  <c r="H147" i="32"/>
  <c r="G147" i="32"/>
  <c r="F147" i="32"/>
  <c r="E147" i="32"/>
  <c r="D147" i="32"/>
  <c r="J146" i="32"/>
  <c r="I146" i="32"/>
  <c r="H146" i="32"/>
  <c r="G146" i="32"/>
  <c r="F146" i="32"/>
  <c r="E146" i="32"/>
  <c r="D146" i="32"/>
  <c r="J145" i="32"/>
  <c r="I145" i="32"/>
  <c r="H145" i="32"/>
  <c r="G145" i="32"/>
  <c r="F145" i="32"/>
  <c r="E145" i="32"/>
  <c r="D145" i="32"/>
  <c r="J144" i="32"/>
  <c r="I144" i="32"/>
  <c r="H144" i="32"/>
  <c r="G144" i="32"/>
  <c r="F144" i="32"/>
  <c r="E144" i="32"/>
  <c r="D144" i="32"/>
  <c r="J143" i="32"/>
  <c r="I143" i="32"/>
  <c r="H143" i="32"/>
  <c r="G143" i="32"/>
  <c r="F143" i="32"/>
  <c r="E143" i="32"/>
  <c r="D143" i="32"/>
  <c r="J142" i="32"/>
  <c r="I142" i="32"/>
  <c r="H142" i="32"/>
  <c r="G142" i="32"/>
  <c r="F142" i="32"/>
  <c r="E142" i="32"/>
  <c r="D142" i="32"/>
  <c r="J141" i="32"/>
  <c r="I141" i="32"/>
  <c r="H141" i="32"/>
  <c r="G141" i="32"/>
  <c r="F141" i="32"/>
  <c r="E141" i="32"/>
  <c r="D141" i="32"/>
  <c r="J140" i="32"/>
  <c r="I140" i="32"/>
  <c r="H140" i="32"/>
  <c r="G140" i="32"/>
  <c r="F140" i="32"/>
  <c r="E140" i="32"/>
  <c r="D140" i="32"/>
  <c r="J139" i="32"/>
  <c r="I139" i="32"/>
  <c r="H139" i="32"/>
  <c r="G139" i="32"/>
  <c r="F139" i="32"/>
  <c r="E139" i="32"/>
  <c r="D139" i="32"/>
  <c r="J138" i="32"/>
  <c r="I138" i="32"/>
  <c r="H138" i="32"/>
  <c r="G138" i="32"/>
  <c r="F138" i="32"/>
  <c r="E138" i="32"/>
  <c r="D138" i="32"/>
  <c r="J137" i="32"/>
  <c r="I137" i="32"/>
  <c r="H137" i="32"/>
  <c r="G137" i="32"/>
  <c r="F137" i="32"/>
  <c r="E137" i="32"/>
  <c r="D137" i="32"/>
  <c r="J136" i="32"/>
  <c r="I136" i="32"/>
  <c r="H136" i="32"/>
  <c r="G136" i="32"/>
  <c r="F136" i="32"/>
  <c r="E136" i="32"/>
  <c r="D136" i="32"/>
  <c r="J135" i="32"/>
  <c r="I135" i="32"/>
  <c r="H135" i="32"/>
  <c r="G135" i="32"/>
  <c r="F135" i="32"/>
  <c r="E135" i="32"/>
  <c r="D135" i="32"/>
  <c r="J134" i="32"/>
  <c r="I134" i="32"/>
  <c r="H134" i="32"/>
  <c r="G134" i="32"/>
  <c r="F134" i="32"/>
  <c r="E134" i="32"/>
  <c r="D134" i="32"/>
  <c r="J133" i="32"/>
  <c r="I133" i="32"/>
  <c r="H133" i="32"/>
  <c r="G133" i="32"/>
  <c r="F133" i="32"/>
  <c r="E133" i="32"/>
  <c r="D133" i="32"/>
  <c r="J132" i="32"/>
  <c r="I132" i="32"/>
  <c r="H132" i="32"/>
  <c r="G132" i="32"/>
  <c r="F132" i="32"/>
  <c r="E132" i="32"/>
  <c r="D132" i="32"/>
  <c r="J131" i="32"/>
  <c r="I131" i="32"/>
  <c r="H131" i="32"/>
  <c r="G131" i="32"/>
  <c r="F131" i="32"/>
  <c r="E131" i="32"/>
  <c r="D131" i="32"/>
  <c r="J130" i="32"/>
  <c r="I130" i="32"/>
  <c r="H130" i="32"/>
  <c r="G130" i="32"/>
  <c r="F130" i="32"/>
  <c r="E130" i="32"/>
  <c r="D130" i="32"/>
  <c r="J129" i="32"/>
  <c r="I129" i="32"/>
  <c r="H129" i="32"/>
  <c r="G129" i="32"/>
  <c r="F129" i="32"/>
  <c r="E129" i="32"/>
  <c r="D129" i="32"/>
  <c r="J128" i="32"/>
  <c r="I128" i="32"/>
  <c r="H128" i="32"/>
  <c r="G128" i="32"/>
  <c r="F128" i="32"/>
  <c r="E128" i="32"/>
  <c r="D128" i="32"/>
  <c r="J127" i="32"/>
  <c r="I127" i="32"/>
  <c r="H127" i="32"/>
  <c r="G127" i="32"/>
  <c r="F127" i="32"/>
  <c r="E127" i="32"/>
  <c r="D127" i="32"/>
  <c r="J126" i="32"/>
  <c r="I126" i="32"/>
  <c r="H126" i="32"/>
  <c r="G126" i="32"/>
  <c r="F126" i="32"/>
  <c r="E126" i="32"/>
  <c r="D126" i="32"/>
  <c r="J125" i="32"/>
  <c r="I125" i="32"/>
  <c r="H125" i="32"/>
  <c r="G125" i="32"/>
  <c r="F125" i="32"/>
  <c r="E125" i="32"/>
  <c r="D125" i="32"/>
  <c r="J124" i="32"/>
  <c r="I124" i="32"/>
  <c r="H124" i="32"/>
  <c r="G124" i="32"/>
  <c r="F124" i="32"/>
  <c r="E124" i="32"/>
  <c r="D124" i="32"/>
  <c r="J123" i="32"/>
  <c r="I123" i="32"/>
  <c r="H123" i="32"/>
  <c r="G123" i="32"/>
  <c r="F123" i="32"/>
  <c r="E123" i="32"/>
  <c r="D123" i="32"/>
  <c r="J122" i="32"/>
  <c r="I122" i="32"/>
  <c r="H122" i="32"/>
  <c r="G122" i="32"/>
  <c r="F122" i="32"/>
  <c r="E122" i="32"/>
  <c r="D122" i="32"/>
  <c r="J121" i="32"/>
  <c r="I121" i="32"/>
  <c r="H121" i="32"/>
  <c r="G121" i="32"/>
  <c r="F121" i="32"/>
  <c r="E121" i="32"/>
  <c r="D121" i="32"/>
  <c r="J120" i="32"/>
  <c r="I120" i="32"/>
  <c r="H120" i="32"/>
  <c r="G120" i="32"/>
  <c r="F120" i="32"/>
  <c r="E120" i="32"/>
  <c r="D120" i="32"/>
  <c r="J119" i="32"/>
  <c r="I119" i="32"/>
  <c r="H119" i="32"/>
  <c r="G119" i="32"/>
  <c r="F119" i="32"/>
  <c r="E119" i="32"/>
  <c r="D119" i="32"/>
  <c r="J118" i="32"/>
  <c r="I118" i="32"/>
  <c r="H118" i="32"/>
  <c r="G118" i="32"/>
  <c r="F118" i="32"/>
  <c r="E118" i="32"/>
  <c r="D118" i="32"/>
  <c r="J117" i="32"/>
  <c r="I117" i="32"/>
  <c r="H117" i="32"/>
  <c r="G117" i="32"/>
  <c r="F117" i="32"/>
  <c r="E117" i="32"/>
  <c r="D117" i="32"/>
  <c r="J116" i="32"/>
  <c r="I116" i="32"/>
  <c r="H116" i="32"/>
  <c r="G116" i="32"/>
  <c r="F116" i="32"/>
  <c r="E116" i="32"/>
  <c r="D116" i="32"/>
  <c r="J115" i="32"/>
  <c r="I115" i="32"/>
  <c r="H115" i="32"/>
  <c r="G115" i="32"/>
  <c r="F115" i="32"/>
  <c r="E115" i="32"/>
  <c r="D115" i="32"/>
  <c r="J114" i="32"/>
  <c r="I114" i="32"/>
  <c r="H114" i="32"/>
  <c r="G114" i="32"/>
  <c r="F114" i="32"/>
  <c r="E114" i="32"/>
  <c r="D114" i="32"/>
  <c r="J113" i="32"/>
  <c r="I113" i="32"/>
  <c r="H113" i="32"/>
  <c r="G113" i="32"/>
  <c r="F113" i="32"/>
  <c r="E113" i="32"/>
  <c r="D113" i="32"/>
  <c r="J112" i="32"/>
  <c r="I112" i="32"/>
  <c r="H112" i="32"/>
  <c r="G112" i="32"/>
  <c r="F112" i="32"/>
  <c r="E112" i="32"/>
  <c r="D112" i="32"/>
  <c r="J111" i="32"/>
  <c r="I111" i="32"/>
  <c r="H111" i="32"/>
  <c r="G111" i="32"/>
  <c r="F111" i="32"/>
  <c r="E111" i="32"/>
  <c r="D111" i="32"/>
  <c r="J110" i="32"/>
  <c r="I110" i="32"/>
  <c r="H110" i="32"/>
  <c r="G110" i="32"/>
  <c r="F110" i="32"/>
  <c r="E110" i="32"/>
  <c r="D110" i="32"/>
  <c r="J109" i="32"/>
  <c r="I109" i="32"/>
  <c r="H109" i="32"/>
  <c r="G109" i="32"/>
  <c r="F109" i="32"/>
  <c r="E109" i="32"/>
  <c r="D109" i="32"/>
  <c r="J108" i="32"/>
  <c r="I108" i="32"/>
  <c r="H108" i="32"/>
  <c r="G108" i="32"/>
  <c r="F108" i="32"/>
  <c r="E108" i="32"/>
  <c r="D108" i="32"/>
  <c r="J107" i="32"/>
  <c r="I107" i="32"/>
  <c r="H107" i="32"/>
  <c r="G107" i="32"/>
  <c r="F107" i="32"/>
  <c r="E107" i="32"/>
  <c r="D107" i="32"/>
  <c r="J106" i="32"/>
  <c r="I106" i="32"/>
  <c r="H106" i="32"/>
  <c r="G106" i="32"/>
  <c r="F106" i="32"/>
  <c r="E106" i="32"/>
  <c r="D106" i="32"/>
  <c r="J105" i="32"/>
  <c r="I105" i="32"/>
  <c r="H105" i="32"/>
  <c r="G105" i="32"/>
  <c r="F105" i="32"/>
  <c r="E105" i="32"/>
  <c r="D105" i="32"/>
  <c r="J104" i="32"/>
  <c r="I104" i="32"/>
  <c r="H104" i="32"/>
  <c r="G104" i="32"/>
  <c r="F104" i="32"/>
  <c r="E104" i="32"/>
  <c r="D104" i="32"/>
  <c r="J103" i="32"/>
  <c r="I103" i="32"/>
  <c r="H103" i="32"/>
  <c r="G103" i="32"/>
  <c r="F103" i="32"/>
  <c r="E103" i="32"/>
  <c r="D103" i="32"/>
  <c r="J102" i="32"/>
  <c r="I102" i="32"/>
  <c r="H102" i="32"/>
  <c r="G102" i="32"/>
  <c r="F102" i="32"/>
  <c r="E102" i="32"/>
  <c r="D102" i="32"/>
  <c r="J101" i="32"/>
  <c r="I101" i="32"/>
  <c r="H101" i="32"/>
  <c r="G101" i="32"/>
  <c r="F101" i="32"/>
  <c r="E101" i="32"/>
  <c r="D101" i="32"/>
  <c r="J100" i="32"/>
  <c r="I100" i="32"/>
  <c r="H100" i="32"/>
  <c r="G100" i="32"/>
  <c r="F100" i="32"/>
  <c r="E100" i="32"/>
  <c r="D100" i="32"/>
  <c r="J99" i="32"/>
  <c r="I99" i="32"/>
  <c r="H99" i="32"/>
  <c r="G99" i="32"/>
  <c r="F99" i="32"/>
  <c r="E99" i="32"/>
  <c r="D99" i="32"/>
  <c r="J98" i="32"/>
  <c r="I98" i="32"/>
  <c r="H98" i="32"/>
  <c r="G98" i="32"/>
  <c r="F98" i="32"/>
  <c r="E98" i="32"/>
  <c r="D98" i="32"/>
  <c r="J97" i="32"/>
  <c r="I97" i="32"/>
  <c r="H97" i="32"/>
  <c r="G97" i="32"/>
  <c r="F97" i="32"/>
  <c r="E97" i="32"/>
  <c r="D97" i="32"/>
  <c r="J96" i="32"/>
  <c r="I96" i="32"/>
  <c r="H96" i="32"/>
  <c r="G96" i="32"/>
  <c r="F96" i="32"/>
  <c r="E96" i="32"/>
  <c r="D96" i="32"/>
  <c r="J95" i="32"/>
  <c r="I95" i="32"/>
  <c r="H95" i="32"/>
  <c r="G95" i="32"/>
  <c r="F95" i="32"/>
  <c r="E95" i="32"/>
  <c r="D95" i="32"/>
  <c r="J94" i="32"/>
  <c r="I94" i="32"/>
  <c r="H94" i="32"/>
  <c r="G94" i="32"/>
  <c r="F94" i="32"/>
  <c r="E94" i="32"/>
  <c r="D94" i="32"/>
  <c r="J93" i="32"/>
  <c r="I93" i="32"/>
  <c r="H93" i="32"/>
  <c r="G93" i="32"/>
  <c r="F93" i="32"/>
  <c r="E93" i="32"/>
  <c r="D93" i="32"/>
  <c r="J92" i="32"/>
  <c r="I92" i="32"/>
  <c r="H92" i="32"/>
  <c r="G92" i="32"/>
  <c r="F92" i="32"/>
  <c r="E92" i="32"/>
  <c r="D92" i="32"/>
  <c r="J91" i="32"/>
  <c r="I91" i="32"/>
  <c r="H91" i="32"/>
  <c r="G91" i="32"/>
  <c r="F91" i="32"/>
  <c r="E91" i="32"/>
  <c r="D91" i="32"/>
  <c r="J90" i="32"/>
  <c r="I90" i="32"/>
  <c r="H90" i="32"/>
  <c r="G90" i="32"/>
  <c r="F90" i="32"/>
  <c r="E90" i="32"/>
  <c r="D90" i="32"/>
  <c r="J89" i="32"/>
  <c r="I89" i="32"/>
  <c r="H89" i="32"/>
  <c r="G89" i="32"/>
  <c r="F89" i="32"/>
  <c r="E89" i="32"/>
  <c r="D89" i="32"/>
  <c r="J88" i="32"/>
  <c r="I88" i="32"/>
  <c r="H88" i="32"/>
  <c r="G88" i="32"/>
  <c r="F88" i="32"/>
  <c r="E88" i="32"/>
  <c r="D88" i="32"/>
  <c r="J87" i="32"/>
  <c r="I87" i="32"/>
  <c r="H87" i="32"/>
  <c r="G87" i="32"/>
  <c r="F87" i="32"/>
  <c r="E87" i="32"/>
  <c r="D87" i="32"/>
  <c r="J86" i="32"/>
  <c r="I86" i="32"/>
  <c r="H86" i="32"/>
  <c r="G86" i="32"/>
  <c r="F86" i="32"/>
  <c r="E86" i="32"/>
  <c r="D86" i="32"/>
  <c r="J85" i="32"/>
  <c r="I85" i="32"/>
  <c r="H85" i="32"/>
  <c r="G85" i="32"/>
  <c r="F85" i="32"/>
  <c r="E85" i="32"/>
  <c r="D85" i="32"/>
  <c r="J84" i="32"/>
  <c r="I84" i="32"/>
  <c r="H84" i="32"/>
  <c r="G84" i="32"/>
  <c r="F84" i="32"/>
  <c r="E84" i="32"/>
  <c r="D84" i="32"/>
  <c r="J83" i="32"/>
  <c r="I83" i="32"/>
  <c r="H83" i="32"/>
  <c r="G83" i="32"/>
  <c r="F83" i="32"/>
  <c r="E83" i="32"/>
  <c r="D83" i="32"/>
  <c r="J82" i="32"/>
  <c r="I82" i="32"/>
  <c r="H82" i="32"/>
  <c r="G82" i="32"/>
  <c r="F82" i="32"/>
  <c r="E82" i="32"/>
  <c r="D82" i="32"/>
  <c r="J81" i="32"/>
  <c r="I81" i="32"/>
  <c r="H81" i="32"/>
  <c r="G81" i="32"/>
  <c r="F81" i="32"/>
  <c r="E81" i="32"/>
  <c r="D81" i="32"/>
  <c r="J80" i="32"/>
  <c r="I80" i="32"/>
  <c r="H80" i="32"/>
  <c r="G80" i="32"/>
  <c r="F80" i="32"/>
  <c r="E80" i="32"/>
  <c r="D80" i="32"/>
  <c r="J79" i="32"/>
  <c r="I79" i="32"/>
  <c r="H79" i="32"/>
  <c r="G79" i="32"/>
  <c r="F79" i="32"/>
  <c r="E79" i="32"/>
  <c r="D79" i="32"/>
  <c r="J78" i="32"/>
  <c r="I78" i="32"/>
  <c r="H78" i="32"/>
  <c r="G78" i="32"/>
  <c r="F78" i="32"/>
  <c r="E78" i="32"/>
  <c r="D78" i="32"/>
  <c r="J77" i="32"/>
  <c r="I77" i="32"/>
  <c r="H77" i="32"/>
  <c r="G77" i="32"/>
  <c r="F77" i="32"/>
  <c r="E77" i="32"/>
  <c r="D77" i="32"/>
  <c r="J76" i="32"/>
  <c r="I76" i="32"/>
  <c r="H76" i="32"/>
  <c r="G76" i="32"/>
  <c r="F76" i="32"/>
  <c r="E76" i="32"/>
  <c r="D76" i="32"/>
  <c r="J75" i="32"/>
  <c r="I75" i="32"/>
  <c r="H75" i="32"/>
  <c r="G75" i="32"/>
  <c r="F75" i="32"/>
  <c r="E75" i="32"/>
  <c r="D75" i="32"/>
  <c r="J74" i="32"/>
  <c r="I74" i="32"/>
  <c r="H74" i="32"/>
  <c r="G74" i="32"/>
  <c r="F74" i="32"/>
  <c r="E74" i="32"/>
  <c r="D74" i="32"/>
  <c r="J73" i="32"/>
  <c r="I73" i="32"/>
  <c r="H73" i="32"/>
  <c r="G73" i="32"/>
  <c r="F73" i="32"/>
  <c r="E73" i="32"/>
  <c r="D73" i="32"/>
  <c r="J72" i="32"/>
  <c r="I72" i="32"/>
  <c r="H72" i="32"/>
  <c r="G72" i="32"/>
  <c r="F72" i="32"/>
  <c r="E72" i="32"/>
  <c r="D72" i="32"/>
  <c r="J71" i="32"/>
  <c r="I71" i="32"/>
  <c r="H71" i="32"/>
  <c r="G71" i="32"/>
  <c r="F71" i="32"/>
  <c r="E71" i="32"/>
  <c r="D71" i="32"/>
  <c r="J70" i="32"/>
  <c r="I70" i="32"/>
  <c r="H70" i="32"/>
  <c r="G70" i="32"/>
  <c r="F70" i="32"/>
  <c r="E70" i="32"/>
  <c r="D70" i="32"/>
  <c r="J69" i="32"/>
  <c r="I69" i="32"/>
  <c r="H69" i="32"/>
  <c r="G69" i="32"/>
  <c r="F69" i="32"/>
  <c r="E69" i="32"/>
  <c r="D69" i="32"/>
  <c r="J68" i="32"/>
  <c r="I68" i="32"/>
  <c r="H68" i="32"/>
  <c r="G68" i="32"/>
  <c r="F68" i="32"/>
  <c r="E68" i="32"/>
  <c r="D68" i="32"/>
  <c r="J67" i="32"/>
  <c r="I67" i="32"/>
  <c r="H67" i="32"/>
  <c r="G67" i="32"/>
  <c r="F67" i="32"/>
  <c r="E67" i="32"/>
  <c r="D67" i="32"/>
  <c r="J66" i="32"/>
  <c r="I66" i="32"/>
  <c r="H66" i="32"/>
  <c r="G66" i="32"/>
  <c r="F66" i="32"/>
  <c r="E66" i="32"/>
  <c r="D66" i="32"/>
  <c r="J65" i="32"/>
  <c r="I65" i="32"/>
  <c r="H65" i="32"/>
  <c r="G65" i="32"/>
  <c r="F65" i="32"/>
  <c r="E65" i="32"/>
  <c r="D65" i="32"/>
  <c r="J64" i="32"/>
  <c r="I64" i="32"/>
  <c r="H64" i="32"/>
  <c r="G64" i="32"/>
  <c r="F64" i="32"/>
  <c r="E64" i="32"/>
  <c r="D64" i="32"/>
  <c r="J63" i="32"/>
  <c r="I63" i="32"/>
  <c r="H63" i="32"/>
  <c r="G63" i="32"/>
  <c r="F63" i="32"/>
  <c r="E63" i="32"/>
  <c r="D63" i="32"/>
  <c r="J62" i="32"/>
  <c r="I62" i="32"/>
  <c r="H62" i="32"/>
  <c r="G62" i="32"/>
  <c r="F62" i="32"/>
  <c r="E62" i="32"/>
  <c r="D62" i="32"/>
  <c r="J61" i="32"/>
  <c r="I61" i="32"/>
  <c r="H61" i="32"/>
  <c r="G61" i="32"/>
  <c r="F61" i="32"/>
  <c r="E61" i="32"/>
  <c r="D61" i="32"/>
  <c r="J60" i="32"/>
  <c r="I60" i="32"/>
  <c r="H60" i="32"/>
  <c r="G60" i="32"/>
  <c r="F60" i="32"/>
  <c r="E60" i="32"/>
  <c r="D60" i="32"/>
  <c r="J59" i="32"/>
  <c r="I59" i="32"/>
  <c r="H59" i="32"/>
  <c r="G59" i="32"/>
  <c r="F59" i="32"/>
  <c r="E59" i="32"/>
  <c r="D59" i="32"/>
  <c r="J58" i="32"/>
  <c r="I58" i="32"/>
  <c r="H58" i="32"/>
  <c r="G58" i="32"/>
  <c r="F58" i="32"/>
  <c r="E58" i="32"/>
  <c r="D58" i="32"/>
  <c r="J57" i="32"/>
  <c r="I57" i="32"/>
  <c r="H57" i="32"/>
  <c r="G57" i="32"/>
  <c r="F57" i="32"/>
  <c r="E57" i="32"/>
  <c r="D57" i="32"/>
  <c r="J56" i="32"/>
  <c r="I56" i="32"/>
  <c r="H56" i="32"/>
  <c r="G56" i="32"/>
  <c r="F56" i="32"/>
  <c r="E56" i="32"/>
  <c r="D56" i="32"/>
  <c r="J55" i="32"/>
  <c r="I55" i="32"/>
  <c r="H55" i="32"/>
  <c r="G55" i="32"/>
  <c r="F55" i="32"/>
  <c r="E55" i="32"/>
  <c r="D55" i="32"/>
  <c r="J54" i="32"/>
  <c r="I54" i="32"/>
  <c r="H54" i="32"/>
  <c r="G54" i="32"/>
  <c r="F54" i="32"/>
  <c r="E54" i="32"/>
  <c r="D54" i="32"/>
  <c r="J53" i="32"/>
  <c r="I53" i="32"/>
  <c r="H53" i="32"/>
  <c r="G53" i="32"/>
  <c r="F53" i="32"/>
  <c r="E53" i="32"/>
  <c r="D53" i="32"/>
  <c r="J52" i="32"/>
  <c r="I52" i="32"/>
  <c r="H52" i="32"/>
  <c r="G52" i="32"/>
  <c r="F52" i="32"/>
  <c r="E52" i="32"/>
  <c r="D52" i="32"/>
  <c r="J51" i="32"/>
  <c r="I51" i="32"/>
  <c r="H51" i="32"/>
  <c r="G51" i="32"/>
  <c r="F51" i="32"/>
  <c r="E51" i="32"/>
  <c r="D51" i="32"/>
  <c r="J50" i="32"/>
  <c r="I50" i="32"/>
  <c r="H50" i="32"/>
  <c r="G50" i="32"/>
  <c r="F50" i="32"/>
  <c r="E50" i="32"/>
  <c r="D50" i="32"/>
  <c r="J49" i="32"/>
  <c r="I49" i="32"/>
  <c r="H49" i="32"/>
  <c r="G49" i="32"/>
  <c r="F49" i="32"/>
  <c r="E49" i="32"/>
  <c r="D49" i="32"/>
  <c r="J48" i="32"/>
  <c r="I48" i="32"/>
  <c r="H48" i="32"/>
  <c r="G48" i="32"/>
  <c r="F48" i="32"/>
  <c r="E48" i="32"/>
  <c r="D48" i="32"/>
  <c r="J47" i="32"/>
  <c r="I47" i="32"/>
  <c r="H47" i="32"/>
  <c r="G47" i="32"/>
  <c r="F47" i="32"/>
  <c r="E47" i="32"/>
  <c r="D47" i="32"/>
  <c r="J46" i="32"/>
  <c r="I46" i="32"/>
  <c r="H46" i="32"/>
  <c r="G46" i="32"/>
  <c r="F46" i="32"/>
  <c r="E46" i="32"/>
  <c r="D46" i="32"/>
  <c r="J45" i="32"/>
  <c r="I45" i="32"/>
  <c r="H45" i="32"/>
  <c r="G45" i="32"/>
  <c r="F45" i="32"/>
  <c r="E45" i="32"/>
  <c r="D45" i="32"/>
  <c r="J44" i="32"/>
  <c r="I44" i="32"/>
  <c r="H44" i="32"/>
  <c r="G44" i="32"/>
  <c r="F44" i="32"/>
  <c r="E44" i="32"/>
  <c r="D44" i="32"/>
  <c r="J43" i="32"/>
  <c r="I43" i="32"/>
  <c r="H43" i="32"/>
  <c r="G43" i="32"/>
  <c r="F43" i="32"/>
  <c r="E43" i="32"/>
  <c r="D43" i="32"/>
  <c r="J42" i="32"/>
  <c r="I42" i="32"/>
  <c r="H42" i="32"/>
  <c r="G42" i="32"/>
  <c r="F42" i="32"/>
  <c r="E42" i="32"/>
  <c r="D42" i="32"/>
  <c r="J41" i="32"/>
  <c r="I41" i="32"/>
  <c r="H41" i="32"/>
  <c r="G41" i="32"/>
  <c r="F41" i="32"/>
  <c r="E41" i="32"/>
  <c r="D41" i="32"/>
  <c r="J40" i="32"/>
  <c r="I40" i="32"/>
  <c r="H40" i="32"/>
  <c r="G40" i="32"/>
  <c r="F40" i="32"/>
  <c r="E40" i="32"/>
  <c r="D40" i="32"/>
  <c r="J39" i="32"/>
  <c r="I39" i="32"/>
  <c r="H39" i="32"/>
  <c r="G39" i="32"/>
  <c r="F39" i="32"/>
  <c r="E39" i="32"/>
  <c r="D39" i="32"/>
  <c r="J38" i="32"/>
  <c r="I38" i="32"/>
  <c r="H38" i="32"/>
  <c r="G38" i="32"/>
  <c r="F38" i="32"/>
  <c r="E38" i="32"/>
  <c r="D38" i="32"/>
  <c r="J37" i="32"/>
  <c r="I37" i="32"/>
  <c r="H37" i="32"/>
  <c r="G37" i="32"/>
  <c r="F37" i="32"/>
  <c r="E37" i="32"/>
  <c r="D37" i="32"/>
  <c r="J36" i="32"/>
  <c r="I36" i="32"/>
  <c r="H36" i="32"/>
  <c r="G36" i="32"/>
  <c r="F36" i="32"/>
  <c r="E36" i="32"/>
  <c r="D36" i="32"/>
  <c r="J35" i="32"/>
  <c r="I35" i="32"/>
  <c r="H35" i="32"/>
  <c r="G35" i="32"/>
  <c r="F35" i="32"/>
  <c r="E35" i="32"/>
  <c r="D35" i="32"/>
  <c r="J34" i="32"/>
  <c r="I34" i="32"/>
  <c r="H34" i="32"/>
  <c r="G34" i="32"/>
  <c r="F34" i="32"/>
  <c r="E34" i="32"/>
  <c r="D34" i="32"/>
  <c r="J33" i="32"/>
  <c r="I33" i="32"/>
  <c r="H33" i="32"/>
  <c r="G33" i="32"/>
  <c r="F33" i="32"/>
  <c r="E33" i="32"/>
  <c r="D33" i="32"/>
  <c r="J32" i="32"/>
  <c r="I32" i="32"/>
  <c r="H32" i="32"/>
  <c r="G32" i="32"/>
  <c r="F32" i="32"/>
  <c r="E32" i="32"/>
  <c r="D32" i="32"/>
  <c r="J31" i="32"/>
  <c r="I31" i="32"/>
  <c r="H31" i="32"/>
  <c r="G31" i="32"/>
  <c r="F31" i="32"/>
  <c r="E31" i="32"/>
  <c r="D31" i="32"/>
  <c r="J30" i="32"/>
  <c r="I30" i="32"/>
  <c r="H30" i="32"/>
  <c r="G30" i="32"/>
  <c r="F30" i="32"/>
  <c r="E30" i="32"/>
  <c r="D30" i="32"/>
  <c r="J29" i="32"/>
  <c r="I29" i="32"/>
  <c r="H29" i="32"/>
  <c r="G29" i="32"/>
  <c r="F29" i="32"/>
  <c r="E29" i="32"/>
  <c r="D29" i="32"/>
  <c r="J28" i="32"/>
  <c r="I28" i="32"/>
  <c r="H28" i="32"/>
  <c r="G28" i="32"/>
  <c r="F28" i="32"/>
  <c r="E28" i="32"/>
  <c r="D28" i="32"/>
  <c r="J27" i="32"/>
  <c r="I27" i="32"/>
  <c r="H27" i="32"/>
  <c r="G27" i="32"/>
  <c r="F27" i="32"/>
  <c r="E27" i="32"/>
  <c r="D27" i="32"/>
  <c r="J26" i="32"/>
  <c r="I26" i="32"/>
  <c r="H26" i="32"/>
  <c r="G26" i="32"/>
  <c r="F26" i="32"/>
  <c r="E26" i="32"/>
  <c r="D26" i="32"/>
  <c r="J25" i="32"/>
  <c r="I25" i="32"/>
  <c r="H25" i="32"/>
  <c r="G25" i="32"/>
  <c r="F25" i="32"/>
  <c r="E25" i="32"/>
  <c r="D25" i="32"/>
  <c r="J24" i="32"/>
  <c r="I24" i="32"/>
  <c r="H24" i="32"/>
  <c r="G24" i="32"/>
  <c r="F24" i="32"/>
  <c r="E24" i="32"/>
  <c r="D24" i="32"/>
  <c r="J23" i="32"/>
  <c r="I23" i="32"/>
  <c r="H23" i="32"/>
  <c r="G23" i="32"/>
  <c r="F23" i="32"/>
  <c r="E23" i="32"/>
  <c r="D23" i="32"/>
  <c r="J22" i="32"/>
  <c r="I22" i="32"/>
  <c r="H22" i="32"/>
  <c r="G22" i="32"/>
  <c r="F22" i="32"/>
  <c r="E22" i="32"/>
  <c r="D22" i="32"/>
  <c r="J21" i="32"/>
  <c r="I21" i="32"/>
  <c r="H21" i="32"/>
  <c r="G21" i="32"/>
  <c r="F21" i="32"/>
  <c r="E21" i="32"/>
  <c r="D21" i="32"/>
  <c r="J20" i="32"/>
  <c r="I20" i="32"/>
  <c r="H20" i="32"/>
  <c r="G20" i="32"/>
  <c r="F20" i="32"/>
  <c r="E20" i="32"/>
  <c r="D20" i="32"/>
  <c r="J19" i="32"/>
  <c r="I19" i="32"/>
  <c r="H19" i="32"/>
  <c r="G19" i="32"/>
  <c r="F19" i="32"/>
  <c r="E19" i="32"/>
  <c r="D19" i="32"/>
  <c r="J18" i="32"/>
  <c r="I18" i="32"/>
  <c r="H18" i="32"/>
  <c r="G18" i="32"/>
  <c r="F18" i="32"/>
  <c r="E18" i="32"/>
  <c r="D18" i="32"/>
  <c r="J17" i="32"/>
  <c r="I17" i="32"/>
  <c r="H17" i="32"/>
  <c r="G17" i="32"/>
  <c r="F17" i="32"/>
  <c r="E17" i="32"/>
  <c r="D17" i="32"/>
  <c r="K166" i="31"/>
  <c r="J166" i="31"/>
  <c r="I166" i="31"/>
  <c r="H166" i="31"/>
  <c r="F166" i="31"/>
  <c r="E166" i="31"/>
  <c r="D166" i="31"/>
  <c r="K165" i="31"/>
  <c r="J165" i="31"/>
  <c r="I165" i="31"/>
  <c r="H165" i="31"/>
  <c r="F165" i="31"/>
  <c r="E165" i="31"/>
  <c r="D165" i="31"/>
  <c r="K164" i="31"/>
  <c r="J164" i="31"/>
  <c r="I164" i="31"/>
  <c r="H164" i="31"/>
  <c r="F164" i="31"/>
  <c r="E164" i="31"/>
  <c r="D164" i="31"/>
  <c r="K163" i="31"/>
  <c r="J163" i="31"/>
  <c r="I163" i="31"/>
  <c r="H163" i="31"/>
  <c r="F163" i="31"/>
  <c r="E163" i="31"/>
  <c r="D163" i="31"/>
  <c r="K162" i="31"/>
  <c r="J162" i="31"/>
  <c r="I162" i="31"/>
  <c r="H162" i="31"/>
  <c r="F162" i="31"/>
  <c r="E162" i="31"/>
  <c r="D162" i="31"/>
  <c r="K161" i="31"/>
  <c r="J161" i="31"/>
  <c r="I161" i="31"/>
  <c r="H161" i="31"/>
  <c r="F161" i="31"/>
  <c r="E161" i="31"/>
  <c r="D161" i="31"/>
  <c r="K160" i="31"/>
  <c r="J160" i="31"/>
  <c r="I160" i="31"/>
  <c r="H160" i="31"/>
  <c r="F160" i="31"/>
  <c r="E160" i="31"/>
  <c r="D160" i="31"/>
  <c r="K159" i="31"/>
  <c r="J159" i="31"/>
  <c r="I159" i="31"/>
  <c r="H159" i="31"/>
  <c r="F159" i="31"/>
  <c r="E159" i="31"/>
  <c r="D159" i="31"/>
  <c r="K158" i="31"/>
  <c r="J158" i="31"/>
  <c r="I158" i="31"/>
  <c r="H158" i="31"/>
  <c r="F158" i="31"/>
  <c r="E158" i="31"/>
  <c r="D158" i="31"/>
  <c r="K157" i="31"/>
  <c r="J157" i="31"/>
  <c r="I157" i="31"/>
  <c r="H157" i="31"/>
  <c r="F157" i="31"/>
  <c r="E157" i="31"/>
  <c r="D157" i="31"/>
  <c r="K156" i="31"/>
  <c r="J156" i="31"/>
  <c r="I156" i="31"/>
  <c r="H156" i="31"/>
  <c r="F156" i="31"/>
  <c r="E156" i="31"/>
  <c r="D156" i="31"/>
  <c r="K155" i="31"/>
  <c r="J155" i="31"/>
  <c r="I155" i="31"/>
  <c r="H155" i="31"/>
  <c r="F155" i="31"/>
  <c r="E155" i="31"/>
  <c r="D155" i="31"/>
  <c r="K154" i="31"/>
  <c r="J154" i="31"/>
  <c r="I154" i="31"/>
  <c r="H154" i="31"/>
  <c r="F154" i="31"/>
  <c r="E154" i="31"/>
  <c r="D154" i="31"/>
  <c r="K153" i="31"/>
  <c r="J153" i="31"/>
  <c r="I153" i="31"/>
  <c r="H153" i="31"/>
  <c r="F153" i="31"/>
  <c r="E153" i="31"/>
  <c r="D153" i="31"/>
  <c r="K152" i="31"/>
  <c r="J152" i="31"/>
  <c r="I152" i="31"/>
  <c r="H152" i="31"/>
  <c r="F152" i="31"/>
  <c r="E152" i="31"/>
  <c r="D152" i="31"/>
  <c r="K151" i="31"/>
  <c r="J151" i="31"/>
  <c r="I151" i="31"/>
  <c r="H151" i="31"/>
  <c r="F151" i="31"/>
  <c r="E151" i="31"/>
  <c r="D151" i="31"/>
  <c r="K150" i="31"/>
  <c r="J150" i="31"/>
  <c r="I150" i="31"/>
  <c r="H150" i="31"/>
  <c r="F150" i="31"/>
  <c r="E150" i="31"/>
  <c r="D150" i="31"/>
  <c r="K149" i="31"/>
  <c r="J149" i="31"/>
  <c r="I149" i="31"/>
  <c r="H149" i="31"/>
  <c r="F149" i="31"/>
  <c r="E149" i="31"/>
  <c r="D149" i="31"/>
  <c r="K148" i="31"/>
  <c r="J148" i="31"/>
  <c r="I148" i="31"/>
  <c r="H148" i="31"/>
  <c r="F148" i="31"/>
  <c r="E148" i="31"/>
  <c r="D148" i="31"/>
  <c r="K147" i="31"/>
  <c r="J147" i="31"/>
  <c r="I147" i="31"/>
  <c r="H147" i="31"/>
  <c r="F147" i="31"/>
  <c r="E147" i="31"/>
  <c r="D147" i="31"/>
  <c r="K146" i="31"/>
  <c r="J146" i="31"/>
  <c r="I146" i="31"/>
  <c r="H146" i="31"/>
  <c r="F146" i="31"/>
  <c r="E146" i="31"/>
  <c r="D146" i="31"/>
  <c r="K145" i="31"/>
  <c r="J145" i="31"/>
  <c r="I145" i="31"/>
  <c r="H145" i="31"/>
  <c r="F145" i="31"/>
  <c r="E145" i="31"/>
  <c r="D145" i="31"/>
  <c r="K144" i="31"/>
  <c r="J144" i="31"/>
  <c r="I144" i="31"/>
  <c r="H144" i="31"/>
  <c r="F144" i="31"/>
  <c r="E144" i="31"/>
  <c r="D144" i="31"/>
  <c r="K143" i="31"/>
  <c r="J143" i="31"/>
  <c r="I143" i="31"/>
  <c r="H143" i="31"/>
  <c r="F143" i="31"/>
  <c r="E143" i="31"/>
  <c r="D143" i="31"/>
  <c r="K142" i="31"/>
  <c r="J142" i="31"/>
  <c r="I142" i="31"/>
  <c r="H142" i="31"/>
  <c r="F142" i="31"/>
  <c r="E142" i="31"/>
  <c r="D142" i="31"/>
  <c r="K141" i="31"/>
  <c r="J141" i="31"/>
  <c r="I141" i="31"/>
  <c r="H141" i="31"/>
  <c r="F141" i="31"/>
  <c r="E141" i="31"/>
  <c r="D141" i="31"/>
  <c r="K140" i="31"/>
  <c r="J140" i="31"/>
  <c r="I140" i="31"/>
  <c r="H140" i="31"/>
  <c r="F140" i="31"/>
  <c r="E140" i="31"/>
  <c r="D140" i="31"/>
  <c r="K139" i="31"/>
  <c r="J139" i="31"/>
  <c r="I139" i="31"/>
  <c r="H139" i="31"/>
  <c r="F139" i="31"/>
  <c r="E139" i="31"/>
  <c r="D139" i="31"/>
  <c r="K138" i="31"/>
  <c r="J138" i="31"/>
  <c r="I138" i="31"/>
  <c r="H138" i="31"/>
  <c r="F138" i="31"/>
  <c r="E138" i="31"/>
  <c r="D138" i="31"/>
  <c r="K137" i="31"/>
  <c r="J137" i="31"/>
  <c r="I137" i="31"/>
  <c r="H137" i="31"/>
  <c r="F137" i="31"/>
  <c r="E137" i="31"/>
  <c r="D137" i="31"/>
  <c r="K136" i="31"/>
  <c r="J136" i="31"/>
  <c r="I136" i="31"/>
  <c r="H136" i="31"/>
  <c r="F136" i="31"/>
  <c r="E136" i="31"/>
  <c r="D136" i="31"/>
  <c r="K135" i="31"/>
  <c r="J135" i="31"/>
  <c r="I135" i="31"/>
  <c r="H135" i="31"/>
  <c r="F135" i="31"/>
  <c r="E135" i="31"/>
  <c r="D135" i="31"/>
  <c r="K134" i="31"/>
  <c r="J134" i="31"/>
  <c r="I134" i="31"/>
  <c r="H134" i="31"/>
  <c r="F134" i="31"/>
  <c r="E134" i="31"/>
  <c r="D134" i="31"/>
  <c r="K133" i="31"/>
  <c r="J133" i="31"/>
  <c r="I133" i="31"/>
  <c r="H133" i="31"/>
  <c r="F133" i="31"/>
  <c r="E133" i="31"/>
  <c r="D133" i="31"/>
  <c r="K132" i="31"/>
  <c r="J132" i="31"/>
  <c r="I132" i="31"/>
  <c r="H132" i="31"/>
  <c r="F132" i="31"/>
  <c r="E132" i="31"/>
  <c r="D132" i="31"/>
  <c r="K131" i="31"/>
  <c r="J131" i="31"/>
  <c r="I131" i="31"/>
  <c r="H131" i="31"/>
  <c r="F131" i="31"/>
  <c r="E131" i="31"/>
  <c r="D131" i="31"/>
  <c r="K130" i="31"/>
  <c r="J130" i="31"/>
  <c r="I130" i="31"/>
  <c r="H130" i="31"/>
  <c r="F130" i="31"/>
  <c r="E130" i="31"/>
  <c r="D130" i="31"/>
  <c r="K129" i="31"/>
  <c r="J129" i="31"/>
  <c r="I129" i="31"/>
  <c r="H129" i="31"/>
  <c r="F129" i="31"/>
  <c r="E129" i="31"/>
  <c r="D129" i="31"/>
  <c r="K128" i="31"/>
  <c r="J128" i="31"/>
  <c r="I128" i="31"/>
  <c r="H128" i="31"/>
  <c r="F128" i="31"/>
  <c r="E128" i="31"/>
  <c r="D128" i="31"/>
  <c r="K127" i="31"/>
  <c r="J127" i="31"/>
  <c r="I127" i="31"/>
  <c r="H127" i="31"/>
  <c r="F127" i="31"/>
  <c r="E127" i="31"/>
  <c r="D127" i="31"/>
  <c r="K126" i="31"/>
  <c r="J126" i="31"/>
  <c r="I126" i="31"/>
  <c r="H126" i="31"/>
  <c r="F126" i="31"/>
  <c r="E126" i="31"/>
  <c r="D126" i="31"/>
  <c r="K125" i="31"/>
  <c r="J125" i="31"/>
  <c r="I125" i="31"/>
  <c r="H125" i="31"/>
  <c r="F125" i="31"/>
  <c r="E125" i="31"/>
  <c r="D125" i="31"/>
  <c r="K124" i="31"/>
  <c r="J124" i="31"/>
  <c r="I124" i="31"/>
  <c r="H124" i="31"/>
  <c r="F124" i="31"/>
  <c r="E124" i="31"/>
  <c r="D124" i="31"/>
  <c r="K123" i="31"/>
  <c r="J123" i="31"/>
  <c r="I123" i="31"/>
  <c r="H123" i="31"/>
  <c r="F123" i="31"/>
  <c r="E123" i="31"/>
  <c r="D123" i="31"/>
  <c r="K122" i="31"/>
  <c r="J122" i="31"/>
  <c r="I122" i="31"/>
  <c r="H122" i="31"/>
  <c r="F122" i="31"/>
  <c r="E122" i="31"/>
  <c r="D122" i="31"/>
  <c r="K121" i="31"/>
  <c r="J121" i="31"/>
  <c r="I121" i="31"/>
  <c r="H121" i="31"/>
  <c r="F121" i="31"/>
  <c r="E121" i="31"/>
  <c r="D121" i="31"/>
  <c r="K120" i="31"/>
  <c r="J120" i="31"/>
  <c r="I120" i="31"/>
  <c r="H120" i="31"/>
  <c r="F120" i="31"/>
  <c r="E120" i="31"/>
  <c r="D120" i="31"/>
  <c r="K119" i="31"/>
  <c r="J119" i="31"/>
  <c r="I119" i="31"/>
  <c r="H119" i="31"/>
  <c r="F119" i="31"/>
  <c r="E119" i="31"/>
  <c r="D119" i="31"/>
  <c r="K118" i="31"/>
  <c r="J118" i="31"/>
  <c r="I118" i="31"/>
  <c r="H118" i="31"/>
  <c r="F118" i="31"/>
  <c r="E118" i="31"/>
  <c r="D118" i="31"/>
  <c r="K117" i="31"/>
  <c r="J117" i="31"/>
  <c r="I117" i="31"/>
  <c r="H117" i="31"/>
  <c r="F117" i="31"/>
  <c r="E117" i="31"/>
  <c r="D117" i="31"/>
  <c r="K116" i="31"/>
  <c r="J116" i="31"/>
  <c r="I116" i="31"/>
  <c r="H116" i="31"/>
  <c r="F116" i="31"/>
  <c r="E116" i="31"/>
  <c r="D116" i="31"/>
  <c r="K115" i="31"/>
  <c r="J115" i="31"/>
  <c r="I115" i="31"/>
  <c r="H115" i="31"/>
  <c r="F115" i="31"/>
  <c r="E115" i="31"/>
  <c r="D115" i="31"/>
  <c r="K114" i="31"/>
  <c r="J114" i="31"/>
  <c r="I114" i="31"/>
  <c r="H114" i="31"/>
  <c r="F114" i="31"/>
  <c r="E114" i="31"/>
  <c r="D114" i="31"/>
  <c r="K113" i="31"/>
  <c r="J113" i="31"/>
  <c r="I113" i="31"/>
  <c r="H113" i="31"/>
  <c r="F113" i="31"/>
  <c r="E113" i="31"/>
  <c r="D113" i="31"/>
  <c r="K112" i="31"/>
  <c r="J112" i="31"/>
  <c r="I112" i="31"/>
  <c r="H112" i="31"/>
  <c r="F112" i="31"/>
  <c r="E112" i="31"/>
  <c r="D112" i="31"/>
  <c r="K111" i="31"/>
  <c r="J111" i="31"/>
  <c r="I111" i="31"/>
  <c r="H111" i="31"/>
  <c r="F111" i="31"/>
  <c r="E111" i="31"/>
  <c r="D111" i="31"/>
  <c r="K110" i="31"/>
  <c r="J110" i="31"/>
  <c r="I110" i="31"/>
  <c r="H110" i="31"/>
  <c r="F110" i="31"/>
  <c r="E110" i="31"/>
  <c r="D110" i="31"/>
  <c r="K109" i="31"/>
  <c r="J109" i="31"/>
  <c r="I109" i="31"/>
  <c r="H109" i="31"/>
  <c r="F109" i="31"/>
  <c r="E109" i="31"/>
  <c r="D109" i="31"/>
  <c r="K108" i="31"/>
  <c r="J108" i="31"/>
  <c r="I108" i="31"/>
  <c r="H108" i="31"/>
  <c r="F108" i="31"/>
  <c r="E108" i="31"/>
  <c r="D108" i="31"/>
  <c r="K107" i="31"/>
  <c r="J107" i="31"/>
  <c r="I107" i="31"/>
  <c r="H107" i="31"/>
  <c r="F107" i="31"/>
  <c r="E107" i="31"/>
  <c r="D107" i="31"/>
  <c r="K106" i="31"/>
  <c r="J106" i="31"/>
  <c r="I106" i="31"/>
  <c r="H106" i="31"/>
  <c r="F106" i="31"/>
  <c r="E106" i="31"/>
  <c r="D106" i="31"/>
  <c r="K105" i="31"/>
  <c r="J105" i="31"/>
  <c r="I105" i="31"/>
  <c r="H105" i="31"/>
  <c r="F105" i="31"/>
  <c r="E105" i="31"/>
  <c r="D105" i="31"/>
  <c r="K104" i="31"/>
  <c r="J104" i="31"/>
  <c r="I104" i="31"/>
  <c r="H104" i="31"/>
  <c r="F104" i="31"/>
  <c r="E104" i="31"/>
  <c r="D104" i="31"/>
  <c r="K103" i="31"/>
  <c r="J103" i="31"/>
  <c r="I103" i="31"/>
  <c r="H103" i="31"/>
  <c r="F103" i="31"/>
  <c r="E103" i="31"/>
  <c r="D103" i="31"/>
  <c r="K102" i="31"/>
  <c r="J102" i="31"/>
  <c r="I102" i="31"/>
  <c r="H102" i="31"/>
  <c r="F102" i="31"/>
  <c r="E102" i="31"/>
  <c r="D102" i="31"/>
  <c r="K101" i="31"/>
  <c r="J101" i="31"/>
  <c r="I101" i="31"/>
  <c r="H101" i="31"/>
  <c r="F101" i="31"/>
  <c r="E101" i="31"/>
  <c r="D101" i="31"/>
  <c r="K100" i="31"/>
  <c r="J100" i="31"/>
  <c r="I100" i="31"/>
  <c r="H100" i="31"/>
  <c r="F100" i="31"/>
  <c r="E100" i="31"/>
  <c r="D100" i="31"/>
  <c r="K99" i="31"/>
  <c r="J99" i="31"/>
  <c r="I99" i="31"/>
  <c r="H99" i="31"/>
  <c r="F99" i="31"/>
  <c r="E99" i="31"/>
  <c r="D99" i="31"/>
  <c r="K98" i="31"/>
  <c r="J98" i="31"/>
  <c r="I98" i="31"/>
  <c r="H98" i="31"/>
  <c r="F98" i="31"/>
  <c r="E98" i="31"/>
  <c r="D98" i="31"/>
  <c r="K97" i="31"/>
  <c r="J97" i="31"/>
  <c r="I97" i="31"/>
  <c r="H97" i="31"/>
  <c r="F97" i="31"/>
  <c r="E97" i="31"/>
  <c r="D97" i="31"/>
  <c r="K96" i="31"/>
  <c r="J96" i="31"/>
  <c r="I96" i="31"/>
  <c r="H96" i="31"/>
  <c r="F96" i="31"/>
  <c r="E96" i="31"/>
  <c r="D96" i="31"/>
  <c r="K95" i="31"/>
  <c r="J95" i="31"/>
  <c r="I95" i="31"/>
  <c r="H95" i="31"/>
  <c r="F95" i="31"/>
  <c r="E95" i="31"/>
  <c r="D95" i="31"/>
  <c r="K94" i="31"/>
  <c r="J94" i="31"/>
  <c r="I94" i="31"/>
  <c r="H94" i="31"/>
  <c r="F94" i="31"/>
  <c r="E94" i="31"/>
  <c r="D94" i="31"/>
  <c r="K93" i="31"/>
  <c r="J93" i="31"/>
  <c r="I93" i="31"/>
  <c r="H93" i="31"/>
  <c r="F93" i="31"/>
  <c r="E93" i="31"/>
  <c r="D93" i="31"/>
  <c r="K92" i="31"/>
  <c r="J92" i="31"/>
  <c r="I92" i="31"/>
  <c r="H92" i="31"/>
  <c r="F92" i="31"/>
  <c r="E92" i="31"/>
  <c r="D92" i="31"/>
  <c r="K91" i="31"/>
  <c r="J91" i="31"/>
  <c r="I91" i="31"/>
  <c r="H91" i="31"/>
  <c r="F91" i="31"/>
  <c r="E91" i="31"/>
  <c r="D91" i="31"/>
  <c r="K90" i="31"/>
  <c r="J90" i="31"/>
  <c r="I90" i="31"/>
  <c r="H90" i="31"/>
  <c r="F90" i="31"/>
  <c r="E90" i="31"/>
  <c r="D90" i="31"/>
  <c r="K89" i="31"/>
  <c r="J89" i="31"/>
  <c r="I89" i="31"/>
  <c r="H89" i="31"/>
  <c r="F89" i="31"/>
  <c r="E89" i="31"/>
  <c r="D89" i="31"/>
  <c r="K88" i="31"/>
  <c r="J88" i="31"/>
  <c r="I88" i="31"/>
  <c r="H88" i="31"/>
  <c r="F88" i="31"/>
  <c r="E88" i="31"/>
  <c r="D88" i="31"/>
  <c r="K87" i="31"/>
  <c r="J87" i="31"/>
  <c r="I87" i="31"/>
  <c r="H87" i="31"/>
  <c r="F87" i="31"/>
  <c r="E87" i="31"/>
  <c r="D87" i="31"/>
  <c r="K86" i="31"/>
  <c r="J86" i="31"/>
  <c r="I86" i="31"/>
  <c r="H86" i="31"/>
  <c r="F86" i="31"/>
  <c r="E86" i="31"/>
  <c r="D86" i="31"/>
  <c r="K85" i="31"/>
  <c r="J85" i="31"/>
  <c r="I85" i="31"/>
  <c r="H85" i="31"/>
  <c r="F85" i="31"/>
  <c r="E85" i="31"/>
  <c r="D85" i="31"/>
  <c r="K84" i="31"/>
  <c r="J84" i="31"/>
  <c r="I84" i="31"/>
  <c r="H84" i="31"/>
  <c r="F84" i="31"/>
  <c r="E84" i="31"/>
  <c r="D84" i="31"/>
  <c r="K83" i="31"/>
  <c r="J83" i="31"/>
  <c r="I83" i="31"/>
  <c r="H83" i="31"/>
  <c r="F83" i="31"/>
  <c r="E83" i="31"/>
  <c r="D83" i="31"/>
  <c r="K82" i="31"/>
  <c r="J82" i="31"/>
  <c r="I82" i="31"/>
  <c r="H82" i="31"/>
  <c r="F82" i="31"/>
  <c r="E82" i="31"/>
  <c r="D82" i="31"/>
  <c r="K81" i="31"/>
  <c r="J81" i="31"/>
  <c r="I81" i="31"/>
  <c r="H81" i="31"/>
  <c r="F81" i="31"/>
  <c r="E81" i="31"/>
  <c r="D81" i="31"/>
  <c r="K80" i="31"/>
  <c r="J80" i="31"/>
  <c r="I80" i="31"/>
  <c r="H80" i="31"/>
  <c r="F80" i="31"/>
  <c r="E80" i="31"/>
  <c r="D80" i="31"/>
  <c r="K79" i="31"/>
  <c r="J79" i="31"/>
  <c r="I79" i="31"/>
  <c r="H79" i="31"/>
  <c r="F79" i="31"/>
  <c r="E79" i="31"/>
  <c r="D79" i="31"/>
  <c r="K78" i="31"/>
  <c r="J78" i="31"/>
  <c r="I78" i="31"/>
  <c r="H78" i="31"/>
  <c r="F78" i="31"/>
  <c r="E78" i="31"/>
  <c r="D78" i="31"/>
  <c r="K77" i="31"/>
  <c r="J77" i="31"/>
  <c r="I77" i="31"/>
  <c r="H77" i="31"/>
  <c r="F77" i="31"/>
  <c r="E77" i="31"/>
  <c r="D77" i="31"/>
  <c r="K76" i="31"/>
  <c r="J76" i="31"/>
  <c r="I76" i="31"/>
  <c r="H76" i="31"/>
  <c r="F76" i="31"/>
  <c r="E76" i="31"/>
  <c r="D76" i="31"/>
  <c r="K75" i="31"/>
  <c r="J75" i="31"/>
  <c r="I75" i="31"/>
  <c r="H75" i="31"/>
  <c r="F75" i="31"/>
  <c r="E75" i="31"/>
  <c r="D75" i="31"/>
  <c r="K74" i="31"/>
  <c r="J74" i="31"/>
  <c r="I74" i="31"/>
  <c r="H74" i="31"/>
  <c r="F74" i="31"/>
  <c r="E74" i="31"/>
  <c r="D74" i="31"/>
  <c r="K73" i="31"/>
  <c r="J73" i="31"/>
  <c r="I73" i="31"/>
  <c r="H73" i="31"/>
  <c r="F73" i="31"/>
  <c r="E73" i="31"/>
  <c r="D73" i="31"/>
  <c r="K72" i="31"/>
  <c r="J72" i="31"/>
  <c r="I72" i="31"/>
  <c r="H72" i="31"/>
  <c r="F72" i="31"/>
  <c r="E72" i="31"/>
  <c r="D72" i="31"/>
  <c r="K71" i="31"/>
  <c r="J71" i="31"/>
  <c r="I71" i="31"/>
  <c r="H71" i="31"/>
  <c r="F71" i="31"/>
  <c r="E71" i="31"/>
  <c r="D71" i="31"/>
  <c r="K70" i="31"/>
  <c r="J70" i="31"/>
  <c r="I70" i="31"/>
  <c r="H70" i="31"/>
  <c r="F70" i="31"/>
  <c r="E70" i="31"/>
  <c r="D70" i="31"/>
  <c r="K69" i="31"/>
  <c r="J69" i="31"/>
  <c r="I69" i="31"/>
  <c r="H69" i="31"/>
  <c r="F69" i="31"/>
  <c r="E69" i="31"/>
  <c r="D69" i="31"/>
  <c r="K68" i="31"/>
  <c r="J68" i="31"/>
  <c r="I68" i="31"/>
  <c r="H68" i="31"/>
  <c r="F68" i="31"/>
  <c r="E68" i="31"/>
  <c r="D68" i="31"/>
  <c r="K67" i="31"/>
  <c r="J67" i="31"/>
  <c r="I67" i="31"/>
  <c r="H67" i="31"/>
  <c r="F67" i="31"/>
  <c r="E67" i="31"/>
  <c r="D67" i="31"/>
  <c r="K66" i="31"/>
  <c r="J66" i="31"/>
  <c r="I66" i="31"/>
  <c r="H66" i="31"/>
  <c r="F66" i="31"/>
  <c r="E66" i="31"/>
  <c r="D66" i="31"/>
  <c r="K65" i="31"/>
  <c r="J65" i="31"/>
  <c r="I65" i="31"/>
  <c r="H65" i="31"/>
  <c r="F65" i="31"/>
  <c r="E65" i="31"/>
  <c r="D65" i="31"/>
  <c r="K64" i="31"/>
  <c r="J64" i="31"/>
  <c r="I64" i="31"/>
  <c r="H64" i="31"/>
  <c r="F64" i="31"/>
  <c r="E64" i="31"/>
  <c r="D64" i="31"/>
  <c r="K63" i="31"/>
  <c r="J63" i="31"/>
  <c r="I63" i="31"/>
  <c r="H63" i="31"/>
  <c r="F63" i="31"/>
  <c r="E63" i="31"/>
  <c r="D63" i="31"/>
  <c r="K62" i="31"/>
  <c r="J62" i="31"/>
  <c r="I62" i="31"/>
  <c r="H62" i="31"/>
  <c r="F62" i="31"/>
  <c r="E62" i="31"/>
  <c r="D62" i="31"/>
  <c r="K61" i="31"/>
  <c r="J61" i="31"/>
  <c r="I61" i="31"/>
  <c r="H61" i="31"/>
  <c r="F61" i="31"/>
  <c r="E61" i="31"/>
  <c r="D61" i="31"/>
  <c r="K60" i="31"/>
  <c r="J60" i="31"/>
  <c r="I60" i="31"/>
  <c r="H60" i="31"/>
  <c r="F60" i="31"/>
  <c r="E60" i="31"/>
  <c r="D60" i="31"/>
  <c r="K59" i="31"/>
  <c r="J59" i="31"/>
  <c r="I59" i="31"/>
  <c r="H59" i="31"/>
  <c r="F59" i="31"/>
  <c r="E59" i="31"/>
  <c r="D59" i="31"/>
  <c r="K58" i="31"/>
  <c r="J58" i="31"/>
  <c r="I58" i="31"/>
  <c r="H58" i="31"/>
  <c r="F58" i="31"/>
  <c r="E58" i="31"/>
  <c r="D58" i="31"/>
  <c r="K57" i="31"/>
  <c r="J57" i="31"/>
  <c r="I57" i="31"/>
  <c r="H57" i="31"/>
  <c r="F57" i="31"/>
  <c r="E57" i="31"/>
  <c r="D57" i="31"/>
  <c r="K56" i="31"/>
  <c r="J56" i="31"/>
  <c r="I56" i="31"/>
  <c r="H56" i="31"/>
  <c r="F56" i="31"/>
  <c r="E56" i="31"/>
  <c r="D56" i="31"/>
  <c r="K55" i="31"/>
  <c r="J55" i="31"/>
  <c r="I55" i="31"/>
  <c r="H55" i="31"/>
  <c r="F55" i="31"/>
  <c r="E55" i="31"/>
  <c r="D55" i="31"/>
  <c r="K54" i="31"/>
  <c r="J54" i="31"/>
  <c r="I54" i="31"/>
  <c r="H54" i="31"/>
  <c r="F54" i="31"/>
  <c r="E54" i="31"/>
  <c r="D54" i="31"/>
  <c r="K53" i="31"/>
  <c r="J53" i="31"/>
  <c r="I53" i="31"/>
  <c r="H53" i="31"/>
  <c r="F53" i="31"/>
  <c r="E53" i="31"/>
  <c r="D53" i="31"/>
  <c r="K52" i="31"/>
  <c r="J52" i="31"/>
  <c r="I52" i="31"/>
  <c r="H52" i="31"/>
  <c r="F52" i="31"/>
  <c r="E52" i="31"/>
  <c r="D52" i="31"/>
  <c r="K51" i="31"/>
  <c r="J51" i="31"/>
  <c r="I51" i="31"/>
  <c r="H51" i="31"/>
  <c r="F51" i="31"/>
  <c r="E51" i="31"/>
  <c r="D51" i="31"/>
  <c r="K50" i="31"/>
  <c r="J50" i="31"/>
  <c r="I50" i="31"/>
  <c r="H50" i="31"/>
  <c r="F50" i="31"/>
  <c r="E50" i="31"/>
  <c r="D50" i="31"/>
  <c r="K49" i="31"/>
  <c r="J49" i="31"/>
  <c r="I49" i="31"/>
  <c r="H49" i="31"/>
  <c r="F49" i="31"/>
  <c r="E49" i="31"/>
  <c r="D49" i="31"/>
  <c r="K48" i="31"/>
  <c r="J48" i="31"/>
  <c r="I48" i="31"/>
  <c r="H48" i="31"/>
  <c r="F48" i="31"/>
  <c r="E48" i="31"/>
  <c r="D48" i="31"/>
  <c r="K47" i="31"/>
  <c r="J47" i="31"/>
  <c r="I47" i="31"/>
  <c r="H47" i="31"/>
  <c r="F47" i="31"/>
  <c r="E47" i="31"/>
  <c r="D47" i="31"/>
  <c r="K46" i="31"/>
  <c r="J46" i="31"/>
  <c r="I46" i="31"/>
  <c r="H46" i="31"/>
  <c r="F46" i="31"/>
  <c r="E46" i="31"/>
  <c r="D46" i="31"/>
  <c r="K45" i="31"/>
  <c r="J45" i="31"/>
  <c r="I45" i="31"/>
  <c r="H45" i="31"/>
  <c r="F45" i="31"/>
  <c r="E45" i="31"/>
  <c r="D45" i="31"/>
  <c r="K44" i="31"/>
  <c r="J44" i="31"/>
  <c r="I44" i="31"/>
  <c r="H44" i="31"/>
  <c r="F44" i="31"/>
  <c r="E44" i="31"/>
  <c r="D44" i="31"/>
  <c r="K43" i="31"/>
  <c r="J43" i="31"/>
  <c r="I43" i="31"/>
  <c r="H43" i="31"/>
  <c r="F43" i="31"/>
  <c r="E43" i="31"/>
  <c r="D43" i="31"/>
  <c r="K42" i="31"/>
  <c r="J42" i="31"/>
  <c r="I42" i="31"/>
  <c r="H42" i="31"/>
  <c r="F42" i="31"/>
  <c r="E42" i="31"/>
  <c r="D42" i="31"/>
  <c r="K41" i="31"/>
  <c r="J41" i="31"/>
  <c r="I41" i="31"/>
  <c r="H41" i="31"/>
  <c r="F41" i="31"/>
  <c r="E41" i="31"/>
  <c r="D41" i="31"/>
  <c r="K40" i="31"/>
  <c r="J40" i="31"/>
  <c r="I40" i="31"/>
  <c r="H40" i="31"/>
  <c r="F40" i="31"/>
  <c r="E40" i="31"/>
  <c r="D40" i="31"/>
  <c r="K39" i="31"/>
  <c r="J39" i="31"/>
  <c r="I39" i="31"/>
  <c r="H39" i="31"/>
  <c r="F39" i="31"/>
  <c r="E39" i="31"/>
  <c r="D39" i="31"/>
  <c r="K38" i="31"/>
  <c r="J38" i="31"/>
  <c r="I38" i="31"/>
  <c r="H38" i="31"/>
  <c r="F38" i="31"/>
  <c r="E38" i="31"/>
  <c r="D38" i="31"/>
  <c r="K37" i="31"/>
  <c r="J37" i="31"/>
  <c r="I37" i="31"/>
  <c r="H37" i="31"/>
  <c r="F37" i="31"/>
  <c r="E37" i="31"/>
  <c r="D37" i="31"/>
  <c r="K36" i="31"/>
  <c r="J36" i="31"/>
  <c r="I36" i="31"/>
  <c r="H36" i="31"/>
  <c r="F36" i="31"/>
  <c r="E36" i="31"/>
  <c r="D36" i="31"/>
  <c r="K35" i="31"/>
  <c r="J35" i="31"/>
  <c r="I35" i="31"/>
  <c r="H35" i="31"/>
  <c r="F35" i="31"/>
  <c r="E35" i="31"/>
  <c r="D35" i="31"/>
  <c r="K34" i="31"/>
  <c r="J34" i="31"/>
  <c r="I34" i="31"/>
  <c r="H34" i="31"/>
  <c r="F34" i="31"/>
  <c r="E34" i="31"/>
  <c r="D34" i="31"/>
  <c r="K33" i="31"/>
  <c r="J33" i="31"/>
  <c r="I33" i="31"/>
  <c r="H33" i="31"/>
  <c r="F33" i="31"/>
  <c r="E33" i="31"/>
  <c r="D33" i="31"/>
  <c r="K32" i="31"/>
  <c r="J32" i="31"/>
  <c r="I32" i="31"/>
  <c r="H32" i="31"/>
  <c r="F32" i="31"/>
  <c r="E32" i="31"/>
  <c r="D32" i="31"/>
  <c r="K31" i="31"/>
  <c r="J31" i="31"/>
  <c r="I31" i="31"/>
  <c r="H31" i="31"/>
  <c r="F31" i="31"/>
  <c r="E31" i="31"/>
  <c r="D31" i="31"/>
  <c r="K30" i="31"/>
  <c r="J30" i="31"/>
  <c r="I30" i="31"/>
  <c r="H30" i="31"/>
  <c r="F30" i="31"/>
  <c r="E30" i="31"/>
  <c r="D30" i="31"/>
  <c r="K29" i="31"/>
  <c r="J29" i="31"/>
  <c r="I29" i="31"/>
  <c r="H29" i="31"/>
  <c r="F29" i="31"/>
  <c r="E29" i="31"/>
  <c r="D29" i="31"/>
  <c r="K28" i="31"/>
  <c r="J28" i="31"/>
  <c r="I28" i="31"/>
  <c r="H28" i="31"/>
  <c r="F28" i="31"/>
  <c r="E28" i="31"/>
  <c r="D28" i="31"/>
  <c r="K27" i="31"/>
  <c r="J27" i="31"/>
  <c r="I27" i="31"/>
  <c r="H27" i="31"/>
  <c r="F27" i="31"/>
  <c r="E27" i="31"/>
  <c r="D27" i="31"/>
  <c r="K26" i="31"/>
  <c r="J26" i="31"/>
  <c r="I26" i="31"/>
  <c r="H26" i="31"/>
  <c r="F26" i="31"/>
  <c r="E26" i="31"/>
  <c r="D26" i="31"/>
  <c r="K25" i="31"/>
  <c r="J25" i="31"/>
  <c r="I25" i="31"/>
  <c r="H25" i="31"/>
  <c r="F25" i="31"/>
  <c r="E25" i="31"/>
  <c r="D25" i="31"/>
  <c r="K24" i="31"/>
  <c r="J24" i="31"/>
  <c r="I24" i="31"/>
  <c r="H24" i="31"/>
  <c r="F24" i="31"/>
  <c r="E24" i="31"/>
  <c r="D24" i="31"/>
  <c r="K23" i="31"/>
  <c r="J23" i="31"/>
  <c r="I23" i="31"/>
  <c r="H23" i="31"/>
  <c r="F23" i="31"/>
  <c r="E23" i="31"/>
  <c r="D23" i="31"/>
  <c r="K22" i="31"/>
  <c r="J22" i="31"/>
  <c r="I22" i="31"/>
  <c r="H22" i="31"/>
  <c r="F22" i="31"/>
  <c r="E22" i="31"/>
  <c r="D22" i="31"/>
  <c r="K21" i="31"/>
  <c r="J21" i="31"/>
  <c r="I21" i="31"/>
  <c r="H21" i="31"/>
  <c r="F21" i="31"/>
  <c r="E21" i="31"/>
  <c r="D21" i="31"/>
  <c r="K20" i="31"/>
  <c r="J20" i="31"/>
  <c r="I20" i="31"/>
  <c r="H20" i="31"/>
  <c r="F20" i="31"/>
  <c r="E20" i="31"/>
  <c r="D20" i="31"/>
  <c r="K19" i="31"/>
  <c r="J19" i="31"/>
  <c r="I19" i="31"/>
  <c r="H19" i="31"/>
  <c r="F19" i="31"/>
  <c r="E19" i="31"/>
  <c r="D19" i="31"/>
  <c r="K18" i="31"/>
  <c r="J18" i="31"/>
  <c r="I18" i="31"/>
  <c r="H18" i="31"/>
  <c r="F18" i="31"/>
  <c r="E18" i="31"/>
  <c r="D18" i="31"/>
  <c r="K17" i="31"/>
  <c r="J17" i="31"/>
  <c r="I17" i="31"/>
  <c r="H17" i="31"/>
  <c r="F17" i="31"/>
  <c r="E17" i="31"/>
  <c r="D17" i="31"/>
  <c r="T166" i="30"/>
  <c r="S166" i="30"/>
  <c r="R166" i="30"/>
  <c r="T165" i="30"/>
  <c r="S165" i="30"/>
  <c r="R165" i="30"/>
  <c r="T164" i="30"/>
  <c r="S164" i="30"/>
  <c r="R164" i="30"/>
  <c r="T163" i="30"/>
  <c r="S163" i="30"/>
  <c r="R163" i="30"/>
  <c r="T162" i="30"/>
  <c r="S162" i="30"/>
  <c r="R162" i="30"/>
  <c r="T161" i="30"/>
  <c r="S161" i="30"/>
  <c r="R161" i="30"/>
  <c r="T160" i="30"/>
  <c r="S160" i="30"/>
  <c r="R160" i="30"/>
  <c r="T159" i="30"/>
  <c r="S159" i="30"/>
  <c r="R159" i="30"/>
  <c r="T158" i="30"/>
  <c r="S158" i="30"/>
  <c r="R158" i="30"/>
  <c r="T157" i="30"/>
  <c r="S157" i="30"/>
  <c r="R157" i="30"/>
  <c r="T156" i="30"/>
  <c r="S156" i="30"/>
  <c r="R156" i="30"/>
  <c r="T155" i="30"/>
  <c r="S155" i="30"/>
  <c r="R155" i="30"/>
  <c r="T154" i="30"/>
  <c r="S154" i="30"/>
  <c r="R154" i="30"/>
  <c r="T153" i="30"/>
  <c r="S153" i="30"/>
  <c r="R153" i="30"/>
  <c r="T152" i="30"/>
  <c r="S152" i="30"/>
  <c r="R152" i="30"/>
  <c r="T151" i="30"/>
  <c r="S151" i="30"/>
  <c r="R151" i="30"/>
  <c r="T150" i="30"/>
  <c r="S150" i="30"/>
  <c r="R150" i="30"/>
  <c r="T149" i="30"/>
  <c r="S149" i="30"/>
  <c r="R149" i="30"/>
  <c r="T148" i="30"/>
  <c r="S148" i="30"/>
  <c r="R148" i="30"/>
  <c r="T147" i="30"/>
  <c r="S147" i="30"/>
  <c r="R147" i="30"/>
  <c r="T146" i="30"/>
  <c r="S146" i="30"/>
  <c r="R146" i="30"/>
  <c r="T145" i="30"/>
  <c r="S145" i="30"/>
  <c r="R145" i="30"/>
  <c r="T144" i="30"/>
  <c r="S144" i="30"/>
  <c r="R144" i="30"/>
  <c r="T143" i="30"/>
  <c r="S143" i="30"/>
  <c r="R143" i="30"/>
  <c r="T142" i="30"/>
  <c r="S142" i="30"/>
  <c r="R142" i="30"/>
  <c r="T141" i="30"/>
  <c r="S141" i="30"/>
  <c r="R141" i="30"/>
  <c r="T140" i="30"/>
  <c r="S140" i="30"/>
  <c r="R140" i="30"/>
  <c r="T139" i="30"/>
  <c r="S139" i="30"/>
  <c r="R139" i="30"/>
  <c r="T138" i="30"/>
  <c r="S138" i="30"/>
  <c r="R138" i="30"/>
  <c r="T137" i="30"/>
  <c r="S137" i="30"/>
  <c r="R137" i="30"/>
  <c r="T136" i="30"/>
  <c r="S136" i="30"/>
  <c r="R136" i="30"/>
  <c r="T135" i="30"/>
  <c r="S135" i="30"/>
  <c r="R135" i="30"/>
  <c r="T134" i="30"/>
  <c r="S134" i="30"/>
  <c r="R134" i="30"/>
  <c r="T133" i="30"/>
  <c r="S133" i="30"/>
  <c r="R133" i="30"/>
  <c r="T132" i="30"/>
  <c r="S132" i="30"/>
  <c r="R132" i="30"/>
  <c r="T131" i="30"/>
  <c r="S131" i="30"/>
  <c r="R131" i="30"/>
  <c r="T130" i="30"/>
  <c r="S130" i="30"/>
  <c r="R130" i="30"/>
  <c r="T129" i="30"/>
  <c r="S129" i="30"/>
  <c r="R129" i="30"/>
  <c r="T128" i="30"/>
  <c r="S128" i="30"/>
  <c r="R128" i="30"/>
  <c r="T127" i="30"/>
  <c r="S127" i="30"/>
  <c r="R127" i="30"/>
  <c r="T126" i="30"/>
  <c r="S126" i="30"/>
  <c r="R126" i="30"/>
  <c r="T125" i="30"/>
  <c r="S125" i="30"/>
  <c r="R125" i="30"/>
  <c r="T124" i="30"/>
  <c r="S124" i="30"/>
  <c r="R124" i="30"/>
  <c r="T123" i="30"/>
  <c r="S123" i="30"/>
  <c r="R123" i="30"/>
  <c r="T122" i="30"/>
  <c r="S122" i="30"/>
  <c r="R122" i="30"/>
  <c r="T121" i="30"/>
  <c r="S121" i="30"/>
  <c r="R121" i="30"/>
  <c r="T120" i="30"/>
  <c r="S120" i="30"/>
  <c r="R120" i="30"/>
  <c r="T119" i="30"/>
  <c r="S119" i="30"/>
  <c r="R119" i="30"/>
  <c r="T118" i="30"/>
  <c r="S118" i="30"/>
  <c r="R118" i="30"/>
  <c r="T117" i="30"/>
  <c r="S117" i="30"/>
  <c r="R117" i="30"/>
  <c r="T116" i="30"/>
  <c r="S116" i="30"/>
  <c r="R116" i="30"/>
  <c r="T115" i="30"/>
  <c r="S115" i="30"/>
  <c r="R115" i="30"/>
  <c r="T114" i="30"/>
  <c r="S114" i="30"/>
  <c r="R114" i="30"/>
  <c r="T113" i="30"/>
  <c r="S113" i="30"/>
  <c r="R113" i="30"/>
  <c r="T112" i="30"/>
  <c r="S112" i="30"/>
  <c r="R112" i="30"/>
  <c r="T111" i="30"/>
  <c r="S111" i="30"/>
  <c r="R111" i="30"/>
  <c r="T110" i="30"/>
  <c r="S110" i="30"/>
  <c r="R110" i="30"/>
  <c r="T109" i="30"/>
  <c r="S109" i="30"/>
  <c r="R109" i="30"/>
  <c r="T108" i="30"/>
  <c r="S108" i="30"/>
  <c r="R108" i="30"/>
  <c r="T107" i="30"/>
  <c r="S107" i="30"/>
  <c r="R107" i="30"/>
  <c r="T106" i="30"/>
  <c r="S106" i="30"/>
  <c r="R106" i="30"/>
  <c r="T105" i="30"/>
  <c r="S105" i="30"/>
  <c r="R105" i="30"/>
  <c r="T104" i="30"/>
  <c r="S104" i="30"/>
  <c r="R104" i="30"/>
  <c r="T103" i="30"/>
  <c r="S103" i="30"/>
  <c r="R103" i="30"/>
  <c r="T102" i="30"/>
  <c r="S102" i="30"/>
  <c r="R102" i="30"/>
  <c r="T101" i="30"/>
  <c r="S101" i="30"/>
  <c r="R101" i="30"/>
  <c r="T100" i="30"/>
  <c r="S100" i="30"/>
  <c r="R100" i="30"/>
  <c r="T99" i="30"/>
  <c r="S99" i="30"/>
  <c r="R99" i="30"/>
  <c r="T98" i="30"/>
  <c r="S98" i="30"/>
  <c r="R98" i="30"/>
  <c r="T97" i="30"/>
  <c r="S97" i="30"/>
  <c r="R97" i="30"/>
  <c r="T96" i="30"/>
  <c r="S96" i="30"/>
  <c r="R96" i="30"/>
  <c r="T95" i="30"/>
  <c r="S95" i="30"/>
  <c r="R95" i="30"/>
  <c r="T94" i="30"/>
  <c r="S94" i="30"/>
  <c r="R94" i="30"/>
  <c r="T93" i="30"/>
  <c r="S93" i="30"/>
  <c r="R93" i="30"/>
  <c r="T92" i="30"/>
  <c r="S92" i="30"/>
  <c r="R92" i="30"/>
  <c r="T91" i="30"/>
  <c r="S91" i="30"/>
  <c r="R91" i="30"/>
  <c r="T90" i="30"/>
  <c r="S90" i="30"/>
  <c r="R90" i="30"/>
  <c r="T89" i="30"/>
  <c r="S89" i="30"/>
  <c r="R89" i="30"/>
  <c r="T88" i="30"/>
  <c r="S88" i="30"/>
  <c r="R88" i="30"/>
  <c r="T87" i="30"/>
  <c r="S87" i="30"/>
  <c r="R87" i="30"/>
  <c r="T86" i="30"/>
  <c r="S86" i="30"/>
  <c r="R86" i="30"/>
  <c r="T85" i="30"/>
  <c r="S85" i="30"/>
  <c r="R85" i="30"/>
  <c r="T84" i="30"/>
  <c r="S84" i="30"/>
  <c r="R84" i="30"/>
  <c r="T83" i="30"/>
  <c r="S83" i="30"/>
  <c r="R83" i="30"/>
  <c r="T82" i="30"/>
  <c r="S82" i="30"/>
  <c r="R82" i="30"/>
  <c r="T81" i="30"/>
  <c r="S81" i="30"/>
  <c r="R81" i="30"/>
  <c r="T80" i="30"/>
  <c r="S80" i="30"/>
  <c r="R80" i="30"/>
  <c r="T79" i="30"/>
  <c r="S79" i="30"/>
  <c r="R79" i="30"/>
  <c r="T78" i="30"/>
  <c r="S78" i="30"/>
  <c r="R78" i="30"/>
  <c r="T77" i="30"/>
  <c r="S77" i="30"/>
  <c r="R77" i="30"/>
  <c r="T76" i="30"/>
  <c r="S76" i="30"/>
  <c r="R76" i="30"/>
  <c r="T75" i="30"/>
  <c r="S75" i="30"/>
  <c r="R75" i="30"/>
  <c r="T74" i="30"/>
  <c r="S74" i="30"/>
  <c r="R74" i="30"/>
  <c r="T73" i="30"/>
  <c r="S73" i="30"/>
  <c r="R73" i="30"/>
  <c r="T72" i="30"/>
  <c r="S72" i="30"/>
  <c r="R72" i="30"/>
  <c r="T71" i="30"/>
  <c r="S71" i="30"/>
  <c r="R71" i="30"/>
  <c r="T70" i="30"/>
  <c r="S70" i="30"/>
  <c r="R70" i="30"/>
  <c r="T69" i="30"/>
  <c r="S69" i="30"/>
  <c r="R69" i="30"/>
  <c r="T68" i="30"/>
  <c r="S68" i="30"/>
  <c r="R68" i="30"/>
  <c r="T67" i="30"/>
  <c r="S67" i="30"/>
  <c r="R67" i="30"/>
  <c r="T66" i="30"/>
  <c r="S66" i="30"/>
  <c r="R66" i="30"/>
  <c r="T65" i="30"/>
  <c r="S65" i="30"/>
  <c r="R65" i="30"/>
  <c r="T64" i="30"/>
  <c r="S64" i="30"/>
  <c r="R64" i="30"/>
  <c r="T63" i="30"/>
  <c r="S63" i="30"/>
  <c r="R63" i="30"/>
  <c r="T62" i="30"/>
  <c r="S62" i="30"/>
  <c r="R62" i="30"/>
  <c r="T61" i="30"/>
  <c r="S61" i="30"/>
  <c r="R61" i="30"/>
  <c r="T60" i="30"/>
  <c r="S60" i="30"/>
  <c r="R60" i="30"/>
  <c r="T59" i="30"/>
  <c r="S59" i="30"/>
  <c r="R59" i="30"/>
  <c r="T58" i="30"/>
  <c r="S58" i="30"/>
  <c r="R58" i="30"/>
  <c r="T57" i="30"/>
  <c r="S57" i="30"/>
  <c r="R57" i="30"/>
  <c r="T56" i="30"/>
  <c r="S56" i="30"/>
  <c r="R56" i="30"/>
  <c r="T55" i="30"/>
  <c r="S55" i="30"/>
  <c r="R55" i="30"/>
  <c r="T54" i="30"/>
  <c r="S54" i="30"/>
  <c r="R54" i="30"/>
  <c r="T53" i="30"/>
  <c r="S53" i="30"/>
  <c r="R53" i="30"/>
  <c r="T52" i="30"/>
  <c r="S52" i="30"/>
  <c r="R52" i="30"/>
  <c r="T51" i="30"/>
  <c r="S51" i="30"/>
  <c r="R51" i="30"/>
  <c r="T50" i="30"/>
  <c r="S50" i="30"/>
  <c r="R50" i="30"/>
  <c r="T49" i="30"/>
  <c r="S49" i="30"/>
  <c r="R49" i="30"/>
  <c r="T48" i="30"/>
  <c r="S48" i="30"/>
  <c r="R48" i="30"/>
  <c r="T47" i="30"/>
  <c r="S47" i="30"/>
  <c r="R47" i="30"/>
  <c r="T46" i="30"/>
  <c r="S46" i="30"/>
  <c r="R46" i="30"/>
  <c r="T45" i="30"/>
  <c r="S45" i="30"/>
  <c r="R45" i="30"/>
  <c r="T44" i="30"/>
  <c r="S44" i="30"/>
  <c r="R44" i="30"/>
  <c r="T43" i="30"/>
  <c r="S43" i="30"/>
  <c r="R43" i="30"/>
  <c r="T42" i="30"/>
  <c r="S42" i="30"/>
  <c r="R42" i="30"/>
  <c r="T41" i="30"/>
  <c r="S41" i="30"/>
  <c r="R41" i="30"/>
  <c r="T40" i="30"/>
  <c r="S40" i="30"/>
  <c r="R40" i="30"/>
  <c r="T39" i="30"/>
  <c r="S39" i="30"/>
  <c r="R39" i="30"/>
  <c r="T38" i="30"/>
  <c r="S38" i="30"/>
  <c r="R38" i="30"/>
  <c r="T37" i="30"/>
  <c r="S37" i="30"/>
  <c r="R37" i="30"/>
  <c r="T36" i="30"/>
  <c r="S36" i="30"/>
  <c r="R36" i="30"/>
  <c r="T35" i="30"/>
  <c r="S35" i="30"/>
  <c r="R35" i="30"/>
  <c r="T34" i="30"/>
  <c r="S34" i="30"/>
  <c r="R34" i="30"/>
  <c r="T33" i="30"/>
  <c r="S33" i="30"/>
  <c r="R33" i="30"/>
  <c r="T32" i="30"/>
  <c r="S32" i="30"/>
  <c r="R32" i="30"/>
  <c r="T31" i="30"/>
  <c r="S31" i="30"/>
  <c r="R31" i="30"/>
  <c r="T30" i="30"/>
  <c r="S30" i="30"/>
  <c r="R30" i="30"/>
  <c r="T29" i="30"/>
  <c r="S29" i="30"/>
  <c r="R29" i="30"/>
  <c r="T28" i="30"/>
  <c r="S28" i="30"/>
  <c r="R28" i="30"/>
  <c r="T27" i="30"/>
  <c r="S27" i="30"/>
  <c r="R27" i="30"/>
  <c r="T26" i="30"/>
  <c r="S26" i="30"/>
  <c r="R26" i="30"/>
  <c r="T25" i="30"/>
  <c r="S25" i="30"/>
  <c r="R25" i="30"/>
  <c r="T24" i="30"/>
  <c r="S24" i="30"/>
  <c r="R24" i="30"/>
  <c r="T23" i="30"/>
  <c r="S23" i="30"/>
  <c r="R23" i="30"/>
  <c r="T22" i="30"/>
  <c r="S22" i="30"/>
  <c r="R22" i="30"/>
  <c r="T21" i="30"/>
  <c r="S21" i="30"/>
  <c r="R21" i="30"/>
  <c r="T20" i="30"/>
  <c r="S20" i="30"/>
  <c r="R20" i="30"/>
  <c r="T19" i="30"/>
  <c r="S19" i="30"/>
  <c r="R19" i="30"/>
  <c r="T18" i="30"/>
  <c r="S18" i="30"/>
  <c r="R18" i="30"/>
  <c r="T17" i="30"/>
  <c r="S17" i="30"/>
  <c r="R17" i="30"/>
  <c r="P166" i="30"/>
  <c r="O166" i="30"/>
  <c r="P165" i="30"/>
  <c r="O165" i="30"/>
  <c r="P164" i="30"/>
  <c r="O164" i="30"/>
  <c r="P163" i="30"/>
  <c r="O163" i="30"/>
  <c r="P162" i="30"/>
  <c r="O162" i="30"/>
  <c r="P161" i="30"/>
  <c r="O161" i="30"/>
  <c r="P160" i="30"/>
  <c r="O160" i="30"/>
  <c r="P159" i="30"/>
  <c r="O159" i="30"/>
  <c r="P158" i="30"/>
  <c r="O158" i="30"/>
  <c r="P157" i="30"/>
  <c r="O157" i="30"/>
  <c r="P156" i="30"/>
  <c r="O156" i="30"/>
  <c r="P155" i="30"/>
  <c r="O155" i="30"/>
  <c r="P154" i="30"/>
  <c r="O154" i="30"/>
  <c r="P153" i="30"/>
  <c r="O153" i="30"/>
  <c r="P152" i="30"/>
  <c r="O152" i="30"/>
  <c r="P151" i="30"/>
  <c r="O151" i="30"/>
  <c r="P150" i="30"/>
  <c r="O150" i="30"/>
  <c r="P149" i="30"/>
  <c r="O149" i="30"/>
  <c r="P148" i="30"/>
  <c r="O148" i="30"/>
  <c r="P147" i="30"/>
  <c r="O147" i="30"/>
  <c r="P146" i="30"/>
  <c r="O146" i="30"/>
  <c r="P145" i="30"/>
  <c r="O145" i="30"/>
  <c r="P144" i="30"/>
  <c r="O144" i="30"/>
  <c r="P143" i="30"/>
  <c r="O143" i="30"/>
  <c r="P142" i="30"/>
  <c r="O142" i="30"/>
  <c r="P141" i="30"/>
  <c r="O141" i="30"/>
  <c r="P140" i="30"/>
  <c r="O140" i="30"/>
  <c r="P139" i="30"/>
  <c r="O139" i="30"/>
  <c r="P138" i="30"/>
  <c r="O138" i="30"/>
  <c r="P137" i="30"/>
  <c r="O137" i="30"/>
  <c r="P136" i="30"/>
  <c r="O136" i="30"/>
  <c r="P135" i="30"/>
  <c r="O135" i="30"/>
  <c r="P134" i="30"/>
  <c r="O134" i="30"/>
  <c r="P133" i="30"/>
  <c r="O133" i="30"/>
  <c r="P132" i="30"/>
  <c r="O132" i="30"/>
  <c r="P131" i="30"/>
  <c r="O131" i="30"/>
  <c r="P130" i="30"/>
  <c r="O130" i="30"/>
  <c r="P129" i="30"/>
  <c r="O129" i="30"/>
  <c r="P128" i="30"/>
  <c r="O128" i="30"/>
  <c r="P127" i="30"/>
  <c r="O127" i="30"/>
  <c r="P126" i="30"/>
  <c r="O126" i="30"/>
  <c r="P125" i="30"/>
  <c r="O125" i="30"/>
  <c r="P124" i="30"/>
  <c r="O124" i="30"/>
  <c r="P123" i="30"/>
  <c r="O123" i="30"/>
  <c r="P122" i="30"/>
  <c r="O122" i="30"/>
  <c r="P121" i="30"/>
  <c r="O121" i="30"/>
  <c r="P120" i="30"/>
  <c r="O120" i="30"/>
  <c r="P119" i="30"/>
  <c r="O119" i="30"/>
  <c r="P118" i="30"/>
  <c r="O118" i="30"/>
  <c r="P117" i="30"/>
  <c r="O117" i="30"/>
  <c r="P116" i="30"/>
  <c r="O116" i="30"/>
  <c r="P115" i="30"/>
  <c r="O115" i="30"/>
  <c r="P114" i="30"/>
  <c r="O114" i="30"/>
  <c r="P113" i="30"/>
  <c r="O113" i="30"/>
  <c r="P112" i="30"/>
  <c r="O112" i="30"/>
  <c r="P111" i="30"/>
  <c r="O111" i="30"/>
  <c r="P110" i="30"/>
  <c r="O110" i="30"/>
  <c r="P109" i="30"/>
  <c r="O109" i="30"/>
  <c r="P108" i="30"/>
  <c r="O108" i="30"/>
  <c r="P107" i="30"/>
  <c r="O107" i="30"/>
  <c r="P106" i="30"/>
  <c r="O106" i="30"/>
  <c r="P105" i="30"/>
  <c r="O105" i="30"/>
  <c r="P104" i="30"/>
  <c r="O104" i="30"/>
  <c r="P103" i="30"/>
  <c r="O103" i="30"/>
  <c r="P102" i="30"/>
  <c r="O102" i="30"/>
  <c r="P101" i="30"/>
  <c r="O101" i="30"/>
  <c r="P100" i="30"/>
  <c r="O100" i="30"/>
  <c r="P99" i="30"/>
  <c r="O99" i="30"/>
  <c r="P98" i="30"/>
  <c r="O98" i="30"/>
  <c r="P97" i="30"/>
  <c r="O97" i="30"/>
  <c r="P96" i="30"/>
  <c r="O96" i="30"/>
  <c r="P95" i="30"/>
  <c r="O95" i="30"/>
  <c r="P94" i="30"/>
  <c r="O94" i="30"/>
  <c r="P93" i="30"/>
  <c r="O93" i="30"/>
  <c r="P92" i="30"/>
  <c r="O92" i="30"/>
  <c r="P91" i="30"/>
  <c r="O91" i="30"/>
  <c r="P90" i="30"/>
  <c r="O90" i="30"/>
  <c r="P89" i="30"/>
  <c r="O89" i="30"/>
  <c r="P88" i="30"/>
  <c r="O88" i="30"/>
  <c r="P87" i="30"/>
  <c r="O87" i="30"/>
  <c r="P86" i="30"/>
  <c r="O86" i="30"/>
  <c r="P85" i="30"/>
  <c r="O85" i="30"/>
  <c r="P84" i="30"/>
  <c r="O84" i="30"/>
  <c r="P83" i="30"/>
  <c r="O83" i="30"/>
  <c r="P82" i="30"/>
  <c r="O82" i="30"/>
  <c r="P81" i="30"/>
  <c r="O81" i="30"/>
  <c r="P80" i="30"/>
  <c r="O80" i="30"/>
  <c r="P79" i="30"/>
  <c r="O79" i="30"/>
  <c r="P78" i="30"/>
  <c r="O78" i="30"/>
  <c r="P77" i="30"/>
  <c r="O77" i="30"/>
  <c r="P76" i="30"/>
  <c r="O76" i="30"/>
  <c r="P75" i="30"/>
  <c r="O75" i="30"/>
  <c r="P74" i="30"/>
  <c r="O74" i="30"/>
  <c r="P73" i="30"/>
  <c r="O73" i="30"/>
  <c r="P72" i="30"/>
  <c r="O72" i="30"/>
  <c r="P71" i="30"/>
  <c r="O71" i="30"/>
  <c r="P70" i="30"/>
  <c r="O70" i="30"/>
  <c r="P69" i="30"/>
  <c r="O69" i="30"/>
  <c r="P68" i="30"/>
  <c r="O68" i="30"/>
  <c r="P67" i="30"/>
  <c r="O67" i="30"/>
  <c r="P66" i="30"/>
  <c r="O66" i="30"/>
  <c r="P65" i="30"/>
  <c r="O65" i="30"/>
  <c r="P64" i="30"/>
  <c r="O64" i="30"/>
  <c r="P63" i="30"/>
  <c r="O63" i="30"/>
  <c r="P62" i="30"/>
  <c r="O62" i="30"/>
  <c r="P61" i="30"/>
  <c r="O61" i="30"/>
  <c r="P60" i="30"/>
  <c r="O60" i="30"/>
  <c r="P59" i="30"/>
  <c r="O59" i="30"/>
  <c r="P58" i="30"/>
  <c r="O58" i="30"/>
  <c r="P57" i="30"/>
  <c r="O57" i="30"/>
  <c r="P56" i="30"/>
  <c r="O56" i="30"/>
  <c r="P55" i="30"/>
  <c r="O55" i="30"/>
  <c r="P54" i="30"/>
  <c r="O54" i="30"/>
  <c r="P53" i="30"/>
  <c r="O53" i="30"/>
  <c r="P52" i="30"/>
  <c r="O52" i="30"/>
  <c r="P51" i="30"/>
  <c r="O51" i="30"/>
  <c r="P50" i="30"/>
  <c r="O50" i="30"/>
  <c r="P49" i="30"/>
  <c r="O49" i="30"/>
  <c r="P48" i="30"/>
  <c r="O48" i="30"/>
  <c r="P47" i="30"/>
  <c r="O47" i="30"/>
  <c r="P46" i="30"/>
  <c r="O46" i="30"/>
  <c r="P45" i="30"/>
  <c r="O45" i="30"/>
  <c r="P44" i="30"/>
  <c r="O44" i="30"/>
  <c r="P43" i="30"/>
  <c r="O43" i="30"/>
  <c r="P42" i="30"/>
  <c r="O42" i="30"/>
  <c r="P41" i="30"/>
  <c r="O41" i="30"/>
  <c r="P40" i="30"/>
  <c r="O40" i="30"/>
  <c r="P39" i="30"/>
  <c r="O39" i="30"/>
  <c r="P38" i="30"/>
  <c r="O38" i="30"/>
  <c r="P37" i="30"/>
  <c r="O37" i="30"/>
  <c r="P36" i="30"/>
  <c r="O36" i="30"/>
  <c r="P35" i="30"/>
  <c r="O35" i="30"/>
  <c r="P34" i="30"/>
  <c r="O34" i="30"/>
  <c r="P33" i="30"/>
  <c r="O33" i="30"/>
  <c r="P32" i="30"/>
  <c r="O32" i="30"/>
  <c r="P31" i="30"/>
  <c r="O31" i="30"/>
  <c r="P30" i="30"/>
  <c r="O30" i="30"/>
  <c r="P29" i="30"/>
  <c r="O29" i="30"/>
  <c r="P28" i="30"/>
  <c r="O28" i="30"/>
  <c r="P27" i="30"/>
  <c r="O27" i="30"/>
  <c r="P26" i="30"/>
  <c r="O26" i="30"/>
  <c r="P25" i="30"/>
  <c r="O25" i="30"/>
  <c r="P24" i="30"/>
  <c r="O24" i="30"/>
  <c r="P23" i="30"/>
  <c r="O23" i="30"/>
  <c r="P22" i="30"/>
  <c r="O22" i="30"/>
  <c r="P21" i="30"/>
  <c r="O21" i="30"/>
  <c r="P20" i="30"/>
  <c r="O20" i="30"/>
  <c r="P19" i="30"/>
  <c r="O19" i="30"/>
  <c r="P18" i="30"/>
  <c r="O18" i="30"/>
  <c r="P17" i="30"/>
  <c r="O17" i="30"/>
  <c r="N166" i="30"/>
  <c r="M166" i="30"/>
  <c r="L166" i="30"/>
  <c r="K166" i="30"/>
  <c r="J166" i="30"/>
  <c r="I166" i="30"/>
  <c r="H166" i="30"/>
  <c r="G166" i="30"/>
  <c r="F166" i="30"/>
  <c r="E166" i="30"/>
  <c r="D166" i="30"/>
  <c r="N165" i="30"/>
  <c r="M165" i="30"/>
  <c r="L165" i="30"/>
  <c r="K165" i="30"/>
  <c r="J165" i="30"/>
  <c r="I165" i="30"/>
  <c r="H165" i="30"/>
  <c r="G165" i="30"/>
  <c r="F165" i="30"/>
  <c r="E165" i="30"/>
  <c r="D165" i="30"/>
  <c r="N164" i="30"/>
  <c r="M164" i="30"/>
  <c r="L164" i="30"/>
  <c r="K164" i="30"/>
  <c r="J164" i="30"/>
  <c r="I164" i="30"/>
  <c r="H164" i="30"/>
  <c r="G164" i="30"/>
  <c r="F164" i="30"/>
  <c r="E164" i="30"/>
  <c r="D164" i="30"/>
  <c r="N163" i="30"/>
  <c r="M163" i="30"/>
  <c r="L163" i="30"/>
  <c r="K163" i="30"/>
  <c r="J163" i="30"/>
  <c r="I163" i="30"/>
  <c r="H163" i="30"/>
  <c r="G163" i="30"/>
  <c r="F163" i="30"/>
  <c r="E163" i="30"/>
  <c r="D163" i="30"/>
  <c r="N162" i="30"/>
  <c r="M162" i="30"/>
  <c r="L162" i="30"/>
  <c r="K162" i="30"/>
  <c r="J162" i="30"/>
  <c r="I162" i="30"/>
  <c r="H162" i="30"/>
  <c r="G162" i="30"/>
  <c r="F162" i="30"/>
  <c r="E162" i="30"/>
  <c r="D162" i="30"/>
  <c r="N161" i="30"/>
  <c r="M161" i="30"/>
  <c r="L161" i="30"/>
  <c r="K161" i="30"/>
  <c r="J161" i="30"/>
  <c r="I161" i="30"/>
  <c r="H161" i="30"/>
  <c r="G161" i="30"/>
  <c r="F161" i="30"/>
  <c r="E161" i="30"/>
  <c r="D161" i="30"/>
  <c r="N160" i="30"/>
  <c r="M160" i="30"/>
  <c r="L160" i="30"/>
  <c r="K160" i="30"/>
  <c r="J160" i="30"/>
  <c r="I160" i="30"/>
  <c r="H160" i="30"/>
  <c r="G160" i="30"/>
  <c r="F160" i="30"/>
  <c r="E160" i="30"/>
  <c r="D160" i="30"/>
  <c r="N159" i="30"/>
  <c r="M159" i="30"/>
  <c r="L159" i="30"/>
  <c r="K159" i="30"/>
  <c r="J159" i="30"/>
  <c r="I159" i="30"/>
  <c r="H159" i="30"/>
  <c r="G159" i="30"/>
  <c r="F159" i="30"/>
  <c r="E159" i="30"/>
  <c r="D159" i="30"/>
  <c r="N158" i="30"/>
  <c r="M158" i="30"/>
  <c r="L158" i="30"/>
  <c r="K158" i="30"/>
  <c r="J158" i="30"/>
  <c r="I158" i="30"/>
  <c r="H158" i="30"/>
  <c r="G158" i="30"/>
  <c r="F158" i="30"/>
  <c r="E158" i="30"/>
  <c r="D158" i="30"/>
  <c r="N157" i="30"/>
  <c r="M157" i="30"/>
  <c r="L157" i="30"/>
  <c r="K157" i="30"/>
  <c r="J157" i="30"/>
  <c r="I157" i="30"/>
  <c r="H157" i="30"/>
  <c r="G157" i="30"/>
  <c r="F157" i="30"/>
  <c r="E157" i="30"/>
  <c r="D157" i="30"/>
  <c r="N156" i="30"/>
  <c r="M156" i="30"/>
  <c r="L156" i="30"/>
  <c r="K156" i="30"/>
  <c r="J156" i="30"/>
  <c r="I156" i="30"/>
  <c r="H156" i="30"/>
  <c r="G156" i="30"/>
  <c r="F156" i="30"/>
  <c r="E156" i="30"/>
  <c r="D156" i="30"/>
  <c r="N155" i="30"/>
  <c r="M155" i="30"/>
  <c r="L155" i="30"/>
  <c r="K155" i="30"/>
  <c r="J155" i="30"/>
  <c r="I155" i="30"/>
  <c r="H155" i="30"/>
  <c r="G155" i="30"/>
  <c r="F155" i="30"/>
  <c r="E155" i="30"/>
  <c r="D155" i="30"/>
  <c r="N154" i="30"/>
  <c r="M154" i="30"/>
  <c r="L154" i="30"/>
  <c r="K154" i="30"/>
  <c r="J154" i="30"/>
  <c r="I154" i="30"/>
  <c r="H154" i="30"/>
  <c r="G154" i="30"/>
  <c r="F154" i="30"/>
  <c r="E154" i="30"/>
  <c r="D154" i="30"/>
  <c r="N153" i="30"/>
  <c r="M153" i="30"/>
  <c r="L153" i="30"/>
  <c r="K153" i="30"/>
  <c r="J153" i="30"/>
  <c r="I153" i="30"/>
  <c r="H153" i="30"/>
  <c r="G153" i="30"/>
  <c r="F153" i="30"/>
  <c r="E153" i="30"/>
  <c r="D153" i="30"/>
  <c r="N152" i="30"/>
  <c r="M152" i="30"/>
  <c r="L152" i="30"/>
  <c r="K152" i="30"/>
  <c r="J152" i="30"/>
  <c r="I152" i="30"/>
  <c r="H152" i="30"/>
  <c r="G152" i="30"/>
  <c r="F152" i="30"/>
  <c r="E152" i="30"/>
  <c r="D152" i="30"/>
  <c r="N151" i="30"/>
  <c r="M151" i="30"/>
  <c r="L151" i="30"/>
  <c r="K151" i="30"/>
  <c r="J151" i="30"/>
  <c r="I151" i="30"/>
  <c r="H151" i="30"/>
  <c r="G151" i="30"/>
  <c r="F151" i="30"/>
  <c r="E151" i="30"/>
  <c r="D151" i="30"/>
  <c r="N150" i="30"/>
  <c r="M150" i="30"/>
  <c r="L150" i="30"/>
  <c r="K150" i="30"/>
  <c r="J150" i="30"/>
  <c r="I150" i="30"/>
  <c r="H150" i="30"/>
  <c r="G150" i="30"/>
  <c r="F150" i="30"/>
  <c r="E150" i="30"/>
  <c r="D150" i="30"/>
  <c r="N149" i="30"/>
  <c r="M149" i="30"/>
  <c r="L149" i="30"/>
  <c r="K149" i="30"/>
  <c r="J149" i="30"/>
  <c r="I149" i="30"/>
  <c r="H149" i="30"/>
  <c r="G149" i="30"/>
  <c r="F149" i="30"/>
  <c r="E149" i="30"/>
  <c r="D149" i="30"/>
  <c r="N148" i="30"/>
  <c r="M148" i="30"/>
  <c r="L148" i="30"/>
  <c r="K148" i="30"/>
  <c r="J148" i="30"/>
  <c r="I148" i="30"/>
  <c r="H148" i="30"/>
  <c r="G148" i="30"/>
  <c r="F148" i="30"/>
  <c r="E148" i="30"/>
  <c r="D148" i="30"/>
  <c r="N147" i="30"/>
  <c r="M147" i="30"/>
  <c r="L147" i="30"/>
  <c r="K147" i="30"/>
  <c r="J147" i="30"/>
  <c r="I147" i="30"/>
  <c r="H147" i="30"/>
  <c r="G147" i="30"/>
  <c r="F147" i="30"/>
  <c r="E147" i="30"/>
  <c r="D147" i="30"/>
  <c r="N146" i="30"/>
  <c r="M146" i="30"/>
  <c r="L146" i="30"/>
  <c r="K146" i="30"/>
  <c r="J146" i="30"/>
  <c r="I146" i="30"/>
  <c r="H146" i="30"/>
  <c r="G146" i="30"/>
  <c r="F146" i="30"/>
  <c r="E146" i="30"/>
  <c r="D146" i="30"/>
  <c r="N145" i="30"/>
  <c r="M145" i="30"/>
  <c r="L145" i="30"/>
  <c r="K145" i="30"/>
  <c r="J145" i="30"/>
  <c r="I145" i="30"/>
  <c r="H145" i="30"/>
  <c r="G145" i="30"/>
  <c r="F145" i="30"/>
  <c r="E145" i="30"/>
  <c r="D145" i="30"/>
  <c r="N144" i="30"/>
  <c r="M144" i="30"/>
  <c r="L144" i="30"/>
  <c r="K144" i="30"/>
  <c r="J144" i="30"/>
  <c r="I144" i="30"/>
  <c r="H144" i="30"/>
  <c r="G144" i="30"/>
  <c r="F144" i="30"/>
  <c r="E144" i="30"/>
  <c r="D144" i="30"/>
  <c r="N143" i="30"/>
  <c r="M143" i="30"/>
  <c r="L143" i="30"/>
  <c r="K143" i="30"/>
  <c r="J143" i="30"/>
  <c r="I143" i="30"/>
  <c r="H143" i="30"/>
  <c r="G143" i="30"/>
  <c r="F143" i="30"/>
  <c r="E143" i="30"/>
  <c r="D143" i="30"/>
  <c r="N142" i="30"/>
  <c r="M142" i="30"/>
  <c r="L142" i="30"/>
  <c r="K142" i="30"/>
  <c r="J142" i="30"/>
  <c r="I142" i="30"/>
  <c r="H142" i="30"/>
  <c r="G142" i="30"/>
  <c r="F142" i="30"/>
  <c r="E142" i="30"/>
  <c r="D142" i="30"/>
  <c r="N141" i="30"/>
  <c r="M141" i="30"/>
  <c r="L141" i="30"/>
  <c r="K141" i="30"/>
  <c r="J141" i="30"/>
  <c r="I141" i="30"/>
  <c r="H141" i="30"/>
  <c r="G141" i="30"/>
  <c r="F141" i="30"/>
  <c r="E141" i="30"/>
  <c r="D141" i="30"/>
  <c r="N140" i="30"/>
  <c r="M140" i="30"/>
  <c r="L140" i="30"/>
  <c r="K140" i="30"/>
  <c r="J140" i="30"/>
  <c r="I140" i="30"/>
  <c r="H140" i="30"/>
  <c r="G140" i="30"/>
  <c r="F140" i="30"/>
  <c r="E140" i="30"/>
  <c r="D140" i="30"/>
  <c r="N139" i="30"/>
  <c r="M139" i="30"/>
  <c r="L139" i="30"/>
  <c r="K139" i="30"/>
  <c r="J139" i="30"/>
  <c r="I139" i="30"/>
  <c r="H139" i="30"/>
  <c r="G139" i="30"/>
  <c r="F139" i="30"/>
  <c r="E139" i="30"/>
  <c r="D139" i="30"/>
  <c r="N138" i="30"/>
  <c r="M138" i="30"/>
  <c r="L138" i="30"/>
  <c r="K138" i="30"/>
  <c r="J138" i="30"/>
  <c r="I138" i="30"/>
  <c r="H138" i="30"/>
  <c r="G138" i="30"/>
  <c r="F138" i="30"/>
  <c r="E138" i="30"/>
  <c r="D138" i="30"/>
  <c r="N137" i="30"/>
  <c r="M137" i="30"/>
  <c r="L137" i="30"/>
  <c r="K137" i="30"/>
  <c r="J137" i="30"/>
  <c r="I137" i="30"/>
  <c r="H137" i="30"/>
  <c r="G137" i="30"/>
  <c r="F137" i="30"/>
  <c r="E137" i="30"/>
  <c r="D137" i="30"/>
  <c r="N136" i="30"/>
  <c r="M136" i="30"/>
  <c r="L136" i="30"/>
  <c r="K136" i="30"/>
  <c r="J136" i="30"/>
  <c r="I136" i="30"/>
  <c r="H136" i="30"/>
  <c r="G136" i="30"/>
  <c r="F136" i="30"/>
  <c r="E136" i="30"/>
  <c r="D136" i="30"/>
  <c r="N135" i="30"/>
  <c r="M135" i="30"/>
  <c r="L135" i="30"/>
  <c r="K135" i="30"/>
  <c r="J135" i="30"/>
  <c r="I135" i="30"/>
  <c r="H135" i="30"/>
  <c r="G135" i="30"/>
  <c r="F135" i="30"/>
  <c r="E135" i="30"/>
  <c r="D135" i="30"/>
  <c r="N134" i="30"/>
  <c r="M134" i="30"/>
  <c r="L134" i="30"/>
  <c r="K134" i="30"/>
  <c r="J134" i="30"/>
  <c r="I134" i="30"/>
  <c r="H134" i="30"/>
  <c r="G134" i="30"/>
  <c r="F134" i="30"/>
  <c r="E134" i="30"/>
  <c r="D134" i="30"/>
  <c r="N133" i="30"/>
  <c r="M133" i="30"/>
  <c r="L133" i="30"/>
  <c r="K133" i="30"/>
  <c r="J133" i="30"/>
  <c r="I133" i="30"/>
  <c r="H133" i="30"/>
  <c r="G133" i="30"/>
  <c r="F133" i="30"/>
  <c r="E133" i="30"/>
  <c r="D133" i="30"/>
  <c r="N132" i="30"/>
  <c r="M132" i="30"/>
  <c r="L132" i="30"/>
  <c r="K132" i="30"/>
  <c r="J132" i="30"/>
  <c r="I132" i="30"/>
  <c r="H132" i="30"/>
  <c r="G132" i="30"/>
  <c r="F132" i="30"/>
  <c r="E132" i="30"/>
  <c r="D132" i="30"/>
  <c r="N131" i="30"/>
  <c r="M131" i="30"/>
  <c r="L131" i="30"/>
  <c r="K131" i="30"/>
  <c r="J131" i="30"/>
  <c r="I131" i="30"/>
  <c r="H131" i="30"/>
  <c r="G131" i="30"/>
  <c r="F131" i="30"/>
  <c r="E131" i="30"/>
  <c r="D131" i="30"/>
  <c r="N130" i="30"/>
  <c r="M130" i="30"/>
  <c r="L130" i="30"/>
  <c r="K130" i="30"/>
  <c r="J130" i="30"/>
  <c r="I130" i="30"/>
  <c r="H130" i="30"/>
  <c r="G130" i="30"/>
  <c r="F130" i="30"/>
  <c r="E130" i="30"/>
  <c r="D130" i="30"/>
  <c r="N129" i="30"/>
  <c r="M129" i="30"/>
  <c r="L129" i="30"/>
  <c r="K129" i="30"/>
  <c r="J129" i="30"/>
  <c r="I129" i="30"/>
  <c r="H129" i="30"/>
  <c r="G129" i="30"/>
  <c r="F129" i="30"/>
  <c r="E129" i="30"/>
  <c r="D129" i="30"/>
  <c r="N128" i="30"/>
  <c r="M128" i="30"/>
  <c r="L128" i="30"/>
  <c r="K128" i="30"/>
  <c r="J128" i="30"/>
  <c r="I128" i="30"/>
  <c r="H128" i="30"/>
  <c r="G128" i="30"/>
  <c r="F128" i="30"/>
  <c r="E128" i="30"/>
  <c r="D128" i="30"/>
  <c r="N127" i="30"/>
  <c r="M127" i="30"/>
  <c r="L127" i="30"/>
  <c r="K127" i="30"/>
  <c r="J127" i="30"/>
  <c r="I127" i="30"/>
  <c r="H127" i="30"/>
  <c r="G127" i="30"/>
  <c r="F127" i="30"/>
  <c r="E127" i="30"/>
  <c r="D127" i="30"/>
  <c r="N126" i="30"/>
  <c r="M126" i="30"/>
  <c r="L126" i="30"/>
  <c r="K126" i="30"/>
  <c r="J126" i="30"/>
  <c r="I126" i="30"/>
  <c r="H126" i="30"/>
  <c r="G126" i="30"/>
  <c r="F126" i="30"/>
  <c r="E126" i="30"/>
  <c r="D126" i="30"/>
  <c r="N125" i="30"/>
  <c r="M125" i="30"/>
  <c r="L125" i="30"/>
  <c r="K125" i="30"/>
  <c r="J125" i="30"/>
  <c r="I125" i="30"/>
  <c r="H125" i="30"/>
  <c r="G125" i="30"/>
  <c r="F125" i="30"/>
  <c r="E125" i="30"/>
  <c r="D125" i="30"/>
  <c r="N124" i="30"/>
  <c r="M124" i="30"/>
  <c r="L124" i="30"/>
  <c r="K124" i="30"/>
  <c r="J124" i="30"/>
  <c r="I124" i="30"/>
  <c r="H124" i="30"/>
  <c r="G124" i="30"/>
  <c r="F124" i="30"/>
  <c r="E124" i="30"/>
  <c r="D124" i="30"/>
  <c r="N123" i="30"/>
  <c r="M123" i="30"/>
  <c r="L123" i="30"/>
  <c r="K123" i="30"/>
  <c r="J123" i="30"/>
  <c r="I123" i="30"/>
  <c r="H123" i="30"/>
  <c r="G123" i="30"/>
  <c r="F123" i="30"/>
  <c r="E123" i="30"/>
  <c r="D123" i="30"/>
  <c r="N122" i="30"/>
  <c r="M122" i="30"/>
  <c r="L122" i="30"/>
  <c r="K122" i="30"/>
  <c r="J122" i="30"/>
  <c r="I122" i="30"/>
  <c r="H122" i="30"/>
  <c r="G122" i="30"/>
  <c r="F122" i="30"/>
  <c r="E122" i="30"/>
  <c r="D122" i="30"/>
  <c r="N121" i="30"/>
  <c r="M121" i="30"/>
  <c r="L121" i="30"/>
  <c r="K121" i="30"/>
  <c r="J121" i="30"/>
  <c r="I121" i="30"/>
  <c r="H121" i="30"/>
  <c r="G121" i="30"/>
  <c r="F121" i="30"/>
  <c r="E121" i="30"/>
  <c r="D121" i="30"/>
  <c r="N120" i="30"/>
  <c r="M120" i="30"/>
  <c r="L120" i="30"/>
  <c r="K120" i="30"/>
  <c r="J120" i="30"/>
  <c r="I120" i="30"/>
  <c r="H120" i="30"/>
  <c r="G120" i="30"/>
  <c r="F120" i="30"/>
  <c r="E120" i="30"/>
  <c r="D120" i="30"/>
  <c r="N119" i="30"/>
  <c r="M119" i="30"/>
  <c r="L119" i="30"/>
  <c r="K119" i="30"/>
  <c r="J119" i="30"/>
  <c r="I119" i="30"/>
  <c r="H119" i="30"/>
  <c r="G119" i="30"/>
  <c r="F119" i="30"/>
  <c r="E119" i="30"/>
  <c r="D119" i="30"/>
  <c r="N118" i="30"/>
  <c r="M118" i="30"/>
  <c r="L118" i="30"/>
  <c r="K118" i="30"/>
  <c r="J118" i="30"/>
  <c r="I118" i="30"/>
  <c r="H118" i="30"/>
  <c r="G118" i="30"/>
  <c r="F118" i="30"/>
  <c r="E118" i="30"/>
  <c r="D118" i="30"/>
  <c r="N117" i="30"/>
  <c r="M117" i="30"/>
  <c r="L117" i="30"/>
  <c r="K117" i="30"/>
  <c r="J117" i="30"/>
  <c r="I117" i="30"/>
  <c r="H117" i="30"/>
  <c r="G117" i="30"/>
  <c r="F117" i="30"/>
  <c r="E117" i="30"/>
  <c r="D117" i="30"/>
  <c r="N116" i="30"/>
  <c r="M116" i="30"/>
  <c r="L116" i="30"/>
  <c r="K116" i="30"/>
  <c r="J116" i="30"/>
  <c r="I116" i="30"/>
  <c r="H116" i="30"/>
  <c r="G116" i="30"/>
  <c r="F116" i="30"/>
  <c r="E116" i="30"/>
  <c r="D116" i="30"/>
  <c r="N115" i="30"/>
  <c r="M115" i="30"/>
  <c r="L115" i="30"/>
  <c r="K115" i="30"/>
  <c r="J115" i="30"/>
  <c r="I115" i="30"/>
  <c r="H115" i="30"/>
  <c r="G115" i="30"/>
  <c r="F115" i="30"/>
  <c r="E115" i="30"/>
  <c r="D115" i="30"/>
  <c r="N114" i="30"/>
  <c r="M114" i="30"/>
  <c r="L114" i="30"/>
  <c r="K114" i="30"/>
  <c r="J114" i="30"/>
  <c r="I114" i="30"/>
  <c r="H114" i="30"/>
  <c r="G114" i="30"/>
  <c r="F114" i="30"/>
  <c r="E114" i="30"/>
  <c r="D114" i="30"/>
  <c r="N113" i="30"/>
  <c r="M113" i="30"/>
  <c r="L113" i="30"/>
  <c r="K113" i="30"/>
  <c r="J113" i="30"/>
  <c r="I113" i="30"/>
  <c r="H113" i="30"/>
  <c r="G113" i="30"/>
  <c r="F113" i="30"/>
  <c r="E113" i="30"/>
  <c r="D113" i="30"/>
  <c r="N112" i="30"/>
  <c r="M112" i="30"/>
  <c r="L112" i="30"/>
  <c r="K112" i="30"/>
  <c r="J112" i="30"/>
  <c r="I112" i="30"/>
  <c r="H112" i="30"/>
  <c r="G112" i="30"/>
  <c r="F112" i="30"/>
  <c r="E112" i="30"/>
  <c r="D112" i="30"/>
  <c r="N111" i="30"/>
  <c r="M111" i="30"/>
  <c r="L111" i="30"/>
  <c r="K111" i="30"/>
  <c r="J111" i="30"/>
  <c r="I111" i="30"/>
  <c r="H111" i="30"/>
  <c r="G111" i="30"/>
  <c r="F111" i="30"/>
  <c r="E111" i="30"/>
  <c r="D111" i="30"/>
  <c r="N110" i="30"/>
  <c r="M110" i="30"/>
  <c r="L110" i="30"/>
  <c r="K110" i="30"/>
  <c r="J110" i="30"/>
  <c r="I110" i="30"/>
  <c r="H110" i="30"/>
  <c r="G110" i="30"/>
  <c r="F110" i="30"/>
  <c r="E110" i="30"/>
  <c r="D110" i="30"/>
  <c r="N109" i="30"/>
  <c r="M109" i="30"/>
  <c r="L109" i="30"/>
  <c r="K109" i="30"/>
  <c r="J109" i="30"/>
  <c r="I109" i="30"/>
  <c r="H109" i="30"/>
  <c r="G109" i="30"/>
  <c r="F109" i="30"/>
  <c r="E109" i="30"/>
  <c r="D109" i="30"/>
  <c r="N108" i="30"/>
  <c r="M108" i="30"/>
  <c r="L108" i="30"/>
  <c r="K108" i="30"/>
  <c r="J108" i="30"/>
  <c r="I108" i="30"/>
  <c r="H108" i="30"/>
  <c r="G108" i="30"/>
  <c r="F108" i="30"/>
  <c r="E108" i="30"/>
  <c r="D108" i="30"/>
  <c r="N107" i="30"/>
  <c r="M107" i="30"/>
  <c r="L107" i="30"/>
  <c r="K107" i="30"/>
  <c r="J107" i="30"/>
  <c r="I107" i="30"/>
  <c r="H107" i="30"/>
  <c r="G107" i="30"/>
  <c r="F107" i="30"/>
  <c r="E107" i="30"/>
  <c r="D107" i="30"/>
  <c r="N106" i="30"/>
  <c r="M106" i="30"/>
  <c r="L106" i="30"/>
  <c r="K106" i="30"/>
  <c r="J106" i="30"/>
  <c r="I106" i="30"/>
  <c r="H106" i="30"/>
  <c r="G106" i="30"/>
  <c r="F106" i="30"/>
  <c r="E106" i="30"/>
  <c r="D106" i="30"/>
  <c r="N105" i="30"/>
  <c r="M105" i="30"/>
  <c r="L105" i="30"/>
  <c r="K105" i="30"/>
  <c r="J105" i="30"/>
  <c r="I105" i="30"/>
  <c r="H105" i="30"/>
  <c r="G105" i="30"/>
  <c r="F105" i="30"/>
  <c r="E105" i="30"/>
  <c r="D105" i="30"/>
  <c r="N104" i="30"/>
  <c r="M104" i="30"/>
  <c r="L104" i="30"/>
  <c r="K104" i="30"/>
  <c r="J104" i="30"/>
  <c r="I104" i="30"/>
  <c r="H104" i="30"/>
  <c r="G104" i="30"/>
  <c r="F104" i="30"/>
  <c r="E104" i="30"/>
  <c r="D104" i="30"/>
  <c r="N103" i="30"/>
  <c r="M103" i="30"/>
  <c r="L103" i="30"/>
  <c r="K103" i="30"/>
  <c r="J103" i="30"/>
  <c r="I103" i="30"/>
  <c r="H103" i="30"/>
  <c r="G103" i="30"/>
  <c r="F103" i="30"/>
  <c r="E103" i="30"/>
  <c r="D103" i="30"/>
  <c r="N102" i="30"/>
  <c r="M102" i="30"/>
  <c r="L102" i="30"/>
  <c r="K102" i="30"/>
  <c r="J102" i="30"/>
  <c r="I102" i="30"/>
  <c r="H102" i="30"/>
  <c r="G102" i="30"/>
  <c r="F102" i="30"/>
  <c r="E102" i="30"/>
  <c r="D102" i="30"/>
  <c r="N101" i="30"/>
  <c r="M101" i="30"/>
  <c r="L101" i="30"/>
  <c r="K101" i="30"/>
  <c r="J101" i="30"/>
  <c r="I101" i="30"/>
  <c r="H101" i="30"/>
  <c r="G101" i="30"/>
  <c r="F101" i="30"/>
  <c r="E101" i="30"/>
  <c r="D101" i="30"/>
  <c r="N100" i="30"/>
  <c r="M100" i="30"/>
  <c r="L100" i="30"/>
  <c r="K100" i="30"/>
  <c r="J100" i="30"/>
  <c r="I100" i="30"/>
  <c r="H100" i="30"/>
  <c r="G100" i="30"/>
  <c r="F100" i="30"/>
  <c r="E100" i="30"/>
  <c r="D100" i="30"/>
  <c r="N99" i="30"/>
  <c r="M99" i="30"/>
  <c r="L99" i="30"/>
  <c r="K99" i="30"/>
  <c r="J99" i="30"/>
  <c r="I99" i="30"/>
  <c r="H99" i="30"/>
  <c r="G99" i="30"/>
  <c r="F99" i="30"/>
  <c r="E99" i="30"/>
  <c r="D99" i="30"/>
  <c r="N98" i="30"/>
  <c r="M98" i="30"/>
  <c r="L98" i="30"/>
  <c r="K98" i="30"/>
  <c r="J98" i="30"/>
  <c r="I98" i="30"/>
  <c r="H98" i="30"/>
  <c r="G98" i="30"/>
  <c r="F98" i="30"/>
  <c r="E98" i="30"/>
  <c r="D98" i="30"/>
  <c r="N97" i="30"/>
  <c r="M97" i="30"/>
  <c r="L97" i="30"/>
  <c r="K97" i="30"/>
  <c r="J97" i="30"/>
  <c r="I97" i="30"/>
  <c r="H97" i="30"/>
  <c r="G97" i="30"/>
  <c r="F97" i="30"/>
  <c r="E97" i="30"/>
  <c r="D97" i="30"/>
  <c r="N96" i="30"/>
  <c r="M96" i="30"/>
  <c r="L96" i="30"/>
  <c r="K96" i="30"/>
  <c r="J96" i="30"/>
  <c r="I96" i="30"/>
  <c r="H96" i="30"/>
  <c r="G96" i="30"/>
  <c r="F96" i="30"/>
  <c r="E96" i="30"/>
  <c r="D96" i="30"/>
  <c r="N95" i="30"/>
  <c r="M95" i="30"/>
  <c r="L95" i="30"/>
  <c r="K95" i="30"/>
  <c r="J95" i="30"/>
  <c r="I95" i="30"/>
  <c r="H95" i="30"/>
  <c r="G95" i="30"/>
  <c r="F95" i="30"/>
  <c r="E95" i="30"/>
  <c r="D95" i="30"/>
  <c r="N94" i="30"/>
  <c r="M94" i="30"/>
  <c r="L94" i="30"/>
  <c r="K94" i="30"/>
  <c r="J94" i="30"/>
  <c r="I94" i="30"/>
  <c r="H94" i="30"/>
  <c r="G94" i="30"/>
  <c r="F94" i="30"/>
  <c r="E94" i="30"/>
  <c r="D94" i="30"/>
  <c r="N93" i="30"/>
  <c r="M93" i="30"/>
  <c r="L93" i="30"/>
  <c r="K93" i="30"/>
  <c r="J93" i="30"/>
  <c r="I93" i="30"/>
  <c r="H93" i="30"/>
  <c r="G93" i="30"/>
  <c r="F93" i="30"/>
  <c r="E93" i="30"/>
  <c r="D93" i="30"/>
  <c r="N92" i="30"/>
  <c r="M92" i="30"/>
  <c r="L92" i="30"/>
  <c r="K92" i="30"/>
  <c r="J92" i="30"/>
  <c r="I92" i="30"/>
  <c r="H92" i="30"/>
  <c r="G92" i="30"/>
  <c r="F92" i="30"/>
  <c r="E92" i="30"/>
  <c r="D92" i="30"/>
  <c r="N91" i="30"/>
  <c r="M91" i="30"/>
  <c r="L91" i="30"/>
  <c r="K91" i="30"/>
  <c r="J91" i="30"/>
  <c r="I91" i="30"/>
  <c r="H91" i="30"/>
  <c r="G91" i="30"/>
  <c r="F91" i="30"/>
  <c r="E91" i="30"/>
  <c r="D91" i="30"/>
  <c r="N90" i="30"/>
  <c r="M90" i="30"/>
  <c r="L90" i="30"/>
  <c r="K90" i="30"/>
  <c r="J90" i="30"/>
  <c r="I90" i="30"/>
  <c r="H90" i="30"/>
  <c r="G90" i="30"/>
  <c r="F90" i="30"/>
  <c r="E90" i="30"/>
  <c r="D90" i="30"/>
  <c r="N89" i="30"/>
  <c r="M89" i="30"/>
  <c r="L89" i="30"/>
  <c r="K89" i="30"/>
  <c r="J89" i="30"/>
  <c r="I89" i="30"/>
  <c r="H89" i="30"/>
  <c r="G89" i="30"/>
  <c r="F89" i="30"/>
  <c r="E89" i="30"/>
  <c r="D89" i="30"/>
  <c r="N88" i="30"/>
  <c r="M88" i="30"/>
  <c r="L88" i="30"/>
  <c r="K88" i="30"/>
  <c r="J88" i="30"/>
  <c r="I88" i="30"/>
  <c r="H88" i="30"/>
  <c r="G88" i="30"/>
  <c r="F88" i="30"/>
  <c r="E88" i="30"/>
  <c r="D88" i="30"/>
  <c r="N87" i="30"/>
  <c r="M87" i="30"/>
  <c r="L87" i="30"/>
  <c r="K87" i="30"/>
  <c r="J87" i="30"/>
  <c r="I87" i="30"/>
  <c r="H87" i="30"/>
  <c r="G87" i="30"/>
  <c r="F87" i="30"/>
  <c r="E87" i="30"/>
  <c r="D87" i="30"/>
  <c r="N86" i="30"/>
  <c r="M86" i="30"/>
  <c r="L86" i="30"/>
  <c r="K86" i="30"/>
  <c r="J86" i="30"/>
  <c r="I86" i="30"/>
  <c r="H86" i="30"/>
  <c r="G86" i="30"/>
  <c r="F86" i="30"/>
  <c r="E86" i="30"/>
  <c r="D86" i="30"/>
  <c r="N85" i="30"/>
  <c r="M85" i="30"/>
  <c r="L85" i="30"/>
  <c r="K85" i="30"/>
  <c r="J85" i="30"/>
  <c r="I85" i="30"/>
  <c r="H85" i="30"/>
  <c r="G85" i="30"/>
  <c r="F85" i="30"/>
  <c r="E85" i="30"/>
  <c r="D85" i="30"/>
  <c r="N84" i="30"/>
  <c r="M84" i="30"/>
  <c r="L84" i="30"/>
  <c r="K84" i="30"/>
  <c r="J84" i="30"/>
  <c r="I84" i="30"/>
  <c r="H84" i="30"/>
  <c r="G84" i="30"/>
  <c r="F84" i="30"/>
  <c r="E84" i="30"/>
  <c r="D84" i="30"/>
  <c r="N83" i="30"/>
  <c r="M83" i="30"/>
  <c r="L83" i="30"/>
  <c r="K83" i="30"/>
  <c r="J83" i="30"/>
  <c r="I83" i="30"/>
  <c r="H83" i="30"/>
  <c r="G83" i="30"/>
  <c r="F83" i="30"/>
  <c r="E83" i="30"/>
  <c r="D83" i="30"/>
  <c r="N82" i="30"/>
  <c r="M82" i="30"/>
  <c r="L82" i="30"/>
  <c r="K82" i="30"/>
  <c r="J82" i="30"/>
  <c r="I82" i="30"/>
  <c r="H82" i="30"/>
  <c r="G82" i="30"/>
  <c r="F82" i="30"/>
  <c r="E82" i="30"/>
  <c r="D82" i="30"/>
  <c r="N81" i="30"/>
  <c r="M81" i="30"/>
  <c r="L81" i="30"/>
  <c r="K81" i="30"/>
  <c r="J81" i="30"/>
  <c r="I81" i="30"/>
  <c r="H81" i="30"/>
  <c r="G81" i="30"/>
  <c r="F81" i="30"/>
  <c r="E81" i="30"/>
  <c r="D81" i="30"/>
  <c r="N80" i="30"/>
  <c r="M80" i="30"/>
  <c r="L80" i="30"/>
  <c r="K80" i="30"/>
  <c r="J80" i="30"/>
  <c r="I80" i="30"/>
  <c r="H80" i="30"/>
  <c r="G80" i="30"/>
  <c r="F80" i="30"/>
  <c r="E80" i="30"/>
  <c r="D80" i="30"/>
  <c r="N79" i="30"/>
  <c r="M79" i="30"/>
  <c r="L79" i="30"/>
  <c r="K79" i="30"/>
  <c r="J79" i="30"/>
  <c r="I79" i="30"/>
  <c r="H79" i="30"/>
  <c r="G79" i="30"/>
  <c r="F79" i="30"/>
  <c r="E79" i="30"/>
  <c r="D79" i="30"/>
  <c r="N78" i="30"/>
  <c r="M78" i="30"/>
  <c r="L78" i="30"/>
  <c r="K78" i="30"/>
  <c r="J78" i="30"/>
  <c r="I78" i="30"/>
  <c r="H78" i="30"/>
  <c r="G78" i="30"/>
  <c r="F78" i="30"/>
  <c r="E78" i="30"/>
  <c r="D78" i="30"/>
  <c r="N77" i="30"/>
  <c r="M77" i="30"/>
  <c r="L77" i="30"/>
  <c r="K77" i="30"/>
  <c r="J77" i="30"/>
  <c r="I77" i="30"/>
  <c r="H77" i="30"/>
  <c r="G77" i="30"/>
  <c r="F77" i="30"/>
  <c r="E77" i="30"/>
  <c r="D77" i="30"/>
  <c r="N76" i="30"/>
  <c r="M76" i="30"/>
  <c r="L76" i="30"/>
  <c r="K76" i="30"/>
  <c r="J76" i="30"/>
  <c r="I76" i="30"/>
  <c r="H76" i="30"/>
  <c r="G76" i="30"/>
  <c r="F76" i="30"/>
  <c r="E76" i="30"/>
  <c r="D76" i="30"/>
  <c r="N75" i="30"/>
  <c r="M75" i="30"/>
  <c r="L75" i="30"/>
  <c r="K75" i="30"/>
  <c r="J75" i="30"/>
  <c r="I75" i="30"/>
  <c r="H75" i="30"/>
  <c r="G75" i="30"/>
  <c r="F75" i="30"/>
  <c r="E75" i="30"/>
  <c r="D75" i="30"/>
  <c r="N74" i="30"/>
  <c r="M74" i="30"/>
  <c r="L74" i="30"/>
  <c r="K74" i="30"/>
  <c r="J74" i="30"/>
  <c r="I74" i="30"/>
  <c r="H74" i="30"/>
  <c r="G74" i="30"/>
  <c r="F74" i="30"/>
  <c r="E74" i="30"/>
  <c r="D74" i="30"/>
  <c r="N73" i="30"/>
  <c r="M73" i="30"/>
  <c r="L73" i="30"/>
  <c r="K73" i="30"/>
  <c r="J73" i="30"/>
  <c r="I73" i="30"/>
  <c r="H73" i="30"/>
  <c r="G73" i="30"/>
  <c r="F73" i="30"/>
  <c r="E73" i="30"/>
  <c r="D73" i="30"/>
  <c r="N72" i="30"/>
  <c r="M72" i="30"/>
  <c r="L72" i="30"/>
  <c r="K72" i="30"/>
  <c r="J72" i="30"/>
  <c r="I72" i="30"/>
  <c r="H72" i="30"/>
  <c r="G72" i="30"/>
  <c r="F72" i="30"/>
  <c r="E72" i="30"/>
  <c r="D72" i="30"/>
  <c r="N71" i="30"/>
  <c r="M71" i="30"/>
  <c r="L71" i="30"/>
  <c r="K71" i="30"/>
  <c r="J71" i="30"/>
  <c r="I71" i="30"/>
  <c r="H71" i="30"/>
  <c r="G71" i="30"/>
  <c r="F71" i="30"/>
  <c r="E71" i="30"/>
  <c r="D71" i="30"/>
  <c r="N70" i="30"/>
  <c r="M70" i="30"/>
  <c r="L70" i="30"/>
  <c r="K70" i="30"/>
  <c r="J70" i="30"/>
  <c r="I70" i="30"/>
  <c r="H70" i="30"/>
  <c r="G70" i="30"/>
  <c r="F70" i="30"/>
  <c r="E70" i="30"/>
  <c r="D70" i="30"/>
  <c r="N69" i="30"/>
  <c r="M69" i="30"/>
  <c r="L69" i="30"/>
  <c r="K69" i="30"/>
  <c r="J69" i="30"/>
  <c r="I69" i="30"/>
  <c r="H69" i="30"/>
  <c r="G69" i="30"/>
  <c r="F69" i="30"/>
  <c r="E69" i="30"/>
  <c r="D69" i="30"/>
  <c r="N68" i="30"/>
  <c r="M68" i="30"/>
  <c r="L68" i="30"/>
  <c r="K68" i="30"/>
  <c r="J68" i="30"/>
  <c r="I68" i="30"/>
  <c r="H68" i="30"/>
  <c r="G68" i="30"/>
  <c r="F68" i="30"/>
  <c r="E68" i="30"/>
  <c r="D68" i="30"/>
  <c r="N67" i="30"/>
  <c r="M67" i="30"/>
  <c r="L67" i="30"/>
  <c r="K67" i="30"/>
  <c r="J67" i="30"/>
  <c r="I67" i="30"/>
  <c r="H67" i="30"/>
  <c r="G67" i="30"/>
  <c r="F67" i="30"/>
  <c r="E67" i="30"/>
  <c r="D67" i="30"/>
  <c r="N66" i="30"/>
  <c r="M66" i="30"/>
  <c r="L66" i="30"/>
  <c r="K66" i="30"/>
  <c r="J66" i="30"/>
  <c r="I66" i="30"/>
  <c r="H66" i="30"/>
  <c r="G66" i="30"/>
  <c r="F66" i="30"/>
  <c r="E66" i="30"/>
  <c r="D66" i="30"/>
  <c r="N65" i="30"/>
  <c r="M65" i="30"/>
  <c r="L65" i="30"/>
  <c r="K65" i="30"/>
  <c r="J65" i="30"/>
  <c r="I65" i="30"/>
  <c r="H65" i="30"/>
  <c r="G65" i="30"/>
  <c r="F65" i="30"/>
  <c r="E65" i="30"/>
  <c r="D65" i="30"/>
  <c r="N64" i="30"/>
  <c r="M64" i="30"/>
  <c r="L64" i="30"/>
  <c r="K64" i="30"/>
  <c r="J64" i="30"/>
  <c r="I64" i="30"/>
  <c r="H64" i="30"/>
  <c r="G64" i="30"/>
  <c r="F64" i="30"/>
  <c r="E64" i="30"/>
  <c r="D64" i="30"/>
  <c r="N63" i="30"/>
  <c r="M63" i="30"/>
  <c r="L63" i="30"/>
  <c r="K63" i="30"/>
  <c r="J63" i="30"/>
  <c r="I63" i="30"/>
  <c r="H63" i="30"/>
  <c r="G63" i="30"/>
  <c r="F63" i="30"/>
  <c r="E63" i="30"/>
  <c r="D63" i="30"/>
  <c r="N62" i="30"/>
  <c r="M62" i="30"/>
  <c r="L62" i="30"/>
  <c r="K62" i="30"/>
  <c r="J62" i="30"/>
  <c r="I62" i="30"/>
  <c r="H62" i="30"/>
  <c r="G62" i="30"/>
  <c r="F62" i="30"/>
  <c r="E62" i="30"/>
  <c r="D62" i="30"/>
  <c r="N61" i="30"/>
  <c r="M61" i="30"/>
  <c r="L61" i="30"/>
  <c r="K61" i="30"/>
  <c r="J61" i="30"/>
  <c r="I61" i="30"/>
  <c r="H61" i="30"/>
  <c r="G61" i="30"/>
  <c r="F61" i="30"/>
  <c r="E61" i="30"/>
  <c r="D61" i="30"/>
  <c r="N60" i="30"/>
  <c r="M60" i="30"/>
  <c r="L60" i="30"/>
  <c r="K60" i="30"/>
  <c r="J60" i="30"/>
  <c r="I60" i="30"/>
  <c r="H60" i="30"/>
  <c r="G60" i="30"/>
  <c r="F60" i="30"/>
  <c r="E60" i="30"/>
  <c r="D60" i="30"/>
  <c r="N59" i="30"/>
  <c r="M59" i="30"/>
  <c r="L59" i="30"/>
  <c r="K59" i="30"/>
  <c r="J59" i="30"/>
  <c r="I59" i="30"/>
  <c r="H59" i="30"/>
  <c r="G59" i="30"/>
  <c r="F59" i="30"/>
  <c r="E59" i="30"/>
  <c r="D59" i="30"/>
  <c r="N58" i="30"/>
  <c r="M58" i="30"/>
  <c r="L58" i="30"/>
  <c r="K58" i="30"/>
  <c r="J58" i="30"/>
  <c r="I58" i="30"/>
  <c r="H58" i="30"/>
  <c r="G58" i="30"/>
  <c r="F58" i="30"/>
  <c r="E58" i="30"/>
  <c r="D58" i="30"/>
  <c r="N57" i="30"/>
  <c r="M57" i="30"/>
  <c r="L57" i="30"/>
  <c r="K57" i="30"/>
  <c r="J57" i="30"/>
  <c r="I57" i="30"/>
  <c r="H57" i="30"/>
  <c r="G57" i="30"/>
  <c r="F57" i="30"/>
  <c r="E57" i="30"/>
  <c r="D57" i="30"/>
  <c r="N56" i="30"/>
  <c r="M56" i="30"/>
  <c r="L56" i="30"/>
  <c r="K56" i="30"/>
  <c r="J56" i="30"/>
  <c r="I56" i="30"/>
  <c r="H56" i="30"/>
  <c r="G56" i="30"/>
  <c r="F56" i="30"/>
  <c r="E56" i="30"/>
  <c r="D56" i="30"/>
  <c r="N55" i="30"/>
  <c r="M55" i="30"/>
  <c r="L55" i="30"/>
  <c r="K55" i="30"/>
  <c r="J55" i="30"/>
  <c r="I55" i="30"/>
  <c r="H55" i="30"/>
  <c r="G55" i="30"/>
  <c r="F55" i="30"/>
  <c r="E55" i="30"/>
  <c r="D55" i="30"/>
  <c r="N54" i="30"/>
  <c r="M54" i="30"/>
  <c r="L54" i="30"/>
  <c r="K54" i="30"/>
  <c r="J54" i="30"/>
  <c r="I54" i="30"/>
  <c r="H54" i="30"/>
  <c r="G54" i="30"/>
  <c r="F54" i="30"/>
  <c r="E54" i="30"/>
  <c r="D54" i="30"/>
  <c r="N53" i="30"/>
  <c r="M53" i="30"/>
  <c r="L53" i="30"/>
  <c r="K53" i="30"/>
  <c r="J53" i="30"/>
  <c r="I53" i="30"/>
  <c r="H53" i="30"/>
  <c r="G53" i="30"/>
  <c r="F53" i="30"/>
  <c r="E53" i="30"/>
  <c r="D53" i="30"/>
  <c r="N52" i="30"/>
  <c r="M52" i="30"/>
  <c r="L52" i="30"/>
  <c r="K52" i="30"/>
  <c r="J52" i="30"/>
  <c r="I52" i="30"/>
  <c r="H52" i="30"/>
  <c r="G52" i="30"/>
  <c r="F52" i="30"/>
  <c r="E52" i="30"/>
  <c r="D52" i="30"/>
  <c r="N51" i="30"/>
  <c r="M51" i="30"/>
  <c r="L51" i="30"/>
  <c r="K51" i="30"/>
  <c r="J51" i="30"/>
  <c r="I51" i="30"/>
  <c r="H51" i="30"/>
  <c r="G51" i="30"/>
  <c r="F51" i="30"/>
  <c r="E51" i="30"/>
  <c r="D51" i="30"/>
  <c r="N50" i="30"/>
  <c r="M50" i="30"/>
  <c r="L50" i="30"/>
  <c r="K50" i="30"/>
  <c r="J50" i="30"/>
  <c r="I50" i="30"/>
  <c r="H50" i="30"/>
  <c r="G50" i="30"/>
  <c r="F50" i="30"/>
  <c r="E50" i="30"/>
  <c r="D50" i="30"/>
  <c r="N49" i="30"/>
  <c r="M49" i="30"/>
  <c r="L49" i="30"/>
  <c r="K49" i="30"/>
  <c r="J49" i="30"/>
  <c r="I49" i="30"/>
  <c r="H49" i="30"/>
  <c r="G49" i="30"/>
  <c r="F49" i="30"/>
  <c r="E49" i="30"/>
  <c r="D49" i="30"/>
  <c r="N48" i="30"/>
  <c r="M48" i="30"/>
  <c r="L48" i="30"/>
  <c r="K48" i="30"/>
  <c r="J48" i="30"/>
  <c r="I48" i="30"/>
  <c r="H48" i="30"/>
  <c r="G48" i="30"/>
  <c r="F48" i="30"/>
  <c r="E48" i="30"/>
  <c r="D48" i="30"/>
  <c r="N47" i="30"/>
  <c r="M47" i="30"/>
  <c r="L47" i="30"/>
  <c r="K47" i="30"/>
  <c r="J47" i="30"/>
  <c r="I47" i="30"/>
  <c r="H47" i="30"/>
  <c r="G47" i="30"/>
  <c r="F47" i="30"/>
  <c r="E47" i="30"/>
  <c r="D47" i="30"/>
  <c r="N46" i="30"/>
  <c r="M46" i="30"/>
  <c r="L46" i="30"/>
  <c r="K46" i="30"/>
  <c r="J46" i="30"/>
  <c r="I46" i="30"/>
  <c r="H46" i="30"/>
  <c r="G46" i="30"/>
  <c r="F46" i="30"/>
  <c r="E46" i="30"/>
  <c r="D46" i="30"/>
  <c r="N45" i="30"/>
  <c r="M45" i="30"/>
  <c r="L45" i="30"/>
  <c r="K45" i="30"/>
  <c r="J45" i="30"/>
  <c r="I45" i="30"/>
  <c r="H45" i="30"/>
  <c r="G45" i="30"/>
  <c r="F45" i="30"/>
  <c r="E45" i="30"/>
  <c r="D45" i="30"/>
  <c r="N44" i="30"/>
  <c r="M44" i="30"/>
  <c r="L44" i="30"/>
  <c r="K44" i="30"/>
  <c r="J44" i="30"/>
  <c r="I44" i="30"/>
  <c r="H44" i="30"/>
  <c r="G44" i="30"/>
  <c r="F44" i="30"/>
  <c r="E44" i="30"/>
  <c r="D44" i="30"/>
  <c r="N43" i="30"/>
  <c r="M43" i="30"/>
  <c r="L43" i="30"/>
  <c r="K43" i="30"/>
  <c r="J43" i="30"/>
  <c r="I43" i="30"/>
  <c r="H43" i="30"/>
  <c r="G43" i="30"/>
  <c r="F43" i="30"/>
  <c r="E43" i="30"/>
  <c r="D43" i="30"/>
  <c r="N42" i="30"/>
  <c r="M42" i="30"/>
  <c r="L42" i="30"/>
  <c r="K42" i="30"/>
  <c r="J42" i="30"/>
  <c r="I42" i="30"/>
  <c r="H42" i="30"/>
  <c r="G42" i="30"/>
  <c r="F42" i="30"/>
  <c r="E42" i="30"/>
  <c r="D42" i="30"/>
  <c r="N41" i="30"/>
  <c r="M41" i="30"/>
  <c r="L41" i="30"/>
  <c r="K41" i="30"/>
  <c r="J41" i="30"/>
  <c r="I41" i="30"/>
  <c r="H41" i="30"/>
  <c r="G41" i="30"/>
  <c r="F41" i="30"/>
  <c r="E41" i="30"/>
  <c r="D41" i="30"/>
  <c r="N40" i="30"/>
  <c r="M40" i="30"/>
  <c r="L40" i="30"/>
  <c r="K40" i="30"/>
  <c r="J40" i="30"/>
  <c r="I40" i="30"/>
  <c r="H40" i="30"/>
  <c r="G40" i="30"/>
  <c r="F40" i="30"/>
  <c r="E40" i="30"/>
  <c r="D40" i="30"/>
  <c r="N39" i="30"/>
  <c r="M39" i="30"/>
  <c r="L39" i="30"/>
  <c r="K39" i="30"/>
  <c r="J39" i="30"/>
  <c r="I39" i="30"/>
  <c r="H39" i="30"/>
  <c r="G39" i="30"/>
  <c r="F39" i="30"/>
  <c r="E39" i="30"/>
  <c r="D39" i="30"/>
  <c r="N38" i="30"/>
  <c r="M38" i="30"/>
  <c r="L38" i="30"/>
  <c r="K38" i="30"/>
  <c r="J38" i="30"/>
  <c r="I38" i="30"/>
  <c r="H38" i="30"/>
  <c r="G38" i="30"/>
  <c r="F38" i="30"/>
  <c r="E38" i="30"/>
  <c r="D38" i="30"/>
  <c r="N37" i="30"/>
  <c r="M37" i="30"/>
  <c r="L37" i="30"/>
  <c r="K37" i="30"/>
  <c r="J37" i="30"/>
  <c r="I37" i="30"/>
  <c r="H37" i="30"/>
  <c r="G37" i="30"/>
  <c r="F37" i="30"/>
  <c r="E37" i="30"/>
  <c r="D37" i="30"/>
  <c r="N36" i="30"/>
  <c r="M36" i="30"/>
  <c r="L36" i="30"/>
  <c r="K36" i="30"/>
  <c r="J36" i="30"/>
  <c r="I36" i="30"/>
  <c r="H36" i="30"/>
  <c r="G36" i="30"/>
  <c r="F36" i="30"/>
  <c r="E36" i="30"/>
  <c r="D36" i="30"/>
  <c r="N35" i="30"/>
  <c r="M35" i="30"/>
  <c r="L35" i="30"/>
  <c r="K35" i="30"/>
  <c r="J35" i="30"/>
  <c r="I35" i="30"/>
  <c r="H35" i="30"/>
  <c r="G35" i="30"/>
  <c r="F35" i="30"/>
  <c r="E35" i="30"/>
  <c r="D35" i="30"/>
  <c r="N34" i="30"/>
  <c r="M34" i="30"/>
  <c r="L34" i="30"/>
  <c r="K34" i="30"/>
  <c r="J34" i="30"/>
  <c r="I34" i="30"/>
  <c r="H34" i="30"/>
  <c r="G34" i="30"/>
  <c r="F34" i="30"/>
  <c r="E34" i="30"/>
  <c r="D34" i="30"/>
  <c r="N33" i="30"/>
  <c r="M33" i="30"/>
  <c r="L33" i="30"/>
  <c r="K33" i="30"/>
  <c r="J33" i="30"/>
  <c r="I33" i="30"/>
  <c r="H33" i="30"/>
  <c r="G33" i="30"/>
  <c r="F33" i="30"/>
  <c r="E33" i="30"/>
  <c r="D33" i="30"/>
  <c r="N32" i="30"/>
  <c r="M32" i="30"/>
  <c r="L32" i="30"/>
  <c r="K32" i="30"/>
  <c r="J32" i="30"/>
  <c r="I32" i="30"/>
  <c r="H32" i="30"/>
  <c r="G32" i="30"/>
  <c r="F32" i="30"/>
  <c r="E32" i="30"/>
  <c r="D32" i="30"/>
  <c r="N31" i="30"/>
  <c r="M31" i="30"/>
  <c r="L31" i="30"/>
  <c r="K31" i="30"/>
  <c r="J31" i="30"/>
  <c r="I31" i="30"/>
  <c r="H31" i="30"/>
  <c r="G31" i="30"/>
  <c r="F31" i="30"/>
  <c r="E31" i="30"/>
  <c r="D31" i="30"/>
  <c r="N30" i="30"/>
  <c r="M30" i="30"/>
  <c r="L30" i="30"/>
  <c r="K30" i="30"/>
  <c r="J30" i="30"/>
  <c r="I30" i="30"/>
  <c r="H30" i="30"/>
  <c r="G30" i="30"/>
  <c r="F30" i="30"/>
  <c r="E30" i="30"/>
  <c r="D30" i="30"/>
  <c r="N29" i="30"/>
  <c r="M29" i="30"/>
  <c r="L29" i="30"/>
  <c r="K29" i="30"/>
  <c r="J29" i="30"/>
  <c r="I29" i="30"/>
  <c r="H29" i="30"/>
  <c r="G29" i="30"/>
  <c r="F29" i="30"/>
  <c r="E29" i="30"/>
  <c r="D29" i="30"/>
  <c r="N28" i="30"/>
  <c r="M28" i="30"/>
  <c r="L28" i="30"/>
  <c r="K28" i="30"/>
  <c r="J28" i="30"/>
  <c r="I28" i="30"/>
  <c r="H28" i="30"/>
  <c r="G28" i="30"/>
  <c r="F28" i="30"/>
  <c r="E28" i="30"/>
  <c r="D28" i="30"/>
  <c r="N27" i="30"/>
  <c r="M27" i="30"/>
  <c r="L27" i="30"/>
  <c r="K27" i="30"/>
  <c r="J27" i="30"/>
  <c r="I27" i="30"/>
  <c r="H27" i="30"/>
  <c r="G27" i="30"/>
  <c r="F27" i="30"/>
  <c r="E27" i="30"/>
  <c r="D27" i="30"/>
  <c r="N26" i="30"/>
  <c r="M26" i="30"/>
  <c r="L26" i="30"/>
  <c r="K26" i="30"/>
  <c r="J26" i="30"/>
  <c r="I26" i="30"/>
  <c r="H26" i="30"/>
  <c r="G26" i="30"/>
  <c r="F26" i="30"/>
  <c r="E26" i="30"/>
  <c r="D26" i="30"/>
  <c r="N25" i="30"/>
  <c r="M25" i="30"/>
  <c r="L25" i="30"/>
  <c r="K25" i="30"/>
  <c r="J25" i="30"/>
  <c r="I25" i="30"/>
  <c r="H25" i="30"/>
  <c r="G25" i="30"/>
  <c r="F25" i="30"/>
  <c r="E25" i="30"/>
  <c r="D25" i="30"/>
  <c r="N24" i="30"/>
  <c r="M24" i="30"/>
  <c r="L24" i="30"/>
  <c r="K24" i="30"/>
  <c r="J24" i="30"/>
  <c r="I24" i="30"/>
  <c r="H24" i="30"/>
  <c r="G24" i="30"/>
  <c r="F24" i="30"/>
  <c r="E24" i="30"/>
  <c r="D24" i="30"/>
  <c r="N23" i="30"/>
  <c r="M23" i="30"/>
  <c r="L23" i="30"/>
  <c r="K23" i="30"/>
  <c r="J23" i="30"/>
  <c r="I23" i="30"/>
  <c r="H23" i="30"/>
  <c r="G23" i="30"/>
  <c r="F23" i="30"/>
  <c r="E23" i="30"/>
  <c r="D23" i="30"/>
  <c r="N22" i="30"/>
  <c r="M22" i="30"/>
  <c r="L22" i="30"/>
  <c r="K22" i="30"/>
  <c r="J22" i="30"/>
  <c r="I22" i="30"/>
  <c r="H22" i="30"/>
  <c r="G22" i="30"/>
  <c r="F22" i="30"/>
  <c r="E22" i="30"/>
  <c r="D22" i="30"/>
  <c r="N21" i="30"/>
  <c r="M21" i="30"/>
  <c r="L21" i="30"/>
  <c r="K21" i="30"/>
  <c r="J21" i="30"/>
  <c r="I21" i="30"/>
  <c r="H21" i="30"/>
  <c r="G21" i="30"/>
  <c r="F21" i="30"/>
  <c r="E21" i="30"/>
  <c r="D21" i="30"/>
  <c r="N20" i="30"/>
  <c r="M20" i="30"/>
  <c r="L20" i="30"/>
  <c r="K20" i="30"/>
  <c r="J20" i="30"/>
  <c r="I20" i="30"/>
  <c r="H20" i="30"/>
  <c r="G20" i="30"/>
  <c r="F20" i="30"/>
  <c r="E20" i="30"/>
  <c r="D20" i="30"/>
  <c r="N19" i="30"/>
  <c r="M19" i="30"/>
  <c r="L19" i="30"/>
  <c r="K19" i="30"/>
  <c r="J19" i="30"/>
  <c r="I19" i="30"/>
  <c r="H19" i="30"/>
  <c r="G19" i="30"/>
  <c r="F19" i="30"/>
  <c r="E19" i="30"/>
  <c r="D19" i="30"/>
  <c r="N18" i="30"/>
  <c r="M18" i="30"/>
  <c r="L18" i="30"/>
  <c r="K18" i="30"/>
  <c r="J18" i="30"/>
  <c r="I18" i="30"/>
  <c r="H18" i="30"/>
  <c r="G18" i="30"/>
  <c r="F18" i="30"/>
  <c r="E18" i="30"/>
  <c r="D18" i="30"/>
  <c r="N17" i="30"/>
  <c r="M17" i="30"/>
  <c r="L17" i="30"/>
  <c r="K17" i="30"/>
  <c r="J17" i="30"/>
  <c r="I17" i="30"/>
  <c r="H17" i="30"/>
  <c r="G17" i="30"/>
  <c r="F17" i="30"/>
  <c r="E17" i="30"/>
  <c r="D17" i="30"/>
  <c r="R166" i="29"/>
  <c r="Q166" i="29"/>
  <c r="P166" i="29"/>
  <c r="O166" i="29"/>
  <c r="N166" i="29"/>
  <c r="M166" i="29"/>
  <c r="R165" i="29"/>
  <c r="Q165" i="29"/>
  <c r="P165" i="29"/>
  <c r="O165" i="29"/>
  <c r="N165" i="29"/>
  <c r="M165" i="29"/>
  <c r="R164" i="29"/>
  <c r="Q164" i="29"/>
  <c r="P164" i="29"/>
  <c r="O164" i="29"/>
  <c r="N164" i="29"/>
  <c r="M164" i="29"/>
  <c r="R163" i="29"/>
  <c r="Q163" i="29"/>
  <c r="P163" i="29"/>
  <c r="O163" i="29"/>
  <c r="N163" i="29"/>
  <c r="M163" i="29"/>
  <c r="R162" i="29"/>
  <c r="Q162" i="29"/>
  <c r="P162" i="29"/>
  <c r="O162" i="29"/>
  <c r="N162" i="29"/>
  <c r="M162" i="29"/>
  <c r="R161" i="29"/>
  <c r="Q161" i="29"/>
  <c r="P161" i="29"/>
  <c r="O161" i="29"/>
  <c r="N161" i="29"/>
  <c r="M161" i="29"/>
  <c r="R160" i="29"/>
  <c r="Q160" i="29"/>
  <c r="P160" i="29"/>
  <c r="O160" i="29"/>
  <c r="N160" i="29"/>
  <c r="M160" i="29"/>
  <c r="R159" i="29"/>
  <c r="Q159" i="29"/>
  <c r="P159" i="29"/>
  <c r="O159" i="29"/>
  <c r="N159" i="29"/>
  <c r="M159" i="29"/>
  <c r="R158" i="29"/>
  <c r="Q158" i="29"/>
  <c r="P158" i="29"/>
  <c r="O158" i="29"/>
  <c r="N158" i="29"/>
  <c r="M158" i="29"/>
  <c r="R157" i="29"/>
  <c r="Q157" i="29"/>
  <c r="P157" i="29"/>
  <c r="O157" i="29"/>
  <c r="N157" i="29"/>
  <c r="M157" i="29"/>
  <c r="R156" i="29"/>
  <c r="Q156" i="29"/>
  <c r="P156" i="29"/>
  <c r="O156" i="29"/>
  <c r="N156" i="29"/>
  <c r="M156" i="29"/>
  <c r="R155" i="29"/>
  <c r="Q155" i="29"/>
  <c r="P155" i="29"/>
  <c r="O155" i="29"/>
  <c r="N155" i="29"/>
  <c r="M155" i="29"/>
  <c r="R154" i="29"/>
  <c r="Q154" i="29"/>
  <c r="P154" i="29"/>
  <c r="O154" i="29"/>
  <c r="N154" i="29"/>
  <c r="M154" i="29"/>
  <c r="R153" i="29"/>
  <c r="Q153" i="29"/>
  <c r="P153" i="29"/>
  <c r="O153" i="29"/>
  <c r="N153" i="29"/>
  <c r="M153" i="29"/>
  <c r="R152" i="29"/>
  <c r="Q152" i="29"/>
  <c r="P152" i="29"/>
  <c r="O152" i="29"/>
  <c r="N152" i="29"/>
  <c r="M152" i="29"/>
  <c r="R151" i="29"/>
  <c r="Q151" i="29"/>
  <c r="P151" i="29"/>
  <c r="O151" i="29"/>
  <c r="N151" i="29"/>
  <c r="M151" i="29"/>
  <c r="R150" i="29"/>
  <c r="Q150" i="29"/>
  <c r="P150" i="29"/>
  <c r="O150" i="29"/>
  <c r="N150" i="29"/>
  <c r="M150" i="29"/>
  <c r="R149" i="29"/>
  <c r="Q149" i="29"/>
  <c r="P149" i="29"/>
  <c r="O149" i="29"/>
  <c r="N149" i="29"/>
  <c r="M149" i="29"/>
  <c r="R148" i="29"/>
  <c r="Q148" i="29"/>
  <c r="P148" i="29"/>
  <c r="O148" i="29"/>
  <c r="N148" i="29"/>
  <c r="M148" i="29"/>
  <c r="R147" i="29"/>
  <c r="Q147" i="29"/>
  <c r="P147" i="29"/>
  <c r="O147" i="29"/>
  <c r="N147" i="29"/>
  <c r="M147" i="29"/>
  <c r="R146" i="29"/>
  <c r="Q146" i="29"/>
  <c r="P146" i="29"/>
  <c r="O146" i="29"/>
  <c r="N146" i="29"/>
  <c r="M146" i="29"/>
  <c r="R145" i="29"/>
  <c r="Q145" i="29"/>
  <c r="P145" i="29"/>
  <c r="O145" i="29"/>
  <c r="N145" i="29"/>
  <c r="M145" i="29"/>
  <c r="R144" i="29"/>
  <c r="Q144" i="29"/>
  <c r="P144" i="29"/>
  <c r="O144" i="29"/>
  <c r="N144" i="29"/>
  <c r="M144" i="29"/>
  <c r="R143" i="29"/>
  <c r="Q143" i="29"/>
  <c r="P143" i="29"/>
  <c r="O143" i="29"/>
  <c r="N143" i="29"/>
  <c r="M143" i="29"/>
  <c r="R142" i="29"/>
  <c r="Q142" i="29"/>
  <c r="P142" i="29"/>
  <c r="O142" i="29"/>
  <c r="N142" i="29"/>
  <c r="M142" i="29"/>
  <c r="R141" i="29"/>
  <c r="Q141" i="29"/>
  <c r="P141" i="29"/>
  <c r="O141" i="29"/>
  <c r="N141" i="29"/>
  <c r="M141" i="29"/>
  <c r="R140" i="29"/>
  <c r="Q140" i="29"/>
  <c r="P140" i="29"/>
  <c r="O140" i="29"/>
  <c r="N140" i="29"/>
  <c r="M140" i="29"/>
  <c r="R139" i="29"/>
  <c r="Q139" i="29"/>
  <c r="P139" i="29"/>
  <c r="O139" i="29"/>
  <c r="N139" i="29"/>
  <c r="M139" i="29"/>
  <c r="R138" i="29"/>
  <c r="Q138" i="29"/>
  <c r="P138" i="29"/>
  <c r="O138" i="29"/>
  <c r="N138" i="29"/>
  <c r="M138" i="29"/>
  <c r="R137" i="29"/>
  <c r="Q137" i="29"/>
  <c r="P137" i="29"/>
  <c r="O137" i="29"/>
  <c r="N137" i="29"/>
  <c r="M137" i="29"/>
  <c r="R136" i="29"/>
  <c r="Q136" i="29"/>
  <c r="P136" i="29"/>
  <c r="O136" i="29"/>
  <c r="N136" i="29"/>
  <c r="M136" i="29"/>
  <c r="R135" i="29"/>
  <c r="Q135" i="29"/>
  <c r="P135" i="29"/>
  <c r="O135" i="29"/>
  <c r="N135" i="29"/>
  <c r="M135" i="29"/>
  <c r="R134" i="29"/>
  <c r="Q134" i="29"/>
  <c r="P134" i="29"/>
  <c r="O134" i="29"/>
  <c r="N134" i="29"/>
  <c r="M134" i="29"/>
  <c r="R133" i="29"/>
  <c r="Q133" i="29"/>
  <c r="P133" i="29"/>
  <c r="O133" i="29"/>
  <c r="N133" i="29"/>
  <c r="M133" i="29"/>
  <c r="R132" i="29"/>
  <c r="Q132" i="29"/>
  <c r="P132" i="29"/>
  <c r="O132" i="29"/>
  <c r="N132" i="29"/>
  <c r="M132" i="29"/>
  <c r="R131" i="29"/>
  <c r="Q131" i="29"/>
  <c r="P131" i="29"/>
  <c r="O131" i="29"/>
  <c r="N131" i="29"/>
  <c r="M131" i="29"/>
  <c r="R130" i="29"/>
  <c r="Q130" i="29"/>
  <c r="P130" i="29"/>
  <c r="O130" i="29"/>
  <c r="N130" i="29"/>
  <c r="M130" i="29"/>
  <c r="R129" i="29"/>
  <c r="Q129" i="29"/>
  <c r="P129" i="29"/>
  <c r="O129" i="29"/>
  <c r="N129" i="29"/>
  <c r="M129" i="29"/>
  <c r="R128" i="29"/>
  <c r="Q128" i="29"/>
  <c r="P128" i="29"/>
  <c r="O128" i="29"/>
  <c r="N128" i="29"/>
  <c r="M128" i="29"/>
  <c r="R127" i="29"/>
  <c r="Q127" i="29"/>
  <c r="P127" i="29"/>
  <c r="O127" i="29"/>
  <c r="N127" i="29"/>
  <c r="M127" i="29"/>
  <c r="R126" i="29"/>
  <c r="Q126" i="29"/>
  <c r="P126" i="29"/>
  <c r="O126" i="29"/>
  <c r="N126" i="29"/>
  <c r="M126" i="29"/>
  <c r="R125" i="29"/>
  <c r="Q125" i="29"/>
  <c r="P125" i="29"/>
  <c r="O125" i="29"/>
  <c r="N125" i="29"/>
  <c r="M125" i="29"/>
  <c r="R124" i="29"/>
  <c r="Q124" i="29"/>
  <c r="P124" i="29"/>
  <c r="O124" i="29"/>
  <c r="N124" i="29"/>
  <c r="M124" i="29"/>
  <c r="R123" i="29"/>
  <c r="Q123" i="29"/>
  <c r="P123" i="29"/>
  <c r="O123" i="29"/>
  <c r="N123" i="29"/>
  <c r="M123" i="29"/>
  <c r="R122" i="29"/>
  <c r="Q122" i="29"/>
  <c r="P122" i="29"/>
  <c r="O122" i="29"/>
  <c r="N122" i="29"/>
  <c r="M122" i="29"/>
  <c r="R121" i="29"/>
  <c r="Q121" i="29"/>
  <c r="P121" i="29"/>
  <c r="O121" i="29"/>
  <c r="N121" i="29"/>
  <c r="M121" i="29"/>
  <c r="R120" i="29"/>
  <c r="Q120" i="29"/>
  <c r="P120" i="29"/>
  <c r="O120" i="29"/>
  <c r="N120" i="29"/>
  <c r="M120" i="29"/>
  <c r="R119" i="29"/>
  <c r="Q119" i="29"/>
  <c r="P119" i="29"/>
  <c r="O119" i="29"/>
  <c r="N119" i="29"/>
  <c r="M119" i="29"/>
  <c r="R118" i="29"/>
  <c r="Q118" i="29"/>
  <c r="P118" i="29"/>
  <c r="O118" i="29"/>
  <c r="N118" i="29"/>
  <c r="M118" i="29"/>
  <c r="R117" i="29"/>
  <c r="Q117" i="29"/>
  <c r="P117" i="29"/>
  <c r="O117" i="29"/>
  <c r="N117" i="29"/>
  <c r="M117" i="29"/>
  <c r="R116" i="29"/>
  <c r="Q116" i="29"/>
  <c r="P116" i="29"/>
  <c r="O116" i="29"/>
  <c r="N116" i="29"/>
  <c r="M116" i="29"/>
  <c r="R115" i="29"/>
  <c r="Q115" i="29"/>
  <c r="P115" i="29"/>
  <c r="O115" i="29"/>
  <c r="N115" i="29"/>
  <c r="M115" i="29"/>
  <c r="R114" i="29"/>
  <c r="Q114" i="29"/>
  <c r="P114" i="29"/>
  <c r="O114" i="29"/>
  <c r="N114" i="29"/>
  <c r="M114" i="29"/>
  <c r="R113" i="29"/>
  <c r="Q113" i="29"/>
  <c r="P113" i="29"/>
  <c r="O113" i="29"/>
  <c r="N113" i="29"/>
  <c r="M113" i="29"/>
  <c r="R112" i="29"/>
  <c r="Q112" i="29"/>
  <c r="P112" i="29"/>
  <c r="O112" i="29"/>
  <c r="N112" i="29"/>
  <c r="M112" i="29"/>
  <c r="R111" i="29"/>
  <c r="Q111" i="29"/>
  <c r="P111" i="29"/>
  <c r="O111" i="29"/>
  <c r="N111" i="29"/>
  <c r="M111" i="29"/>
  <c r="R110" i="29"/>
  <c r="Q110" i="29"/>
  <c r="P110" i="29"/>
  <c r="O110" i="29"/>
  <c r="N110" i="29"/>
  <c r="M110" i="29"/>
  <c r="R109" i="29"/>
  <c r="Q109" i="29"/>
  <c r="P109" i="29"/>
  <c r="O109" i="29"/>
  <c r="N109" i="29"/>
  <c r="M109" i="29"/>
  <c r="R108" i="29"/>
  <c r="Q108" i="29"/>
  <c r="P108" i="29"/>
  <c r="O108" i="29"/>
  <c r="N108" i="29"/>
  <c r="M108" i="29"/>
  <c r="R107" i="29"/>
  <c r="Q107" i="29"/>
  <c r="P107" i="29"/>
  <c r="O107" i="29"/>
  <c r="N107" i="29"/>
  <c r="M107" i="29"/>
  <c r="R106" i="29"/>
  <c r="Q106" i="29"/>
  <c r="P106" i="29"/>
  <c r="O106" i="29"/>
  <c r="N106" i="29"/>
  <c r="M106" i="29"/>
  <c r="R105" i="29"/>
  <c r="Q105" i="29"/>
  <c r="P105" i="29"/>
  <c r="O105" i="29"/>
  <c r="N105" i="29"/>
  <c r="M105" i="29"/>
  <c r="R104" i="29"/>
  <c r="Q104" i="29"/>
  <c r="P104" i="29"/>
  <c r="O104" i="29"/>
  <c r="N104" i="29"/>
  <c r="M104" i="29"/>
  <c r="R103" i="29"/>
  <c r="Q103" i="29"/>
  <c r="P103" i="29"/>
  <c r="O103" i="29"/>
  <c r="N103" i="29"/>
  <c r="M103" i="29"/>
  <c r="R102" i="29"/>
  <c r="Q102" i="29"/>
  <c r="P102" i="29"/>
  <c r="O102" i="29"/>
  <c r="N102" i="29"/>
  <c r="M102" i="29"/>
  <c r="R101" i="29"/>
  <c r="Q101" i="29"/>
  <c r="P101" i="29"/>
  <c r="O101" i="29"/>
  <c r="N101" i="29"/>
  <c r="M101" i="29"/>
  <c r="R100" i="29"/>
  <c r="Q100" i="29"/>
  <c r="P100" i="29"/>
  <c r="O100" i="29"/>
  <c r="N100" i="29"/>
  <c r="M100" i="29"/>
  <c r="R99" i="29"/>
  <c r="Q99" i="29"/>
  <c r="P99" i="29"/>
  <c r="O99" i="29"/>
  <c r="N99" i="29"/>
  <c r="M99" i="29"/>
  <c r="R98" i="29"/>
  <c r="Q98" i="29"/>
  <c r="P98" i="29"/>
  <c r="O98" i="29"/>
  <c r="N98" i="29"/>
  <c r="M98" i="29"/>
  <c r="R97" i="29"/>
  <c r="Q97" i="29"/>
  <c r="P97" i="29"/>
  <c r="O97" i="29"/>
  <c r="N97" i="29"/>
  <c r="M97" i="29"/>
  <c r="R96" i="29"/>
  <c r="Q96" i="29"/>
  <c r="P96" i="29"/>
  <c r="O96" i="29"/>
  <c r="N96" i="29"/>
  <c r="M96" i="29"/>
  <c r="R95" i="29"/>
  <c r="Q95" i="29"/>
  <c r="P95" i="29"/>
  <c r="O95" i="29"/>
  <c r="N95" i="29"/>
  <c r="M95" i="29"/>
  <c r="R94" i="29"/>
  <c r="Q94" i="29"/>
  <c r="P94" i="29"/>
  <c r="O94" i="29"/>
  <c r="N94" i="29"/>
  <c r="M94" i="29"/>
  <c r="R93" i="29"/>
  <c r="Q93" i="29"/>
  <c r="P93" i="29"/>
  <c r="O93" i="29"/>
  <c r="N93" i="29"/>
  <c r="M93" i="29"/>
  <c r="R92" i="29"/>
  <c r="Q92" i="29"/>
  <c r="P92" i="29"/>
  <c r="O92" i="29"/>
  <c r="N92" i="29"/>
  <c r="M92" i="29"/>
  <c r="R91" i="29"/>
  <c r="Q91" i="29"/>
  <c r="P91" i="29"/>
  <c r="O91" i="29"/>
  <c r="N91" i="29"/>
  <c r="M91" i="29"/>
  <c r="R90" i="29"/>
  <c r="Q90" i="29"/>
  <c r="P90" i="29"/>
  <c r="O90" i="29"/>
  <c r="N90" i="29"/>
  <c r="M90" i="29"/>
  <c r="R89" i="29"/>
  <c r="Q89" i="29"/>
  <c r="P89" i="29"/>
  <c r="O89" i="29"/>
  <c r="N89" i="29"/>
  <c r="M89" i="29"/>
  <c r="R88" i="29"/>
  <c r="Q88" i="29"/>
  <c r="P88" i="29"/>
  <c r="O88" i="29"/>
  <c r="N88" i="29"/>
  <c r="M88" i="29"/>
  <c r="R87" i="29"/>
  <c r="Q87" i="29"/>
  <c r="P87" i="29"/>
  <c r="O87" i="29"/>
  <c r="N87" i="29"/>
  <c r="M87" i="29"/>
  <c r="R86" i="29"/>
  <c r="Q86" i="29"/>
  <c r="P86" i="29"/>
  <c r="O86" i="29"/>
  <c r="N86" i="29"/>
  <c r="M86" i="29"/>
  <c r="R85" i="29"/>
  <c r="Q85" i="29"/>
  <c r="P85" i="29"/>
  <c r="O85" i="29"/>
  <c r="N85" i="29"/>
  <c r="M85" i="29"/>
  <c r="R84" i="29"/>
  <c r="Q84" i="29"/>
  <c r="P84" i="29"/>
  <c r="O84" i="29"/>
  <c r="N84" i="29"/>
  <c r="M84" i="29"/>
  <c r="R83" i="29"/>
  <c r="Q83" i="29"/>
  <c r="P83" i="29"/>
  <c r="O83" i="29"/>
  <c r="N83" i="29"/>
  <c r="M83" i="29"/>
  <c r="R82" i="29"/>
  <c r="Q82" i="29"/>
  <c r="P82" i="29"/>
  <c r="O82" i="29"/>
  <c r="N82" i="29"/>
  <c r="M82" i="29"/>
  <c r="R81" i="29"/>
  <c r="Q81" i="29"/>
  <c r="P81" i="29"/>
  <c r="O81" i="29"/>
  <c r="N81" i="29"/>
  <c r="M81" i="29"/>
  <c r="R80" i="29"/>
  <c r="Q80" i="29"/>
  <c r="P80" i="29"/>
  <c r="O80" i="29"/>
  <c r="N80" i="29"/>
  <c r="M80" i="29"/>
  <c r="R79" i="29"/>
  <c r="Q79" i="29"/>
  <c r="P79" i="29"/>
  <c r="O79" i="29"/>
  <c r="N79" i="29"/>
  <c r="M79" i="29"/>
  <c r="R78" i="29"/>
  <c r="Q78" i="29"/>
  <c r="P78" i="29"/>
  <c r="O78" i="29"/>
  <c r="N78" i="29"/>
  <c r="M78" i="29"/>
  <c r="R77" i="29"/>
  <c r="Q77" i="29"/>
  <c r="P77" i="29"/>
  <c r="O77" i="29"/>
  <c r="N77" i="29"/>
  <c r="M77" i="29"/>
  <c r="R76" i="29"/>
  <c r="Q76" i="29"/>
  <c r="P76" i="29"/>
  <c r="O76" i="29"/>
  <c r="N76" i="29"/>
  <c r="M76" i="29"/>
  <c r="R75" i="29"/>
  <c r="Q75" i="29"/>
  <c r="P75" i="29"/>
  <c r="O75" i="29"/>
  <c r="N75" i="29"/>
  <c r="M75" i="29"/>
  <c r="R74" i="29"/>
  <c r="Q74" i="29"/>
  <c r="P74" i="29"/>
  <c r="O74" i="29"/>
  <c r="N74" i="29"/>
  <c r="M74" i="29"/>
  <c r="R73" i="29"/>
  <c r="Q73" i="29"/>
  <c r="P73" i="29"/>
  <c r="O73" i="29"/>
  <c r="N73" i="29"/>
  <c r="M73" i="29"/>
  <c r="R72" i="29"/>
  <c r="Q72" i="29"/>
  <c r="P72" i="29"/>
  <c r="O72" i="29"/>
  <c r="N72" i="29"/>
  <c r="M72" i="29"/>
  <c r="R71" i="29"/>
  <c r="Q71" i="29"/>
  <c r="P71" i="29"/>
  <c r="O71" i="29"/>
  <c r="N71" i="29"/>
  <c r="M71" i="29"/>
  <c r="R70" i="29"/>
  <c r="Q70" i="29"/>
  <c r="P70" i="29"/>
  <c r="O70" i="29"/>
  <c r="N70" i="29"/>
  <c r="M70" i="29"/>
  <c r="R69" i="29"/>
  <c r="Q69" i="29"/>
  <c r="P69" i="29"/>
  <c r="O69" i="29"/>
  <c r="N69" i="29"/>
  <c r="M69" i="29"/>
  <c r="R68" i="29"/>
  <c r="Q68" i="29"/>
  <c r="P68" i="29"/>
  <c r="O68" i="29"/>
  <c r="N68" i="29"/>
  <c r="M68" i="29"/>
  <c r="R67" i="29"/>
  <c r="Q67" i="29"/>
  <c r="P67" i="29"/>
  <c r="O67" i="29"/>
  <c r="N67" i="29"/>
  <c r="M67" i="29"/>
  <c r="R66" i="29"/>
  <c r="Q66" i="29"/>
  <c r="P66" i="29"/>
  <c r="O66" i="29"/>
  <c r="N66" i="29"/>
  <c r="M66" i="29"/>
  <c r="R65" i="29"/>
  <c r="Q65" i="29"/>
  <c r="P65" i="29"/>
  <c r="O65" i="29"/>
  <c r="N65" i="29"/>
  <c r="M65" i="29"/>
  <c r="R64" i="29"/>
  <c r="Q64" i="29"/>
  <c r="P64" i="29"/>
  <c r="O64" i="29"/>
  <c r="N64" i="29"/>
  <c r="M64" i="29"/>
  <c r="R63" i="29"/>
  <c r="Q63" i="29"/>
  <c r="P63" i="29"/>
  <c r="O63" i="29"/>
  <c r="N63" i="29"/>
  <c r="M63" i="29"/>
  <c r="R62" i="29"/>
  <c r="Q62" i="29"/>
  <c r="P62" i="29"/>
  <c r="O62" i="29"/>
  <c r="N62" i="29"/>
  <c r="M62" i="29"/>
  <c r="R61" i="29"/>
  <c r="Q61" i="29"/>
  <c r="P61" i="29"/>
  <c r="O61" i="29"/>
  <c r="N61" i="29"/>
  <c r="M61" i="29"/>
  <c r="R60" i="29"/>
  <c r="Q60" i="29"/>
  <c r="P60" i="29"/>
  <c r="O60" i="29"/>
  <c r="N60" i="29"/>
  <c r="M60" i="29"/>
  <c r="R59" i="29"/>
  <c r="Q59" i="29"/>
  <c r="P59" i="29"/>
  <c r="O59" i="29"/>
  <c r="N59" i="29"/>
  <c r="M59" i="29"/>
  <c r="R58" i="29"/>
  <c r="Q58" i="29"/>
  <c r="P58" i="29"/>
  <c r="O58" i="29"/>
  <c r="N58" i="29"/>
  <c r="M58" i="29"/>
  <c r="R57" i="29"/>
  <c r="Q57" i="29"/>
  <c r="P57" i="29"/>
  <c r="O57" i="29"/>
  <c r="N57" i="29"/>
  <c r="M57" i="29"/>
  <c r="R56" i="29"/>
  <c r="Q56" i="29"/>
  <c r="P56" i="29"/>
  <c r="O56" i="29"/>
  <c r="N56" i="29"/>
  <c r="M56" i="29"/>
  <c r="R55" i="29"/>
  <c r="Q55" i="29"/>
  <c r="P55" i="29"/>
  <c r="O55" i="29"/>
  <c r="N55" i="29"/>
  <c r="M55" i="29"/>
  <c r="R54" i="29"/>
  <c r="Q54" i="29"/>
  <c r="P54" i="29"/>
  <c r="O54" i="29"/>
  <c r="N54" i="29"/>
  <c r="M54" i="29"/>
  <c r="R53" i="29"/>
  <c r="Q53" i="29"/>
  <c r="P53" i="29"/>
  <c r="O53" i="29"/>
  <c r="N53" i="29"/>
  <c r="M53" i="29"/>
  <c r="R52" i="29"/>
  <c r="Q52" i="29"/>
  <c r="P52" i="29"/>
  <c r="O52" i="29"/>
  <c r="N52" i="29"/>
  <c r="M52" i="29"/>
  <c r="R51" i="29"/>
  <c r="Q51" i="29"/>
  <c r="P51" i="29"/>
  <c r="O51" i="29"/>
  <c r="N51" i="29"/>
  <c r="M51" i="29"/>
  <c r="R50" i="29"/>
  <c r="Q50" i="29"/>
  <c r="P50" i="29"/>
  <c r="O50" i="29"/>
  <c r="N50" i="29"/>
  <c r="M50" i="29"/>
  <c r="R49" i="29"/>
  <c r="Q49" i="29"/>
  <c r="P49" i="29"/>
  <c r="O49" i="29"/>
  <c r="N49" i="29"/>
  <c r="M49" i="29"/>
  <c r="R48" i="29"/>
  <c r="Q48" i="29"/>
  <c r="P48" i="29"/>
  <c r="O48" i="29"/>
  <c r="N48" i="29"/>
  <c r="M48" i="29"/>
  <c r="R47" i="29"/>
  <c r="Q47" i="29"/>
  <c r="P47" i="29"/>
  <c r="O47" i="29"/>
  <c r="N47" i="29"/>
  <c r="M47" i="29"/>
  <c r="R46" i="29"/>
  <c r="Q46" i="29"/>
  <c r="P46" i="29"/>
  <c r="O46" i="29"/>
  <c r="N46" i="29"/>
  <c r="M46" i="29"/>
  <c r="R45" i="29"/>
  <c r="Q45" i="29"/>
  <c r="P45" i="29"/>
  <c r="O45" i="29"/>
  <c r="N45" i="29"/>
  <c r="M45" i="29"/>
  <c r="R44" i="29"/>
  <c r="Q44" i="29"/>
  <c r="P44" i="29"/>
  <c r="O44" i="29"/>
  <c r="N44" i="29"/>
  <c r="M44" i="29"/>
  <c r="R43" i="29"/>
  <c r="Q43" i="29"/>
  <c r="P43" i="29"/>
  <c r="O43" i="29"/>
  <c r="N43" i="29"/>
  <c r="M43" i="29"/>
  <c r="R42" i="29"/>
  <c r="Q42" i="29"/>
  <c r="P42" i="29"/>
  <c r="O42" i="29"/>
  <c r="N42" i="29"/>
  <c r="M42" i="29"/>
  <c r="R41" i="29"/>
  <c r="Q41" i="29"/>
  <c r="P41" i="29"/>
  <c r="O41" i="29"/>
  <c r="N41" i="29"/>
  <c r="M41" i="29"/>
  <c r="R40" i="29"/>
  <c r="Q40" i="29"/>
  <c r="P40" i="29"/>
  <c r="O40" i="29"/>
  <c r="N40" i="29"/>
  <c r="M40" i="29"/>
  <c r="R39" i="29"/>
  <c r="Q39" i="29"/>
  <c r="P39" i="29"/>
  <c r="O39" i="29"/>
  <c r="N39" i="29"/>
  <c r="M39" i="29"/>
  <c r="R38" i="29"/>
  <c r="Q38" i="29"/>
  <c r="P38" i="29"/>
  <c r="O38" i="29"/>
  <c r="N38" i="29"/>
  <c r="M38" i="29"/>
  <c r="R37" i="29"/>
  <c r="Q37" i="29"/>
  <c r="P37" i="29"/>
  <c r="O37" i="29"/>
  <c r="N37" i="29"/>
  <c r="M37" i="29"/>
  <c r="R36" i="29"/>
  <c r="Q36" i="29"/>
  <c r="P36" i="29"/>
  <c r="O36" i="29"/>
  <c r="N36" i="29"/>
  <c r="M36" i="29"/>
  <c r="R35" i="29"/>
  <c r="Q35" i="29"/>
  <c r="P35" i="29"/>
  <c r="O35" i="29"/>
  <c r="N35" i="29"/>
  <c r="M35" i="29"/>
  <c r="R34" i="29"/>
  <c r="Q34" i="29"/>
  <c r="P34" i="29"/>
  <c r="O34" i="29"/>
  <c r="N34" i="29"/>
  <c r="M34" i="29"/>
  <c r="R33" i="29"/>
  <c r="Q33" i="29"/>
  <c r="P33" i="29"/>
  <c r="O33" i="29"/>
  <c r="N33" i="29"/>
  <c r="M33" i="29"/>
  <c r="R32" i="29"/>
  <c r="Q32" i="29"/>
  <c r="P32" i="29"/>
  <c r="O32" i="29"/>
  <c r="N32" i="29"/>
  <c r="M32" i="29"/>
  <c r="R31" i="29"/>
  <c r="Q31" i="29"/>
  <c r="P31" i="29"/>
  <c r="O31" i="29"/>
  <c r="N31" i="29"/>
  <c r="M31" i="29"/>
  <c r="R30" i="29"/>
  <c r="Q30" i="29"/>
  <c r="P30" i="29"/>
  <c r="O30" i="29"/>
  <c r="N30" i="29"/>
  <c r="M30" i="29"/>
  <c r="R29" i="29"/>
  <c r="Q29" i="29"/>
  <c r="P29" i="29"/>
  <c r="O29" i="29"/>
  <c r="N29" i="29"/>
  <c r="M29" i="29"/>
  <c r="R28" i="29"/>
  <c r="Q28" i="29"/>
  <c r="P28" i="29"/>
  <c r="O28" i="29"/>
  <c r="N28" i="29"/>
  <c r="M28" i="29"/>
  <c r="R27" i="29"/>
  <c r="Q27" i="29"/>
  <c r="P27" i="29"/>
  <c r="O27" i="29"/>
  <c r="N27" i="29"/>
  <c r="M27" i="29"/>
  <c r="R26" i="29"/>
  <c r="Q26" i="29"/>
  <c r="P26" i="29"/>
  <c r="O26" i="29"/>
  <c r="N26" i="29"/>
  <c r="M26" i="29"/>
  <c r="R25" i="29"/>
  <c r="Q25" i="29"/>
  <c r="P25" i="29"/>
  <c r="O25" i="29"/>
  <c r="N25" i="29"/>
  <c r="M25" i="29"/>
  <c r="R24" i="29"/>
  <c r="Q24" i="29"/>
  <c r="P24" i="29"/>
  <c r="O24" i="29"/>
  <c r="N24" i="29"/>
  <c r="M24" i="29"/>
  <c r="R23" i="29"/>
  <c r="Q23" i="29"/>
  <c r="P23" i="29"/>
  <c r="O23" i="29"/>
  <c r="N23" i="29"/>
  <c r="M23" i="29"/>
  <c r="R22" i="29"/>
  <c r="Q22" i="29"/>
  <c r="P22" i="29"/>
  <c r="O22" i="29"/>
  <c r="N22" i="29"/>
  <c r="M22" i="29"/>
  <c r="R21" i="29"/>
  <c r="Q21" i="29"/>
  <c r="P21" i="29"/>
  <c r="O21" i="29"/>
  <c r="N21" i="29"/>
  <c r="M21" i="29"/>
  <c r="R20" i="29"/>
  <c r="Q20" i="29"/>
  <c r="P20" i="29"/>
  <c r="O20" i="29"/>
  <c r="N20" i="29"/>
  <c r="M20" i="29"/>
  <c r="R19" i="29"/>
  <c r="Q19" i="29"/>
  <c r="P19" i="29"/>
  <c r="O19" i="29"/>
  <c r="N19" i="29"/>
  <c r="M19" i="29"/>
  <c r="R18" i="29"/>
  <c r="Q18" i="29"/>
  <c r="P18" i="29"/>
  <c r="O18" i="29"/>
  <c r="N18" i="29"/>
  <c r="M18" i="29"/>
  <c r="R17" i="29"/>
  <c r="Q17" i="29"/>
  <c r="P17" i="29"/>
  <c r="O17" i="29"/>
  <c r="N17" i="29"/>
  <c r="M17" i="29"/>
  <c r="F166" i="29"/>
  <c r="E166" i="29"/>
  <c r="D166" i="29"/>
  <c r="F165" i="29"/>
  <c r="E165" i="29"/>
  <c r="D165" i="29"/>
  <c r="F164" i="29"/>
  <c r="E164" i="29"/>
  <c r="D164" i="29"/>
  <c r="F163" i="29"/>
  <c r="E163" i="29"/>
  <c r="D163" i="29"/>
  <c r="F162" i="29"/>
  <c r="E162" i="29"/>
  <c r="D162" i="29"/>
  <c r="F161" i="29"/>
  <c r="E161" i="29"/>
  <c r="D161" i="29"/>
  <c r="F160" i="29"/>
  <c r="E160" i="29"/>
  <c r="D160" i="29"/>
  <c r="F159" i="29"/>
  <c r="E159" i="29"/>
  <c r="D159" i="29"/>
  <c r="F158" i="29"/>
  <c r="E158" i="29"/>
  <c r="D158" i="29"/>
  <c r="F157" i="29"/>
  <c r="E157" i="29"/>
  <c r="D157" i="29"/>
  <c r="F156" i="29"/>
  <c r="E156" i="29"/>
  <c r="D156" i="29"/>
  <c r="F155" i="29"/>
  <c r="E155" i="29"/>
  <c r="D155" i="29"/>
  <c r="F154" i="29"/>
  <c r="E154" i="29"/>
  <c r="D154" i="29"/>
  <c r="F153" i="29"/>
  <c r="E153" i="29"/>
  <c r="D153" i="29"/>
  <c r="F152" i="29"/>
  <c r="E152" i="29"/>
  <c r="D152" i="29"/>
  <c r="F151" i="29"/>
  <c r="E151" i="29"/>
  <c r="D151" i="29"/>
  <c r="F150" i="29"/>
  <c r="E150" i="29"/>
  <c r="D150" i="29"/>
  <c r="F149" i="29"/>
  <c r="E149" i="29"/>
  <c r="D149" i="29"/>
  <c r="F148" i="29"/>
  <c r="E148" i="29"/>
  <c r="D148" i="29"/>
  <c r="F147" i="29"/>
  <c r="E147" i="29"/>
  <c r="D147" i="29"/>
  <c r="F146" i="29"/>
  <c r="E146" i="29"/>
  <c r="D146" i="29"/>
  <c r="F145" i="29"/>
  <c r="E145" i="29"/>
  <c r="D145" i="29"/>
  <c r="F144" i="29"/>
  <c r="E144" i="29"/>
  <c r="D144" i="29"/>
  <c r="F143" i="29"/>
  <c r="E143" i="29"/>
  <c r="D143" i="29"/>
  <c r="F142" i="29"/>
  <c r="E142" i="29"/>
  <c r="D142" i="29"/>
  <c r="F141" i="29"/>
  <c r="E141" i="29"/>
  <c r="D141" i="29"/>
  <c r="F140" i="29"/>
  <c r="E140" i="29"/>
  <c r="D140" i="29"/>
  <c r="F139" i="29"/>
  <c r="E139" i="29"/>
  <c r="D139" i="29"/>
  <c r="F138" i="29"/>
  <c r="E138" i="29"/>
  <c r="D138" i="29"/>
  <c r="F137" i="29"/>
  <c r="E137" i="29"/>
  <c r="D137" i="29"/>
  <c r="F136" i="29"/>
  <c r="E136" i="29"/>
  <c r="D136" i="29"/>
  <c r="F135" i="29"/>
  <c r="E135" i="29"/>
  <c r="D135" i="29"/>
  <c r="F134" i="29"/>
  <c r="E134" i="29"/>
  <c r="D134" i="29"/>
  <c r="F133" i="29"/>
  <c r="E133" i="29"/>
  <c r="D133" i="29"/>
  <c r="F132" i="29"/>
  <c r="E132" i="29"/>
  <c r="D132" i="29"/>
  <c r="F131" i="29"/>
  <c r="E131" i="29"/>
  <c r="D131" i="29"/>
  <c r="F130" i="29"/>
  <c r="E130" i="29"/>
  <c r="D130" i="29"/>
  <c r="F129" i="29"/>
  <c r="E129" i="29"/>
  <c r="D129" i="29"/>
  <c r="F128" i="29"/>
  <c r="E128" i="29"/>
  <c r="D128" i="29"/>
  <c r="F127" i="29"/>
  <c r="E127" i="29"/>
  <c r="D127" i="29"/>
  <c r="F126" i="29"/>
  <c r="E126" i="29"/>
  <c r="D126" i="29"/>
  <c r="F125" i="29"/>
  <c r="E125" i="29"/>
  <c r="D125" i="29"/>
  <c r="F124" i="29"/>
  <c r="E124" i="29"/>
  <c r="D124" i="29"/>
  <c r="F123" i="29"/>
  <c r="E123" i="29"/>
  <c r="D123" i="29"/>
  <c r="F122" i="29"/>
  <c r="E122" i="29"/>
  <c r="D122" i="29"/>
  <c r="F121" i="29"/>
  <c r="E121" i="29"/>
  <c r="D121" i="29"/>
  <c r="F120" i="29"/>
  <c r="E120" i="29"/>
  <c r="D120" i="29"/>
  <c r="F119" i="29"/>
  <c r="E119" i="29"/>
  <c r="D119" i="29"/>
  <c r="F118" i="29"/>
  <c r="E118" i="29"/>
  <c r="D118" i="29"/>
  <c r="F117" i="29"/>
  <c r="E117" i="29"/>
  <c r="D117" i="29"/>
  <c r="F116" i="29"/>
  <c r="E116" i="29"/>
  <c r="D116" i="29"/>
  <c r="F115" i="29"/>
  <c r="E115" i="29"/>
  <c r="D115" i="29"/>
  <c r="F114" i="29"/>
  <c r="E114" i="29"/>
  <c r="D114" i="29"/>
  <c r="F113" i="29"/>
  <c r="E113" i="29"/>
  <c r="D113" i="29"/>
  <c r="F112" i="29"/>
  <c r="E112" i="29"/>
  <c r="D112" i="29"/>
  <c r="F111" i="29"/>
  <c r="E111" i="29"/>
  <c r="D111" i="29"/>
  <c r="F110" i="29"/>
  <c r="E110" i="29"/>
  <c r="D110" i="29"/>
  <c r="F109" i="29"/>
  <c r="E109" i="29"/>
  <c r="D109" i="29"/>
  <c r="F108" i="29"/>
  <c r="E108" i="29"/>
  <c r="D108" i="29"/>
  <c r="F107" i="29"/>
  <c r="E107" i="29"/>
  <c r="D107" i="29"/>
  <c r="F106" i="29"/>
  <c r="E106" i="29"/>
  <c r="D106" i="29"/>
  <c r="F105" i="29"/>
  <c r="E105" i="29"/>
  <c r="D105" i="29"/>
  <c r="F104" i="29"/>
  <c r="E104" i="29"/>
  <c r="D104" i="29"/>
  <c r="F103" i="29"/>
  <c r="E103" i="29"/>
  <c r="D103" i="29"/>
  <c r="F102" i="29"/>
  <c r="E102" i="29"/>
  <c r="D102" i="29"/>
  <c r="F101" i="29"/>
  <c r="E101" i="29"/>
  <c r="D101" i="29"/>
  <c r="F100" i="29"/>
  <c r="E100" i="29"/>
  <c r="D100" i="29"/>
  <c r="F99" i="29"/>
  <c r="E99" i="29"/>
  <c r="D99" i="29"/>
  <c r="F98" i="29"/>
  <c r="E98" i="29"/>
  <c r="D98" i="29"/>
  <c r="F97" i="29"/>
  <c r="E97" i="29"/>
  <c r="D97" i="29"/>
  <c r="F96" i="29"/>
  <c r="E96" i="29"/>
  <c r="D96" i="29"/>
  <c r="F95" i="29"/>
  <c r="E95" i="29"/>
  <c r="D95" i="29"/>
  <c r="F94" i="29"/>
  <c r="E94" i="29"/>
  <c r="D94" i="29"/>
  <c r="F93" i="29"/>
  <c r="E93" i="29"/>
  <c r="D93" i="29"/>
  <c r="F92" i="29"/>
  <c r="E92" i="29"/>
  <c r="D92" i="29"/>
  <c r="F91" i="29"/>
  <c r="E91" i="29"/>
  <c r="D91" i="29"/>
  <c r="F90" i="29"/>
  <c r="E90" i="29"/>
  <c r="D90" i="29"/>
  <c r="F89" i="29"/>
  <c r="E89" i="29"/>
  <c r="D89" i="29"/>
  <c r="F88" i="29"/>
  <c r="E88" i="29"/>
  <c r="D88" i="29"/>
  <c r="F87" i="29"/>
  <c r="E87" i="29"/>
  <c r="D87" i="29"/>
  <c r="F86" i="29"/>
  <c r="E86" i="29"/>
  <c r="D86" i="29"/>
  <c r="F85" i="29"/>
  <c r="E85" i="29"/>
  <c r="D85" i="29"/>
  <c r="F84" i="29"/>
  <c r="E84" i="29"/>
  <c r="D84" i="29"/>
  <c r="F83" i="29"/>
  <c r="E83" i="29"/>
  <c r="D83" i="29"/>
  <c r="F82" i="29"/>
  <c r="E82" i="29"/>
  <c r="D82" i="29"/>
  <c r="F81" i="29"/>
  <c r="E81" i="29"/>
  <c r="D81" i="29"/>
  <c r="F80" i="29"/>
  <c r="E80" i="29"/>
  <c r="D80" i="29"/>
  <c r="F79" i="29"/>
  <c r="E79" i="29"/>
  <c r="D79" i="29"/>
  <c r="F78" i="29"/>
  <c r="E78" i="29"/>
  <c r="D78" i="29"/>
  <c r="F77" i="29"/>
  <c r="E77" i="29"/>
  <c r="D77" i="29"/>
  <c r="F76" i="29"/>
  <c r="E76" i="29"/>
  <c r="D76" i="29"/>
  <c r="F75" i="29"/>
  <c r="E75" i="29"/>
  <c r="D75" i="29"/>
  <c r="F74" i="29"/>
  <c r="E74" i="29"/>
  <c r="D74" i="29"/>
  <c r="F73" i="29"/>
  <c r="E73" i="29"/>
  <c r="D73" i="29"/>
  <c r="F72" i="29"/>
  <c r="E72" i="29"/>
  <c r="D72" i="29"/>
  <c r="F71" i="29"/>
  <c r="E71" i="29"/>
  <c r="D71" i="29"/>
  <c r="F70" i="29"/>
  <c r="E70" i="29"/>
  <c r="D70" i="29"/>
  <c r="F69" i="29"/>
  <c r="E69" i="29"/>
  <c r="D69" i="29"/>
  <c r="F68" i="29"/>
  <c r="E68" i="29"/>
  <c r="D68" i="29"/>
  <c r="F67" i="29"/>
  <c r="E67" i="29"/>
  <c r="D67" i="29"/>
  <c r="F66" i="29"/>
  <c r="E66" i="29"/>
  <c r="D66" i="29"/>
  <c r="F65" i="29"/>
  <c r="E65" i="29"/>
  <c r="D65" i="29"/>
  <c r="F64" i="29"/>
  <c r="E64" i="29"/>
  <c r="D64" i="29"/>
  <c r="F63" i="29"/>
  <c r="E63" i="29"/>
  <c r="D63" i="29"/>
  <c r="F62" i="29"/>
  <c r="E62" i="29"/>
  <c r="D62" i="29"/>
  <c r="F61" i="29"/>
  <c r="E61" i="29"/>
  <c r="D61" i="29"/>
  <c r="F60" i="29"/>
  <c r="E60" i="29"/>
  <c r="D60" i="29"/>
  <c r="F59" i="29"/>
  <c r="E59" i="29"/>
  <c r="D59" i="29"/>
  <c r="F58" i="29"/>
  <c r="E58" i="29"/>
  <c r="D58" i="29"/>
  <c r="F57" i="29"/>
  <c r="E57" i="29"/>
  <c r="D57" i="29"/>
  <c r="F56" i="29"/>
  <c r="E56" i="29"/>
  <c r="D56" i="29"/>
  <c r="F55" i="29"/>
  <c r="E55" i="29"/>
  <c r="D55" i="29"/>
  <c r="F54" i="29"/>
  <c r="E54" i="29"/>
  <c r="D54" i="29"/>
  <c r="F53" i="29"/>
  <c r="E53" i="29"/>
  <c r="D53" i="29"/>
  <c r="F52" i="29"/>
  <c r="E52" i="29"/>
  <c r="D52" i="29"/>
  <c r="F51" i="29"/>
  <c r="E51" i="29"/>
  <c r="D51" i="29"/>
  <c r="F50" i="29"/>
  <c r="E50" i="29"/>
  <c r="D50" i="29"/>
  <c r="F49" i="29"/>
  <c r="E49" i="29"/>
  <c r="D49" i="29"/>
  <c r="F48" i="29"/>
  <c r="E48" i="29"/>
  <c r="D48" i="29"/>
  <c r="F47" i="29"/>
  <c r="E47" i="29"/>
  <c r="D47" i="29"/>
  <c r="F46" i="29"/>
  <c r="E46" i="29"/>
  <c r="D46" i="29"/>
  <c r="F45" i="29"/>
  <c r="E45" i="29"/>
  <c r="D45" i="29"/>
  <c r="F44" i="29"/>
  <c r="E44" i="29"/>
  <c r="D44" i="29"/>
  <c r="F43" i="29"/>
  <c r="E43" i="29"/>
  <c r="D43" i="29"/>
  <c r="F42" i="29"/>
  <c r="E42" i="29"/>
  <c r="D42" i="29"/>
  <c r="F41" i="29"/>
  <c r="E41" i="29"/>
  <c r="D41" i="29"/>
  <c r="F40" i="29"/>
  <c r="E40" i="29"/>
  <c r="D40" i="29"/>
  <c r="F39" i="29"/>
  <c r="E39" i="29"/>
  <c r="D39" i="29"/>
  <c r="F38" i="29"/>
  <c r="E38" i="29"/>
  <c r="D38" i="29"/>
  <c r="F37" i="29"/>
  <c r="E37" i="29"/>
  <c r="D37" i="29"/>
  <c r="F36" i="29"/>
  <c r="E36" i="29"/>
  <c r="D36" i="29"/>
  <c r="F35" i="29"/>
  <c r="E35" i="29"/>
  <c r="D35" i="29"/>
  <c r="F34" i="29"/>
  <c r="E34" i="29"/>
  <c r="D34" i="29"/>
  <c r="F33" i="29"/>
  <c r="E33" i="29"/>
  <c r="D33" i="29"/>
  <c r="F32" i="29"/>
  <c r="E32" i="29"/>
  <c r="D32" i="29"/>
  <c r="F31" i="29"/>
  <c r="E31" i="29"/>
  <c r="D31" i="29"/>
  <c r="F30" i="29"/>
  <c r="E30" i="29"/>
  <c r="D30" i="29"/>
  <c r="F29" i="29"/>
  <c r="E29" i="29"/>
  <c r="D29" i="29"/>
  <c r="F28" i="29"/>
  <c r="E28" i="29"/>
  <c r="D28" i="29"/>
  <c r="F27" i="29"/>
  <c r="E27" i="29"/>
  <c r="D27" i="29"/>
  <c r="F26" i="29"/>
  <c r="E26" i="29"/>
  <c r="D26" i="29"/>
  <c r="F25" i="29"/>
  <c r="E25" i="29"/>
  <c r="D25" i="29"/>
  <c r="F24" i="29"/>
  <c r="E24" i="29"/>
  <c r="D24" i="29"/>
  <c r="F23" i="29"/>
  <c r="E23" i="29"/>
  <c r="D23" i="29"/>
  <c r="F22" i="29"/>
  <c r="E22" i="29"/>
  <c r="D22" i="29"/>
  <c r="F21" i="29"/>
  <c r="E21" i="29"/>
  <c r="D21" i="29"/>
  <c r="F20" i="29"/>
  <c r="E20" i="29"/>
  <c r="D20" i="29"/>
  <c r="F19" i="29"/>
  <c r="E19" i="29"/>
  <c r="D19" i="29"/>
  <c r="F18" i="29"/>
  <c r="E18" i="29"/>
  <c r="D18" i="29"/>
  <c r="F17" i="29"/>
  <c r="E17" i="29"/>
  <c r="D17" i="29"/>
  <c r="T166" i="28"/>
  <c r="S166" i="28"/>
  <c r="R166" i="28"/>
  <c r="Q166" i="28"/>
  <c r="P166" i="28"/>
  <c r="O166" i="28"/>
  <c r="N166" i="28"/>
  <c r="M166" i="28"/>
  <c r="T165" i="28"/>
  <c r="S165" i="28"/>
  <c r="R165" i="28"/>
  <c r="Q165" i="28"/>
  <c r="P165" i="28"/>
  <c r="O165" i="28"/>
  <c r="N165" i="28"/>
  <c r="M165" i="28"/>
  <c r="T164" i="28"/>
  <c r="S164" i="28"/>
  <c r="R164" i="28"/>
  <c r="Q164" i="28"/>
  <c r="P164" i="28"/>
  <c r="O164" i="28"/>
  <c r="N164" i="28"/>
  <c r="M164" i="28"/>
  <c r="T163" i="28"/>
  <c r="S163" i="28"/>
  <c r="R163" i="28"/>
  <c r="Q163" i="28"/>
  <c r="P163" i="28"/>
  <c r="O163" i="28"/>
  <c r="N163" i="28"/>
  <c r="M163" i="28"/>
  <c r="T162" i="28"/>
  <c r="S162" i="28"/>
  <c r="R162" i="28"/>
  <c r="Q162" i="28"/>
  <c r="P162" i="28"/>
  <c r="O162" i="28"/>
  <c r="N162" i="28"/>
  <c r="M162" i="28"/>
  <c r="T161" i="28"/>
  <c r="S161" i="28"/>
  <c r="R161" i="28"/>
  <c r="Q161" i="28"/>
  <c r="P161" i="28"/>
  <c r="O161" i="28"/>
  <c r="N161" i="28"/>
  <c r="M161" i="28"/>
  <c r="T160" i="28"/>
  <c r="S160" i="28"/>
  <c r="R160" i="28"/>
  <c r="Q160" i="28"/>
  <c r="P160" i="28"/>
  <c r="O160" i="28"/>
  <c r="N160" i="28"/>
  <c r="M160" i="28"/>
  <c r="T159" i="28"/>
  <c r="S159" i="28"/>
  <c r="R159" i="28"/>
  <c r="Q159" i="28"/>
  <c r="P159" i="28"/>
  <c r="O159" i="28"/>
  <c r="N159" i="28"/>
  <c r="M159" i="28"/>
  <c r="T158" i="28"/>
  <c r="S158" i="28"/>
  <c r="R158" i="28"/>
  <c r="Q158" i="28"/>
  <c r="P158" i="28"/>
  <c r="O158" i="28"/>
  <c r="N158" i="28"/>
  <c r="M158" i="28"/>
  <c r="T157" i="28"/>
  <c r="S157" i="28"/>
  <c r="R157" i="28"/>
  <c r="Q157" i="28"/>
  <c r="P157" i="28"/>
  <c r="O157" i="28"/>
  <c r="N157" i="28"/>
  <c r="M157" i="28"/>
  <c r="T156" i="28"/>
  <c r="S156" i="28"/>
  <c r="R156" i="28"/>
  <c r="Q156" i="28"/>
  <c r="P156" i="28"/>
  <c r="O156" i="28"/>
  <c r="N156" i="28"/>
  <c r="M156" i="28"/>
  <c r="T155" i="28"/>
  <c r="S155" i="28"/>
  <c r="R155" i="28"/>
  <c r="Q155" i="28"/>
  <c r="P155" i="28"/>
  <c r="O155" i="28"/>
  <c r="N155" i="28"/>
  <c r="M155" i="28"/>
  <c r="T154" i="28"/>
  <c r="S154" i="28"/>
  <c r="R154" i="28"/>
  <c r="Q154" i="28"/>
  <c r="P154" i="28"/>
  <c r="O154" i="28"/>
  <c r="N154" i="28"/>
  <c r="M154" i="28"/>
  <c r="T153" i="28"/>
  <c r="S153" i="28"/>
  <c r="R153" i="28"/>
  <c r="Q153" i="28"/>
  <c r="P153" i="28"/>
  <c r="O153" i="28"/>
  <c r="N153" i="28"/>
  <c r="M153" i="28"/>
  <c r="T152" i="28"/>
  <c r="S152" i="28"/>
  <c r="R152" i="28"/>
  <c r="Q152" i="28"/>
  <c r="P152" i="28"/>
  <c r="O152" i="28"/>
  <c r="N152" i="28"/>
  <c r="M152" i="28"/>
  <c r="T151" i="28"/>
  <c r="S151" i="28"/>
  <c r="R151" i="28"/>
  <c r="Q151" i="28"/>
  <c r="P151" i="28"/>
  <c r="O151" i="28"/>
  <c r="N151" i="28"/>
  <c r="M151" i="28"/>
  <c r="T150" i="28"/>
  <c r="S150" i="28"/>
  <c r="R150" i="28"/>
  <c r="Q150" i="28"/>
  <c r="P150" i="28"/>
  <c r="O150" i="28"/>
  <c r="N150" i="28"/>
  <c r="M150" i="28"/>
  <c r="T149" i="28"/>
  <c r="S149" i="28"/>
  <c r="R149" i="28"/>
  <c r="Q149" i="28"/>
  <c r="P149" i="28"/>
  <c r="O149" i="28"/>
  <c r="N149" i="28"/>
  <c r="M149" i="28"/>
  <c r="T148" i="28"/>
  <c r="S148" i="28"/>
  <c r="R148" i="28"/>
  <c r="Q148" i="28"/>
  <c r="P148" i="28"/>
  <c r="O148" i="28"/>
  <c r="N148" i="28"/>
  <c r="M148" i="28"/>
  <c r="T147" i="28"/>
  <c r="S147" i="28"/>
  <c r="R147" i="28"/>
  <c r="Q147" i="28"/>
  <c r="P147" i="28"/>
  <c r="O147" i="28"/>
  <c r="N147" i="28"/>
  <c r="M147" i="28"/>
  <c r="T146" i="28"/>
  <c r="S146" i="28"/>
  <c r="R146" i="28"/>
  <c r="Q146" i="28"/>
  <c r="P146" i="28"/>
  <c r="O146" i="28"/>
  <c r="N146" i="28"/>
  <c r="M146" i="28"/>
  <c r="T145" i="28"/>
  <c r="S145" i="28"/>
  <c r="R145" i="28"/>
  <c r="Q145" i="28"/>
  <c r="P145" i="28"/>
  <c r="O145" i="28"/>
  <c r="N145" i="28"/>
  <c r="M145" i="28"/>
  <c r="T144" i="28"/>
  <c r="S144" i="28"/>
  <c r="R144" i="28"/>
  <c r="Q144" i="28"/>
  <c r="P144" i="28"/>
  <c r="O144" i="28"/>
  <c r="N144" i="28"/>
  <c r="M144" i="28"/>
  <c r="T143" i="28"/>
  <c r="S143" i="28"/>
  <c r="R143" i="28"/>
  <c r="Q143" i="28"/>
  <c r="P143" i="28"/>
  <c r="O143" i="28"/>
  <c r="N143" i="28"/>
  <c r="M143" i="28"/>
  <c r="T142" i="28"/>
  <c r="S142" i="28"/>
  <c r="R142" i="28"/>
  <c r="Q142" i="28"/>
  <c r="P142" i="28"/>
  <c r="O142" i="28"/>
  <c r="N142" i="28"/>
  <c r="M142" i="28"/>
  <c r="T141" i="28"/>
  <c r="S141" i="28"/>
  <c r="R141" i="28"/>
  <c r="Q141" i="28"/>
  <c r="P141" i="28"/>
  <c r="O141" i="28"/>
  <c r="N141" i="28"/>
  <c r="M141" i="28"/>
  <c r="T140" i="28"/>
  <c r="S140" i="28"/>
  <c r="R140" i="28"/>
  <c r="Q140" i="28"/>
  <c r="P140" i="28"/>
  <c r="O140" i="28"/>
  <c r="N140" i="28"/>
  <c r="M140" i="28"/>
  <c r="T139" i="28"/>
  <c r="S139" i="28"/>
  <c r="R139" i="28"/>
  <c r="Q139" i="28"/>
  <c r="P139" i="28"/>
  <c r="O139" i="28"/>
  <c r="N139" i="28"/>
  <c r="M139" i="28"/>
  <c r="T138" i="28"/>
  <c r="S138" i="28"/>
  <c r="R138" i="28"/>
  <c r="Q138" i="28"/>
  <c r="P138" i="28"/>
  <c r="O138" i="28"/>
  <c r="N138" i="28"/>
  <c r="M138" i="28"/>
  <c r="T137" i="28"/>
  <c r="S137" i="28"/>
  <c r="R137" i="28"/>
  <c r="Q137" i="28"/>
  <c r="P137" i="28"/>
  <c r="O137" i="28"/>
  <c r="N137" i="28"/>
  <c r="M137" i="28"/>
  <c r="T136" i="28"/>
  <c r="S136" i="28"/>
  <c r="R136" i="28"/>
  <c r="Q136" i="28"/>
  <c r="P136" i="28"/>
  <c r="O136" i="28"/>
  <c r="N136" i="28"/>
  <c r="M136" i="28"/>
  <c r="T135" i="28"/>
  <c r="S135" i="28"/>
  <c r="R135" i="28"/>
  <c r="Q135" i="28"/>
  <c r="P135" i="28"/>
  <c r="O135" i="28"/>
  <c r="N135" i="28"/>
  <c r="M135" i="28"/>
  <c r="T134" i="28"/>
  <c r="S134" i="28"/>
  <c r="R134" i="28"/>
  <c r="Q134" i="28"/>
  <c r="P134" i="28"/>
  <c r="O134" i="28"/>
  <c r="N134" i="28"/>
  <c r="M134" i="28"/>
  <c r="T133" i="28"/>
  <c r="S133" i="28"/>
  <c r="R133" i="28"/>
  <c r="Q133" i="28"/>
  <c r="P133" i="28"/>
  <c r="O133" i="28"/>
  <c r="N133" i="28"/>
  <c r="M133" i="28"/>
  <c r="T132" i="28"/>
  <c r="S132" i="28"/>
  <c r="R132" i="28"/>
  <c r="Q132" i="28"/>
  <c r="P132" i="28"/>
  <c r="O132" i="28"/>
  <c r="N132" i="28"/>
  <c r="M132" i="28"/>
  <c r="T131" i="28"/>
  <c r="S131" i="28"/>
  <c r="R131" i="28"/>
  <c r="Q131" i="28"/>
  <c r="P131" i="28"/>
  <c r="O131" i="28"/>
  <c r="N131" i="28"/>
  <c r="M131" i="28"/>
  <c r="T130" i="28"/>
  <c r="S130" i="28"/>
  <c r="R130" i="28"/>
  <c r="Q130" i="28"/>
  <c r="P130" i="28"/>
  <c r="O130" i="28"/>
  <c r="N130" i="28"/>
  <c r="M130" i="28"/>
  <c r="T129" i="28"/>
  <c r="S129" i="28"/>
  <c r="R129" i="28"/>
  <c r="Q129" i="28"/>
  <c r="P129" i="28"/>
  <c r="O129" i="28"/>
  <c r="N129" i="28"/>
  <c r="M129" i="28"/>
  <c r="T128" i="28"/>
  <c r="S128" i="28"/>
  <c r="R128" i="28"/>
  <c r="Q128" i="28"/>
  <c r="P128" i="28"/>
  <c r="O128" i="28"/>
  <c r="N128" i="28"/>
  <c r="M128" i="28"/>
  <c r="T127" i="28"/>
  <c r="S127" i="28"/>
  <c r="R127" i="28"/>
  <c r="Q127" i="28"/>
  <c r="P127" i="28"/>
  <c r="O127" i="28"/>
  <c r="N127" i="28"/>
  <c r="M127" i="28"/>
  <c r="T126" i="28"/>
  <c r="S126" i="28"/>
  <c r="R126" i="28"/>
  <c r="Q126" i="28"/>
  <c r="P126" i="28"/>
  <c r="O126" i="28"/>
  <c r="N126" i="28"/>
  <c r="M126" i="28"/>
  <c r="T125" i="28"/>
  <c r="S125" i="28"/>
  <c r="R125" i="28"/>
  <c r="Q125" i="28"/>
  <c r="P125" i="28"/>
  <c r="O125" i="28"/>
  <c r="N125" i="28"/>
  <c r="M125" i="28"/>
  <c r="T124" i="28"/>
  <c r="S124" i="28"/>
  <c r="R124" i="28"/>
  <c r="Q124" i="28"/>
  <c r="P124" i="28"/>
  <c r="O124" i="28"/>
  <c r="N124" i="28"/>
  <c r="M124" i="28"/>
  <c r="T123" i="28"/>
  <c r="S123" i="28"/>
  <c r="R123" i="28"/>
  <c r="Q123" i="28"/>
  <c r="P123" i="28"/>
  <c r="O123" i="28"/>
  <c r="N123" i="28"/>
  <c r="M123" i="28"/>
  <c r="T122" i="28"/>
  <c r="S122" i="28"/>
  <c r="R122" i="28"/>
  <c r="Q122" i="28"/>
  <c r="P122" i="28"/>
  <c r="O122" i="28"/>
  <c r="N122" i="28"/>
  <c r="M122" i="28"/>
  <c r="T121" i="28"/>
  <c r="S121" i="28"/>
  <c r="R121" i="28"/>
  <c r="Q121" i="28"/>
  <c r="P121" i="28"/>
  <c r="O121" i="28"/>
  <c r="N121" i="28"/>
  <c r="M121" i="28"/>
  <c r="T120" i="28"/>
  <c r="S120" i="28"/>
  <c r="R120" i="28"/>
  <c r="Q120" i="28"/>
  <c r="P120" i="28"/>
  <c r="O120" i="28"/>
  <c r="N120" i="28"/>
  <c r="M120" i="28"/>
  <c r="T119" i="28"/>
  <c r="S119" i="28"/>
  <c r="R119" i="28"/>
  <c r="Q119" i="28"/>
  <c r="P119" i="28"/>
  <c r="O119" i="28"/>
  <c r="N119" i="28"/>
  <c r="M119" i="28"/>
  <c r="T118" i="28"/>
  <c r="S118" i="28"/>
  <c r="R118" i="28"/>
  <c r="Q118" i="28"/>
  <c r="P118" i="28"/>
  <c r="O118" i="28"/>
  <c r="N118" i="28"/>
  <c r="M118" i="28"/>
  <c r="T117" i="28"/>
  <c r="S117" i="28"/>
  <c r="R117" i="28"/>
  <c r="Q117" i="28"/>
  <c r="P117" i="28"/>
  <c r="O117" i="28"/>
  <c r="N117" i="28"/>
  <c r="M117" i="28"/>
  <c r="T116" i="28"/>
  <c r="S116" i="28"/>
  <c r="R116" i="28"/>
  <c r="Q116" i="28"/>
  <c r="P116" i="28"/>
  <c r="O116" i="28"/>
  <c r="N116" i="28"/>
  <c r="M116" i="28"/>
  <c r="T115" i="28"/>
  <c r="S115" i="28"/>
  <c r="R115" i="28"/>
  <c r="Q115" i="28"/>
  <c r="P115" i="28"/>
  <c r="O115" i="28"/>
  <c r="N115" i="28"/>
  <c r="M115" i="28"/>
  <c r="T114" i="28"/>
  <c r="S114" i="28"/>
  <c r="R114" i="28"/>
  <c r="Q114" i="28"/>
  <c r="P114" i="28"/>
  <c r="O114" i="28"/>
  <c r="N114" i="28"/>
  <c r="M114" i="28"/>
  <c r="T113" i="28"/>
  <c r="S113" i="28"/>
  <c r="R113" i="28"/>
  <c r="Q113" i="28"/>
  <c r="P113" i="28"/>
  <c r="O113" i="28"/>
  <c r="N113" i="28"/>
  <c r="M113" i="28"/>
  <c r="T112" i="28"/>
  <c r="S112" i="28"/>
  <c r="R112" i="28"/>
  <c r="Q112" i="28"/>
  <c r="P112" i="28"/>
  <c r="O112" i="28"/>
  <c r="N112" i="28"/>
  <c r="M112" i="28"/>
  <c r="T111" i="28"/>
  <c r="S111" i="28"/>
  <c r="R111" i="28"/>
  <c r="Q111" i="28"/>
  <c r="P111" i="28"/>
  <c r="O111" i="28"/>
  <c r="N111" i="28"/>
  <c r="M111" i="28"/>
  <c r="T110" i="28"/>
  <c r="S110" i="28"/>
  <c r="R110" i="28"/>
  <c r="Q110" i="28"/>
  <c r="P110" i="28"/>
  <c r="O110" i="28"/>
  <c r="N110" i="28"/>
  <c r="M110" i="28"/>
  <c r="T109" i="28"/>
  <c r="S109" i="28"/>
  <c r="R109" i="28"/>
  <c r="Q109" i="28"/>
  <c r="P109" i="28"/>
  <c r="O109" i="28"/>
  <c r="N109" i="28"/>
  <c r="M109" i="28"/>
  <c r="T108" i="28"/>
  <c r="S108" i="28"/>
  <c r="R108" i="28"/>
  <c r="Q108" i="28"/>
  <c r="P108" i="28"/>
  <c r="O108" i="28"/>
  <c r="N108" i="28"/>
  <c r="M108" i="28"/>
  <c r="T107" i="28"/>
  <c r="S107" i="28"/>
  <c r="R107" i="28"/>
  <c r="Q107" i="28"/>
  <c r="P107" i="28"/>
  <c r="O107" i="28"/>
  <c r="N107" i="28"/>
  <c r="M107" i="28"/>
  <c r="T106" i="28"/>
  <c r="S106" i="28"/>
  <c r="R106" i="28"/>
  <c r="Q106" i="28"/>
  <c r="P106" i="28"/>
  <c r="O106" i="28"/>
  <c r="N106" i="28"/>
  <c r="M106" i="28"/>
  <c r="T105" i="28"/>
  <c r="S105" i="28"/>
  <c r="R105" i="28"/>
  <c r="Q105" i="28"/>
  <c r="P105" i="28"/>
  <c r="O105" i="28"/>
  <c r="N105" i="28"/>
  <c r="M105" i="28"/>
  <c r="T104" i="28"/>
  <c r="S104" i="28"/>
  <c r="R104" i="28"/>
  <c r="Q104" i="28"/>
  <c r="P104" i="28"/>
  <c r="O104" i="28"/>
  <c r="N104" i="28"/>
  <c r="M104" i="28"/>
  <c r="T103" i="28"/>
  <c r="S103" i="28"/>
  <c r="R103" i="28"/>
  <c r="Q103" i="28"/>
  <c r="P103" i="28"/>
  <c r="O103" i="28"/>
  <c r="N103" i="28"/>
  <c r="M103" i="28"/>
  <c r="T102" i="28"/>
  <c r="S102" i="28"/>
  <c r="R102" i="28"/>
  <c r="Q102" i="28"/>
  <c r="P102" i="28"/>
  <c r="O102" i="28"/>
  <c r="N102" i="28"/>
  <c r="M102" i="28"/>
  <c r="T101" i="28"/>
  <c r="S101" i="28"/>
  <c r="R101" i="28"/>
  <c r="Q101" i="28"/>
  <c r="P101" i="28"/>
  <c r="O101" i="28"/>
  <c r="N101" i="28"/>
  <c r="M101" i="28"/>
  <c r="T100" i="28"/>
  <c r="S100" i="28"/>
  <c r="R100" i="28"/>
  <c r="Q100" i="28"/>
  <c r="P100" i="28"/>
  <c r="O100" i="28"/>
  <c r="N100" i="28"/>
  <c r="M100" i="28"/>
  <c r="T99" i="28"/>
  <c r="S99" i="28"/>
  <c r="R99" i="28"/>
  <c r="Q99" i="28"/>
  <c r="P99" i="28"/>
  <c r="O99" i="28"/>
  <c r="N99" i="28"/>
  <c r="M99" i="28"/>
  <c r="T98" i="28"/>
  <c r="S98" i="28"/>
  <c r="R98" i="28"/>
  <c r="Q98" i="28"/>
  <c r="P98" i="28"/>
  <c r="O98" i="28"/>
  <c r="N98" i="28"/>
  <c r="M98" i="28"/>
  <c r="T97" i="28"/>
  <c r="S97" i="28"/>
  <c r="R97" i="28"/>
  <c r="Q97" i="28"/>
  <c r="P97" i="28"/>
  <c r="O97" i="28"/>
  <c r="N97" i="28"/>
  <c r="M97" i="28"/>
  <c r="T96" i="28"/>
  <c r="S96" i="28"/>
  <c r="R96" i="28"/>
  <c r="Q96" i="28"/>
  <c r="P96" i="28"/>
  <c r="O96" i="28"/>
  <c r="N96" i="28"/>
  <c r="M96" i="28"/>
  <c r="T95" i="28"/>
  <c r="S95" i="28"/>
  <c r="R95" i="28"/>
  <c r="Q95" i="28"/>
  <c r="P95" i="28"/>
  <c r="O95" i="28"/>
  <c r="N95" i="28"/>
  <c r="M95" i="28"/>
  <c r="T94" i="28"/>
  <c r="S94" i="28"/>
  <c r="R94" i="28"/>
  <c r="Q94" i="28"/>
  <c r="P94" i="28"/>
  <c r="O94" i="28"/>
  <c r="N94" i="28"/>
  <c r="M94" i="28"/>
  <c r="T93" i="28"/>
  <c r="S93" i="28"/>
  <c r="R93" i="28"/>
  <c r="Q93" i="28"/>
  <c r="P93" i="28"/>
  <c r="O93" i="28"/>
  <c r="N93" i="28"/>
  <c r="M93" i="28"/>
  <c r="T92" i="28"/>
  <c r="S92" i="28"/>
  <c r="R92" i="28"/>
  <c r="Q92" i="28"/>
  <c r="P92" i="28"/>
  <c r="O92" i="28"/>
  <c r="N92" i="28"/>
  <c r="M92" i="28"/>
  <c r="T91" i="28"/>
  <c r="S91" i="28"/>
  <c r="R91" i="28"/>
  <c r="Q91" i="28"/>
  <c r="P91" i="28"/>
  <c r="O91" i="28"/>
  <c r="N91" i="28"/>
  <c r="M91" i="28"/>
  <c r="T90" i="28"/>
  <c r="S90" i="28"/>
  <c r="R90" i="28"/>
  <c r="Q90" i="28"/>
  <c r="P90" i="28"/>
  <c r="O90" i="28"/>
  <c r="N90" i="28"/>
  <c r="M90" i="28"/>
  <c r="T89" i="28"/>
  <c r="S89" i="28"/>
  <c r="R89" i="28"/>
  <c r="Q89" i="28"/>
  <c r="P89" i="28"/>
  <c r="O89" i="28"/>
  <c r="N89" i="28"/>
  <c r="M89" i="28"/>
  <c r="T88" i="28"/>
  <c r="S88" i="28"/>
  <c r="R88" i="28"/>
  <c r="Q88" i="28"/>
  <c r="P88" i="28"/>
  <c r="O88" i="28"/>
  <c r="N88" i="28"/>
  <c r="M88" i="28"/>
  <c r="T87" i="28"/>
  <c r="S87" i="28"/>
  <c r="R87" i="28"/>
  <c r="Q87" i="28"/>
  <c r="P87" i="28"/>
  <c r="O87" i="28"/>
  <c r="N87" i="28"/>
  <c r="M87" i="28"/>
  <c r="T86" i="28"/>
  <c r="S86" i="28"/>
  <c r="R86" i="28"/>
  <c r="Q86" i="28"/>
  <c r="P86" i="28"/>
  <c r="O86" i="28"/>
  <c r="N86" i="28"/>
  <c r="M86" i="28"/>
  <c r="T85" i="28"/>
  <c r="S85" i="28"/>
  <c r="R85" i="28"/>
  <c r="Q85" i="28"/>
  <c r="P85" i="28"/>
  <c r="O85" i="28"/>
  <c r="N85" i="28"/>
  <c r="M85" i="28"/>
  <c r="T84" i="28"/>
  <c r="S84" i="28"/>
  <c r="R84" i="28"/>
  <c r="Q84" i="28"/>
  <c r="P84" i="28"/>
  <c r="O84" i="28"/>
  <c r="N84" i="28"/>
  <c r="M84" i="28"/>
  <c r="T83" i="28"/>
  <c r="S83" i="28"/>
  <c r="R83" i="28"/>
  <c r="Q83" i="28"/>
  <c r="P83" i="28"/>
  <c r="O83" i="28"/>
  <c r="N83" i="28"/>
  <c r="M83" i="28"/>
  <c r="T82" i="28"/>
  <c r="S82" i="28"/>
  <c r="R82" i="28"/>
  <c r="Q82" i="28"/>
  <c r="P82" i="28"/>
  <c r="O82" i="28"/>
  <c r="N82" i="28"/>
  <c r="M82" i="28"/>
  <c r="T81" i="28"/>
  <c r="S81" i="28"/>
  <c r="R81" i="28"/>
  <c r="Q81" i="28"/>
  <c r="P81" i="28"/>
  <c r="O81" i="28"/>
  <c r="N81" i="28"/>
  <c r="M81" i="28"/>
  <c r="T80" i="28"/>
  <c r="S80" i="28"/>
  <c r="R80" i="28"/>
  <c r="Q80" i="28"/>
  <c r="P80" i="28"/>
  <c r="O80" i="28"/>
  <c r="N80" i="28"/>
  <c r="M80" i="28"/>
  <c r="T79" i="28"/>
  <c r="S79" i="28"/>
  <c r="R79" i="28"/>
  <c r="Q79" i="28"/>
  <c r="P79" i="28"/>
  <c r="O79" i="28"/>
  <c r="N79" i="28"/>
  <c r="M79" i="28"/>
  <c r="T78" i="28"/>
  <c r="S78" i="28"/>
  <c r="R78" i="28"/>
  <c r="Q78" i="28"/>
  <c r="P78" i="28"/>
  <c r="O78" i="28"/>
  <c r="N78" i="28"/>
  <c r="M78" i="28"/>
  <c r="T77" i="28"/>
  <c r="S77" i="28"/>
  <c r="R77" i="28"/>
  <c r="Q77" i="28"/>
  <c r="P77" i="28"/>
  <c r="O77" i="28"/>
  <c r="N77" i="28"/>
  <c r="M77" i="28"/>
  <c r="T76" i="28"/>
  <c r="S76" i="28"/>
  <c r="R76" i="28"/>
  <c r="Q76" i="28"/>
  <c r="P76" i="28"/>
  <c r="O76" i="28"/>
  <c r="N76" i="28"/>
  <c r="M76" i="28"/>
  <c r="T75" i="28"/>
  <c r="S75" i="28"/>
  <c r="R75" i="28"/>
  <c r="Q75" i="28"/>
  <c r="P75" i="28"/>
  <c r="O75" i="28"/>
  <c r="N75" i="28"/>
  <c r="M75" i="28"/>
  <c r="T74" i="28"/>
  <c r="S74" i="28"/>
  <c r="R74" i="28"/>
  <c r="Q74" i="28"/>
  <c r="P74" i="28"/>
  <c r="O74" i="28"/>
  <c r="N74" i="28"/>
  <c r="M74" i="28"/>
  <c r="T73" i="28"/>
  <c r="S73" i="28"/>
  <c r="R73" i="28"/>
  <c r="Q73" i="28"/>
  <c r="P73" i="28"/>
  <c r="O73" i="28"/>
  <c r="N73" i="28"/>
  <c r="M73" i="28"/>
  <c r="T72" i="28"/>
  <c r="S72" i="28"/>
  <c r="R72" i="28"/>
  <c r="Q72" i="28"/>
  <c r="P72" i="28"/>
  <c r="O72" i="28"/>
  <c r="N72" i="28"/>
  <c r="M72" i="28"/>
  <c r="T71" i="28"/>
  <c r="S71" i="28"/>
  <c r="R71" i="28"/>
  <c r="Q71" i="28"/>
  <c r="P71" i="28"/>
  <c r="O71" i="28"/>
  <c r="N71" i="28"/>
  <c r="M71" i="28"/>
  <c r="T70" i="28"/>
  <c r="S70" i="28"/>
  <c r="R70" i="28"/>
  <c r="Q70" i="28"/>
  <c r="P70" i="28"/>
  <c r="O70" i="28"/>
  <c r="N70" i="28"/>
  <c r="M70" i="28"/>
  <c r="T69" i="28"/>
  <c r="S69" i="28"/>
  <c r="R69" i="28"/>
  <c r="Q69" i="28"/>
  <c r="P69" i="28"/>
  <c r="O69" i="28"/>
  <c r="N69" i="28"/>
  <c r="M69" i="28"/>
  <c r="T68" i="28"/>
  <c r="S68" i="28"/>
  <c r="R68" i="28"/>
  <c r="Q68" i="28"/>
  <c r="P68" i="28"/>
  <c r="O68" i="28"/>
  <c r="N68" i="28"/>
  <c r="M68" i="28"/>
  <c r="T67" i="28"/>
  <c r="S67" i="28"/>
  <c r="R67" i="28"/>
  <c r="Q67" i="28"/>
  <c r="P67" i="28"/>
  <c r="O67" i="28"/>
  <c r="N67" i="28"/>
  <c r="M67" i="28"/>
  <c r="T66" i="28"/>
  <c r="S66" i="28"/>
  <c r="R66" i="28"/>
  <c r="Q66" i="28"/>
  <c r="P66" i="28"/>
  <c r="O66" i="28"/>
  <c r="N66" i="28"/>
  <c r="M66" i="28"/>
  <c r="T65" i="28"/>
  <c r="S65" i="28"/>
  <c r="R65" i="28"/>
  <c r="Q65" i="28"/>
  <c r="P65" i="28"/>
  <c r="O65" i="28"/>
  <c r="N65" i="28"/>
  <c r="M65" i="28"/>
  <c r="T64" i="28"/>
  <c r="S64" i="28"/>
  <c r="R64" i="28"/>
  <c r="Q64" i="28"/>
  <c r="P64" i="28"/>
  <c r="O64" i="28"/>
  <c r="N64" i="28"/>
  <c r="M64" i="28"/>
  <c r="T63" i="28"/>
  <c r="S63" i="28"/>
  <c r="R63" i="28"/>
  <c r="Q63" i="28"/>
  <c r="P63" i="28"/>
  <c r="O63" i="28"/>
  <c r="N63" i="28"/>
  <c r="M63" i="28"/>
  <c r="T62" i="28"/>
  <c r="S62" i="28"/>
  <c r="R62" i="28"/>
  <c r="Q62" i="28"/>
  <c r="P62" i="28"/>
  <c r="O62" i="28"/>
  <c r="N62" i="28"/>
  <c r="M62" i="28"/>
  <c r="T61" i="28"/>
  <c r="S61" i="28"/>
  <c r="R61" i="28"/>
  <c r="Q61" i="28"/>
  <c r="P61" i="28"/>
  <c r="O61" i="28"/>
  <c r="N61" i="28"/>
  <c r="M61" i="28"/>
  <c r="T60" i="28"/>
  <c r="S60" i="28"/>
  <c r="R60" i="28"/>
  <c r="Q60" i="28"/>
  <c r="P60" i="28"/>
  <c r="O60" i="28"/>
  <c r="N60" i="28"/>
  <c r="M60" i="28"/>
  <c r="T59" i="28"/>
  <c r="S59" i="28"/>
  <c r="R59" i="28"/>
  <c r="Q59" i="28"/>
  <c r="P59" i="28"/>
  <c r="O59" i="28"/>
  <c r="N59" i="28"/>
  <c r="M59" i="28"/>
  <c r="T58" i="28"/>
  <c r="S58" i="28"/>
  <c r="R58" i="28"/>
  <c r="Q58" i="28"/>
  <c r="P58" i="28"/>
  <c r="O58" i="28"/>
  <c r="N58" i="28"/>
  <c r="M58" i="28"/>
  <c r="T57" i="28"/>
  <c r="S57" i="28"/>
  <c r="R57" i="28"/>
  <c r="Q57" i="28"/>
  <c r="P57" i="28"/>
  <c r="O57" i="28"/>
  <c r="N57" i="28"/>
  <c r="M57" i="28"/>
  <c r="T56" i="28"/>
  <c r="S56" i="28"/>
  <c r="R56" i="28"/>
  <c r="Q56" i="28"/>
  <c r="P56" i="28"/>
  <c r="O56" i="28"/>
  <c r="N56" i="28"/>
  <c r="M56" i="28"/>
  <c r="T55" i="28"/>
  <c r="S55" i="28"/>
  <c r="R55" i="28"/>
  <c r="Q55" i="28"/>
  <c r="P55" i="28"/>
  <c r="O55" i="28"/>
  <c r="N55" i="28"/>
  <c r="M55" i="28"/>
  <c r="T54" i="28"/>
  <c r="S54" i="28"/>
  <c r="R54" i="28"/>
  <c r="Q54" i="28"/>
  <c r="P54" i="28"/>
  <c r="O54" i="28"/>
  <c r="N54" i="28"/>
  <c r="M54" i="28"/>
  <c r="T53" i="28"/>
  <c r="S53" i="28"/>
  <c r="R53" i="28"/>
  <c r="Q53" i="28"/>
  <c r="P53" i="28"/>
  <c r="O53" i="28"/>
  <c r="N53" i="28"/>
  <c r="M53" i="28"/>
  <c r="T52" i="28"/>
  <c r="S52" i="28"/>
  <c r="R52" i="28"/>
  <c r="Q52" i="28"/>
  <c r="P52" i="28"/>
  <c r="O52" i="28"/>
  <c r="N52" i="28"/>
  <c r="M52" i="28"/>
  <c r="T51" i="28"/>
  <c r="S51" i="28"/>
  <c r="R51" i="28"/>
  <c r="Q51" i="28"/>
  <c r="P51" i="28"/>
  <c r="O51" i="28"/>
  <c r="N51" i="28"/>
  <c r="M51" i="28"/>
  <c r="T50" i="28"/>
  <c r="S50" i="28"/>
  <c r="R50" i="28"/>
  <c r="Q50" i="28"/>
  <c r="P50" i="28"/>
  <c r="O50" i="28"/>
  <c r="N50" i="28"/>
  <c r="M50" i="28"/>
  <c r="T49" i="28"/>
  <c r="S49" i="28"/>
  <c r="R49" i="28"/>
  <c r="Q49" i="28"/>
  <c r="P49" i="28"/>
  <c r="O49" i="28"/>
  <c r="N49" i="28"/>
  <c r="M49" i="28"/>
  <c r="T48" i="28"/>
  <c r="S48" i="28"/>
  <c r="R48" i="28"/>
  <c r="Q48" i="28"/>
  <c r="P48" i="28"/>
  <c r="O48" i="28"/>
  <c r="N48" i="28"/>
  <c r="M48" i="28"/>
  <c r="T47" i="28"/>
  <c r="S47" i="28"/>
  <c r="R47" i="28"/>
  <c r="Q47" i="28"/>
  <c r="P47" i="28"/>
  <c r="O47" i="28"/>
  <c r="N47" i="28"/>
  <c r="M47" i="28"/>
  <c r="T46" i="28"/>
  <c r="S46" i="28"/>
  <c r="R46" i="28"/>
  <c r="Q46" i="28"/>
  <c r="P46" i="28"/>
  <c r="O46" i="28"/>
  <c r="N46" i="28"/>
  <c r="M46" i="28"/>
  <c r="T45" i="28"/>
  <c r="S45" i="28"/>
  <c r="R45" i="28"/>
  <c r="Q45" i="28"/>
  <c r="P45" i="28"/>
  <c r="O45" i="28"/>
  <c r="N45" i="28"/>
  <c r="M45" i="28"/>
  <c r="T44" i="28"/>
  <c r="S44" i="28"/>
  <c r="R44" i="28"/>
  <c r="Q44" i="28"/>
  <c r="P44" i="28"/>
  <c r="O44" i="28"/>
  <c r="N44" i="28"/>
  <c r="M44" i="28"/>
  <c r="T43" i="28"/>
  <c r="S43" i="28"/>
  <c r="R43" i="28"/>
  <c r="Q43" i="28"/>
  <c r="P43" i="28"/>
  <c r="O43" i="28"/>
  <c r="N43" i="28"/>
  <c r="M43" i="28"/>
  <c r="T42" i="28"/>
  <c r="S42" i="28"/>
  <c r="R42" i="28"/>
  <c r="Q42" i="28"/>
  <c r="P42" i="28"/>
  <c r="O42" i="28"/>
  <c r="N42" i="28"/>
  <c r="M42" i="28"/>
  <c r="T41" i="28"/>
  <c r="S41" i="28"/>
  <c r="R41" i="28"/>
  <c r="Q41" i="28"/>
  <c r="P41" i="28"/>
  <c r="O41" i="28"/>
  <c r="N41" i="28"/>
  <c r="M41" i="28"/>
  <c r="T40" i="28"/>
  <c r="S40" i="28"/>
  <c r="R40" i="28"/>
  <c r="Q40" i="28"/>
  <c r="P40" i="28"/>
  <c r="O40" i="28"/>
  <c r="N40" i="28"/>
  <c r="M40" i="28"/>
  <c r="T39" i="28"/>
  <c r="S39" i="28"/>
  <c r="R39" i="28"/>
  <c r="Q39" i="28"/>
  <c r="P39" i="28"/>
  <c r="O39" i="28"/>
  <c r="N39" i="28"/>
  <c r="M39" i="28"/>
  <c r="T38" i="28"/>
  <c r="S38" i="28"/>
  <c r="R38" i="28"/>
  <c r="Q38" i="28"/>
  <c r="P38" i="28"/>
  <c r="O38" i="28"/>
  <c r="N38" i="28"/>
  <c r="M38" i="28"/>
  <c r="T37" i="28"/>
  <c r="S37" i="28"/>
  <c r="R37" i="28"/>
  <c r="Q37" i="28"/>
  <c r="P37" i="28"/>
  <c r="O37" i="28"/>
  <c r="N37" i="28"/>
  <c r="M37" i="28"/>
  <c r="T36" i="28"/>
  <c r="S36" i="28"/>
  <c r="R36" i="28"/>
  <c r="Q36" i="28"/>
  <c r="P36" i="28"/>
  <c r="O36" i="28"/>
  <c r="N36" i="28"/>
  <c r="M36" i="28"/>
  <c r="T35" i="28"/>
  <c r="S35" i="28"/>
  <c r="R35" i="28"/>
  <c r="Q35" i="28"/>
  <c r="P35" i="28"/>
  <c r="O35" i="28"/>
  <c r="N35" i="28"/>
  <c r="M35" i="28"/>
  <c r="T34" i="28"/>
  <c r="S34" i="28"/>
  <c r="R34" i="28"/>
  <c r="Q34" i="28"/>
  <c r="P34" i="28"/>
  <c r="O34" i="28"/>
  <c r="N34" i="28"/>
  <c r="M34" i="28"/>
  <c r="T33" i="28"/>
  <c r="S33" i="28"/>
  <c r="R33" i="28"/>
  <c r="Q33" i="28"/>
  <c r="P33" i="28"/>
  <c r="O33" i="28"/>
  <c r="N33" i="28"/>
  <c r="M33" i="28"/>
  <c r="T32" i="28"/>
  <c r="S32" i="28"/>
  <c r="R32" i="28"/>
  <c r="Q32" i="28"/>
  <c r="P32" i="28"/>
  <c r="O32" i="28"/>
  <c r="N32" i="28"/>
  <c r="M32" i="28"/>
  <c r="T31" i="28"/>
  <c r="S31" i="28"/>
  <c r="R31" i="28"/>
  <c r="Q31" i="28"/>
  <c r="P31" i="28"/>
  <c r="O31" i="28"/>
  <c r="N31" i="28"/>
  <c r="M31" i="28"/>
  <c r="T30" i="28"/>
  <c r="S30" i="28"/>
  <c r="R30" i="28"/>
  <c r="Q30" i="28"/>
  <c r="P30" i="28"/>
  <c r="O30" i="28"/>
  <c r="N30" i="28"/>
  <c r="M30" i="28"/>
  <c r="T29" i="28"/>
  <c r="S29" i="28"/>
  <c r="R29" i="28"/>
  <c r="Q29" i="28"/>
  <c r="P29" i="28"/>
  <c r="O29" i="28"/>
  <c r="N29" i="28"/>
  <c r="M29" i="28"/>
  <c r="T28" i="28"/>
  <c r="S28" i="28"/>
  <c r="R28" i="28"/>
  <c r="Q28" i="28"/>
  <c r="P28" i="28"/>
  <c r="O28" i="28"/>
  <c r="N28" i="28"/>
  <c r="M28" i="28"/>
  <c r="T27" i="28"/>
  <c r="S27" i="28"/>
  <c r="R27" i="28"/>
  <c r="Q27" i="28"/>
  <c r="P27" i="28"/>
  <c r="O27" i="28"/>
  <c r="N27" i="28"/>
  <c r="M27" i="28"/>
  <c r="T26" i="28"/>
  <c r="S26" i="28"/>
  <c r="R26" i="28"/>
  <c r="Q26" i="28"/>
  <c r="P26" i="28"/>
  <c r="O26" i="28"/>
  <c r="N26" i="28"/>
  <c r="M26" i="28"/>
  <c r="T25" i="28"/>
  <c r="S25" i="28"/>
  <c r="R25" i="28"/>
  <c r="Q25" i="28"/>
  <c r="P25" i="28"/>
  <c r="O25" i="28"/>
  <c r="N25" i="28"/>
  <c r="M25" i="28"/>
  <c r="T24" i="28"/>
  <c r="S24" i="28"/>
  <c r="R24" i="28"/>
  <c r="Q24" i="28"/>
  <c r="P24" i="28"/>
  <c r="O24" i="28"/>
  <c r="N24" i="28"/>
  <c r="M24" i="28"/>
  <c r="T23" i="28"/>
  <c r="S23" i="28"/>
  <c r="R23" i="28"/>
  <c r="Q23" i="28"/>
  <c r="P23" i="28"/>
  <c r="O23" i="28"/>
  <c r="N23" i="28"/>
  <c r="M23" i="28"/>
  <c r="T22" i="28"/>
  <c r="S22" i="28"/>
  <c r="R22" i="28"/>
  <c r="Q22" i="28"/>
  <c r="P22" i="28"/>
  <c r="O22" i="28"/>
  <c r="N22" i="28"/>
  <c r="M22" i="28"/>
  <c r="T21" i="28"/>
  <c r="S21" i="28"/>
  <c r="R21" i="28"/>
  <c r="Q21" i="28"/>
  <c r="P21" i="28"/>
  <c r="O21" i="28"/>
  <c r="N21" i="28"/>
  <c r="M21" i="28"/>
  <c r="T20" i="28"/>
  <c r="S20" i="28"/>
  <c r="R20" i="28"/>
  <c r="Q20" i="28"/>
  <c r="P20" i="28"/>
  <c r="O20" i="28"/>
  <c r="N20" i="28"/>
  <c r="M20" i="28"/>
  <c r="T19" i="28"/>
  <c r="S19" i="28"/>
  <c r="R19" i="28"/>
  <c r="Q19" i="28"/>
  <c r="P19" i="28"/>
  <c r="O19" i="28"/>
  <c r="N19" i="28"/>
  <c r="M19" i="28"/>
  <c r="T18" i="28"/>
  <c r="S18" i="28"/>
  <c r="R18" i="28"/>
  <c r="Q18" i="28"/>
  <c r="P18" i="28"/>
  <c r="O18" i="28"/>
  <c r="N18" i="28"/>
  <c r="M18" i="28"/>
  <c r="G166" i="28"/>
  <c r="F166" i="28"/>
  <c r="E166" i="28"/>
  <c r="G165" i="28"/>
  <c r="F165" i="28"/>
  <c r="E165" i="28"/>
  <c r="G164" i="28"/>
  <c r="F164" i="28"/>
  <c r="E164" i="28"/>
  <c r="G163" i="28"/>
  <c r="F163" i="28"/>
  <c r="E163" i="28"/>
  <c r="G162" i="28"/>
  <c r="F162" i="28"/>
  <c r="E162" i="28"/>
  <c r="G161" i="28"/>
  <c r="F161" i="28"/>
  <c r="E161" i="28"/>
  <c r="G160" i="28"/>
  <c r="F160" i="28"/>
  <c r="E160" i="28"/>
  <c r="G159" i="28"/>
  <c r="F159" i="28"/>
  <c r="E159" i="28"/>
  <c r="G158" i="28"/>
  <c r="F158" i="28"/>
  <c r="E158" i="28"/>
  <c r="G157" i="28"/>
  <c r="F157" i="28"/>
  <c r="E157" i="28"/>
  <c r="G156" i="28"/>
  <c r="F156" i="28"/>
  <c r="E156" i="28"/>
  <c r="G155" i="28"/>
  <c r="F155" i="28"/>
  <c r="E155" i="28"/>
  <c r="G154" i="28"/>
  <c r="F154" i="28"/>
  <c r="E154" i="28"/>
  <c r="G153" i="28"/>
  <c r="F153" i="28"/>
  <c r="E153" i="28"/>
  <c r="G152" i="28"/>
  <c r="F152" i="28"/>
  <c r="E152" i="28"/>
  <c r="G151" i="28"/>
  <c r="F151" i="28"/>
  <c r="E151" i="28"/>
  <c r="G150" i="28"/>
  <c r="F150" i="28"/>
  <c r="E150" i="28"/>
  <c r="G149" i="28"/>
  <c r="F149" i="28"/>
  <c r="E149" i="28"/>
  <c r="G148" i="28"/>
  <c r="F148" i="28"/>
  <c r="E148" i="28"/>
  <c r="G147" i="28"/>
  <c r="F147" i="28"/>
  <c r="E147" i="28"/>
  <c r="G146" i="28"/>
  <c r="F146" i="28"/>
  <c r="E146" i="28"/>
  <c r="G145" i="28"/>
  <c r="F145" i="28"/>
  <c r="E145" i="28"/>
  <c r="G144" i="28"/>
  <c r="F144" i="28"/>
  <c r="E144" i="28"/>
  <c r="G143" i="28"/>
  <c r="F143" i="28"/>
  <c r="E143" i="28"/>
  <c r="G142" i="28"/>
  <c r="F142" i="28"/>
  <c r="E142" i="28"/>
  <c r="G141" i="28"/>
  <c r="F141" i="28"/>
  <c r="E141" i="28"/>
  <c r="G140" i="28"/>
  <c r="F140" i="28"/>
  <c r="E140" i="28"/>
  <c r="G139" i="28"/>
  <c r="F139" i="28"/>
  <c r="E139" i="28"/>
  <c r="G138" i="28"/>
  <c r="F138" i="28"/>
  <c r="E138" i="28"/>
  <c r="G137" i="28"/>
  <c r="F137" i="28"/>
  <c r="E137" i="28"/>
  <c r="G136" i="28"/>
  <c r="F136" i="28"/>
  <c r="E136" i="28"/>
  <c r="G135" i="28"/>
  <c r="F135" i="28"/>
  <c r="E135" i="28"/>
  <c r="G134" i="28"/>
  <c r="F134" i="28"/>
  <c r="E134" i="28"/>
  <c r="G133" i="28"/>
  <c r="F133" i="28"/>
  <c r="E133" i="28"/>
  <c r="G132" i="28"/>
  <c r="F132" i="28"/>
  <c r="E132" i="28"/>
  <c r="G131" i="28"/>
  <c r="F131" i="28"/>
  <c r="E131" i="28"/>
  <c r="G130" i="28"/>
  <c r="F130" i="28"/>
  <c r="E130" i="28"/>
  <c r="G129" i="28"/>
  <c r="F129" i="28"/>
  <c r="E129" i="28"/>
  <c r="G128" i="28"/>
  <c r="F128" i="28"/>
  <c r="E128" i="28"/>
  <c r="G127" i="28"/>
  <c r="F127" i="28"/>
  <c r="E127" i="28"/>
  <c r="G126" i="28"/>
  <c r="F126" i="28"/>
  <c r="E126" i="28"/>
  <c r="G125" i="28"/>
  <c r="F125" i="28"/>
  <c r="E125" i="28"/>
  <c r="G124" i="28"/>
  <c r="F124" i="28"/>
  <c r="E124" i="28"/>
  <c r="G123" i="28"/>
  <c r="F123" i="28"/>
  <c r="E123" i="28"/>
  <c r="G122" i="28"/>
  <c r="F122" i="28"/>
  <c r="E122" i="28"/>
  <c r="G121" i="28"/>
  <c r="F121" i="28"/>
  <c r="E121" i="28"/>
  <c r="G120" i="28"/>
  <c r="F120" i="28"/>
  <c r="E120" i="28"/>
  <c r="G119" i="28"/>
  <c r="F119" i="28"/>
  <c r="E119" i="28"/>
  <c r="G118" i="28"/>
  <c r="F118" i="28"/>
  <c r="E118" i="28"/>
  <c r="G117" i="28"/>
  <c r="F117" i="28"/>
  <c r="E117" i="28"/>
  <c r="G116" i="28"/>
  <c r="F116" i="28"/>
  <c r="E116" i="28"/>
  <c r="G115" i="28"/>
  <c r="F115" i="28"/>
  <c r="E115" i="28"/>
  <c r="G114" i="28"/>
  <c r="F114" i="28"/>
  <c r="E114" i="28"/>
  <c r="G113" i="28"/>
  <c r="F113" i="28"/>
  <c r="E113" i="28"/>
  <c r="G112" i="28"/>
  <c r="F112" i="28"/>
  <c r="E112" i="28"/>
  <c r="G111" i="28"/>
  <c r="F111" i="28"/>
  <c r="E111" i="28"/>
  <c r="G110" i="28"/>
  <c r="F110" i="28"/>
  <c r="E110" i="28"/>
  <c r="G109" i="28"/>
  <c r="F109" i="28"/>
  <c r="E109" i="28"/>
  <c r="G108" i="28"/>
  <c r="F108" i="28"/>
  <c r="E108" i="28"/>
  <c r="G107" i="28"/>
  <c r="F107" i="28"/>
  <c r="E107" i="28"/>
  <c r="G106" i="28"/>
  <c r="F106" i="28"/>
  <c r="E106" i="28"/>
  <c r="G105" i="28"/>
  <c r="F105" i="28"/>
  <c r="E105" i="28"/>
  <c r="G104" i="28"/>
  <c r="F104" i="28"/>
  <c r="E104" i="28"/>
  <c r="G103" i="28"/>
  <c r="F103" i="28"/>
  <c r="E103" i="28"/>
  <c r="G102" i="28"/>
  <c r="F102" i="28"/>
  <c r="E102" i="28"/>
  <c r="G101" i="28"/>
  <c r="F101" i="28"/>
  <c r="E101" i="28"/>
  <c r="G100" i="28"/>
  <c r="F100" i="28"/>
  <c r="E100" i="28"/>
  <c r="G99" i="28"/>
  <c r="F99" i="28"/>
  <c r="E99" i="28"/>
  <c r="G98" i="28"/>
  <c r="F98" i="28"/>
  <c r="E98" i="28"/>
  <c r="G97" i="28"/>
  <c r="F97" i="28"/>
  <c r="E97" i="28"/>
  <c r="G96" i="28"/>
  <c r="F96" i="28"/>
  <c r="E96" i="28"/>
  <c r="G95" i="28"/>
  <c r="F95" i="28"/>
  <c r="E95" i="28"/>
  <c r="G94" i="28"/>
  <c r="F94" i="28"/>
  <c r="E94" i="28"/>
  <c r="G93" i="28"/>
  <c r="F93" i="28"/>
  <c r="E93" i="28"/>
  <c r="G92" i="28"/>
  <c r="F92" i="28"/>
  <c r="E92" i="28"/>
  <c r="G91" i="28"/>
  <c r="F91" i="28"/>
  <c r="E91" i="28"/>
  <c r="G90" i="28"/>
  <c r="F90" i="28"/>
  <c r="E90" i="28"/>
  <c r="G89" i="28"/>
  <c r="F89" i="28"/>
  <c r="E89" i="28"/>
  <c r="G88" i="28"/>
  <c r="F88" i="28"/>
  <c r="E88" i="28"/>
  <c r="G87" i="28"/>
  <c r="F87" i="28"/>
  <c r="E87" i="28"/>
  <c r="G86" i="28"/>
  <c r="F86" i="28"/>
  <c r="E86" i="28"/>
  <c r="G85" i="28"/>
  <c r="F85" i="28"/>
  <c r="E85" i="28"/>
  <c r="G84" i="28"/>
  <c r="F84" i="28"/>
  <c r="E84" i="28"/>
  <c r="G83" i="28"/>
  <c r="F83" i="28"/>
  <c r="E83" i="28"/>
  <c r="G82" i="28"/>
  <c r="F82" i="28"/>
  <c r="E82" i="28"/>
  <c r="G81" i="28"/>
  <c r="F81" i="28"/>
  <c r="E81" i="28"/>
  <c r="G80" i="28"/>
  <c r="F80" i="28"/>
  <c r="E80" i="28"/>
  <c r="G79" i="28"/>
  <c r="F79" i="28"/>
  <c r="E79" i="28"/>
  <c r="G78" i="28"/>
  <c r="F78" i="28"/>
  <c r="E78" i="28"/>
  <c r="G77" i="28"/>
  <c r="F77" i="28"/>
  <c r="E77" i="28"/>
  <c r="G76" i="28"/>
  <c r="F76" i="28"/>
  <c r="E76" i="28"/>
  <c r="G75" i="28"/>
  <c r="F75" i="28"/>
  <c r="E75" i="28"/>
  <c r="G74" i="28"/>
  <c r="F74" i="28"/>
  <c r="E74" i="28"/>
  <c r="G73" i="28"/>
  <c r="F73" i="28"/>
  <c r="E73" i="28"/>
  <c r="G72" i="28"/>
  <c r="F72" i="28"/>
  <c r="E72" i="28"/>
  <c r="G71" i="28"/>
  <c r="F71" i="28"/>
  <c r="E71" i="28"/>
  <c r="G70" i="28"/>
  <c r="F70" i="28"/>
  <c r="E70" i="28"/>
  <c r="G69" i="28"/>
  <c r="F69" i="28"/>
  <c r="E69" i="28"/>
  <c r="G68" i="28"/>
  <c r="F68" i="28"/>
  <c r="E68" i="28"/>
  <c r="G67" i="28"/>
  <c r="F67" i="28"/>
  <c r="E67" i="28"/>
  <c r="G66" i="28"/>
  <c r="F66" i="28"/>
  <c r="E66" i="28"/>
  <c r="G65" i="28"/>
  <c r="F65" i="28"/>
  <c r="E65" i="28"/>
  <c r="G64" i="28"/>
  <c r="F64" i="28"/>
  <c r="E64" i="28"/>
  <c r="G63" i="28"/>
  <c r="F63" i="28"/>
  <c r="E63" i="28"/>
  <c r="G62" i="28"/>
  <c r="F62" i="28"/>
  <c r="E62" i="28"/>
  <c r="G61" i="28"/>
  <c r="F61" i="28"/>
  <c r="E61" i="28"/>
  <c r="G60" i="28"/>
  <c r="F60" i="28"/>
  <c r="E60" i="28"/>
  <c r="G59" i="28"/>
  <c r="F59" i="28"/>
  <c r="E59" i="28"/>
  <c r="G58" i="28"/>
  <c r="F58" i="28"/>
  <c r="E58" i="28"/>
  <c r="G57" i="28"/>
  <c r="F57" i="28"/>
  <c r="E57" i="28"/>
  <c r="F56" i="28"/>
  <c r="F55" i="28"/>
  <c r="E55" i="28"/>
  <c r="F54" i="28"/>
  <c r="E54" i="28"/>
  <c r="F53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F43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G18" i="28"/>
  <c r="F18" i="28"/>
  <c r="E18" i="28"/>
  <c r="T17" i="28"/>
  <c r="S17" i="28"/>
  <c r="R17" i="28"/>
  <c r="Q17" i="28"/>
  <c r="P17" i="28"/>
  <c r="O17" i="28"/>
  <c r="N17" i="28"/>
  <c r="M17" i="28"/>
  <c r="G17" i="28"/>
  <c r="F17" i="28"/>
  <c r="E1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C166" i="28"/>
  <c r="C166" i="32" s="1"/>
  <c r="K166" i="32" s="1"/>
  <c r="C165" i="28"/>
  <c r="U165" i="28" s="1"/>
  <c r="C164" i="28"/>
  <c r="C163" i="28"/>
  <c r="C162" i="28"/>
  <c r="C162" i="29" s="1"/>
  <c r="C161" i="28"/>
  <c r="C161" i="32" s="1"/>
  <c r="K161" i="32" s="1"/>
  <c r="C160" i="28"/>
  <c r="C160" i="32"/>
  <c r="K160" i="32" s="1"/>
  <c r="C159" i="28"/>
  <c r="U159" i="28" s="1"/>
  <c r="C158" i="28"/>
  <c r="C158" i="34"/>
  <c r="C157" i="28"/>
  <c r="C157" i="29" s="1"/>
  <c r="C156" i="28"/>
  <c r="C155" i="28"/>
  <c r="C155" i="31"/>
  <c r="C154" i="28"/>
  <c r="C153" i="28"/>
  <c r="C153" i="31" s="1"/>
  <c r="C152" i="28"/>
  <c r="C151" i="28"/>
  <c r="C151" i="30" s="1"/>
  <c r="C150" i="28"/>
  <c r="U150" i="28" s="1"/>
  <c r="C149" i="28"/>
  <c r="C149" i="30"/>
  <c r="C148" i="28"/>
  <c r="C147" i="28"/>
  <c r="C147" i="30" s="1"/>
  <c r="Q147" i="30"/>
  <c r="C146" i="28"/>
  <c r="C146" i="31" s="1"/>
  <c r="C145" i="28"/>
  <c r="C145" i="31" s="1"/>
  <c r="C144" i="28"/>
  <c r="C143" i="28"/>
  <c r="C142" i="28"/>
  <c r="C142" i="34" s="1"/>
  <c r="C141" i="28"/>
  <c r="C141" i="34"/>
  <c r="C140" i="28"/>
  <c r="C140" i="31"/>
  <c r="G140" i="31" s="1"/>
  <c r="C139" i="28"/>
  <c r="C139" i="33" s="1"/>
  <c r="P139" i="33" s="1"/>
  <c r="C138" i="28"/>
  <c r="C138" i="33"/>
  <c r="C137" i="28"/>
  <c r="C136" i="28"/>
  <c r="C136" i="33" s="1"/>
  <c r="V136" i="33" s="1"/>
  <c r="C135" i="28"/>
  <c r="C135" i="33" s="1"/>
  <c r="C134" i="28"/>
  <c r="C133" i="28"/>
  <c r="C133" i="33" s="1"/>
  <c r="P133" i="33" s="1"/>
  <c r="C132" i="28"/>
  <c r="C131" i="28"/>
  <c r="C130" i="28"/>
  <c r="C129" i="28"/>
  <c r="C129" i="31" s="1"/>
  <c r="C128" i="28"/>
  <c r="C127" i="28"/>
  <c r="C127" i="30" s="1"/>
  <c r="C126" i="28"/>
  <c r="C126" i="30" s="1"/>
  <c r="C125" i="28"/>
  <c r="C124" i="28"/>
  <c r="U124" i="28" s="1"/>
  <c r="C123" i="28"/>
  <c r="C123" i="30" s="1"/>
  <c r="U123" i="30" s="1"/>
  <c r="C122" i="28"/>
  <c r="C121" i="28"/>
  <c r="C121" i="29" s="1"/>
  <c r="C120" i="28"/>
  <c r="C120" i="34" s="1"/>
  <c r="C119" i="28"/>
  <c r="C118" i="28"/>
  <c r="C117" i="28"/>
  <c r="C116" i="28"/>
  <c r="C116" i="31"/>
  <c r="C115" i="28"/>
  <c r="C114" i="28"/>
  <c r="C114" i="30" s="1"/>
  <c r="Q114" i="30" s="1"/>
  <c r="C113" i="28"/>
  <c r="C113" i="35" s="1"/>
  <c r="C112" i="28"/>
  <c r="C112" i="35" s="1"/>
  <c r="C111" i="28"/>
  <c r="C111" i="35" s="1"/>
  <c r="C110" i="28"/>
  <c r="C109" i="28"/>
  <c r="C109" i="34" s="1"/>
  <c r="C108" i="28"/>
  <c r="C107" i="28"/>
  <c r="C107" i="33" s="1"/>
  <c r="C106" i="28"/>
  <c r="C106" i="33" s="1"/>
  <c r="P106" i="33"/>
  <c r="C105" i="28"/>
  <c r="C104" i="28"/>
  <c r="C103" i="28"/>
  <c r="C102" i="28"/>
  <c r="C101" i="28"/>
  <c r="C101" i="32" s="1"/>
  <c r="K101" i="32" s="1"/>
  <c r="C100" i="28"/>
  <c r="C100" i="31"/>
  <c r="C99" i="28"/>
  <c r="C99" i="30" s="1"/>
  <c r="C98" i="28"/>
  <c r="C98" i="35"/>
  <c r="C97" i="28"/>
  <c r="C97" i="30" s="1"/>
  <c r="C96" i="28"/>
  <c r="C96" i="34"/>
  <c r="C95" i="28"/>
  <c r="C94" i="28"/>
  <c r="C94" i="35" s="1"/>
  <c r="C93" i="28"/>
  <c r="C93" i="33"/>
  <c r="P93" i="33" s="1"/>
  <c r="C92" i="28"/>
  <c r="C92" i="35" s="1"/>
  <c r="C91" i="28"/>
  <c r="C91" i="33" s="1"/>
  <c r="C90" i="28"/>
  <c r="C89" i="28"/>
  <c r="C89" i="30" s="1"/>
  <c r="Q89" i="30" s="1"/>
  <c r="C88" i="28"/>
  <c r="C88" i="29"/>
  <c r="G88" i="29" s="1"/>
  <c r="C87" i="28"/>
  <c r="C87" i="32" s="1"/>
  <c r="K87" i="32" s="1"/>
  <c r="C86" i="28"/>
  <c r="C86" i="29" s="1"/>
  <c r="G86" i="29" s="1"/>
  <c r="C85" i="28"/>
  <c r="C84" i="28"/>
  <c r="C83" i="28"/>
  <c r="C83" i="33" s="1"/>
  <c r="P83" i="33" s="1"/>
  <c r="C83" i="35"/>
  <c r="C82" i="28"/>
  <c r="C82" i="30" s="1"/>
  <c r="C81" i="28"/>
  <c r="C80" i="28"/>
  <c r="U80" i="28" s="1"/>
  <c r="C79" i="28"/>
  <c r="C79" i="29" s="1"/>
  <c r="C78" i="28"/>
  <c r="C78" i="34" s="1"/>
  <c r="C77" i="28"/>
  <c r="C76" i="28"/>
  <c r="C75" i="28"/>
  <c r="C75" i="32" s="1"/>
  <c r="K75" i="32" s="1"/>
  <c r="C74" i="28"/>
  <c r="C74" i="33" s="1"/>
  <c r="V74" i="33" s="1"/>
  <c r="C73" i="28"/>
  <c r="C72" i="28"/>
  <c r="U72" i="28" s="1"/>
  <c r="C71" i="28"/>
  <c r="C71" i="34" s="1"/>
  <c r="C70" i="28"/>
  <c r="C69" i="28"/>
  <c r="C68" i="28"/>
  <c r="C68" i="34" s="1"/>
  <c r="C67" i="28"/>
  <c r="C67" i="33" s="1"/>
  <c r="C66" i="28"/>
  <c r="U66" i="28" s="1"/>
  <c r="C65" i="28"/>
  <c r="C64" i="28"/>
  <c r="C64" i="29" s="1"/>
  <c r="C63" i="28"/>
  <c r="C63" i="34" s="1"/>
  <c r="C62" i="28"/>
  <c r="C62" i="29"/>
  <c r="G62" i="29" s="1"/>
  <c r="I62" i="29" s="1"/>
  <c r="C61" i="28"/>
  <c r="C61" i="35" s="1"/>
  <c r="C60" i="28"/>
  <c r="C60" i="29"/>
  <c r="G60" i="29" s="1"/>
  <c r="C59" i="28"/>
  <c r="C59" i="30" s="1"/>
  <c r="C58" i="28"/>
  <c r="C58" i="31" s="1"/>
  <c r="C57" i="28"/>
  <c r="C57" i="35" s="1"/>
  <c r="C56" i="28"/>
  <c r="C55" i="28"/>
  <c r="C54" i="28"/>
  <c r="C53" i="28"/>
  <c r="C53" i="30" s="1"/>
  <c r="C52" i="28"/>
  <c r="C52" i="30" s="1"/>
  <c r="C51" i="28"/>
  <c r="C51" i="30" s="1"/>
  <c r="C50" i="28"/>
  <c r="C49" i="28"/>
  <c r="C49" i="31" s="1"/>
  <c r="L49" i="31" s="1"/>
  <c r="C48" i="28"/>
  <c r="C47" i="28"/>
  <c r="C46" i="28"/>
  <c r="C45" i="28"/>
  <c r="C44" i="28"/>
  <c r="C44" i="32" s="1"/>
  <c r="K44" i="32" s="1"/>
  <c r="C43" i="28"/>
  <c r="C43" i="35" s="1"/>
  <c r="C42" i="28"/>
  <c r="C42" i="30" s="1"/>
  <c r="U42" i="30" s="1"/>
  <c r="C41" i="28"/>
  <c r="C40" i="28"/>
  <c r="C39" i="28"/>
  <c r="C39" i="34" s="1"/>
  <c r="C38" i="28"/>
  <c r="C38" i="31" s="1"/>
  <c r="G38" i="31" s="1"/>
  <c r="C37" i="28"/>
  <c r="C36" i="28"/>
  <c r="C35" i="28"/>
  <c r="C34" i="28"/>
  <c r="C34" i="29"/>
  <c r="S34" i="29" s="1"/>
  <c r="C33" i="28"/>
  <c r="C32" i="28"/>
  <c r="C32" i="35" s="1"/>
  <c r="C31" i="28"/>
  <c r="C31" i="31" s="1"/>
  <c r="C30" i="28"/>
  <c r="C30" i="35" s="1"/>
  <c r="C29" i="28"/>
  <c r="C29" i="29" s="1"/>
  <c r="S29" i="29" s="1"/>
  <c r="C28" i="28"/>
  <c r="C28" i="34" s="1"/>
  <c r="C27" i="28"/>
  <c r="C26" i="28"/>
  <c r="C26" i="35" s="1"/>
  <c r="C25" i="28"/>
  <c r="C25" i="34" s="1"/>
  <c r="C24" i="28"/>
  <c r="C24" i="31" s="1"/>
  <c r="C23" i="28"/>
  <c r="C22" i="28"/>
  <c r="C22" i="33" s="1"/>
  <c r="V22" i="33" s="1"/>
  <c r="C21" i="28"/>
  <c r="C21" i="32" s="1"/>
  <c r="K21" i="32" s="1"/>
  <c r="C20" i="28"/>
  <c r="C20" i="33" s="1"/>
  <c r="P20" i="33" s="1"/>
  <c r="C19" i="28"/>
  <c r="C19" i="35" s="1"/>
  <c r="C18" i="28"/>
  <c r="C18" i="33" s="1"/>
  <c r="V18" i="33" s="1"/>
  <c r="H18" i="29" s="1"/>
  <c r="C17" i="28"/>
  <c r="C17" i="33" s="1"/>
  <c r="C138" i="35"/>
  <c r="C138" i="29"/>
  <c r="C127" i="32"/>
  <c r="K127" i="32" s="1"/>
  <c r="C99" i="29"/>
  <c r="C120" i="31"/>
  <c r="U151" i="28"/>
  <c r="C84" i="35"/>
  <c r="U127" i="28"/>
  <c r="U131" i="28"/>
  <c r="C129" i="29"/>
  <c r="G129" i="29" s="1"/>
  <c r="I129" i="29" s="1"/>
  <c r="C20" i="31"/>
  <c r="G20" i="31" s="1"/>
  <c r="C42" i="31"/>
  <c r="H62" i="29"/>
  <c r="C60" i="34"/>
  <c r="H58" i="29"/>
  <c r="H66" i="29"/>
  <c r="C67" i="34"/>
  <c r="C52" i="32"/>
  <c r="C64" i="33"/>
  <c r="H60" i="29"/>
  <c r="H68" i="29"/>
  <c r="C62" i="66"/>
  <c r="C63" i="66" s="1"/>
  <c r="C64" i="66" s="1"/>
  <c r="C65" i="66" s="1"/>
  <c r="C66" i="66" s="1"/>
  <c r="C67" i="66" s="1"/>
  <c r="C68" i="66" s="1"/>
  <c r="C69" i="66" s="1"/>
  <c r="C70" i="66" s="1"/>
  <c r="C71" i="66" s="1"/>
  <c r="C72" i="66" s="1"/>
  <c r="C73" i="66" s="1"/>
  <c r="C74" i="66" s="1"/>
  <c r="C75" i="66" s="1"/>
  <c r="C76" i="66" s="1"/>
  <c r="C77" i="66" s="1"/>
  <c r="C78" i="66" s="1"/>
  <c r="C79" i="66" s="1"/>
  <c r="C80" i="66" s="1"/>
  <c r="C81" i="66" s="1"/>
  <c r="C82" i="66" s="1"/>
  <c r="C83" i="66" s="1"/>
  <c r="C84" i="66" s="1"/>
  <c r="C85" i="66" s="1"/>
  <c r="C86" i="66" s="1"/>
  <c r="C87" i="66" s="1"/>
  <c r="C88" i="66" s="1"/>
  <c r="C89" i="66" s="1"/>
  <c r="C90" i="66" s="1"/>
  <c r="C91" i="66" s="1"/>
  <c r="C92" i="66" s="1"/>
  <c r="C93" i="66" s="1"/>
  <c r="C94" i="66" s="1"/>
  <c r="C95" i="66" s="1"/>
  <c r="C96" i="66" s="1"/>
  <c r="C97" i="66" s="1"/>
  <c r="C98" i="66" s="1"/>
  <c r="C99" i="66" s="1"/>
  <c r="C100" i="66" s="1"/>
  <c r="C101" i="66" s="1"/>
  <c r="C102" i="66" s="1"/>
  <c r="C103" i="66" s="1"/>
  <c r="C104" i="66" s="1"/>
  <c r="C105" i="66" s="1"/>
  <c r="C106" i="66" s="1"/>
  <c r="C107" i="66" s="1"/>
  <c r="C108" i="66" s="1"/>
  <c r="C109" i="66" s="1"/>
  <c r="C110" i="66" s="1"/>
  <c r="C111" i="66" s="1"/>
  <c r="C112" i="66" s="1"/>
  <c r="C113" i="66" s="1"/>
  <c r="C114" i="66" s="1"/>
  <c r="C115" i="66" s="1"/>
  <c r="C116" i="66" s="1"/>
  <c r="C117" i="66" s="1"/>
  <c r="C118" i="66" s="1"/>
  <c r="C119" i="66" s="1"/>
  <c r="C120" i="66" s="1"/>
  <c r="C121" i="66" s="1"/>
  <c r="C122" i="66" s="1"/>
  <c r="C123" i="66" s="1"/>
  <c r="C124" i="66" s="1"/>
  <c r="C125" i="66" s="1"/>
  <c r="C126" i="66" s="1"/>
  <c r="C127" i="66" s="1"/>
  <c r="C128" i="66" s="1"/>
  <c r="C129" i="66" s="1"/>
  <c r="C130" i="66" s="1"/>
  <c r="C131" i="66" s="1"/>
  <c r="C132" i="66" s="1"/>
  <c r="C133" i="66" s="1"/>
  <c r="C134" i="66" s="1"/>
  <c r="C135" i="66" s="1"/>
  <c r="C136" i="66" s="1"/>
  <c r="C137" i="66" s="1"/>
  <c r="C138" i="66" s="1"/>
  <c r="C139" i="66" s="1"/>
  <c r="C140" i="66" s="1"/>
  <c r="C141" i="66" s="1"/>
  <c r="C142" i="66" s="1"/>
  <c r="C143" i="66" s="1"/>
  <c r="C144" i="66" s="1"/>
  <c r="C145" i="66" s="1"/>
  <c r="C146" i="66" s="1"/>
  <c r="C147" i="66" s="1"/>
  <c r="C148" i="66" s="1"/>
  <c r="C149" i="66" s="1"/>
  <c r="C150" i="66" s="1"/>
  <c r="C151" i="66" s="1"/>
  <c r="C152" i="66" s="1"/>
  <c r="C153" i="66" s="1"/>
  <c r="C154" i="66" s="1"/>
  <c r="C155" i="66" s="1"/>
  <c r="C156" i="66" s="1"/>
  <c r="C157" i="66" s="1"/>
  <c r="C158" i="66" s="1"/>
  <c r="C159" i="66" s="1"/>
  <c r="C160" i="66" s="1"/>
  <c r="H64" i="29"/>
  <c r="H59" i="29"/>
  <c r="H67" i="29"/>
  <c r="H63" i="29"/>
  <c r="H69" i="29"/>
  <c r="H57" i="29"/>
  <c r="H65" i="29"/>
  <c r="H61" i="29"/>
  <c r="P61" i="54"/>
  <c r="Q39" i="54"/>
  <c r="P36" i="54"/>
  <c r="P34" i="54"/>
  <c r="P28" i="54"/>
  <c r="P26" i="54"/>
  <c r="P22" i="54"/>
  <c r="P20" i="54"/>
  <c r="J6" i="54"/>
  <c r="J5" i="54"/>
  <c r="C17" i="56" s="1"/>
  <c r="J4" i="54"/>
  <c r="D5" i="54"/>
  <c r="D4" i="54"/>
  <c r="D9" i="28"/>
  <c r="D8" i="28"/>
  <c r="D8" i="29" s="1"/>
  <c r="D7" i="28"/>
  <c r="D7" i="32" s="1"/>
  <c r="D5" i="28"/>
  <c r="D5" i="35" s="1"/>
  <c r="D4" i="28"/>
  <c r="D4" i="30" s="1"/>
  <c r="C6" i="64"/>
  <c r="C5" i="64"/>
  <c r="C3" i="64"/>
  <c r="C2" i="64"/>
  <c r="BK17" i="56"/>
  <c r="BJ17" i="56"/>
  <c r="BI17" i="56"/>
  <c r="CO17" i="56"/>
  <c r="D109" i="64" s="1"/>
  <c r="CN17" i="56"/>
  <c r="D108" i="64" s="1"/>
  <c r="CM17" i="56"/>
  <c r="D107" i="64" s="1"/>
  <c r="CL17" i="56"/>
  <c r="D106" i="64"/>
  <c r="CK17" i="56"/>
  <c r="CJ17" i="56"/>
  <c r="CH17" i="56"/>
  <c r="CG17" i="56"/>
  <c r="CE17" i="56"/>
  <c r="CD17" i="56"/>
  <c r="CC17" i="56"/>
  <c r="CB17" i="56"/>
  <c r="CA17" i="56"/>
  <c r="BZ17" i="56"/>
  <c r="BU17" i="56"/>
  <c r="BT17" i="56"/>
  <c r="BS17" i="56"/>
  <c r="BR17" i="56"/>
  <c r="BY17" i="56" s="1"/>
  <c r="D73" i="64" s="1"/>
  <c r="BQ17" i="56"/>
  <c r="BP17" i="56"/>
  <c r="BO17" i="56"/>
  <c r="BN17" i="56"/>
  <c r="BM17" i="56"/>
  <c r="BD17" i="56"/>
  <c r="BC17" i="56"/>
  <c r="BB17" i="56"/>
  <c r="BA17" i="56"/>
  <c r="BE17" i="56" s="1"/>
  <c r="D65" i="64" s="1"/>
  <c r="D64" i="64" s="1"/>
  <c r="C31" i="68" s="1"/>
  <c r="AY17" i="56"/>
  <c r="D63" i="64" s="1"/>
  <c r="AZ17" i="56"/>
  <c r="AS17" i="56"/>
  <c r="D53" i="64" s="1"/>
  <c r="AR17" i="56"/>
  <c r="D51" i="64" s="1"/>
  <c r="AL17" i="56"/>
  <c r="AV17" i="56" s="1"/>
  <c r="D46" i="64" s="1"/>
  <c r="C25" i="68" s="1"/>
  <c r="AK17" i="56"/>
  <c r="AJ17" i="56"/>
  <c r="AI17" i="56"/>
  <c r="AH17" i="56"/>
  <c r="AG17" i="56"/>
  <c r="AF17" i="56"/>
  <c r="AE17" i="56"/>
  <c r="AD17" i="56"/>
  <c r="AC17" i="56"/>
  <c r="AB17" i="56"/>
  <c r="AA17" i="56"/>
  <c r="Z17" i="56"/>
  <c r="Y17" i="56"/>
  <c r="X17" i="56"/>
  <c r="U17" i="56"/>
  <c r="D40" i="64" s="1"/>
  <c r="T17" i="56"/>
  <c r="D39" i="64" s="1"/>
  <c r="S17" i="56"/>
  <c r="D38" i="64" s="1"/>
  <c r="R17" i="56"/>
  <c r="Q17" i="56"/>
  <c r="D36" i="64"/>
  <c r="P17" i="56"/>
  <c r="D35" i="64" s="1"/>
  <c r="M17" i="56"/>
  <c r="D31" i="64" s="1"/>
  <c r="C18" i="68" s="1"/>
  <c r="L17" i="56"/>
  <c r="D30" i="64" s="1"/>
  <c r="K17" i="56"/>
  <c r="D29" i="64" s="1"/>
  <c r="J17" i="56"/>
  <c r="D28" i="64" s="1"/>
  <c r="G17" i="56"/>
  <c r="F17" i="56"/>
  <c r="H17" i="56" s="1"/>
  <c r="I17" i="56" s="1"/>
  <c r="E17" i="56"/>
  <c r="D20" i="64" s="1"/>
  <c r="E3" i="68" s="1"/>
  <c r="D17" i="56"/>
  <c r="D82" i="64" s="1"/>
  <c r="I167" i="28"/>
  <c r="I168" i="28" s="1"/>
  <c r="J167" i="28"/>
  <c r="K167" i="28"/>
  <c r="L167" i="28"/>
  <c r="D4" i="56"/>
  <c r="D78" i="64"/>
  <c r="K167" i="35"/>
  <c r="H167" i="35"/>
  <c r="D167" i="35"/>
  <c r="P167" i="34"/>
  <c r="D104" i="64" s="1"/>
  <c r="D4" i="34"/>
  <c r="D4" i="32"/>
  <c r="D7" i="31"/>
  <c r="D9" i="30"/>
  <c r="D7" i="29"/>
  <c r="D5" i="29"/>
  <c r="B5" i="68"/>
  <c r="C4" i="64"/>
  <c r="E2" i="66"/>
  <c r="D6" i="28"/>
  <c r="D6" i="33" s="1"/>
  <c r="D6" i="54"/>
  <c r="C109" i="30"/>
  <c r="S129" i="29"/>
  <c r="C22" i="35"/>
  <c r="C33" i="32"/>
  <c r="C90" i="31"/>
  <c r="G90" i="31" s="1"/>
  <c r="C90" i="29"/>
  <c r="S90" i="29" s="1"/>
  <c r="U101" i="28"/>
  <c r="C101" i="30"/>
  <c r="C145" i="35"/>
  <c r="C145" i="34"/>
  <c r="C155" i="29"/>
  <c r="S155" i="29"/>
  <c r="C165" i="32"/>
  <c r="K165" i="32" s="1"/>
  <c r="C91" i="29"/>
  <c r="G91" i="29"/>
  <c r="I91" i="29" s="1"/>
  <c r="L91" i="29" s="1"/>
  <c r="C91" i="35"/>
  <c r="C102" i="35"/>
  <c r="C105" i="29"/>
  <c r="C91" i="32"/>
  <c r="K91" i="32" s="1"/>
  <c r="C91" i="31"/>
  <c r="C135" i="35"/>
  <c r="U142" i="28"/>
  <c r="C156" i="29"/>
  <c r="S156" i="29" s="1"/>
  <c r="C57" i="30"/>
  <c r="Q57" i="30" s="1"/>
  <c r="U106" i="28"/>
  <c r="C106" i="31"/>
  <c r="G106" i="31" s="1"/>
  <c r="C131" i="30"/>
  <c r="C72" i="31"/>
  <c r="G72" i="31" s="1"/>
  <c r="C82" i="33"/>
  <c r="P82" i="33" s="1"/>
  <c r="C82" i="34"/>
  <c r="C82" i="31"/>
  <c r="G82" i="31" s="1"/>
  <c r="C86" i="32"/>
  <c r="K86" i="32" s="1"/>
  <c r="C95" i="29"/>
  <c r="S95" i="29"/>
  <c r="C74" i="34"/>
  <c r="C74" i="31"/>
  <c r="G74" i="31" s="1"/>
  <c r="D6" i="56"/>
  <c r="D8" i="32"/>
  <c r="D6" i="34"/>
  <c r="D5" i="30"/>
  <c r="D5" i="34"/>
  <c r="D5" i="56"/>
  <c r="C66" i="29"/>
  <c r="G66" i="29" s="1"/>
  <c r="I66" i="29" s="1"/>
  <c r="L66" i="29" s="1"/>
  <c r="C66" i="30"/>
  <c r="Q66" i="30" s="1"/>
  <c r="C61" i="29"/>
  <c r="S61" i="29"/>
  <c r="C41" i="34"/>
  <c r="V20" i="33"/>
  <c r="H20" i="29" s="1"/>
  <c r="C20" i="34"/>
  <c r="D6" i="35"/>
  <c r="D6" i="32"/>
  <c r="D6" i="30"/>
  <c r="D5" i="32"/>
  <c r="C25" i="31"/>
  <c r="C45" i="31"/>
  <c r="U91" i="28"/>
  <c r="C98" i="34"/>
  <c r="C98" i="33"/>
  <c r="P98" i="33" s="1"/>
  <c r="C98" i="30"/>
  <c r="C98" i="29"/>
  <c r="C127" i="35"/>
  <c r="C127" i="33"/>
  <c r="C70" i="32"/>
  <c r="K70" i="32" s="1"/>
  <c r="Q97" i="30"/>
  <c r="C99" i="34"/>
  <c r="E56" i="28"/>
  <c r="C56" i="32"/>
  <c r="C28" i="31"/>
  <c r="C52" i="35"/>
  <c r="C68" i="31"/>
  <c r="L68" i="31" s="1"/>
  <c r="C48" i="32"/>
  <c r="F167" i="35"/>
  <c r="C56" i="35"/>
  <c r="C164" i="30"/>
  <c r="U164" i="30" s="1"/>
  <c r="C80" i="34"/>
  <c r="C60" i="31"/>
  <c r="L60" i="31" s="1"/>
  <c r="C149" i="31"/>
  <c r="L149" i="31"/>
  <c r="C36" i="29"/>
  <c r="U129" i="28"/>
  <c r="C52" i="29"/>
  <c r="G52" i="29"/>
  <c r="C32" i="30"/>
  <c r="C60" i="32"/>
  <c r="K60" i="32"/>
  <c r="C68" i="32"/>
  <c r="K68" i="32" s="1"/>
  <c r="C136" i="30"/>
  <c r="U136" i="30" s="1"/>
  <c r="C164" i="33"/>
  <c r="V164" i="33" s="1"/>
  <c r="C20" i="32"/>
  <c r="K20" i="32" s="1"/>
  <c r="C20" i="29"/>
  <c r="G20" i="29" s="1"/>
  <c r="I20" i="29" s="1"/>
  <c r="C36" i="31"/>
  <c r="C64" i="34"/>
  <c r="U97" i="28"/>
  <c r="C25" i="32"/>
  <c r="C20" i="35"/>
  <c r="C141" i="31"/>
  <c r="L141" i="31" s="1"/>
  <c r="C70" i="30"/>
  <c r="Q70" i="30" s="1"/>
  <c r="C129" i="32"/>
  <c r="K129" i="32" s="1"/>
  <c r="C53" i="32"/>
  <c r="C32" i="29"/>
  <c r="S32" i="29"/>
  <c r="C56" i="33"/>
  <c r="C49" i="34"/>
  <c r="C61" i="34"/>
  <c r="U57" i="30"/>
  <c r="C72" i="30"/>
  <c r="U72" i="30" s="1"/>
  <c r="U60" i="28"/>
  <c r="C165" i="35"/>
  <c r="C149" i="32"/>
  <c r="K149" i="32" s="1"/>
  <c r="C36" i="32"/>
  <c r="C60" i="35"/>
  <c r="C24" i="30"/>
  <c r="U24" i="30" s="1"/>
  <c r="U88" i="28"/>
  <c r="C109" i="33"/>
  <c r="C160" i="34"/>
  <c r="V138" i="33"/>
  <c r="P138" i="33"/>
  <c r="Q98" i="30"/>
  <c r="U98" i="30"/>
  <c r="Q72" i="30"/>
  <c r="C33" i="34"/>
  <c r="C33" i="33"/>
  <c r="P33" i="33" s="1"/>
  <c r="C41" i="32"/>
  <c r="C41" i="29"/>
  <c r="C101" i="34"/>
  <c r="C101" i="31"/>
  <c r="C101" i="35"/>
  <c r="C117" i="35"/>
  <c r="C117" i="29"/>
  <c r="S117" i="29" s="1"/>
  <c r="C125" i="31"/>
  <c r="C133" i="32"/>
  <c r="K133" i="32" s="1"/>
  <c r="C133" i="29"/>
  <c r="G133" i="29" s="1"/>
  <c r="I133" i="29" s="1"/>
  <c r="C153" i="35"/>
  <c r="C153" i="32"/>
  <c r="K153" i="32" s="1"/>
  <c r="U48" i="28"/>
  <c r="C125" i="33"/>
  <c r="P125" i="33" s="1"/>
  <c r="C49" i="29"/>
  <c r="V106" i="33"/>
  <c r="C165" i="29"/>
  <c r="C101" i="33"/>
  <c r="L90" i="31"/>
  <c r="C133" i="35"/>
  <c r="P136" i="33"/>
  <c r="H22" i="29"/>
  <c r="C66" i="35"/>
  <c r="C66" i="32"/>
  <c r="K66" i="32" s="1"/>
  <c r="C74" i="29"/>
  <c r="S74" i="29" s="1"/>
  <c r="U74" i="28"/>
  <c r="C78" i="33"/>
  <c r="C78" i="31"/>
  <c r="C78" i="32"/>
  <c r="K78" i="32" s="1"/>
  <c r="C78" i="29"/>
  <c r="S78" i="29"/>
  <c r="U82" i="28"/>
  <c r="C82" i="32"/>
  <c r="K82" i="32" s="1"/>
  <c r="U86" i="28"/>
  <c r="C86" i="34"/>
  <c r="C90" i="34"/>
  <c r="U90" i="28"/>
  <c r="C90" i="32"/>
  <c r="K90" i="32" s="1"/>
  <c r="C94" i="32"/>
  <c r="K94" i="32"/>
  <c r="C94" i="30"/>
  <c r="U98" i="28"/>
  <c r="C98" i="31"/>
  <c r="G98" i="31"/>
  <c r="U102" i="28"/>
  <c r="C102" i="33"/>
  <c r="V102" i="33" s="1"/>
  <c r="C106" i="35"/>
  <c r="C106" i="30"/>
  <c r="Q106" i="30" s="1"/>
  <c r="U138" i="28"/>
  <c r="C138" i="31"/>
  <c r="L138" i="31" s="1"/>
  <c r="C142" i="35"/>
  <c r="C142" i="33"/>
  <c r="P142" i="33" s="1"/>
  <c r="C17" i="35"/>
  <c r="C17" i="30"/>
  <c r="U17" i="30" s="1"/>
  <c r="C17" i="32"/>
  <c r="K17" i="32" s="1"/>
  <c r="C17" i="29"/>
  <c r="S17" i="29" s="1"/>
  <c r="U65" i="28"/>
  <c r="C65" i="33"/>
  <c r="C97" i="31"/>
  <c r="L97" i="31"/>
  <c r="C97" i="32"/>
  <c r="K97" i="32" s="1"/>
  <c r="C105" i="33"/>
  <c r="V105" i="33" s="1"/>
  <c r="C105" i="32"/>
  <c r="K105" i="32" s="1"/>
  <c r="C121" i="33"/>
  <c r="V121" i="33"/>
  <c r="C121" i="32"/>
  <c r="K121" i="32" s="1"/>
  <c r="C141" i="30"/>
  <c r="C141" i="32"/>
  <c r="K141" i="32"/>
  <c r="C141" i="33"/>
  <c r="V141" i="33" s="1"/>
  <c r="C141" i="29"/>
  <c r="C149" i="33"/>
  <c r="C149" i="29"/>
  <c r="G149" i="29" s="1"/>
  <c r="I149" i="29" s="1"/>
  <c r="U149" i="28"/>
  <c r="C149" i="34"/>
  <c r="U28" i="28"/>
  <c r="U25" i="28"/>
  <c r="M167" i="29"/>
  <c r="Q167" i="29"/>
  <c r="O167" i="29"/>
  <c r="M167" i="30"/>
  <c r="O167" i="30"/>
  <c r="T167" i="30"/>
  <c r="D167" i="31"/>
  <c r="I167" i="31"/>
  <c r="E167" i="31"/>
  <c r="J167" i="31"/>
  <c r="G49" i="31"/>
  <c r="J167" i="32"/>
  <c r="G167" i="32"/>
  <c r="D167" i="32"/>
  <c r="H167" i="33"/>
  <c r="D87" i="64"/>
  <c r="L167" i="33"/>
  <c r="D91" i="64" s="1"/>
  <c r="Q167" i="33"/>
  <c r="C9" i="64" s="1"/>
  <c r="U167" i="33"/>
  <c r="C12" i="64" s="1"/>
  <c r="F167" i="33"/>
  <c r="D85" i="64" s="1"/>
  <c r="N167" i="33"/>
  <c r="D93" i="64" s="1"/>
  <c r="G167" i="34"/>
  <c r="D98" i="64" s="1"/>
  <c r="K167" i="34"/>
  <c r="O167" i="34"/>
  <c r="D103" i="64"/>
  <c r="E167" i="34"/>
  <c r="D96" i="64" s="1"/>
  <c r="I167" i="34"/>
  <c r="D100" i="64" s="1"/>
  <c r="M167" i="34"/>
  <c r="U52" i="30"/>
  <c r="C99" i="33"/>
  <c r="P99" i="33"/>
  <c r="C91" i="30"/>
  <c r="C79" i="32"/>
  <c r="K79" i="32" s="1"/>
  <c r="C83" i="34"/>
  <c r="C91" i="34"/>
  <c r="C83" i="31"/>
  <c r="G83" i="31" s="1"/>
  <c r="C139" i="32"/>
  <c r="K139" i="32" s="1"/>
  <c r="I88" i="29"/>
  <c r="L88" i="29" s="1"/>
  <c r="T88" i="29" s="1"/>
  <c r="M167" i="28"/>
  <c r="Q167" i="28"/>
  <c r="U38" i="28"/>
  <c r="U42" i="28"/>
  <c r="C18" i="35"/>
  <c r="C18" i="32"/>
  <c r="K18" i="32" s="1"/>
  <c r="C18" i="31"/>
  <c r="L18" i="31" s="1"/>
  <c r="C22" i="34"/>
  <c r="C22" i="31"/>
  <c r="G22" i="31" s="1"/>
  <c r="C34" i="30"/>
  <c r="U34" i="30" s="1"/>
  <c r="C34" i="33"/>
  <c r="P34" i="33" s="1"/>
  <c r="C34" i="32"/>
  <c r="K34" i="32" s="1"/>
  <c r="C34" i="31"/>
  <c r="G34" i="31" s="1"/>
  <c r="C38" i="35"/>
  <c r="C38" i="34"/>
  <c r="C46" i="30"/>
  <c r="U46" i="30" s="1"/>
  <c r="C46" i="35"/>
  <c r="C46" i="32"/>
  <c r="K46" i="32" s="1"/>
  <c r="C50" i="34"/>
  <c r="C50" i="30"/>
  <c r="U50" i="30" s="1"/>
  <c r="C54" i="32"/>
  <c r="K54" i="32" s="1"/>
  <c r="C54" i="29"/>
  <c r="U118" i="28"/>
  <c r="C118" i="35"/>
  <c r="C118" i="33"/>
  <c r="V118" i="33" s="1"/>
  <c r="C134" i="31"/>
  <c r="G134" i="31" s="1"/>
  <c r="U134" i="28"/>
  <c r="P18" i="33"/>
  <c r="V127" i="33"/>
  <c r="P127" i="33"/>
  <c r="C158" i="30"/>
  <c r="U158" i="30" s="1"/>
  <c r="C46" i="31"/>
  <c r="G46" i="31" s="1"/>
  <c r="L91" i="31"/>
  <c r="G91" i="31"/>
  <c r="C54" i="30"/>
  <c r="U22" i="28"/>
  <c r="C30" i="29"/>
  <c r="S30" i="29" s="1"/>
  <c r="C118" i="29"/>
  <c r="U95" i="28"/>
  <c r="C95" i="31"/>
  <c r="L95" i="31" s="1"/>
  <c r="C99" i="32"/>
  <c r="K99" i="32" s="1"/>
  <c r="C99" i="31"/>
  <c r="C103" i="29"/>
  <c r="S103" i="29" s="1"/>
  <c r="C103" i="33"/>
  <c r="P103" i="33" s="1"/>
  <c r="P107" i="33"/>
  <c r="V107" i="33"/>
  <c r="C115" i="32"/>
  <c r="K115" i="32" s="1"/>
  <c r="C115" i="31"/>
  <c r="L115" i="31"/>
  <c r="C143" i="35"/>
  <c r="C143" i="32"/>
  <c r="K143" i="32" s="1"/>
  <c r="C147" i="35"/>
  <c r="C147" i="34"/>
  <c r="C155" i="32"/>
  <c r="K155" i="32" s="1"/>
  <c r="U155" i="28"/>
  <c r="C155" i="33"/>
  <c r="S167" i="30"/>
  <c r="R168" i="30" s="1"/>
  <c r="H167" i="31"/>
  <c r="H168" i="31" s="1"/>
  <c r="V98" i="33"/>
  <c r="G29" i="29"/>
  <c r="V56" i="33"/>
  <c r="H56" i="29" s="1"/>
  <c r="P56" i="33"/>
  <c r="C103" i="31"/>
  <c r="G103" i="31" s="1"/>
  <c r="C158" i="29"/>
  <c r="S158" i="29" s="1"/>
  <c r="C155" i="34"/>
  <c r="U147" i="30"/>
  <c r="C54" i="31"/>
  <c r="G54" i="31" s="1"/>
  <c r="C115" i="34"/>
  <c r="C151" i="35"/>
  <c r="C64" i="35"/>
  <c r="C64" i="32"/>
  <c r="K64" i="32" s="1"/>
  <c r="U64" i="28"/>
  <c r="C64" i="31"/>
  <c r="C64" i="30"/>
  <c r="C68" i="35"/>
  <c r="C68" i="30"/>
  <c r="Q68" i="30" s="1"/>
  <c r="C68" i="33"/>
  <c r="C68" i="29"/>
  <c r="C72" i="33"/>
  <c r="P72" i="33" s="1"/>
  <c r="C72" i="35"/>
  <c r="C84" i="31"/>
  <c r="C84" i="34"/>
  <c r="C84" i="33"/>
  <c r="U84" i="28"/>
  <c r="C136" i="29"/>
  <c r="G136" i="29" s="1"/>
  <c r="I136" i="29" s="1"/>
  <c r="C136" i="34"/>
  <c r="U136" i="28"/>
  <c r="C136" i="35"/>
  <c r="C136" i="32"/>
  <c r="K136" i="32" s="1"/>
  <c r="V125" i="33"/>
  <c r="C18" i="34"/>
  <c r="C38" i="29"/>
  <c r="G38" i="29" s="1"/>
  <c r="S86" i="29"/>
  <c r="C80" i="35"/>
  <c r="U158" i="28"/>
  <c r="U103" i="28"/>
  <c r="V139" i="33"/>
  <c r="C58" i="35"/>
  <c r="C54" i="35"/>
  <c r="U68" i="28"/>
  <c r="U147" i="28"/>
  <c r="C136" i="31"/>
  <c r="C84" i="32"/>
  <c r="K84" i="32"/>
  <c r="C103" i="32"/>
  <c r="K103" i="32" s="1"/>
  <c r="C107" i="31"/>
  <c r="L107" i="31"/>
  <c r="C158" i="33"/>
  <c r="C118" i="31"/>
  <c r="L118" i="31" s="1"/>
  <c r="C80" i="30"/>
  <c r="U80" i="30" s="1"/>
  <c r="Q80" i="30"/>
  <c r="U61" i="28"/>
  <c r="C61" i="33"/>
  <c r="V61" i="33" s="1"/>
  <c r="C61" i="30"/>
  <c r="C61" i="31"/>
  <c r="C61" i="32"/>
  <c r="K61" i="32" s="1"/>
  <c r="C73" i="34"/>
  <c r="C73" i="29"/>
  <c r="C85" i="35"/>
  <c r="C85" i="34"/>
  <c r="C121" i="30"/>
  <c r="C121" i="34"/>
  <c r="C121" i="35"/>
  <c r="C121" i="31"/>
  <c r="L121" i="31" s="1"/>
  <c r="U121" i="28"/>
  <c r="C125" i="32"/>
  <c r="K125" i="32"/>
  <c r="C125" i="35"/>
  <c r="C125" i="29"/>
  <c r="G125" i="29" s="1"/>
  <c r="I125" i="29" s="1"/>
  <c r="U125" i="28"/>
  <c r="C129" i="34"/>
  <c r="C129" i="30"/>
  <c r="U129" i="30" s="1"/>
  <c r="C129" i="33"/>
  <c r="V129" i="33" s="1"/>
  <c r="C129" i="35"/>
  <c r="C133" i="31"/>
  <c r="U133" i="28"/>
  <c r="C133" i="30"/>
  <c r="Q133" i="30" s="1"/>
  <c r="C133" i="34"/>
  <c r="E167" i="32"/>
  <c r="H167" i="28"/>
  <c r="E167" i="28"/>
  <c r="C98" i="32"/>
  <c r="K98" i="32" s="1"/>
  <c r="C41" i="31"/>
  <c r="L41" i="31" s="1"/>
  <c r="C106" i="32"/>
  <c r="K106" i="32"/>
  <c r="C106" i="34"/>
  <c r="C102" i="34"/>
  <c r="C87" i="33"/>
  <c r="P87" i="33"/>
  <c r="C165" i="30"/>
  <c r="C106" i="29"/>
  <c r="C138" i="32"/>
  <c r="K138" i="32"/>
  <c r="C94" i="33"/>
  <c r="V94" i="33" s="1"/>
  <c r="U94" i="28"/>
  <c r="I60" i="29"/>
  <c r="J60" i="29"/>
  <c r="L134" i="31"/>
  <c r="Q82" i="30"/>
  <c r="U82" i="30"/>
  <c r="G156" i="29"/>
  <c r="I156" i="29" s="1"/>
  <c r="L145" i="31"/>
  <c r="G145" i="31"/>
  <c r="L101" i="31"/>
  <c r="G101" i="31"/>
  <c r="C19" i="33"/>
  <c r="P19" i="33"/>
  <c r="C19" i="30"/>
  <c r="U19" i="30" s="1"/>
  <c r="C19" i="32"/>
  <c r="K19" i="32" s="1"/>
  <c r="C19" i="31"/>
  <c r="C19" i="29"/>
  <c r="G19" i="29" s="1"/>
  <c r="I19" i="29" s="1"/>
  <c r="C31" i="32"/>
  <c r="K31" i="32" s="1"/>
  <c r="C31" i="33"/>
  <c r="P31" i="33"/>
  <c r="C31" i="29"/>
  <c r="G31" i="29" s="1"/>
  <c r="C31" i="34"/>
  <c r="C31" i="35"/>
  <c r="C69" i="35"/>
  <c r="C69" i="30"/>
  <c r="Q69" i="30"/>
  <c r="C69" i="33"/>
  <c r="P69" i="33" s="1"/>
  <c r="C69" i="29"/>
  <c r="C69" i="31"/>
  <c r="L69" i="31"/>
  <c r="C69" i="32"/>
  <c r="K69" i="32" s="1"/>
  <c r="C89" i="31"/>
  <c r="U89" i="28"/>
  <c r="C89" i="33"/>
  <c r="C89" i="32"/>
  <c r="K89" i="32" s="1"/>
  <c r="C89" i="29"/>
  <c r="C89" i="34"/>
  <c r="C104" i="35"/>
  <c r="U104" i="28"/>
  <c r="C112" i="30"/>
  <c r="C112" i="29"/>
  <c r="C112" i="31"/>
  <c r="C112" i="34"/>
  <c r="C116" i="32"/>
  <c r="K116" i="32" s="1"/>
  <c r="C116" i="34"/>
  <c r="U116" i="28"/>
  <c r="C116" i="33"/>
  <c r="C116" i="30"/>
  <c r="U116" i="30" s="1"/>
  <c r="C122" i="33"/>
  <c r="P122" i="33"/>
  <c r="C122" i="31"/>
  <c r="L122" i="31" s="1"/>
  <c r="C122" i="34"/>
  <c r="C130" i="32"/>
  <c r="K130" i="32"/>
  <c r="C130" i="29"/>
  <c r="G130" i="29" s="1"/>
  <c r="I130" i="29" s="1"/>
  <c r="J130" i="29" s="1"/>
  <c r="U130" i="28"/>
  <c r="C130" i="34"/>
  <c r="C130" i="31"/>
  <c r="C148" i="31"/>
  <c r="L148" i="31" s="1"/>
  <c r="U148" i="28"/>
  <c r="C156" i="32"/>
  <c r="K156" i="32" s="1"/>
  <c r="U156" i="28"/>
  <c r="C156" i="33"/>
  <c r="C156" i="30"/>
  <c r="U156" i="30" s="1"/>
  <c r="C163" i="34"/>
  <c r="C163" i="29"/>
  <c r="S163" i="29" s="1"/>
  <c r="C163" i="32"/>
  <c r="K163" i="32" s="1"/>
  <c r="U89" i="30"/>
  <c r="C89" i="35"/>
  <c r="C156" i="34"/>
  <c r="G105" i="29"/>
  <c r="I105" i="29" s="1"/>
  <c r="S105" i="29"/>
  <c r="C112" i="33"/>
  <c r="U109" i="30"/>
  <c r="Q109" i="30"/>
  <c r="C31" i="30"/>
  <c r="Q31" i="30" s="1"/>
  <c r="C19" i="34"/>
  <c r="U68" i="30"/>
  <c r="C122" i="35"/>
  <c r="U162" i="28"/>
  <c r="C162" i="35"/>
  <c r="C162" i="30"/>
  <c r="Q162" i="30" s="1"/>
  <c r="C162" i="33"/>
  <c r="C162" i="31"/>
  <c r="G162" i="31" s="1"/>
  <c r="C162" i="34"/>
  <c r="C162" i="32"/>
  <c r="K162" i="32" s="1"/>
  <c r="U166" i="28"/>
  <c r="C166" i="33"/>
  <c r="V166" i="33" s="1"/>
  <c r="C166" i="29"/>
  <c r="C166" i="31"/>
  <c r="C166" i="30"/>
  <c r="U166" i="30" s="1"/>
  <c r="F167" i="28"/>
  <c r="E168" i="28" s="1"/>
  <c r="G25" i="31"/>
  <c r="L25" i="31"/>
  <c r="L116" i="31"/>
  <c r="G116" i="31"/>
  <c r="C23" i="32"/>
  <c r="K23" i="32" s="1"/>
  <c r="C23" i="33"/>
  <c r="V23" i="33"/>
  <c r="H23" i="29" s="1"/>
  <c r="I23" i="29" s="1"/>
  <c r="K23" i="29" s="1"/>
  <c r="C23" i="34"/>
  <c r="C23" i="31"/>
  <c r="G23" i="31"/>
  <c r="C23" i="35"/>
  <c r="C23" i="30"/>
  <c r="Q23" i="30" s="1"/>
  <c r="C27" i="34"/>
  <c r="C27" i="29"/>
  <c r="G27" i="29" s="1"/>
  <c r="C27" i="32"/>
  <c r="K27" i="32" s="1"/>
  <c r="C27" i="30"/>
  <c r="Q27" i="30" s="1"/>
  <c r="C27" i="31"/>
  <c r="L27" i="31" s="1"/>
  <c r="C35" i="35"/>
  <c r="C35" i="30"/>
  <c r="Q35" i="30" s="1"/>
  <c r="C35" i="31"/>
  <c r="G35" i="31" s="1"/>
  <c r="C35" i="33"/>
  <c r="P35" i="33" s="1"/>
  <c r="C35" i="29"/>
  <c r="G35" i="29"/>
  <c r="C35" i="34"/>
  <c r="C35" i="32"/>
  <c r="K35" i="32" s="1"/>
  <c r="C39" i="35"/>
  <c r="C39" i="30"/>
  <c r="Q39" i="30" s="1"/>
  <c r="C39" i="29"/>
  <c r="G39" i="29" s="1"/>
  <c r="C39" i="33"/>
  <c r="P39" i="33" s="1"/>
  <c r="C43" i="32"/>
  <c r="K43" i="32"/>
  <c r="C43" i="30"/>
  <c r="U43" i="30" s="1"/>
  <c r="C43" i="34"/>
  <c r="C43" i="31"/>
  <c r="C43" i="33"/>
  <c r="P43" i="33" s="1"/>
  <c r="C43" i="29"/>
  <c r="S43" i="29" s="1"/>
  <c r="C47" i="32"/>
  <c r="K47" i="32" s="1"/>
  <c r="C47" i="33"/>
  <c r="C47" i="35"/>
  <c r="C47" i="34"/>
  <c r="C47" i="31"/>
  <c r="L47" i="31" s="1"/>
  <c r="C47" i="30"/>
  <c r="U47" i="30" s="1"/>
  <c r="C51" i="29"/>
  <c r="G51" i="29"/>
  <c r="C51" i="34"/>
  <c r="C51" i="35"/>
  <c r="C51" i="33"/>
  <c r="P51" i="33"/>
  <c r="C51" i="31"/>
  <c r="C51" i="32"/>
  <c r="K51" i="32" s="1"/>
  <c r="C55" i="34"/>
  <c r="C55" i="35"/>
  <c r="C55" i="33"/>
  <c r="V55" i="33" s="1"/>
  <c r="H55" i="29" s="1"/>
  <c r="C55" i="31"/>
  <c r="G55" i="31" s="1"/>
  <c r="C59" i="33"/>
  <c r="C59" i="35"/>
  <c r="C65" i="35"/>
  <c r="C65" i="32"/>
  <c r="K65" i="32" s="1"/>
  <c r="C65" i="31"/>
  <c r="L65" i="31"/>
  <c r="C65" i="34"/>
  <c r="C65" i="30"/>
  <c r="U65" i="30"/>
  <c r="C65" i="29"/>
  <c r="G65" i="29" s="1"/>
  <c r="I65" i="29" s="1"/>
  <c r="U73" i="28"/>
  <c r="C73" i="30"/>
  <c r="C73" i="31"/>
  <c r="C73" i="35"/>
  <c r="C73" i="33"/>
  <c r="C73" i="32"/>
  <c r="K73" i="32"/>
  <c r="C81" i="32"/>
  <c r="K81" i="32" s="1"/>
  <c r="U81" i="28"/>
  <c r="L100" i="31"/>
  <c r="G100" i="31"/>
  <c r="C108" i="34"/>
  <c r="C108" i="31"/>
  <c r="L108" i="31" s="1"/>
  <c r="C119" i="34"/>
  <c r="C119" i="35"/>
  <c r="C119" i="32"/>
  <c r="K119" i="32" s="1"/>
  <c r="C119" i="33"/>
  <c r="C119" i="31"/>
  <c r="C126" i="31"/>
  <c r="C126" i="34"/>
  <c r="C126" i="32"/>
  <c r="K126" i="32" s="1"/>
  <c r="U126" i="28"/>
  <c r="C126" i="35"/>
  <c r="C134" i="34"/>
  <c r="C134" i="29"/>
  <c r="C134" i="33"/>
  <c r="V134" i="33" s="1"/>
  <c r="C134" i="32"/>
  <c r="K134" i="32" s="1"/>
  <c r="C152" i="29"/>
  <c r="C152" i="31"/>
  <c r="C159" i="30"/>
  <c r="C159" i="33"/>
  <c r="C159" i="31"/>
  <c r="G159" i="31" s="1"/>
  <c r="C159" i="29"/>
  <c r="S159" i="29" s="1"/>
  <c r="C159" i="35"/>
  <c r="C159" i="32"/>
  <c r="K159" i="32" s="1"/>
  <c r="T167" i="28"/>
  <c r="U23" i="28"/>
  <c r="V133" i="33"/>
  <c r="C130" i="35"/>
  <c r="C166" i="35"/>
  <c r="C166" i="34"/>
  <c r="G49" i="29"/>
  <c r="S49" i="29"/>
  <c r="P22" i="33"/>
  <c r="C69" i="34"/>
  <c r="U149" i="30"/>
  <c r="Q149" i="30"/>
  <c r="U112" i="28"/>
  <c r="Q101" i="30"/>
  <c r="U101" i="30"/>
  <c r="E7" i="68"/>
  <c r="C47" i="29"/>
  <c r="S47" i="29"/>
  <c r="C27" i="33"/>
  <c r="P27" i="33" s="1"/>
  <c r="Q136" i="30"/>
  <c r="C134" i="30"/>
  <c r="U91" i="30"/>
  <c r="Q91" i="30"/>
  <c r="C148" i="32"/>
  <c r="K148" i="32" s="1"/>
  <c r="C23" i="29"/>
  <c r="G23" i="29"/>
  <c r="C39" i="32"/>
  <c r="K39" i="32" s="1"/>
  <c r="V82" i="33"/>
  <c r="C159" i="34"/>
  <c r="C112" i="32"/>
  <c r="K112" i="32" s="1"/>
  <c r="U69" i="28"/>
  <c r="L60" i="29"/>
  <c r="C39" i="31"/>
  <c r="G39" i="31" s="1"/>
  <c r="C27" i="35"/>
  <c r="C62" i="35"/>
  <c r="P121" i="33"/>
  <c r="C134" i="35"/>
  <c r="U39" i="28"/>
  <c r="U43" i="28"/>
  <c r="U52" i="28"/>
  <c r="Q17" i="30"/>
  <c r="H167" i="30"/>
  <c r="N167" i="30"/>
  <c r="Q24" i="30"/>
  <c r="U31" i="30"/>
  <c r="U34" i="28"/>
  <c r="S38" i="29"/>
  <c r="I86" i="29"/>
  <c r="J86" i="29" s="1"/>
  <c r="U106" i="30"/>
  <c r="L83" i="31"/>
  <c r="K36" i="32"/>
  <c r="G138" i="29"/>
  <c r="I138" i="29" s="1"/>
  <c r="S138" i="29"/>
  <c r="J167" i="30"/>
  <c r="O167" i="28"/>
  <c r="U51" i="28"/>
  <c r="S27" i="29"/>
  <c r="L167" i="30"/>
  <c r="G167" i="30"/>
  <c r="U54" i="28"/>
  <c r="G167" i="28"/>
  <c r="G168" i="28" s="1"/>
  <c r="Q164" i="30"/>
  <c r="P91" i="33"/>
  <c r="V91" i="33"/>
  <c r="C17" i="34"/>
  <c r="C17" i="31"/>
  <c r="C48" i="35"/>
  <c r="C48" i="30"/>
  <c r="U48" i="30" s="1"/>
  <c r="C52" i="34"/>
  <c r="C52" i="31"/>
  <c r="L52" i="31"/>
  <c r="C86" i="33"/>
  <c r="C86" i="31"/>
  <c r="G86" i="31"/>
  <c r="C113" i="32"/>
  <c r="K113" i="32" s="1"/>
  <c r="C113" i="29"/>
  <c r="P135" i="33"/>
  <c r="V135" i="33"/>
  <c r="C145" i="32"/>
  <c r="K145" i="32" s="1"/>
  <c r="C145" i="29"/>
  <c r="U145" i="28"/>
  <c r="C157" i="32"/>
  <c r="K157" i="32" s="1"/>
  <c r="C157" i="30"/>
  <c r="Q157" i="30" s="1"/>
  <c r="U19" i="28"/>
  <c r="U20" i="28"/>
  <c r="R167" i="29"/>
  <c r="P167" i="29"/>
  <c r="O168" i="29" s="1"/>
  <c r="E167" i="30"/>
  <c r="I167" i="30"/>
  <c r="Q52" i="30"/>
  <c r="C86" i="30"/>
  <c r="C70" i="34"/>
  <c r="G45" i="31"/>
  <c r="G18" i="31"/>
  <c r="C20" i="30"/>
  <c r="U20" i="30" s="1"/>
  <c r="C66" i="34"/>
  <c r="C74" i="32"/>
  <c r="K74" i="32" s="1"/>
  <c r="C74" i="30"/>
  <c r="C86" i="35"/>
  <c r="C131" i="35"/>
  <c r="C135" i="31"/>
  <c r="C135" i="29"/>
  <c r="S135" i="29" s="1"/>
  <c r="C105" i="30"/>
  <c r="U105" i="30"/>
  <c r="C149" i="35"/>
  <c r="C145" i="33"/>
  <c r="C145" i="30"/>
  <c r="C141" i="35"/>
  <c r="U141" i="28"/>
  <c r="C101" i="29"/>
  <c r="C90" i="33"/>
  <c r="C36" i="35"/>
  <c r="C52" i="33"/>
  <c r="C44" i="34"/>
  <c r="C48" i="31"/>
  <c r="L48" i="31"/>
  <c r="C36" i="33"/>
  <c r="C153" i="29"/>
  <c r="C113" i="33"/>
  <c r="P113" i="33"/>
  <c r="G118" i="31"/>
  <c r="C78" i="30"/>
  <c r="C74" i="35"/>
  <c r="C138" i="34"/>
  <c r="C138" i="30"/>
  <c r="G159" i="29"/>
  <c r="I159" i="29"/>
  <c r="J159" i="29" s="1"/>
  <c r="G36" i="31"/>
  <c r="L36" i="31"/>
  <c r="U77" i="28"/>
  <c r="C77" i="34"/>
  <c r="C77" i="29"/>
  <c r="C77" i="31"/>
  <c r="C85" i="33"/>
  <c r="V85" i="33" s="1"/>
  <c r="U85" i="28"/>
  <c r="C85" i="31"/>
  <c r="L85" i="31" s="1"/>
  <c r="U93" i="28"/>
  <c r="C93" i="35"/>
  <c r="C93" i="34"/>
  <c r="C93" i="32"/>
  <c r="K93" i="32" s="1"/>
  <c r="C93" i="29"/>
  <c r="C93" i="31"/>
  <c r="G93" i="31" s="1"/>
  <c r="C93" i="30"/>
  <c r="C100" i="33"/>
  <c r="C100" i="35"/>
  <c r="C100" i="29"/>
  <c r="G100" i="29" s="1"/>
  <c r="I100" i="29" s="1"/>
  <c r="U100" i="28"/>
  <c r="C104" i="29"/>
  <c r="C104" i="33"/>
  <c r="C104" i="30"/>
  <c r="U104" i="30" s="1"/>
  <c r="C104" i="31"/>
  <c r="L104" i="31" s="1"/>
  <c r="C104" i="32"/>
  <c r="K104" i="32"/>
  <c r="C137" i="34"/>
  <c r="C137" i="31"/>
  <c r="C137" i="30"/>
  <c r="C137" i="32"/>
  <c r="K137" i="32" s="1"/>
  <c r="U140" i="28"/>
  <c r="C140" i="30"/>
  <c r="Q140" i="30" s="1"/>
  <c r="C144" i="33"/>
  <c r="C144" i="31"/>
  <c r="C144" i="34"/>
  <c r="C144" i="32"/>
  <c r="K144" i="32" s="1"/>
  <c r="U144" i="28"/>
  <c r="C144" i="35"/>
  <c r="U66" i="30"/>
  <c r="C148" i="33"/>
  <c r="G155" i="29"/>
  <c r="I155" i="29" s="1"/>
  <c r="C81" i="30"/>
  <c r="C96" i="30"/>
  <c r="C96" i="32"/>
  <c r="K96" i="32" s="1"/>
  <c r="V67" i="33"/>
  <c r="P67" i="33"/>
  <c r="C85" i="29"/>
  <c r="H167" i="32"/>
  <c r="G168" i="35"/>
  <c r="D76" i="64"/>
  <c r="U97" i="30"/>
  <c r="S133" i="29"/>
  <c r="C100" i="30"/>
  <c r="G98" i="29"/>
  <c r="I98" i="29" s="1"/>
  <c r="S98" i="29"/>
  <c r="C85" i="30"/>
  <c r="K53" i="32"/>
  <c r="K25" i="32"/>
  <c r="G115" i="31"/>
  <c r="Q34" i="30"/>
  <c r="C140" i="32"/>
  <c r="K140" i="32" s="1"/>
  <c r="C148" i="35"/>
  <c r="L82" i="31"/>
  <c r="V142" i="33"/>
  <c r="G125" i="31"/>
  <c r="L125" i="31"/>
  <c r="P23" i="33"/>
  <c r="S64" i="29"/>
  <c r="G64" i="29"/>
  <c r="I64" i="29"/>
  <c r="L58" i="31"/>
  <c r="G58" i="31"/>
  <c r="P61" i="33"/>
  <c r="C144" i="29"/>
  <c r="L120" i="31"/>
  <c r="G120" i="31"/>
  <c r="S99" i="29"/>
  <c r="G99" i="29"/>
  <c r="I99" i="29" s="1"/>
  <c r="C21" i="33"/>
  <c r="C21" i="29"/>
  <c r="C21" i="31"/>
  <c r="U21" i="28"/>
  <c r="C25" i="30"/>
  <c r="C25" i="29"/>
  <c r="S25" i="29" s="1"/>
  <c r="C25" i="33"/>
  <c r="C25" i="35"/>
  <c r="C29" i="34"/>
  <c r="C29" i="32"/>
  <c r="K29" i="32" s="1"/>
  <c r="C29" i="33"/>
  <c r="C29" i="31"/>
  <c r="C29" i="30"/>
  <c r="C33" i="31"/>
  <c r="C33" i="30"/>
  <c r="C33" i="35"/>
  <c r="C33" i="29"/>
  <c r="C37" i="32"/>
  <c r="K37" i="32" s="1"/>
  <c r="C37" i="35"/>
  <c r="C37" i="29"/>
  <c r="C37" i="31"/>
  <c r="L37" i="31" s="1"/>
  <c r="K41" i="32"/>
  <c r="C45" i="30"/>
  <c r="C45" i="35"/>
  <c r="U45" i="28"/>
  <c r="C45" i="34"/>
  <c r="C45" i="29"/>
  <c r="C49" i="33"/>
  <c r="C49" i="32"/>
  <c r="K49" i="32" s="1"/>
  <c r="C49" i="35"/>
  <c r="C49" i="30"/>
  <c r="C53" i="35"/>
  <c r="C53" i="29"/>
  <c r="G53" i="29" s="1"/>
  <c r="I53" i="29" s="1"/>
  <c r="C57" i="34"/>
  <c r="C57" i="31"/>
  <c r="C57" i="29"/>
  <c r="C57" i="32"/>
  <c r="K57" i="32" s="1"/>
  <c r="C67" i="31"/>
  <c r="C67" i="32"/>
  <c r="K67" i="32" s="1"/>
  <c r="C67" i="30"/>
  <c r="C67" i="35"/>
  <c r="C67" i="29"/>
  <c r="C71" i="33"/>
  <c r="C71" i="35"/>
  <c r="C71" i="32"/>
  <c r="K71" i="32" s="1"/>
  <c r="C71" i="30"/>
  <c r="U71" i="28"/>
  <c r="C71" i="29"/>
  <c r="C71" i="31"/>
  <c r="C75" i="34"/>
  <c r="C75" i="29"/>
  <c r="C75" i="31"/>
  <c r="C75" i="35"/>
  <c r="C75" i="30"/>
  <c r="C75" i="33"/>
  <c r="C79" i="33"/>
  <c r="C79" i="34"/>
  <c r="C79" i="31"/>
  <c r="C79" i="35"/>
  <c r="C83" i="32"/>
  <c r="K83" i="32" s="1"/>
  <c r="C83" i="30"/>
  <c r="U83" i="28"/>
  <c r="C87" i="29"/>
  <c r="C87" i="30"/>
  <c r="C87" i="35"/>
  <c r="C110" i="33"/>
  <c r="C110" i="35"/>
  <c r="C110" i="30"/>
  <c r="U110" i="28"/>
  <c r="C110" i="32"/>
  <c r="K110" i="32"/>
  <c r="C110" i="31"/>
  <c r="C110" i="29"/>
  <c r="C110" i="34"/>
  <c r="C124" i="34"/>
  <c r="C124" i="35"/>
  <c r="C124" i="30"/>
  <c r="C124" i="32"/>
  <c r="K124" i="32"/>
  <c r="C124" i="31"/>
  <c r="C128" i="33"/>
  <c r="C128" i="35"/>
  <c r="U128" i="28"/>
  <c r="C128" i="32"/>
  <c r="K128" i="32" s="1"/>
  <c r="C132" i="33"/>
  <c r="V132" i="33"/>
  <c r="C132" i="29"/>
  <c r="C132" i="32"/>
  <c r="K132" i="32" s="1"/>
  <c r="C132" i="35"/>
  <c r="C142" i="32"/>
  <c r="K142" i="32" s="1"/>
  <c r="C142" i="30"/>
  <c r="C142" i="29"/>
  <c r="C146" i="35"/>
  <c r="U146" i="28"/>
  <c r="C146" i="33"/>
  <c r="C146" i="30"/>
  <c r="C146" i="34"/>
  <c r="C150" i="35"/>
  <c r="C150" i="33"/>
  <c r="C150" i="34"/>
  <c r="C150" i="29"/>
  <c r="C150" i="31"/>
  <c r="G150" i="31" s="1"/>
  <c r="C150" i="30"/>
  <c r="U154" i="28"/>
  <c r="C154" i="32"/>
  <c r="K154" i="32" s="1"/>
  <c r="C154" i="33"/>
  <c r="C154" i="29"/>
  <c r="C164" i="34"/>
  <c r="C164" i="31"/>
  <c r="U164" i="28"/>
  <c r="F167" i="30"/>
  <c r="F169" i="30" s="1"/>
  <c r="R167" i="30"/>
  <c r="F167" i="31"/>
  <c r="K167" i="31"/>
  <c r="C81" i="35"/>
  <c r="C81" i="33"/>
  <c r="C81" i="29"/>
  <c r="C81" i="31"/>
  <c r="C96" i="33"/>
  <c r="C96" i="35"/>
  <c r="U96" i="28"/>
  <c r="C96" i="31"/>
  <c r="C104" i="34"/>
  <c r="C100" i="34"/>
  <c r="C148" i="30"/>
  <c r="K33" i="32"/>
  <c r="V93" i="33"/>
  <c r="S88" i="29"/>
  <c r="Q42" i="30"/>
  <c r="G162" i="29"/>
  <c r="I162" i="29" s="1"/>
  <c r="S162" i="29"/>
  <c r="F167" i="32"/>
  <c r="D101" i="64"/>
  <c r="K167" i="30"/>
  <c r="L45" i="31"/>
  <c r="P164" i="33"/>
  <c r="G61" i="29"/>
  <c r="I61" i="29" s="1"/>
  <c r="J61" i="29" s="1"/>
  <c r="C100" i="32"/>
  <c r="K100" i="32"/>
  <c r="C85" i="32"/>
  <c r="K85" i="32" s="1"/>
  <c r="K56" i="32"/>
  <c r="C53" i="34"/>
  <c r="C29" i="35"/>
  <c r="C150" i="32"/>
  <c r="K150" i="32" s="1"/>
  <c r="C148" i="29"/>
  <c r="C164" i="32"/>
  <c r="K164" i="32" s="1"/>
  <c r="L38" i="31"/>
  <c r="C53" i="31"/>
  <c r="C53" i="33"/>
  <c r="U49" i="28"/>
  <c r="C57" i="33"/>
  <c r="P57" i="33" s="1"/>
  <c r="U57" i="28"/>
  <c r="V83" i="33"/>
  <c r="G47" i="31"/>
  <c r="C140" i="35"/>
  <c r="Q126" i="30"/>
  <c r="U126" i="30"/>
  <c r="C142" i="31"/>
  <c r="C87" i="34"/>
  <c r="C83" i="29"/>
  <c r="S149" i="29"/>
  <c r="P141" i="33"/>
  <c r="C96" i="29"/>
  <c r="U33" i="28"/>
  <c r="C87" i="31"/>
  <c r="S62" i="29"/>
  <c r="U67" i="28"/>
  <c r="C37" i="33"/>
  <c r="L20" i="31"/>
  <c r="C137" i="33"/>
  <c r="C81" i="34"/>
  <c r="U75" i="28"/>
  <c r="C148" i="34"/>
  <c r="C128" i="31"/>
  <c r="G128" i="31" s="1"/>
  <c r="Q123" i="30"/>
  <c r="C124" i="29"/>
  <c r="U87" i="28"/>
  <c r="C144" i="30"/>
  <c r="C124" i="33"/>
  <c r="I168" i="35"/>
  <c r="J169" i="35" s="1"/>
  <c r="G34" i="29"/>
  <c r="P102" i="33"/>
  <c r="L168" i="35"/>
  <c r="L169" i="35" s="1"/>
  <c r="D79" i="64" s="1"/>
  <c r="U35" i="30"/>
  <c r="K48" i="32"/>
  <c r="S157" i="29"/>
  <c r="G157" i="29"/>
  <c r="I157" i="29" s="1"/>
  <c r="L157" i="29" s="1"/>
  <c r="T157" i="29" s="1"/>
  <c r="G121" i="29"/>
  <c r="I121" i="29" s="1"/>
  <c r="S121" i="29"/>
  <c r="U162" i="30"/>
  <c r="U18" i="28"/>
  <c r="C18" i="30"/>
  <c r="C18" i="29"/>
  <c r="C22" i="30"/>
  <c r="Q22" i="30" s="1"/>
  <c r="C22" i="32"/>
  <c r="K22" i="32" s="1"/>
  <c r="C22" i="29"/>
  <c r="C26" i="30"/>
  <c r="C26" i="32"/>
  <c r="K26" i="32" s="1"/>
  <c r="C30" i="30"/>
  <c r="C30" i="34"/>
  <c r="C30" i="31"/>
  <c r="C34" i="34"/>
  <c r="C34" i="35"/>
  <c r="C38" i="30"/>
  <c r="C38" i="33"/>
  <c r="C38" i="32"/>
  <c r="K38" i="32"/>
  <c r="C42" i="34"/>
  <c r="C42" i="32"/>
  <c r="K42" i="32" s="1"/>
  <c r="C42" i="33"/>
  <c r="C42" i="29"/>
  <c r="S42" i="29" s="1"/>
  <c r="C42" i="35"/>
  <c r="U50" i="28"/>
  <c r="C50" i="31"/>
  <c r="C50" i="29"/>
  <c r="G50" i="29" s="1"/>
  <c r="C50" i="35"/>
  <c r="C76" i="29"/>
  <c r="S76" i="29"/>
  <c r="C76" i="33"/>
  <c r="P76" i="33" s="1"/>
  <c r="C76" i="30"/>
  <c r="C76" i="35"/>
  <c r="C76" i="32"/>
  <c r="K76" i="32" s="1"/>
  <c r="C76" i="34"/>
  <c r="U76" i="28"/>
  <c r="C76" i="31"/>
  <c r="C88" i="35"/>
  <c r="C88" i="31"/>
  <c r="G88" i="31" s="1"/>
  <c r="C88" i="34"/>
  <c r="C88" i="32"/>
  <c r="K88" i="32" s="1"/>
  <c r="C88" i="33"/>
  <c r="C88" i="30"/>
  <c r="Q88" i="30" s="1"/>
  <c r="C92" i="34"/>
  <c r="C92" i="32"/>
  <c r="K92" i="32" s="1"/>
  <c r="C92" i="29"/>
  <c r="C92" i="33"/>
  <c r="V92" i="33" s="1"/>
  <c r="C92" i="30"/>
  <c r="C92" i="31"/>
  <c r="U92" i="28"/>
  <c r="C95" i="33"/>
  <c r="V95" i="33" s="1"/>
  <c r="C95" i="32"/>
  <c r="K95" i="32" s="1"/>
  <c r="C95" i="34"/>
  <c r="C95" i="35"/>
  <c r="C95" i="30"/>
  <c r="Q95" i="30" s="1"/>
  <c r="C99" i="35"/>
  <c r="U99" i="28"/>
  <c r="C103" i="35"/>
  <c r="C103" i="34"/>
  <c r="C103" i="30"/>
  <c r="U103" i="30" s="1"/>
  <c r="C107" i="30"/>
  <c r="U107" i="28"/>
  <c r="U111" i="28"/>
  <c r="C111" i="31"/>
  <c r="C151" i="33"/>
  <c r="C151" i="31"/>
  <c r="G151" i="31" s="1"/>
  <c r="C151" i="29"/>
  <c r="C151" i="32"/>
  <c r="K151" i="32"/>
  <c r="C151" i="34"/>
  <c r="C155" i="35"/>
  <c r="C155" i="30"/>
  <c r="C158" i="31"/>
  <c r="C158" i="32"/>
  <c r="K158" i="32" s="1"/>
  <c r="C158" i="35"/>
  <c r="C165" i="34"/>
  <c r="C165" i="33"/>
  <c r="C165" i="31"/>
  <c r="L165" i="31" s="1"/>
  <c r="U36" i="28"/>
  <c r="C153" i="33"/>
  <c r="U153" i="28"/>
  <c r="C153" i="34"/>
  <c r="C153" i="30"/>
  <c r="C157" i="33"/>
  <c r="U157" i="28"/>
  <c r="C157" i="34"/>
  <c r="C157" i="31"/>
  <c r="C157" i="35"/>
  <c r="C160" i="35"/>
  <c r="C160" i="30"/>
  <c r="Q160" i="30" s="1"/>
  <c r="C160" i="33"/>
  <c r="U160" i="28"/>
  <c r="C163" i="33"/>
  <c r="C163" i="35"/>
  <c r="C163" i="31"/>
  <c r="U163" i="28"/>
  <c r="C163" i="30"/>
  <c r="P167" i="28"/>
  <c r="U35" i="28"/>
  <c r="S167" i="28"/>
  <c r="U37" i="28"/>
  <c r="P167" i="30"/>
  <c r="O168" i="30" s="1"/>
  <c r="I167" i="32"/>
  <c r="I168" i="32" s="1"/>
  <c r="J167" i="33"/>
  <c r="D89" i="64" s="1"/>
  <c r="Q167" i="34"/>
  <c r="G47" i="29"/>
  <c r="G145" i="29"/>
  <c r="I145" i="29" s="1"/>
  <c r="S145" i="29"/>
  <c r="C60" i="33"/>
  <c r="C60" i="30"/>
  <c r="C63" i="35"/>
  <c r="C63" i="29"/>
  <c r="C97" i="34"/>
  <c r="C97" i="35"/>
  <c r="C97" i="29"/>
  <c r="C105" i="31"/>
  <c r="C105" i="35"/>
  <c r="C113" i="30"/>
  <c r="C113" i="34"/>
  <c r="C113" i="31"/>
  <c r="C127" i="31"/>
  <c r="C127" i="34"/>
  <c r="C127" i="29"/>
  <c r="C131" i="31"/>
  <c r="C131" i="32"/>
  <c r="K131" i="32" s="1"/>
  <c r="C135" i="32"/>
  <c r="K135" i="32" s="1"/>
  <c r="U135" i="28"/>
  <c r="C135" i="34"/>
  <c r="C135" i="30"/>
  <c r="K52" i="32"/>
  <c r="C80" i="33"/>
  <c r="P80" i="33" s="1"/>
  <c r="C80" i="31"/>
  <c r="C94" i="29"/>
  <c r="C94" i="31"/>
  <c r="C119" i="30"/>
  <c r="Q119" i="30" s="1"/>
  <c r="C119" i="29"/>
  <c r="U119" i="28"/>
  <c r="C126" i="33"/>
  <c r="C126" i="29"/>
  <c r="G126" i="29" s="1"/>
  <c r="I126" i="29" s="1"/>
  <c r="C130" i="33"/>
  <c r="C130" i="30"/>
  <c r="C156" i="35"/>
  <c r="C156" i="31"/>
  <c r="G156" i="31" s="1"/>
  <c r="U47" i="28"/>
  <c r="R167" i="28"/>
  <c r="U29" i="28"/>
  <c r="L86" i="29"/>
  <c r="T86" i="29" s="1"/>
  <c r="U56" i="28"/>
  <c r="V99" i="33"/>
  <c r="G85" i="31"/>
  <c r="V34" i="33"/>
  <c r="H34" i="29" s="1"/>
  <c r="I34" i="29" s="1"/>
  <c r="K34" i="29" s="1"/>
  <c r="L140" i="31"/>
  <c r="L72" i="31"/>
  <c r="S91" i="29"/>
  <c r="L106" i="31"/>
  <c r="L74" i="31"/>
  <c r="G95" i="29"/>
  <c r="I95" i="29" s="1"/>
  <c r="G28" i="31"/>
  <c r="L28" i="31"/>
  <c r="Q103" i="30"/>
  <c r="P74" i="33"/>
  <c r="C114" i="35"/>
  <c r="C114" i="29"/>
  <c r="C114" i="34"/>
  <c r="C114" i="31"/>
  <c r="C114" i="33"/>
  <c r="V114" i="33" s="1"/>
  <c r="U114" i="28"/>
  <c r="C114" i="32"/>
  <c r="K114" i="32" s="1"/>
  <c r="D9" i="33"/>
  <c r="P64" i="33"/>
  <c r="V64" i="33"/>
  <c r="L153" i="31"/>
  <c r="G153" i="31"/>
  <c r="L86" i="31"/>
  <c r="C82" i="35"/>
  <c r="C82" i="29"/>
  <c r="U109" i="28"/>
  <c r="C109" i="31"/>
  <c r="C109" i="29"/>
  <c r="C109" i="32"/>
  <c r="K109" i="32"/>
  <c r="C109" i="35"/>
  <c r="S35" i="29"/>
  <c r="C24" i="35"/>
  <c r="C24" i="29"/>
  <c r="C24" i="32"/>
  <c r="K24" i="32" s="1"/>
  <c r="U24" i="28"/>
  <c r="C24" i="33"/>
  <c r="C28" i="33"/>
  <c r="C28" i="29"/>
  <c r="C28" i="35"/>
  <c r="C28" i="30"/>
  <c r="C28" i="32"/>
  <c r="K28" i="32" s="1"/>
  <c r="C32" i="34"/>
  <c r="C32" i="31"/>
  <c r="C32" i="32"/>
  <c r="K32" i="32" s="1"/>
  <c r="C32" i="33"/>
  <c r="U32" i="28"/>
  <c r="U40" i="28"/>
  <c r="C40" i="32"/>
  <c r="K40" i="32" s="1"/>
  <c r="C40" i="29"/>
  <c r="C40" i="34"/>
  <c r="C40" i="31"/>
  <c r="C40" i="35"/>
  <c r="C40" i="30"/>
  <c r="C40" i="33"/>
  <c r="C44" i="33"/>
  <c r="C44" i="30"/>
  <c r="U44" i="28"/>
  <c r="C44" i="31"/>
  <c r="C44" i="35"/>
  <c r="C44" i="29"/>
  <c r="C62" i="32"/>
  <c r="K62" i="32" s="1"/>
  <c r="C62" i="31"/>
  <c r="C62" i="33"/>
  <c r="C62" i="30"/>
  <c r="C62" i="34"/>
  <c r="U62" i="28"/>
  <c r="L42" i="31"/>
  <c r="G42" i="31"/>
  <c r="G24" i="31"/>
  <c r="L24" i="31"/>
  <c r="C123" i="35"/>
  <c r="C123" i="31"/>
  <c r="U123" i="28"/>
  <c r="C123" i="34"/>
  <c r="C123" i="29"/>
  <c r="G123" i="29" s="1"/>
  <c r="I123" i="29" s="1"/>
  <c r="C123" i="33"/>
  <c r="C123" i="32"/>
  <c r="K123" i="32" s="1"/>
  <c r="C161" i="30"/>
  <c r="U161" i="28"/>
  <c r="C161" i="33"/>
  <c r="C161" i="31"/>
  <c r="C161" i="29"/>
  <c r="C161" i="35"/>
  <c r="C161" i="34"/>
  <c r="G30" i="29"/>
  <c r="L77" i="31"/>
  <c r="G77" i="31"/>
  <c r="U26" i="28"/>
  <c r="C26" i="33"/>
  <c r="C26" i="31"/>
  <c r="C26" i="34"/>
  <c r="C26" i="29"/>
  <c r="C30" i="32"/>
  <c r="K30" i="32"/>
  <c r="U30" i="28"/>
  <c r="C30" i="33"/>
  <c r="U46" i="28"/>
  <c r="C46" i="33"/>
  <c r="C46" i="34"/>
  <c r="C46" i="29"/>
  <c r="C50" i="32"/>
  <c r="K50" i="32"/>
  <c r="C50" i="33"/>
  <c r="P50" i="33" s="1"/>
  <c r="C54" i="34"/>
  <c r="C54" i="33"/>
  <c r="C58" i="34"/>
  <c r="C58" i="30"/>
  <c r="Q58" i="30" s="1"/>
  <c r="C58" i="29"/>
  <c r="U58" i="28"/>
  <c r="C58" i="33"/>
  <c r="C58" i="32"/>
  <c r="K58" i="32" s="1"/>
  <c r="C152" i="35"/>
  <c r="C152" i="32"/>
  <c r="K152" i="32"/>
  <c r="C152" i="30"/>
  <c r="U152" i="30" s="1"/>
  <c r="U152" i="28"/>
  <c r="C152" i="33"/>
  <c r="G31" i="31"/>
  <c r="L31" i="31"/>
  <c r="Q46" i="30"/>
  <c r="C152" i="34"/>
  <c r="U55" i="28"/>
  <c r="C55" i="30"/>
  <c r="Q55" i="30" s="1"/>
  <c r="C55" i="32"/>
  <c r="K55" i="32" s="1"/>
  <c r="C55" i="29"/>
  <c r="U59" i="28"/>
  <c r="C59" i="34"/>
  <c r="C59" i="31"/>
  <c r="C59" i="32"/>
  <c r="K59" i="32" s="1"/>
  <c r="C59" i="29"/>
  <c r="S59" i="29" s="1"/>
  <c r="C72" i="29"/>
  <c r="C72" i="34"/>
  <c r="C72" i="32"/>
  <c r="K72" i="32" s="1"/>
  <c r="C77" i="35"/>
  <c r="C77" i="32"/>
  <c r="K77" i="32" s="1"/>
  <c r="C77" i="30"/>
  <c r="C77" i="33"/>
  <c r="C108" i="29"/>
  <c r="S108" i="29" s="1"/>
  <c r="C108" i="33"/>
  <c r="C108" i="30"/>
  <c r="U108" i="28"/>
  <c r="C108" i="35"/>
  <c r="C108" i="32"/>
  <c r="K108" i="32" s="1"/>
  <c r="C111" i="29"/>
  <c r="C111" i="34"/>
  <c r="C111" i="32"/>
  <c r="K111" i="32" s="1"/>
  <c r="C111" i="33"/>
  <c r="C111" i="30"/>
  <c r="U117" i="28"/>
  <c r="C117" i="33"/>
  <c r="C117" i="34"/>
  <c r="C117" i="31"/>
  <c r="C117" i="30"/>
  <c r="C117" i="32"/>
  <c r="K117" i="32" s="1"/>
  <c r="C120" i="35"/>
  <c r="C120" i="32"/>
  <c r="K120" i="32" s="1"/>
  <c r="C120" i="30"/>
  <c r="U120" i="28"/>
  <c r="C120" i="33"/>
  <c r="C120" i="29"/>
  <c r="C139" i="29"/>
  <c r="C139" i="35"/>
  <c r="C139" i="34"/>
  <c r="C139" i="30"/>
  <c r="U139" i="28"/>
  <c r="C139" i="31"/>
  <c r="U31" i="28"/>
  <c r="D167" i="30"/>
  <c r="C21" i="34"/>
  <c r="C21" i="30"/>
  <c r="C66" i="31"/>
  <c r="C66" i="33"/>
  <c r="C70" i="33"/>
  <c r="C70" i="29"/>
  <c r="C79" i="30"/>
  <c r="U79" i="28"/>
  <c r="C115" i="29"/>
  <c r="C115" i="35"/>
  <c r="C115" i="33"/>
  <c r="C115" i="30"/>
  <c r="U115" i="28"/>
  <c r="C128" i="29"/>
  <c r="C128" i="34"/>
  <c r="C128" i="30"/>
  <c r="C132" i="31"/>
  <c r="C132" i="34"/>
  <c r="C132" i="30"/>
  <c r="U132" i="28"/>
  <c r="C140" i="34"/>
  <c r="C140" i="33"/>
  <c r="C140" i="29"/>
  <c r="C143" i="34"/>
  <c r="C143" i="30"/>
  <c r="C143" i="33"/>
  <c r="C143" i="29"/>
  <c r="U143" i="28"/>
  <c r="C143" i="31"/>
  <c r="C147" i="33"/>
  <c r="C147" i="31"/>
  <c r="C147" i="32"/>
  <c r="K147" i="32"/>
  <c r="C147" i="29"/>
  <c r="U17" i="28"/>
  <c r="C37" i="34"/>
  <c r="C37" i="30"/>
  <c r="U41" i="28"/>
  <c r="C41" i="30"/>
  <c r="U53" i="28"/>
  <c r="U63" i="28"/>
  <c r="C63" i="33"/>
  <c r="C63" i="30"/>
  <c r="C84" i="29"/>
  <c r="C84" i="30"/>
  <c r="C107" i="34"/>
  <c r="C107" i="32"/>
  <c r="K107" i="32" s="1"/>
  <c r="C107" i="35"/>
  <c r="C107" i="29"/>
  <c r="C116" i="29"/>
  <c r="C116" i="35"/>
  <c r="U122" i="28"/>
  <c r="C122" i="30"/>
  <c r="C122" i="32"/>
  <c r="K122" i="32" s="1"/>
  <c r="C122" i="29"/>
  <c r="U137" i="28"/>
  <c r="C137" i="35"/>
  <c r="C137" i="29"/>
  <c r="C146" i="29"/>
  <c r="C146" i="32"/>
  <c r="K146" i="32" s="1"/>
  <c r="C154" i="34"/>
  <c r="C154" i="31"/>
  <c r="C154" i="35"/>
  <c r="C154" i="30"/>
  <c r="C160" i="31"/>
  <c r="C160" i="29"/>
  <c r="N167" i="28"/>
  <c r="U27" i="28"/>
  <c r="U78" i="28"/>
  <c r="C78" i="35"/>
  <c r="C118" i="34"/>
  <c r="C118" i="32"/>
  <c r="K118" i="32" s="1"/>
  <c r="C118" i="30"/>
  <c r="U113" i="28"/>
  <c r="K167" i="33"/>
  <c r="D90" i="64" s="1"/>
  <c r="D167" i="33"/>
  <c r="J88" i="29"/>
  <c r="Q43" i="30"/>
  <c r="U70" i="30"/>
  <c r="V33" i="33"/>
  <c r="H33" i="29" s="1"/>
  <c r="K88" i="29"/>
  <c r="G60" i="31"/>
  <c r="G117" i="29"/>
  <c r="I117" i="29" s="1"/>
  <c r="L117" i="29" s="1"/>
  <c r="Q48" i="30"/>
  <c r="G32" i="29"/>
  <c r="P105" i="33"/>
  <c r="G68" i="31"/>
  <c r="L103" i="31"/>
  <c r="G138" i="31"/>
  <c r="G121" i="31"/>
  <c r="G149" i="31"/>
  <c r="D169" i="31"/>
  <c r="S20" i="29"/>
  <c r="S52" i="29"/>
  <c r="G141" i="31"/>
  <c r="L23" i="31"/>
  <c r="S23" i="29"/>
  <c r="V103" i="33"/>
  <c r="P129" i="33"/>
  <c r="D169" i="32"/>
  <c r="V109" i="33"/>
  <c r="P109" i="33"/>
  <c r="S141" i="29"/>
  <c r="G141" i="29"/>
  <c r="I141" i="29" s="1"/>
  <c r="L162" i="31"/>
  <c r="J168" i="31"/>
  <c r="P118" i="33"/>
  <c r="G107" i="31"/>
  <c r="G17" i="29"/>
  <c r="G74" i="29"/>
  <c r="I74" i="29" s="1"/>
  <c r="J74" i="29" s="1"/>
  <c r="S136" i="29"/>
  <c r="V122" i="33"/>
  <c r="L46" i="31"/>
  <c r="Q166" i="30"/>
  <c r="U27" i="30"/>
  <c r="G97" i="31"/>
  <c r="G135" i="29"/>
  <c r="I135" i="29"/>
  <c r="G65" i="31"/>
  <c r="U23" i="30"/>
  <c r="Q129" i="30"/>
  <c r="D168" i="31"/>
  <c r="G163" i="29"/>
  <c r="I163" i="29" s="1"/>
  <c r="J163" i="29" s="1"/>
  <c r="Q116" i="30"/>
  <c r="D168" i="32"/>
  <c r="P94" i="33"/>
  <c r="Q47" i="30"/>
  <c r="U133" i="30"/>
  <c r="G78" i="29"/>
  <c r="I78" i="29" s="1"/>
  <c r="L78" i="29" s="1"/>
  <c r="V87" i="33"/>
  <c r="L78" i="31"/>
  <c r="G78" i="31"/>
  <c r="V101" i="33"/>
  <c r="P101" i="33"/>
  <c r="G148" i="31"/>
  <c r="Q105" i="30"/>
  <c r="G95" i="31"/>
  <c r="V51" i="33"/>
  <c r="H51" i="29" s="1"/>
  <c r="L34" i="31"/>
  <c r="P132" i="33"/>
  <c r="U140" i="30"/>
  <c r="S130" i="29"/>
  <c r="L98" i="31"/>
  <c r="S31" i="29"/>
  <c r="G103" i="29"/>
  <c r="I103" i="29"/>
  <c r="L103" i="29" s="1"/>
  <c r="T103" i="29" s="1"/>
  <c r="S125" i="29"/>
  <c r="Q168" i="29"/>
  <c r="V31" i="33"/>
  <c r="H31" i="29"/>
  <c r="V149" i="33"/>
  <c r="P149" i="33"/>
  <c r="Q141" i="30"/>
  <c r="U141" i="30"/>
  <c r="Q94" i="30"/>
  <c r="U94" i="30"/>
  <c r="V78" i="33"/>
  <c r="P78" i="33"/>
  <c r="S165" i="29"/>
  <c r="G165" i="29"/>
  <c r="I165" i="29"/>
  <c r="K165" i="29" s="1"/>
  <c r="G133" i="31"/>
  <c r="L133" i="31"/>
  <c r="U39" i="30"/>
  <c r="G43" i="29"/>
  <c r="Q121" i="30"/>
  <c r="U121" i="30"/>
  <c r="V158" i="33"/>
  <c r="P158" i="33"/>
  <c r="G136" i="31"/>
  <c r="L136" i="31"/>
  <c r="P84" i="33"/>
  <c r="V84" i="33"/>
  <c r="V72" i="33"/>
  <c r="G108" i="31"/>
  <c r="L150" i="31"/>
  <c r="G48" i="31"/>
  <c r="Q19" i="30"/>
  <c r="V35" i="33"/>
  <c r="H35" i="29" s="1"/>
  <c r="U69" i="30"/>
  <c r="L55" i="31"/>
  <c r="Q50" i="30"/>
  <c r="G158" i="29"/>
  <c r="I158" i="29"/>
  <c r="J158" i="29" s="1"/>
  <c r="Q165" i="30"/>
  <c r="U165" i="30"/>
  <c r="G68" i="29"/>
  <c r="I68" i="29"/>
  <c r="S68" i="29"/>
  <c r="U64" i="30"/>
  <c r="Q64" i="30"/>
  <c r="G106" i="29"/>
  <c r="I106" i="29" s="1"/>
  <c r="S106" i="29"/>
  <c r="Q61" i="30"/>
  <c r="U61" i="30"/>
  <c r="G41" i="31"/>
  <c r="V155" i="33"/>
  <c r="P155" i="33"/>
  <c r="G118" i="29"/>
  <c r="I118" i="29" s="1"/>
  <c r="L118" i="29"/>
  <c r="S118" i="29"/>
  <c r="G52" i="31"/>
  <c r="L54" i="31"/>
  <c r="K60" i="29"/>
  <c r="L84" i="31"/>
  <c r="G84" i="31"/>
  <c r="L22" i="31"/>
  <c r="K68" i="29"/>
  <c r="G51" i="31"/>
  <c r="L51" i="31"/>
  <c r="L112" i="31"/>
  <c r="G112" i="31"/>
  <c r="M168" i="28"/>
  <c r="G76" i="29"/>
  <c r="I76" i="29" s="1"/>
  <c r="J76" i="29"/>
  <c r="K86" i="29"/>
  <c r="V19" i="33"/>
  <c r="H19" i="29"/>
  <c r="V113" i="33"/>
  <c r="S153" i="29"/>
  <c r="G153" i="29"/>
  <c r="I153" i="29" s="1"/>
  <c r="L153" i="29" s="1"/>
  <c r="T153" i="29" s="1"/>
  <c r="P90" i="33"/>
  <c r="V90" i="33"/>
  <c r="G126" i="31"/>
  <c r="L126" i="31"/>
  <c r="P156" i="33"/>
  <c r="V156" i="33"/>
  <c r="G69" i="29"/>
  <c r="I69" i="29" s="1"/>
  <c r="S69" i="29"/>
  <c r="Q65" i="30"/>
  <c r="P55" i="33"/>
  <c r="G27" i="31"/>
  <c r="G122" i="31"/>
  <c r="Q138" i="30"/>
  <c r="U138" i="30"/>
  <c r="V36" i="33"/>
  <c r="H36" i="29" s="1"/>
  <c r="P36" i="33"/>
  <c r="G101" i="29"/>
  <c r="I101" i="29"/>
  <c r="J101" i="29" s="1"/>
  <c r="S101" i="29"/>
  <c r="V145" i="33"/>
  <c r="P145" i="33"/>
  <c r="L135" i="31"/>
  <c r="G135" i="31"/>
  <c r="V86" i="33"/>
  <c r="P86" i="33"/>
  <c r="V43" i="33"/>
  <c r="H43" i="29"/>
  <c r="S51" i="29"/>
  <c r="U134" i="30"/>
  <c r="Q134" i="30"/>
  <c r="Q159" i="30"/>
  <c r="U159" i="30"/>
  <c r="P134" i="33"/>
  <c r="G119" i="31"/>
  <c r="L119" i="31"/>
  <c r="V73" i="33"/>
  <c r="P73" i="33"/>
  <c r="V59" i="33"/>
  <c r="P59" i="33"/>
  <c r="V162" i="33"/>
  <c r="P162" i="33"/>
  <c r="L130" i="31"/>
  <c r="G130" i="31"/>
  <c r="Q112" i="30"/>
  <c r="U112" i="30"/>
  <c r="S89" i="29"/>
  <c r="G89" i="29"/>
  <c r="I89" i="29" s="1"/>
  <c r="G89" i="31"/>
  <c r="L89" i="31"/>
  <c r="V69" i="33"/>
  <c r="S152" i="29"/>
  <c r="G152" i="29"/>
  <c r="I152" i="29" s="1"/>
  <c r="G73" i="31"/>
  <c r="L73" i="31"/>
  <c r="G166" i="29"/>
  <c r="I166" i="29" s="1"/>
  <c r="S166" i="29"/>
  <c r="P89" i="33"/>
  <c r="V89" i="33"/>
  <c r="I35" i="29"/>
  <c r="K35" i="29" s="1"/>
  <c r="L149" i="29"/>
  <c r="T149" i="29" s="1"/>
  <c r="P168" i="28"/>
  <c r="Q78" i="30"/>
  <c r="U78" i="30"/>
  <c r="Q145" i="30"/>
  <c r="U145" i="30"/>
  <c r="U74" i="30"/>
  <c r="Q74" i="30"/>
  <c r="P159" i="33"/>
  <c r="V159" i="33"/>
  <c r="Q73" i="30"/>
  <c r="U73" i="30"/>
  <c r="L43" i="31"/>
  <c r="G43" i="31"/>
  <c r="P166" i="33"/>
  <c r="G112" i="29"/>
  <c r="I112" i="29" s="1"/>
  <c r="S112" i="29"/>
  <c r="G19" i="31"/>
  <c r="L19" i="31"/>
  <c r="S168" i="28"/>
  <c r="V27" i="33"/>
  <c r="H27" i="29" s="1"/>
  <c r="I27" i="29" s="1"/>
  <c r="G69" i="31"/>
  <c r="P52" i="33"/>
  <c r="V52" i="33"/>
  <c r="H52" i="29" s="1"/>
  <c r="I52" i="29" s="1"/>
  <c r="S113" i="29"/>
  <c r="G113" i="29"/>
  <c r="I113" i="29" s="1"/>
  <c r="L17" i="31"/>
  <c r="G17" i="31"/>
  <c r="V39" i="33"/>
  <c r="H39" i="29" s="1"/>
  <c r="Q20" i="30"/>
  <c r="S134" i="29"/>
  <c r="G134" i="29"/>
  <c r="I134" i="29"/>
  <c r="V119" i="33"/>
  <c r="P119" i="33"/>
  <c r="L166" i="31"/>
  <c r="G166" i="31"/>
  <c r="P112" i="33"/>
  <c r="V112" i="33"/>
  <c r="V116" i="33"/>
  <c r="P116" i="33"/>
  <c r="V130" i="33"/>
  <c r="P130" i="33"/>
  <c r="L131" i="31"/>
  <c r="G131" i="31"/>
  <c r="G105" i="31"/>
  <c r="L105" i="31"/>
  <c r="U160" i="30"/>
  <c r="G165" i="31"/>
  <c r="Q30" i="30"/>
  <c r="U30" i="30"/>
  <c r="M169" i="35"/>
  <c r="G96" i="29"/>
  <c r="I96" i="29" s="1"/>
  <c r="S96" i="29"/>
  <c r="P96" i="33"/>
  <c r="V96" i="33"/>
  <c r="U146" i="30"/>
  <c r="Q146" i="30"/>
  <c r="S142" i="29"/>
  <c r="G142" i="29"/>
  <c r="I142" i="29" s="1"/>
  <c r="L142" i="29" s="1"/>
  <c r="T142" i="29" s="1"/>
  <c r="G33" i="29"/>
  <c r="I33" i="29" s="1"/>
  <c r="L33" i="29" s="1"/>
  <c r="T33" i="29" s="1"/>
  <c r="S33" i="29"/>
  <c r="Q25" i="30"/>
  <c r="U25" i="30"/>
  <c r="V21" i="33"/>
  <c r="H21" i="29" s="1"/>
  <c r="P21" i="33"/>
  <c r="S144" i="29"/>
  <c r="G144" i="29"/>
  <c r="I144" i="29" s="1"/>
  <c r="L144" i="31"/>
  <c r="G144" i="31"/>
  <c r="S104" i="29"/>
  <c r="G104" i="29"/>
  <c r="I104" i="29"/>
  <c r="J104" i="29" s="1"/>
  <c r="P100" i="33"/>
  <c r="V100" i="33"/>
  <c r="G77" i="29"/>
  <c r="I77" i="29"/>
  <c r="J77" i="29" s="1"/>
  <c r="S77" i="29"/>
  <c r="S127" i="29"/>
  <c r="G127" i="29"/>
  <c r="I127" i="29" s="1"/>
  <c r="L127" i="29" s="1"/>
  <c r="T127" i="29" s="1"/>
  <c r="K130" i="29"/>
  <c r="L130" i="29"/>
  <c r="T130" i="29" s="1"/>
  <c r="U163" i="30"/>
  <c r="Q163" i="30"/>
  <c r="J138" i="29"/>
  <c r="P165" i="33"/>
  <c r="V165" i="33"/>
  <c r="L158" i="31"/>
  <c r="G158" i="31"/>
  <c r="L111" i="31"/>
  <c r="G111" i="31"/>
  <c r="Q76" i="30"/>
  <c r="U76" i="30"/>
  <c r="I169" i="35"/>
  <c r="K169" i="35"/>
  <c r="P53" i="33"/>
  <c r="V53" i="33"/>
  <c r="H53" i="29" s="1"/>
  <c r="K61" i="29"/>
  <c r="L61" i="29"/>
  <c r="T61" i="29" s="1"/>
  <c r="L96" i="31"/>
  <c r="G96" i="31"/>
  <c r="S154" i="29"/>
  <c r="G154" i="29"/>
  <c r="I154" i="29"/>
  <c r="P150" i="33"/>
  <c r="V150" i="33"/>
  <c r="U142" i="30"/>
  <c r="Q142" i="30"/>
  <c r="Q124" i="30"/>
  <c r="U124" i="30"/>
  <c r="Q110" i="30"/>
  <c r="U110" i="30"/>
  <c r="Q87" i="30"/>
  <c r="U87" i="30"/>
  <c r="V79" i="33"/>
  <c r="P79" i="33"/>
  <c r="G71" i="29"/>
  <c r="I71" i="29" s="1"/>
  <c r="L71" i="29" s="1"/>
  <c r="T71" i="29" s="1"/>
  <c r="S71" i="29"/>
  <c r="U67" i="30"/>
  <c r="Q67" i="30"/>
  <c r="G57" i="29"/>
  <c r="I57" i="29" s="1"/>
  <c r="K57" i="29"/>
  <c r="S57" i="29"/>
  <c r="V49" i="33"/>
  <c r="H49" i="29" s="1"/>
  <c r="I49" i="29"/>
  <c r="L49" i="29" s="1"/>
  <c r="T49" i="29" s="1"/>
  <c r="P49" i="33"/>
  <c r="G37" i="29"/>
  <c r="S37" i="29"/>
  <c r="L29" i="31"/>
  <c r="G29" i="31"/>
  <c r="K64" i="29"/>
  <c r="J64" i="29"/>
  <c r="L64" i="29"/>
  <c r="T64" i="29"/>
  <c r="Q137" i="30"/>
  <c r="U137" i="30"/>
  <c r="U22" i="30"/>
  <c r="L128" i="31"/>
  <c r="G104" i="31"/>
  <c r="V126" i="33"/>
  <c r="P126" i="33"/>
  <c r="L94" i="31"/>
  <c r="G94" i="31"/>
  <c r="J118" i="29"/>
  <c r="U113" i="30"/>
  <c r="Q113" i="30"/>
  <c r="U60" i="30"/>
  <c r="Q60" i="30"/>
  <c r="P157" i="33"/>
  <c r="V157" i="33"/>
  <c r="V153" i="33"/>
  <c r="P153" i="33"/>
  <c r="K78" i="29"/>
  <c r="J78" i="29"/>
  <c r="T78" i="29"/>
  <c r="Q155" i="30"/>
  <c r="U155" i="30"/>
  <c r="S151" i="29"/>
  <c r="G151" i="29"/>
  <c r="I151" i="29" s="1"/>
  <c r="U95" i="30"/>
  <c r="P92" i="33"/>
  <c r="L88" i="31"/>
  <c r="L50" i="31"/>
  <c r="G50" i="31"/>
  <c r="V42" i="33"/>
  <c r="H42" i="29" s="1"/>
  <c r="P42" i="33"/>
  <c r="V38" i="33"/>
  <c r="H38" i="29" s="1"/>
  <c r="I38" i="29" s="1"/>
  <c r="P38" i="33"/>
  <c r="L30" i="31"/>
  <c r="G30" i="31"/>
  <c r="U26" i="30"/>
  <c r="Q26" i="30"/>
  <c r="S18" i="29"/>
  <c r="G18" i="29"/>
  <c r="I18" i="29" s="1"/>
  <c r="P124" i="33"/>
  <c r="V124" i="33"/>
  <c r="P137" i="33"/>
  <c r="V137" i="33"/>
  <c r="G87" i="31"/>
  <c r="L87" i="31"/>
  <c r="G83" i="29"/>
  <c r="I83" i="29"/>
  <c r="J83" i="29" s="1"/>
  <c r="S83" i="29"/>
  <c r="L142" i="31"/>
  <c r="G142" i="31"/>
  <c r="S148" i="29"/>
  <c r="G148" i="29"/>
  <c r="I148" i="29" s="1"/>
  <c r="Q148" i="30"/>
  <c r="U148" i="30"/>
  <c r="G81" i="29"/>
  <c r="I81" i="29" s="1"/>
  <c r="S81" i="29"/>
  <c r="V154" i="33"/>
  <c r="P154" i="33"/>
  <c r="P128" i="33"/>
  <c r="V128" i="33"/>
  <c r="L110" i="31"/>
  <c r="G110" i="31"/>
  <c r="G87" i="29"/>
  <c r="I87" i="29" s="1"/>
  <c r="S87" i="29"/>
  <c r="P75" i="33"/>
  <c r="V75" i="33"/>
  <c r="S75" i="29"/>
  <c r="G75" i="29"/>
  <c r="I75" i="29"/>
  <c r="V71" i="33"/>
  <c r="P71" i="33"/>
  <c r="L57" i="31"/>
  <c r="G57" i="31"/>
  <c r="U49" i="30"/>
  <c r="Q49" i="30"/>
  <c r="S45" i="29"/>
  <c r="G45" i="29"/>
  <c r="U45" i="30"/>
  <c r="Q45" i="30"/>
  <c r="U33" i="30"/>
  <c r="Q33" i="30"/>
  <c r="P29" i="33"/>
  <c r="V29" i="33"/>
  <c r="H29" i="29" s="1"/>
  <c r="I29" i="29" s="1"/>
  <c r="P25" i="33"/>
  <c r="V25" i="33"/>
  <c r="H25" i="29"/>
  <c r="K99" i="29"/>
  <c r="L99" i="29"/>
  <c r="T99" i="29"/>
  <c r="J99" i="29"/>
  <c r="L98" i="29"/>
  <c r="K98" i="29"/>
  <c r="J98" i="29"/>
  <c r="U96" i="30"/>
  <c r="Q96" i="30"/>
  <c r="L137" i="31"/>
  <c r="G137" i="31"/>
  <c r="Q104" i="30"/>
  <c r="S100" i="29"/>
  <c r="L93" i="31"/>
  <c r="P85" i="33"/>
  <c r="K159" i="29"/>
  <c r="L159" i="29"/>
  <c r="T159" i="29" s="1"/>
  <c r="G119" i="29"/>
  <c r="I119" i="29"/>
  <c r="J119" i="29" s="1"/>
  <c r="S119" i="29"/>
  <c r="L80" i="31"/>
  <c r="G80" i="31"/>
  <c r="G113" i="31"/>
  <c r="L113" i="31"/>
  <c r="G63" i="29"/>
  <c r="I63" i="29" s="1"/>
  <c r="S63" i="29"/>
  <c r="D105" i="64"/>
  <c r="P151" i="33"/>
  <c r="V151" i="33"/>
  <c r="U107" i="30"/>
  <c r="Q107" i="30"/>
  <c r="L92" i="31"/>
  <c r="G92" i="31"/>
  <c r="L76" i="31"/>
  <c r="G76" i="31"/>
  <c r="J121" i="29"/>
  <c r="K121" i="29"/>
  <c r="L121" i="29"/>
  <c r="T121" i="29" s="1"/>
  <c r="K117" i="29"/>
  <c r="J117" i="29"/>
  <c r="Q83" i="30"/>
  <c r="U83" i="30"/>
  <c r="G71" i="31"/>
  <c r="L71" i="31"/>
  <c r="U29" i="30"/>
  <c r="Q29" i="30"/>
  <c r="Q85" i="30"/>
  <c r="U85" i="30"/>
  <c r="J155" i="29"/>
  <c r="K155" i="29"/>
  <c r="L155" i="29"/>
  <c r="T155" i="29" s="1"/>
  <c r="J135" i="29"/>
  <c r="L156" i="31"/>
  <c r="S126" i="29"/>
  <c r="S97" i="29"/>
  <c r="G97" i="29"/>
  <c r="I97" i="29" s="1"/>
  <c r="P163" i="33"/>
  <c r="V163" i="33"/>
  <c r="Q92" i="30"/>
  <c r="U92" i="30"/>
  <c r="J157" i="29"/>
  <c r="G124" i="29"/>
  <c r="I124" i="29" s="1"/>
  <c r="S124" i="29"/>
  <c r="K133" i="29"/>
  <c r="L133" i="29"/>
  <c r="T133" i="29" s="1"/>
  <c r="J133" i="29"/>
  <c r="L81" i="31"/>
  <c r="G81" i="31"/>
  <c r="Q150" i="30"/>
  <c r="U150" i="30"/>
  <c r="P146" i="33"/>
  <c r="V146" i="33"/>
  <c r="S132" i="29"/>
  <c r="G132" i="29"/>
  <c r="I132" i="29"/>
  <c r="L132" i="29" s="1"/>
  <c r="T132" i="29" s="1"/>
  <c r="S110" i="29"/>
  <c r="G110" i="29"/>
  <c r="I110" i="29"/>
  <c r="L110" i="29" s="1"/>
  <c r="T110" i="29" s="1"/>
  <c r="L75" i="31"/>
  <c r="G75" i="31"/>
  <c r="V148" i="33"/>
  <c r="P148" i="33"/>
  <c r="V144" i="33"/>
  <c r="P144" i="33"/>
  <c r="U93" i="30"/>
  <c r="Q93" i="30"/>
  <c r="D168" i="30"/>
  <c r="U130" i="30"/>
  <c r="Q130" i="30"/>
  <c r="S94" i="29"/>
  <c r="G94" i="29"/>
  <c r="I94" i="29" s="1"/>
  <c r="Q135" i="30"/>
  <c r="U135" i="30"/>
  <c r="G127" i="31"/>
  <c r="L127" i="31"/>
  <c r="P60" i="33"/>
  <c r="V60" i="33"/>
  <c r="J145" i="29"/>
  <c r="K145" i="29"/>
  <c r="L145" i="29"/>
  <c r="T145" i="29"/>
  <c r="G163" i="31"/>
  <c r="L163" i="31"/>
  <c r="P160" i="33"/>
  <c r="V160" i="33"/>
  <c r="G157" i="31"/>
  <c r="L157" i="31"/>
  <c r="U153" i="30"/>
  <c r="Q153" i="30"/>
  <c r="L151" i="31"/>
  <c r="G92" i="29"/>
  <c r="I92" i="29"/>
  <c r="S92" i="29"/>
  <c r="P88" i="33"/>
  <c r="V88" i="33"/>
  <c r="Q38" i="30"/>
  <c r="U38" i="30"/>
  <c r="G22" i="29"/>
  <c r="I22" i="29" s="1"/>
  <c r="S22" i="29"/>
  <c r="U18" i="30"/>
  <c r="Q18" i="30"/>
  <c r="U144" i="30"/>
  <c r="Q144" i="30"/>
  <c r="V37" i="33"/>
  <c r="H37" i="29"/>
  <c r="I37" i="29" s="1"/>
  <c r="K37" i="29" s="1"/>
  <c r="P37" i="33"/>
  <c r="K129" i="29"/>
  <c r="J129" i="29"/>
  <c r="L129" i="29"/>
  <c r="T129" i="29" s="1"/>
  <c r="L53" i="31"/>
  <c r="G53" i="31"/>
  <c r="J162" i="29"/>
  <c r="L162" i="29"/>
  <c r="T162" i="29" s="1"/>
  <c r="K162" i="29"/>
  <c r="V81" i="33"/>
  <c r="P81" i="33"/>
  <c r="G164" i="31"/>
  <c r="L164" i="31"/>
  <c r="G150" i="29"/>
  <c r="I150" i="29" s="1"/>
  <c r="S150" i="29"/>
  <c r="L124" i="31"/>
  <c r="G124" i="31"/>
  <c r="V110" i="33"/>
  <c r="P110" i="33"/>
  <c r="L79" i="31"/>
  <c r="G79" i="31"/>
  <c r="Q75" i="30"/>
  <c r="U75" i="30"/>
  <c r="U71" i="30"/>
  <c r="Q71" i="30"/>
  <c r="G67" i="29"/>
  <c r="I67" i="29" s="1"/>
  <c r="S67" i="29"/>
  <c r="L67" i="31"/>
  <c r="G67" i="31"/>
  <c r="G33" i="31"/>
  <c r="L33" i="31"/>
  <c r="G25" i="29"/>
  <c r="I25" i="29" s="1"/>
  <c r="K25" i="29" s="1"/>
  <c r="S21" i="29"/>
  <c r="G21" i="29"/>
  <c r="I21" i="29"/>
  <c r="L21" i="29" s="1"/>
  <c r="T21" i="29" s="1"/>
  <c r="Q100" i="30"/>
  <c r="U100" i="30"/>
  <c r="G85" i="29"/>
  <c r="I85" i="29"/>
  <c r="L85" i="29" s="1"/>
  <c r="T85" i="29" s="1"/>
  <c r="S85" i="29"/>
  <c r="Q81" i="30"/>
  <c r="U81" i="30"/>
  <c r="V104" i="33"/>
  <c r="P104" i="33"/>
  <c r="G93" i="29"/>
  <c r="I93" i="29"/>
  <c r="J93" i="29" s="1"/>
  <c r="S93" i="29"/>
  <c r="L160" i="31"/>
  <c r="G160" i="31"/>
  <c r="U122" i="30"/>
  <c r="Q122" i="30"/>
  <c r="Q84" i="30"/>
  <c r="U84" i="30"/>
  <c r="U37" i="30"/>
  <c r="Q37" i="30"/>
  <c r="U128" i="30"/>
  <c r="Q128" i="30"/>
  <c r="U115" i="30"/>
  <c r="Q115" i="30"/>
  <c r="P66" i="33"/>
  <c r="V66" i="33"/>
  <c r="U139" i="30"/>
  <c r="Q139" i="30"/>
  <c r="S120" i="29"/>
  <c r="G120" i="29"/>
  <c r="I120" i="29" s="1"/>
  <c r="L117" i="31"/>
  <c r="G117" i="31"/>
  <c r="Q108" i="30"/>
  <c r="U108" i="30"/>
  <c r="L59" i="31"/>
  <c r="G59" i="31"/>
  <c r="P152" i="33"/>
  <c r="V152" i="33"/>
  <c r="S58" i="29"/>
  <c r="G58" i="29"/>
  <c r="I58" i="29" s="1"/>
  <c r="L26" i="31"/>
  <c r="G26" i="31"/>
  <c r="L161" i="31"/>
  <c r="G161" i="31"/>
  <c r="Q40" i="30"/>
  <c r="U40" i="30"/>
  <c r="G40" i="29"/>
  <c r="I40" i="29" s="1"/>
  <c r="J40" i="29" s="1"/>
  <c r="S40" i="29"/>
  <c r="P32" i="33"/>
  <c r="V32" i="33"/>
  <c r="H32" i="29"/>
  <c r="I32" i="29" s="1"/>
  <c r="P28" i="33"/>
  <c r="V28" i="33"/>
  <c r="H28" i="29"/>
  <c r="I28" i="29" s="1"/>
  <c r="K28" i="29" s="1"/>
  <c r="G24" i="29"/>
  <c r="S24" i="29"/>
  <c r="S82" i="29"/>
  <c r="G82" i="29"/>
  <c r="I82" i="29" s="1"/>
  <c r="P114" i="33"/>
  <c r="T91" i="29"/>
  <c r="S107" i="29"/>
  <c r="G107" i="29"/>
  <c r="I107" i="29"/>
  <c r="L107" i="29" s="1"/>
  <c r="T107" i="29" s="1"/>
  <c r="U111" i="30"/>
  <c r="Q111" i="30"/>
  <c r="S111" i="29"/>
  <c r="G111" i="29"/>
  <c r="I111" i="29" s="1"/>
  <c r="J111" i="29" s="1"/>
  <c r="U77" i="30"/>
  <c r="Q77" i="30"/>
  <c r="U154" i="30"/>
  <c r="Q154" i="30"/>
  <c r="S84" i="29"/>
  <c r="G84" i="29"/>
  <c r="I84" i="29"/>
  <c r="L147" i="31"/>
  <c r="G147" i="31"/>
  <c r="S143" i="29"/>
  <c r="G143" i="29"/>
  <c r="I143" i="29" s="1"/>
  <c r="G140" i="29"/>
  <c r="I140" i="29" s="1"/>
  <c r="S140" i="29"/>
  <c r="U132" i="30"/>
  <c r="Q132" i="30"/>
  <c r="P115" i="33"/>
  <c r="V115" i="33"/>
  <c r="Q79" i="30"/>
  <c r="U79" i="30"/>
  <c r="L66" i="31"/>
  <c r="G66" i="31"/>
  <c r="P120" i="33"/>
  <c r="V120" i="33"/>
  <c r="V111" i="33"/>
  <c r="P111" i="33"/>
  <c r="P108" i="33"/>
  <c r="V108" i="33"/>
  <c r="G72" i="29"/>
  <c r="I72" i="29" s="1"/>
  <c r="S72" i="29"/>
  <c r="U55" i="30"/>
  <c r="V50" i="33"/>
  <c r="H50" i="29" s="1"/>
  <c r="V46" i="33"/>
  <c r="H46" i="29"/>
  <c r="P46" i="33"/>
  <c r="V26" i="33"/>
  <c r="H26" i="29" s="1"/>
  <c r="P26" i="33"/>
  <c r="P161" i="33"/>
  <c r="V161" i="33"/>
  <c r="P123" i="33"/>
  <c r="V123" i="33"/>
  <c r="L123" i="31"/>
  <c r="G123" i="31"/>
  <c r="U62" i="30"/>
  <c r="Q62" i="30"/>
  <c r="G44" i="29"/>
  <c r="S44" i="29"/>
  <c r="U44" i="30"/>
  <c r="Q44" i="30"/>
  <c r="U28" i="30"/>
  <c r="Q28" i="30"/>
  <c r="P24" i="33"/>
  <c r="V24" i="33"/>
  <c r="S109" i="29"/>
  <c r="G109" i="29"/>
  <c r="I109" i="29" s="1"/>
  <c r="J109" i="29" s="1"/>
  <c r="L114" i="31"/>
  <c r="G114" i="31"/>
  <c r="L95" i="29"/>
  <c r="T95" i="29" s="1"/>
  <c r="J95" i="29"/>
  <c r="K95" i="29"/>
  <c r="S122" i="29"/>
  <c r="G122" i="29"/>
  <c r="I122" i="29" s="1"/>
  <c r="P140" i="33"/>
  <c r="V140" i="33"/>
  <c r="G128" i="29"/>
  <c r="I128" i="29" s="1"/>
  <c r="S128" i="29"/>
  <c r="G70" i="29"/>
  <c r="I70" i="29"/>
  <c r="L70" i="29" s="1"/>
  <c r="S70" i="29"/>
  <c r="L139" i="31"/>
  <c r="G139" i="31"/>
  <c r="P117" i="33"/>
  <c r="V117" i="33"/>
  <c r="G108" i="29"/>
  <c r="I108" i="29"/>
  <c r="J108" i="29" s="1"/>
  <c r="J136" i="29"/>
  <c r="K136" i="29"/>
  <c r="L136" i="29"/>
  <c r="T136" i="29" s="1"/>
  <c r="S123" i="29"/>
  <c r="V62" i="33"/>
  <c r="P62" i="33"/>
  <c r="V44" i="33"/>
  <c r="H44" i="29" s="1"/>
  <c r="P44" i="33"/>
  <c r="L40" i="31"/>
  <c r="G40" i="31"/>
  <c r="G32" i="31"/>
  <c r="L32" i="31"/>
  <c r="L109" i="31"/>
  <c r="G109" i="31"/>
  <c r="U118" i="30"/>
  <c r="Q118" i="30"/>
  <c r="S146" i="29"/>
  <c r="G146" i="29"/>
  <c r="I146" i="29" s="1"/>
  <c r="Q63" i="30"/>
  <c r="U63" i="30"/>
  <c r="Q41" i="30"/>
  <c r="U41" i="30"/>
  <c r="P147" i="33"/>
  <c r="V147" i="33"/>
  <c r="P143" i="33"/>
  <c r="V143" i="33"/>
  <c r="U21" i="30"/>
  <c r="Q21" i="30"/>
  <c r="G59" i="29"/>
  <c r="I59" i="29" s="1"/>
  <c r="K59" i="29" s="1"/>
  <c r="P58" i="33"/>
  <c r="V58" i="33"/>
  <c r="S26" i="29"/>
  <c r="G26" i="29"/>
  <c r="D83" i="64"/>
  <c r="S160" i="29"/>
  <c r="G160" i="29"/>
  <c r="I160" i="29" s="1"/>
  <c r="G154" i="31"/>
  <c r="L154" i="31"/>
  <c r="S137" i="29"/>
  <c r="G137" i="29"/>
  <c r="I137" i="29"/>
  <c r="J137" i="29" s="1"/>
  <c r="G116" i="29"/>
  <c r="I116" i="29" s="1"/>
  <c r="S116" i="29"/>
  <c r="P63" i="33"/>
  <c r="V63" i="33"/>
  <c r="S147" i="29"/>
  <c r="G147" i="29"/>
  <c r="I147" i="29"/>
  <c r="K147" i="29" s="1"/>
  <c r="G143" i="31"/>
  <c r="L143" i="31"/>
  <c r="U143" i="30"/>
  <c r="Q143" i="30"/>
  <c r="G132" i="31"/>
  <c r="L132" i="31"/>
  <c r="S115" i="29"/>
  <c r="G115" i="29"/>
  <c r="I115" i="29" s="1"/>
  <c r="V70" i="33"/>
  <c r="P70" i="33"/>
  <c r="S139" i="29"/>
  <c r="G139" i="29"/>
  <c r="I139" i="29"/>
  <c r="K139" i="29" s="1"/>
  <c r="U120" i="30"/>
  <c r="Q120" i="30"/>
  <c r="Q117" i="30"/>
  <c r="U117" i="30"/>
  <c r="V77" i="33"/>
  <c r="P77" i="33"/>
  <c r="G55" i="29"/>
  <c r="I55" i="29"/>
  <c r="K55" i="29" s="1"/>
  <c r="S55" i="29"/>
  <c r="V54" i="33"/>
  <c r="H54" i="29" s="1"/>
  <c r="P54" i="33"/>
  <c r="G46" i="29"/>
  <c r="I46" i="29" s="1"/>
  <c r="S46" i="29"/>
  <c r="V30" i="33"/>
  <c r="H30" i="29"/>
  <c r="I30" i="29"/>
  <c r="J30" i="29" s="1"/>
  <c r="P30" i="33"/>
  <c r="G161" i="29"/>
  <c r="I161" i="29"/>
  <c r="J161" i="29" s="1"/>
  <c r="S161" i="29"/>
  <c r="U161" i="30"/>
  <c r="Q161" i="30"/>
  <c r="L62" i="31"/>
  <c r="G62" i="31"/>
  <c r="G44" i="31"/>
  <c r="L44" i="31"/>
  <c r="V40" i="33"/>
  <c r="H40" i="29"/>
  <c r="P40" i="33"/>
  <c r="G28" i="29"/>
  <c r="S28" i="29"/>
  <c r="S114" i="29"/>
  <c r="G114" i="29"/>
  <c r="I114" i="29"/>
  <c r="J114" i="29" s="1"/>
  <c r="T118" i="29"/>
  <c r="R169" i="30"/>
  <c r="L74" i="29"/>
  <c r="T74" i="29" s="1"/>
  <c r="K74" i="29"/>
  <c r="J35" i="29"/>
  <c r="L35" i="29" s="1"/>
  <c r="T35" i="29" s="1"/>
  <c r="J169" i="31"/>
  <c r="K76" i="29"/>
  <c r="H169" i="31"/>
  <c r="J141" i="29"/>
  <c r="K141" i="29"/>
  <c r="L141" i="29"/>
  <c r="T141" i="29"/>
  <c r="L57" i="29"/>
  <c r="T57" i="29" s="1"/>
  <c r="J165" i="29"/>
  <c r="J57" i="29"/>
  <c r="K118" i="29"/>
  <c r="L158" i="29"/>
  <c r="T158" i="29"/>
  <c r="K158" i="29"/>
  <c r="J153" i="29"/>
  <c r="K153" i="29"/>
  <c r="K101" i="29"/>
  <c r="L101" i="29"/>
  <c r="T101" i="29"/>
  <c r="L69" i="29"/>
  <c r="T69" i="29" s="1"/>
  <c r="K69" i="29"/>
  <c r="J69" i="29"/>
  <c r="L76" i="29"/>
  <c r="T76" i="29" s="1"/>
  <c r="K112" i="29"/>
  <c r="J112" i="29"/>
  <c r="L112" i="29"/>
  <c r="T112" i="29"/>
  <c r="J134" i="29"/>
  <c r="L134" i="29"/>
  <c r="T134" i="29" s="1"/>
  <c r="K134" i="29"/>
  <c r="K21" i="29"/>
  <c r="J21" i="29"/>
  <c r="K49" i="29"/>
  <c r="J49" i="29"/>
  <c r="K142" i="29"/>
  <c r="J142" i="29"/>
  <c r="K93" i="29"/>
  <c r="L93" i="29"/>
  <c r="T93" i="29" s="1"/>
  <c r="K85" i="29"/>
  <c r="J85" i="29"/>
  <c r="K110" i="29"/>
  <c r="J110" i="29"/>
  <c r="K127" i="29"/>
  <c r="J127" i="29"/>
  <c r="J33" i="29"/>
  <c r="K33" i="29"/>
  <c r="K75" i="29"/>
  <c r="L75" i="29"/>
  <c r="T75" i="29" s="1"/>
  <c r="J75" i="29"/>
  <c r="L83" i="29"/>
  <c r="T83" i="29" s="1"/>
  <c r="K83" i="29"/>
  <c r="K71" i="29"/>
  <c r="J71" i="29"/>
  <c r="L104" i="29"/>
  <c r="T104" i="29" s="1"/>
  <c r="K104" i="29"/>
  <c r="J144" i="29"/>
  <c r="K144" i="29"/>
  <c r="L144" i="29"/>
  <c r="T144" i="29"/>
  <c r="K92" i="29"/>
  <c r="L92" i="29"/>
  <c r="T92" i="29" s="1"/>
  <c r="J92" i="29"/>
  <c r="L119" i="29"/>
  <c r="T119" i="29" s="1"/>
  <c r="K119" i="29"/>
  <c r="J132" i="29"/>
  <c r="K132" i="29"/>
  <c r="L154" i="29"/>
  <c r="K154" i="29"/>
  <c r="J154" i="29"/>
  <c r="L77" i="29"/>
  <c r="T77" i="29" s="1"/>
  <c r="K77" i="29"/>
  <c r="K96" i="29"/>
  <c r="L96" i="29"/>
  <c r="T96" i="29" s="1"/>
  <c r="J96" i="29"/>
  <c r="K30" i="29"/>
  <c r="L137" i="29"/>
  <c r="T137" i="29" s="1"/>
  <c r="K70" i="29"/>
  <c r="J70" i="29"/>
  <c r="L139" i="29"/>
  <c r="T139" i="29" s="1"/>
  <c r="K114" i="29"/>
  <c r="J55" i="29"/>
  <c r="L55" i="29" s="1"/>
  <c r="T55" i="29" s="1"/>
  <c r="J107" i="29"/>
  <c r="K107" i="29"/>
  <c r="L161" i="29"/>
  <c r="T161" i="29" s="1"/>
  <c r="K161" i="29"/>
  <c r="K108" i="29"/>
  <c r="L108" i="29"/>
  <c r="T108" i="29" s="1"/>
  <c r="H24" i="29"/>
  <c r="I24" i="29" s="1"/>
  <c r="K115" i="29"/>
  <c r="J147" i="29"/>
  <c r="J84" i="29"/>
  <c r="K84" i="29"/>
  <c r="L84" i="29"/>
  <c r="T84" i="29" s="1"/>
  <c r="D7" i="35" l="1"/>
  <c r="D5" i="33"/>
  <c r="D5" i="31"/>
  <c r="D6" i="31"/>
  <c r="D6" i="29"/>
  <c r="L82" i="29"/>
  <c r="T82" i="29" s="1"/>
  <c r="J82" i="29"/>
  <c r="K82" i="29"/>
  <c r="L126" i="29"/>
  <c r="T126" i="29" s="1"/>
  <c r="K126" i="29"/>
  <c r="J126" i="29"/>
  <c r="I50" i="29"/>
  <c r="K62" i="29"/>
  <c r="J62" i="29"/>
  <c r="L62" i="29"/>
  <c r="T62" i="29" s="1"/>
  <c r="L160" i="29"/>
  <c r="T160" i="29" s="1"/>
  <c r="J160" i="29"/>
  <c r="K160" i="29"/>
  <c r="K120" i="29"/>
  <c r="L120" i="29"/>
  <c r="T120" i="29" s="1"/>
  <c r="J120" i="29"/>
  <c r="J123" i="29"/>
  <c r="L123" i="29"/>
  <c r="T123" i="29" s="1"/>
  <c r="K123" i="29"/>
  <c r="J122" i="29"/>
  <c r="L122" i="29"/>
  <c r="K122" i="29"/>
  <c r="L58" i="29"/>
  <c r="T58" i="29" s="1"/>
  <c r="K58" i="29"/>
  <c r="J58" i="29"/>
  <c r="K53" i="29"/>
  <c r="L53" i="29"/>
  <c r="T53" i="29" s="1"/>
  <c r="J53" i="29"/>
  <c r="K19" i="29"/>
  <c r="J19" i="29"/>
  <c r="L19" i="29"/>
  <c r="T19" i="29" s="1"/>
  <c r="J116" i="29"/>
  <c r="L116" i="29"/>
  <c r="T116" i="29" s="1"/>
  <c r="K116" i="29"/>
  <c r="J128" i="29"/>
  <c r="L128" i="29"/>
  <c r="T128" i="29" s="1"/>
  <c r="K128" i="29"/>
  <c r="K72" i="29"/>
  <c r="L72" i="29"/>
  <c r="T72" i="29" s="1"/>
  <c r="J72" i="29"/>
  <c r="L140" i="29"/>
  <c r="T140" i="29" s="1"/>
  <c r="J140" i="29"/>
  <c r="K140" i="29"/>
  <c r="L32" i="29"/>
  <c r="T32" i="29" s="1"/>
  <c r="K32" i="29"/>
  <c r="J32" i="29"/>
  <c r="K67" i="29"/>
  <c r="J67" i="29"/>
  <c r="L67" i="29"/>
  <c r="T67" i="29" s="1"/>
  <c r="L150" i="29"/>
  <c r="T150" i="29" s="1"/>
  <c r="K150" i="29"/>
  <c r="J150" i="29"/>
  <c r="L94" i="29"/>
  <c r="T94" i="29" s="1"/>
  <c r="K94" i="29"/>
  <c r="J94" i="29"/>
  <c r="L89" i="29"/>
  <c r="T89" i="29" s="1"/>
  <c r="K89" i="29"/>
  <c r="J89" i="29"/>
  <c r="J65" i="29"/>
  <c r="L65" i="29"/>
  <c r="K65" i="29"/>
  <c r="L61" i="31"/>
  <c r="G61" i="31"/>
  <c r="Q51" i="30"/>
  <c r="U51" i="30"/>
  <c r="K163" i="29"/>
  <c r="L34" i="29"/>
  <c r="T34" i="29" s="1"/>
  <c r="K157" i="29"/>
  <c r="P65" i="33"/>
  <c r="V65" i="33"/>
  <c r="U86" i="30"/>
  <c r="Q86" i="30"/>
  <c r="I51" i="29"/>
  <c r="U59" i="30"/>
  <c r="Q59" i="30"/>
  <c r="L129" i="31"/>
  <c r="G129" i="31"/>
  <c r="J139" i="29"/>
  <c r="I44" i="29"/>
  <c r="T122" i="29"/>
  <c r="U58" i="30"/>
  <c r="V76" i="33"/>
  <c r="U88" i="30"/>
  <c r="P95" i="33"/>
  <c r="G42" i="29"/>
  <c r="I42" i="29" s="1"/>
  <c r="N169" i="35"/>
  <c r="S65" i="29"/>
  <c r="U157" i="30"/>
  <c r="J68" i="29"/>
  <c r="L68" i="29"/>
  <c r="G73" i="29"/>
  <c r="I73" i="29" s="1"/>
  <c r="S73" i="29"/>
  <c r="Q54" i="30"/>
  <c r="U54" i="30"/>
  <c r="L147" i="29"/>
  <c r="T147" i="29" s="1"/>
  <c r="L114" i="29"/>
  <c r="T114" i="29" s="1"/>
  <c r="T154" i="29"/>
  <c r="L165" i="29"/>
  <c r="T165" i="29" s="1"/>
  <c r="J23" i="29"/>
  <c r="L23" i="29" s="1"/>
  <c r="T23" i="29" s="1"/>
  <c r="L163" i="29"/>
  <c r="T163" i="29" s="1"/>
  <c r="I54" i="29"/>
  <c r="J54" i="29" s="1"/>
  <c r="L54" i="29" s="1"/>
  <c r="T54" i="29" s="1"/>
  <c r="Q152" i="30"/>
  <c r="I26" i="29"/>
  <c r="J34" i="29"/>
  <c r="V57" i="33"/>
  <c r="S50" i="29"/>
  <c r="V80" i="33"/>
  <c r="O169" i="35"/>
  <c r="G37" i="31"/>
  <c r="U119" i="30"/>
  <c r="S53" i="29"/>
  <c r="I39" i="29"/>
  <c r="J39" i="29" s="1"/>
  <c r="L39" i="29" s="1"/>
  <c r="T39" i="29" s="1"/>
  <c r="L35" i="31"/>
  <c r="S19" i="29"/>
  <c r="Q158" i="30"/>
  <c r="P47" i="33"/>
  <c r="V47" i="33"/>
  <c r="H47" i="29" s="1"/>
  <c r="I47" i="29" s="1"/>
  <c r="G99" i="31"/>
  <c r="L99" i="31"/>
  <c r="S54" i="29"/>
  <c r="G54" i="29"/>
  <c r="S41" i="29"/>
  <c r="G41" i="29"/>
  <c r="Q53" i="30"/>
  <c r="U53" i="30"/>
  <c r="S79" i="29"/>
  <c r="G79" i="29"/>
  <c r="I79" i="29" s="1"/>
  <c r="Q127" i="30"/>
  <c r="U127" i="30"/>
  <c r="T70" i="29"/>
  <c r="T98" i="29"/>
  <c r="L159" i="31"/>
  <c r="S39" i="29"/>
  <c r="F169" i="32"/>
  <c r="Q156" i="30"/>
  <c r="I169" i="30"/>
  <c r="L21" i="31"/>
  <c r="G21" i="31"/>
  <c r="G169" i="35"/>
  <c r="D77" i="64" s="1"/>
  <c r="H169" i="35"/>
  <c r="U114" i="30"/>
  <c r="L152" i="31"/>
  <c r="G152" i="31"/>
  <c r="S66" i="29"/>
  <c r="T66" i="29" s="1"/>
  <c r="P68" i="33"/>
  <c r="V68" i="33"/>
  <c r="L64" i="31"/>
  <c r="G64" i="31"/>
  <c r="U32" i="30"/>
  <c r="Q32" i="30"/>
  <c r="S36" i="29"/>
  <c r="G36" i="29"/>
  <c r="I36" i="29" s="1"/>
  <c r="Q131" i="30"/>
  <c r="U131" i="30"/>
  <c r="Q99" i="30"/>
  <c r="U99" i="30"/>
  <c r="U151" i="30"/>
  <c r="Q151" i="30"/>
  <c r="BX17" i="56"/>
  <c r="D71" i="64" s="1"/>
  <c r="D167" i="34"/>
  <c r="D95" i="64" s="1"/>
  <c r="J91" i="29"/>
  <c r="E31" i="68"/>
  <c r="F31" i="68" s="1"/>
  <c r="C21" i="35"/>
  <c r="C24" i="34"/>
  <c r="C97" i="33"/>
  <c r="E169" i="31"/>
  <c r="K91" i="29"/>
  <c r="C63" i="31"/>
  <c r="N167" i="29"/>
  <c r="M168" i="29" s="1"/>
  <c r="H167" i="34"/>
  <c r="D99" i="64" s="1"/>
  <c r="L167" i="34"/>
  <c r="T117" i="29"/>
  <c r="D21" i="64"/>
  <c r="AT17" i="56"/>
  <c r="AU17" i="56" s="1"/>
  <c r="D44" i="64" s="1"/>
  <c r="D43" i="64" s="1"/>
  <c r="S60" i="29"/>
  <c r="T60" i="29" s="1"/>
  <c r="D7" i="33"/>
  <c r="D7" i="30"/>
  <c r="D7" i="34"/>
  <c r="D7" i="56"/>
  <c r="D4" i="29"/>
  <c r="D4" i="31"/>
  <c r="D4" i="33"/>
  <c r="D4" i="35"/>
  <c r="L40" i="29"/>
  <c r="T40" i="29" s="1"/>
  <c r="K40" i="29"/>
  <c r="K46" i="29"/>
  <c r="J46" i="29"/>
  <c r="L46" i="29" s="1"/>
  <c r="T46" i="29" s="1"/>
  <c r="L111" i="29"/>
  <c r="T111" i="29" s="1"/>
  <c r="K111" i="29"/>
  <c r="K97" i="29"/>
  <c r="J97" i="29"/>
  <c r="L97" i="29"/>
  <c r="T97" i="29" s="1"/>
  <c r="L87" i="29"/>
  <c r="T87" i="29" s="1"/>
  <c r="K87" i="29"/>
  <c r="J87" i="29"/>
  <c r="L81" i="29"/>
  <c r="T81" i="29" s="1"/>
  <c r="K81" i="29"/>
  <c r="J81" i="29"/>
  <c r="J18" i="29"/>
  <c r="L18" i="29" s="1"/>
  <c r="T18" i="29" s="1"/>
  <c r="K18" i="29"/>
  <c r="J166" i="29"/>
  <c r="K166" i="29"/>
  <c r="L166" i="29"/>
  <c r="T166" i="29" s="1"/>
  <c r="L115" i="29"/>
  <c r="T115" i="29" s="1"/>
  <c r="J115" i="29"/>
  <c r="J44" i="29"/>
  <c r="L44" i="29" s="1"/>
  <c r="T44" i="29" s="1"/>
  <c r="K44" i="29"/>
  <c r="J143" i="29"/>
  <c r="K143" i="29"/>
  <c r="L143" i="29"/>
  <c r="T143" i="29" s="1"/>
  <c r="K124" i="29"/>
  <c r="J124" i="29"/>
  <c r="L124" i="29"/>
  <c r="T124" i="29" s="1"/>
  <c r="K151" i="29"/>
  <c r="J151" i="29"/>
  <c r="L151" i="29"/>
  <c r="T151" i="29" s="1"/>
  <c r="K113" i="29"/>
  <c r="J113" i="29"/>
  <c r="L113" i="29"/>
  <c r="T113" i="29" s="1"/>
  <c r="K24" i="29"/>
  <c r="J24" i="29"/>
  <c r="L24" i="29" s="1"/>
  <c r="T24" i="29" s="1"/>
  <c r="J146" i="29"/>
  <c r="K146" i="29"/>
  <c r="L146" i="29"/>
  <c r="T146" i="29" s="1"/>
  <c r="K26" i="29"/>
  <c r="J26" i="29"/>
  <c r="L26" i="29" s="1"/>
  <c r="T26" i="29" s="1"/>
  <c r="K100" i="29"/>
  <c r="L100" i="29"/>
  <c r="T100" i="29" s="1"/>
  <c r="J100" i="29"/>
  <c r="K27" i="29"/>
  <c r="J27" i="29"/>
  <c r="L27" i="29" s="1"/>
  <c r="T27" i="29" s="1"/>
  <c r="J59" i="29"/>
  <c r="L59" i="29"/>
  <c r="T59" i="29" s="1"/>
  <c r="K109" i="29"/>
  <c r="L109" i="29"/>
  <c r="T109" i="29" s="1"/>
  <c r="K22" i="29"/>
  <c r="J22" i="29"/>
  <c r="L22" i="29" s="1"/>
  <c r="T22" i="29" s="1"/>
  <c r="J63" i="29"/>
  <c r="L63" i="29"/>
  <c r="T63" i="29" s="1"/>
  <c r="K63" i="29"/>
  <c r="J29" i="29"/>
  <c r="L29" i="29" s="1"/>
  <c r="T29" i="29" s="1"/>
  <c r="K29" i="29"/>
  <c r="K148" i="29"/>
  <c r="L148" i="29"/>
  <c r="T148" i="29" s="1"/>
  <c r="J148" i="29"/>
  <c r="J38" i="29"/>
  <c r="L38" i="29" s="1"/>
  <c r="T38" i="29" s="1"/>
  <c r="K38" i="29"/>
  <c r="K52" i="29"/>
  <c r="J52" i="29"/>
  <c r="L52" i="29" s="1"/>
  <c r="T52" i="29" s="1"/>
  <c r="K152" i="29"/>
  <c r="J152" i="29"/>
  <c r="L152" i="29"/>
  <c r="T152" i="29" s="1"/>
  <c r="J106" i="29"/>
  <c r="L106" i="29"/>
  <c r="T106" i="29" s="1"/>
  <c r="J149" i="29"/>
  <c r="K149" i="29"/>
  <c r="K105" i="29"/>
  <c r="L105" i="29"/>
  <c r="T105" i="29" s="1"/>
  <c r="J105" i="29"/>
  <c r="I31" i="29"/>
  <c r="J20" i="29"/>
  <c r="L20" i="29" s="1"/>
  <c r="T20" i="29" s="1"/>
  <c r="K20" i="29"/>
  <c r="J79" i="29"/>
  <c r="L79" i="29"/>
  <c r="T79" i="29" s="1"/>
  <c r="K79" i="29"/>
  <c r="J103" i="29"/>
  <c r="L156" i="29"/>
  <c r="T156" i="29" s="1"/>
  <c r="J156" i="29"/>
  <c r="K156" i="29"/>
  <c r="J37" i="29"/>
  <c r="L37" i="29" s="1"/>
  <c r="T37" i="29" s="1"/>
  <c r="J25" i="29"/>
  <c r="L25" i="29" s="1"/>
  <c r="T25" i="29" s="1"/>
  <c r="J28" i="29"/>
  <c r="L28" i="29" s="1"/>
  <c r="T28" i="29" s="1"/>
  <c r="K137" i="29"/>
  <c r="L30" i="29"/>
  <c r="T30" i="29" s="1"/>
  <c r="K103" i="29"/>
  <c r="L135" i="29"/>
  <c r="T135" i="29" s="1"/>
  <c r="K135" i="29"/>
  <c r="K138" i="29"/>
  <c r="L138" i="29"/>
  <c r="T138" i="29" s="1"/>
  <c r="J66" i="29"/>
  <c r="K66" i="29"/>
  <c r="P17" i="33"/>
  <c r="V17" i="33"/>
  <c r="K106" i="29"/>
  <c r="T68" i="29"/>
  <c r="I43" i="29"/>
  <c r="L125" i="29"/>
  <c r="T125" i="29" s="1"/>
  <c r="J125" i="29"/>
  <c r="K125" i="29"/>
  <c r="D37" i="64"/>
  <c r="V17" i="56"/>
  <c r="D41" i="64" s="1"/>
  <c r="D8" i="35"/>
  <c r="D8" i="31"/>
  <c r="D8" i="30"/>
  <c r="D8" i="33"/>
  <c r="C45" i="32"/>
  <c r="K45" i="32" s="1"/>
  <c r="C45" i="33"/>
  <c r="C102" i="32"/>
  <c r="K102" i="32" s="1"/>
  <c r="C102" i="31"/>
  <c r="C102" i="30"/>
  <c r="C125" i="34"/>
  <c r="C125" i="30"/>
  <c r="C131" i="29"/>
  <c r="C131" i="34"/>
  <c r="C131" i="33"/>
  <c r="L146" i="31"/>
  <c r="G146" i="31"/>
  <c r="L155" i="31"/>
  <c r="G155" i="31"/>
  <c r="G90" i="29"/>
  <c r="I90" i="29" s="1"/>
  <c r="K168" i="28"/>
  <c r="D9" i="35"/>
  <c r="D9" i="31"/>
  <c r="D9" i="32"/>
  <c r="D9" i="34"/>
  <c r="C80" i="29"/>
  <c r="C80" i="32"/>
  <c r="K80" i="32" s="1"/>
  <c r="I167" i="33"/>
  <c r="L39" i="31"/>
  <c r="D9" i="29"/>
  <c r="D8" i="34"/>
  <c r="N17" i="56"/>
  <c r="C102" i="29"/>
  <c r="C63" i="32"/>
  <c r="K63" i="32" s="1"/>
  <c r="C94" i="34"/>
  <c r="C41" i="33"/>
  <c r="C41" i="35"/>
  <c r="U70" i="28"/>
  <c r="C70" i="35"/>
  <c r="C70" i="31"/>
  <c r="W167" i="33"/>
  <c r="C24" i="68"/>
  <c r="E24" i="68" s="1"/>
  <c r="F24" i="68" s="1"/>
  <c r="C19" i="68"/>
  <c r="D45" i="64"/>
  <c r="AW17" i="56"/>
  <c r="C36" i="30"/>
  <c r="C36" i="34"/>
  <c r="C48" i="34"/>
  <c r="C48" i="29"/>
  <c r="C48" i="33"/>
  <c r="C56" i="31"/>
  <c r="C56" i="30"/>
  <c r="C56" i="34"/>
  <c r="C56" i="29"/>
  <c r="C90" i="30"/>
  <c r="C90" i="35"/>
  <c r="C105" i="34"/>
  <c r="U105" i="28"/>
  <c r="C164" i="29"/>
  <c r="C164" i="35"/>
  <c r="E167" i="35"/>
  <c r="G167" i="33"/>
  <c r="O167" i="33"/>
  <c r="F167" i="34"/>
  <c r="J167" i="34"/>
  <c r="N167" i="34"/>
  <c r="E167" i="33"/>
  <c r="T167" i="33"/>
  <c r="C11" i="64" s="1"/>
  <c r="C13" i="64" s="1"/>
  <c r="N32" i="54"/>
  <c r="P30" i="54"/>
  <c r="K36" i="29" l="1"/>
  <c r="J36" i="29"/>
  <c r="L36" i="29" s="1"/>
  <c r="T36" i="29" s="1"/>
  <c r="J42" i="29"/>
  <c r="L42" i="29" s="1"/>
  <c r="T42" i="29" s="1"/>
  <c r="K42" i="29"/>
  <c r="L63" i="31"/>
  <c r="G63" i="31"/>
  <c r="K50" i="29"/>
  <c r="L50" i="29"/>
  <c r="T50" i="29" s="1"/>
  <c r="J50" i="29"/>
  <c r="K51" i="29"/>
  <c r="J51" i="29"/>
  <c r="L51" i="29"/>
  <c r="T51" i="29" s="1"/>
  <c r="K39" i="29"/>
  <c r="K54" i="29"/>
  <c r="J73" i="29"/>
  <c r="L73" i="29"/>
  <c r="T73" i="29" s="1"/>
  <c r="K73" i="29"/>
  <c r="E5" i="68"/>
  <c r="D22" i="64"/>
  <c r="C15" i="68" s="1"/>
  <c r="E15" i="68" s="1"/>
  <c r="F15" i="68" s="1"/>
  <c r="P97" i="33"/>
  <c r="V97" i="33"/>
  <c r="K47" i="29"/>
  <c r="J47" i="29"/>
  <c r="L47" i="29"/>
  <c r="T47" i="29" s="1"/>
  <c r="T65" i="29"/>
  <c r="D84" i="64"/>
  <c r="D168" i="33"/>
  <c r="I169" i="33" s="1"/>
  <c r="D94" i="64"/>
  <c r="K168" i="33"/>
  <c r="O169" i="33" s="1"/>
  <c r="S164" i="29"/>
  <c r="G164" i="29"/>
  <c r="I164" i="29" s="1"/>
  <c r="Q90" i="30"/>
  <c r="U90" i="30"/>
  <c r="G56" i="31"/>
  <c r="L56" i="31"/>
  <c r="L168" i="31" s="1"/>
  <c r="D88" i="64"/>
  <c r="L90" i="29"/>
  <c r="T90" i="29" s="1"/>
  <c r="K90" i="29"/>
  <c r="J90" i="29"/>
  <c r="G131" i="29"/>
  <c r="I131" i="29" s="1"/>
  <c r="S131" i="29"/>
  <c r="L102" i="31"/>
  <c r="G102" i="31"/>
  <c r="H17" i="29"/>
  <c r="D102" i="64"/>
  <c r="M168" i="34"/>
  <c r="N169" i="34" s="1"/>
  <c r="D86" i="64"/>
  <c r="S56" i="29"/>
  <c r="G56" i="29"/>
  <c r="I56" i="29" s="1"/>
  <c r="V48" i="33"/>
  <c r="H48" i="29" s="1"/>
  <c r="P48" i="33"/>
  <c r="Q36" i="30"/>
  <c r="U36" i="30"/>
  <c r="U168" i="28"/>
  <c r="U167" i="28"/>
  <c r="U125" i="30"/>
  <c r="Q125" i="30"/>
  <c r="J43" i="29"/>
  <c r="L43" i="29" s="1"/>
  <c r="T43" i="29" s="1"/>
  <c r="K43" i="29"/>
  <c r="Q34" i="54"/>
  <c r="P32" i="54"/>
  <c r="J168" i="34"/>
  <c r="J169" i="34"/>
  <c r="D168" i="35"/>
  <c r="E169" i="35"/>
  <c r="S48" i="29"/>
  <c r="G48" i="29"/>
  <c r="I48" i="29" s="1"/>
  <c r="D50" i="64"/>
  <c r="AX17" i="56"/>
  <c r="D54" i="64" s="1"/>
  <c r="G102" i="29"/>
  <c r="I102" i="29" s="1"/>
  <c r="S102" i="29"/>
  <c r="W17" i="56"/>
  <c r="D42" i="64" s="1"/>
  <c r="S80" i="29"/>
  <c r="G80" i="29"/>
  <c r="I80" i="29" s="1"/>
  <c r="V131" i="33"/>
  <c r="P131" i="33"/>
  <c r="P45" i="33"/>
  <c r="V45" i="33"/>
  <c r="H45" i="29" s="1"/>
  <c r="I45" i="29" s="1"/>
  <c r="K31" i="29"/>
  <c r="J31" i="29"/>
  <c r="L31" i="29"/>
  <c r="T31" i="29" s="1"/>
  <c r="D81" i="64"/>
  <c r="D80" i="64" s="1"/>
  <c r="E6" i="68"/>
  <c r="D97" i="64"/>
  <c r="D168" i="34"/>
  <c r="F169" i="34" s="1"/>
  <c r="U56" i="30"/>
  <c r="Q56" i="30"/>
  <c r="D52" i="64"/>
  <c r="C26" i="68"/>
  <c r="E26" i="68" s="1"/>
  <c r="F26" i="68" s="1"/>
  <c r="G70" i="31"/>
  <c r="L70" i="31"/>
  <c r="P41" i="33"/>
  <c r="V41" i="33"/>
  <c r="H41" i="29" s="1"/>
  <c r="I41" i="29" s="1"/>
  <c r="O17" i="56"/>
  <c r="D34" i="64" s="1"/>
  <c r="D33" i="64"/>
  <c r="E169" i="28"/>
  <c r="Q102" i="30"/>
  <c r="U102" i="30"/>
  <c r="K168" i="32"/>
  <c r="K167" i="32"/>
  <c r="P167" i="33" l="1"/>
  <c r="P168" i="33" s="1"/>
  <c r="E169" i="33"/>
  <c r="L167" i="31"/>
  <c r="D61" i="64" s="1"/>
  <c r="G169" i="33"/>
  <c r="P13" i="54"/>
  <c r="C7" i="64"/>
  <c r="L169" i="31"/>
  <c r="D62" i="64" s="1"/>
  <c r="C29" i="68" s="1"/>
  <c r="E29" i="68" s="1"/>
  <c r="F29" i="68" s="1"/>
  <c r="D66" i="64"/>
  <c r="K169" i="32"/>
  <c r="D67" i="64" s="1"/>
  <c r="C32" i="68" s="1"/>
  <c r="E32" i="68" s="1"/>
  <c r="F32" i="68" s="1"/>
  <c r="E33" i="68" s="1"/>
  <c r="K41" i="29"/>
  <c r="J41" i="29"/>
  <c r="L41" i="29" s="1"/>
  <c r="T41" i="29" s="1"/>
  <c r="J45" i="29"/>
  <c r="L45" i="29" s="1"/>
  <c r="T45" i="29" s="1"/>
  <c r="K45" i="29"/>
  <c r="K80" i="29"/>
  <c r="L80" i="29"/>
  <c r="T80" i="29" s="1"/>
  <c r="J80" i="29"/>
  <c r="J102" i="29"/>
  <c r="K102" i="29"/>
  <c r="L102" i="29"/>
  <c r="T102" i="29" s="1"/>
  <c r="S168" i="29"/>
  <c r="S167" i="29"/>
  <c r="L169" i="34"/>
  <c r="K169" i="34"/>
  <c r="U168" i="30"/>
  <c r="U167" i="30"/>
  <c r="J56" i="29"/>
  <c r="L56" i="29" s="1"/>
  <c r="T56" i="29" s="1"/>
  <c r="K56" i="29"/>
  <c r="H167" i="29"/>
  <c r="I17" i="29"/>
  <c r="J131" i="29"/>
  <c r="K131" i="29"/>
  <c r="L131" i="29"/>
  <c r="T131" i="29" s="1"/>
  <c r="G167" i="31"/>
  <c r="G168" i="31"/>
  <c r="F169" i="33"/>
  <c r="P169" i="33"/>
  <c r="H169" i="33"/>
  <c r="D169" i="33"/>
  <c r="J169" i="33"/>
  <c r="E169" i="34"/>
  <c r="H169" i="34"/>
  <c r="D169" i="34"/>
  <c r="J170" i="34"/>
  <c r="G169" i="34"/>
  <c r="I169" i="34"/>
  <c r="D18" i="64"/>
  <c r="U169" i="28"/>
  <c r="D19" i="64" s="1"/>
  <c r="Q168" i="30"/>
  <c r="Q167" i="30"/>
  <c r="P169" i="34"/>
  <c r="M169" i="34"/>
  <c r="O169" i="34"/>
  <c r="Q169" i="34"/>
  <c r="D32" i="64"/>
  <c r="E18" i="68"/>
  <c r="F18" i="68" s="1"/>
  <c r="D47" i="64"/>
  <c r="E25" i="68"/>
  <c r="F25" i="68" s="1"/>
  <c r="E27" i="68" s="1"/>
  <c r="F169" i="35"/>
  <c r="D169" i="35"/>
  <c r="D170" i="35"/>
  <c r="E19" i="68"/>
  <c r="F19" i="68" s="1"/>
  <c r="L169" i="33"/>
  <c r="N169" i="33"/>
  <c r="M169" i="33"/>
  <c r="K169" i="33"/>
  <c r="J48" i="29"/>
  <c r="L48" i="29" s="1"/>
  <c r="T48" i="29" s="1"/>
  <c r="K48" i="29"/>
  <c r="V167" i="33"/>
  <c r="U169" i="33" s="1"/>
  <c r="L164" i="29"/>
  <c r="T164" i="29" s="1"/>
  <c r="K164" i="29"/>
  <c r="J164" i="29"/>
  <c r="G170" i="34" l="1"/>
  <c r="G171" i="34" s="1"/>
  <c r="G170" i="33"/>
  <c r="G171" i="33" s="1"/>
  <c r="E20" i="68"/>
  <c r="Q170" i="34"/>
  <c r="P171" i="34" s="1"/>
  <c r="E4" i="68"/>
  <c r="D72" i="64"/>
  <c r="C35" i="68" s="1"/>
  <c r="D70" i="64"/>
  <c r="C34" i="68" s="1"/>
  <c r="E34" i="68" s="1"/>
  <c r="F34" i="68" s="1"/>
  <c r="C14" i="68"/>
  <c r="E14" i="68" s="1"/>
  <c r="F14" i="68" s="1"/>
  <c r="C10" i="64"/>
  <c r="O170" i="33"/>
  <c r="O171" i="33" s="1"/>
  <c r="Q169" i="30"/>
  <c r="D56" i="64" s="1"/>
  <c r="C21" i="68" s="1"/>
  <c r="E21" i="68" s="1"/>
  <c r="F21" i="68" s="1"/>
  <c r="D55" i="64"/>
  <c r="G169" i="31"/>
  <c r="D60" i="64" s="1"/>
  <c r="C28" i="68" s="1"/>
  <c r="E28" i="68" s="1"/>
  <c r="F28" i="68" s="1"/>
  <c r="E30" i="68" s="1"/>
  <c r="D59" i="64"/>
  <c r="L17" i="29"/>
  <c r="K17" i="29"/>
  <c r="K167" i="29" s="1"/>
  <c r="J17" i="29"/>
  <c r="J167" i="29" s="1"/>
  <c r="I167" i="29"/>
  <c r="D57" i="64"/>
  <c r="U169" i="30"/>
  <c r="D58" i="64" s="1"/>
  <c r="C22" i="68" s="1"/>
  <c r="E22" i="68" s="1"/>
  <c r="F22" i="68" s="1"/>
  <c r="D26" i="64"/>
  <c r="C16" i="68" s="1"/>
  <c r="E16" i="68" s="1"/>
  <c r="F16" i="68" s="1"/>
  <c r="S169" i="29"/>
  <c r="D27" i="64" s="1"/>
  <c r="E35" i="68" l="1"/>
  <c r="F35" i="68" s="1"/>
  <c r="E36" i="68" s="1"/>
  <c r="E17" i="68"/>
  <c r="F37" i="68"/>
  <c r="F39" i="68" s="1"/>
  <c r="T17" i="29"/>
  <c r="L167" i="29"/>
  <c r="L168" i="29"/>
  <c r="E23" i="68"/>
  <c r="J168" i="29"/>
  <c r="J170" i="29" s="1"/>
  <c r="F41" i="68" l="1"/>
  <c r="T168" i="29"/>
  <c r="T167" i="29"/>
  <c r="T169" i="29" s="1"/>
  <c r="L169" i="29"/>
  <c r="D24" i="64"/>
  <c r="D25" i="64" l="1"/>
  <c r="U169" i="29"/>
</calcChain>
</file>

<file path=xl/sharedStrings.xml><?xml version="1.0" encoding="utf-8"?>
<sst xmlns="http://schemas.openxmlformats.org/spreadsheetml/2006/main" count="2266" uniqueCount="949">
  <si>
    <t>c</t>
  </si>
  <si>
    <t>b</t>
  </si>
  <si>
    <t>a</t>
  </si>
  <si>
    <t>e</t>
  </si>
  <si>
    <t>d</t>
  </si>
  <si>
    <t>f</t>
  </si>
  <si>
    <t>j</t>
  </si>
  <si>
    <t>i</t>
  </si>
  <si>
    <t>h</t>
  </si>
  <si>
    <t>g</t>
  </si>
  <si>
    <t>Jumlah Kepala Keluarga</t>
  </si>
  <si>
    <t>Kelurahan/Desa</t>
  </si>
  <si>
    <t>Kecamatan</t>
  </si>
  <si>
    <t>Provinsi</t>
  </si>
  <si>
    <t>:</t>
  </si>
  <si>
    <t>A.</t>
  </si>
  <si>
    <t>Nama Kepala Rumah Tangga</t>
  </si>
  <si>
    <t>Alamat, RT/RW</t>
  </si>
  <si>
    <t>KETERATURAN BANGUNAN HUNIAN</t>
  </si>
  <si>
    <t>Baik</t>
  </si>
  <si>
    <t>AKSES AIR MINUM</t>
  </si>
  <si>
    <t>Ledeng Meteran/SR</t>
  </si>
  <si>
    <t>Sumur Bor/Pompa</t>
  </si>
  <si>
    <t>Sumur Terlindung</t>
  </si>
  <si>
    <t>Mata Air Terlindung</t>
  </si>
  <si>
    <t>Air Hujan</t>
  </si>
  <si>
    <t>&lt; 10 m</t>
  </si>
  <si>
    <t>PENGELOLAAN SANITASI</t>
  </si>
  <si>
    <t>Tempat sampah pribadi</t>
  </si>
  <si>
    <t>Milik sendiri</t>
  </si>
  <si>
    <t>Sewa/Kontrak</t>
  </si>
  <si>
    <t>Memiliki IMB</t>
  </si>
  <si>
    <t>Dalam Lubang/dibakar</t>
  </si>
  <si>
    <t>Ledeng Tanpa Meteran</t>
  </si>
  <si>
    <t>Sungai/Danau/Kolam</t>
  </si>
  <si>
    <t>Ya</t>
  </si>
  <si>
    <t>Tidak</t>
  </si>
  <si>
    <t>(b.)</t>
  </si>
  <si>
    <t>Tidak Bocor</t>
  </si>
  <si>
    <t>Bocor</t>
  </si>
  <si>
    <t>Apakah kebutuhan air minum, mandi, cuci terpenuhi sepanjang tahun?</t>
  </si>
  <si>
    <t>Air Kemasan/ air isi ulang</t>
  </si>
  <si>
    <t>tangki/mobil/ gerobak air</t>
  </si>
  <si>
    <t>ruang terbuka/ lahan kosong/ jalan</t>
  </si>
  <si>
    <t>(c.)</t>
  </si>
  <si>
    <t>Rumah Sakit</t>
  </si>
  <si>
    <t>Prakter Dokter/ Poliklinik</t>
  </si>
  <si>
    <t>Puskesmas/ Pustu</t>
  </si>
  <si>
    <t>Dukun/ pengobatan tradisional</t>
  </si>
  <si>
    <t>Di dalam kelurahan/ kecamatan yang sama</t>
  </si>
  <si>
    <t xml:space="preserve">di luar kecamatan </t>
  </si>
  <si>
    <t>di kota lain</t>
  </si>
  <si>
    <t>pertanian, perkebunan, kehutanan, peternakan</t>
  </si>
  <si>
    <t>Perikanan/ nelayan</t>
  </si>
  <si>
    <t>Pertambangan/ galian</t>
  </si>
  <si>
    <t>Industri/ pabrik</t>
  </si>
  <si>
    <t>Konstruksi/ bangunan</t>
  </si>
  <si>
    <t>Perdagangan/ jasa (guru, tenaga kesehatan, hotel, dll)</t>
  </si>
  <si>
    <t>Pegawai pemerintah</t>
  </si>
  <si>
    <t>Tidak Pernah</t>
  </si>
  <si>
    <t>Mata Air tak Terlindung</t>
  </si>
  <si>
    <t>k</t>
  </si>
  <si>
    <t>Jenis kloset yang digunakan</t>
  </si>
  <si>
    <t>Leher Angsa</t>
  </si>
  <si>
    <t>Tidak di jamban</t>
  </si>
  <si>
    <t>Sungai/Saluran Irigasi/Danau/Laut/ Drainase (Got/Selokan)</t>
  </si>
  <si>
    <t>KELAYAKAN BANGUNAN HUNIAN</t>
  </si>
  <si>
    <t>PENGELOLAAN SAMPAH RUMAH TANGGA</t>
  </si>
  <si>
    <t>Bidan/mantri</t>
  </si>
  <si>
    <t>MBR/Non MBR</t>
  </si>
  <si>
    <t>Mata pencaharian utama rumah tangga</t>
  </si>
  <si>
    <t xml:space="preserve">Di luar kecamatan </t>
  </si>
  <si>
    <t>Di kota lain</t>
  </si>
  <si>
    <t>Tidak sekolah</t>
  </si>
  <si>
    <t>tidak ada anggota rumah tangga usia wajib belajar</t>
  </si>
  <si>
    <t>Tidak ada sungai/laut/rawa/danau</t>
  </si>
  <si>
    <t xml:space="preserve">(a) </t>
  </si>
  <si>
    <t xml:space="preserve">Rusak </t>
  </si>
  <si>
    <t>Bukan Tanah</t>
  </si>
  <si>
    <t>Tanah</t>
  </si>
  <si>
    <t>Sumur tak terlindungi</t>
  </si>
  <si>
    <t>Numpang/milik pihak lain</t>
  </si>
  <si>
    <t xml:space="preserve">Tidak/belum memiliki IMB </t>
  </si>
  <si>
    <t>SHM/ HGB/ Surat yang diakui pemerintah</t>
  </si>
  <si>
    <t>Milik pihak lain/ surat perjanjian lainnya (termasuk surat adat)</t>
  </si>
  <si>
    <t xml:space="preserve">Milik pihak lain tanpa surat perjanjian </t>
  </si>
  <si>
    <t>Tidak ada / tidak tahu</t>
  </si>
  <si>
    <t>Daya Listrik yang digunakan  (Watt)</t>
  </si>
  <si>
    <t>Bidan/ mantri</t>
  </si>
  <si>
    <t>Status Rumah Tangga</t>
  </si>
  <si>
    <t>INFORMASI UMUM</t>
  </si>
  <si>
    <t>PENDAPATAN RUMAH TANGGA</t>
  </si>
  <si>
    <t xml:space="preserve">PELAYANAN FASILITAS  SOSIAL </t>
  </si>
  <si>
    <t>A.1</t>
  </si>
  <si>
    <t>A.2</t>
  </si>
  <si>
    <t>A.3</t>
  </si>
  <si>
    <t>A.4</t>
  </si>
  <si>
    <t>A.5</t>
  </si>
  <si>
    <t>A.6</t>
  </si>
  <si>
    <t>A.6.1</t>
  </si>
  <si>
    <t>Laki-laki: …………..jiwa</t>
  </si>
  <si>
    <t>………………………….jiwa</t>
  </si>
  <si>
    <t>Perempuan: ………jiwa</t>
  </si>
  <si>
    <t>:..........................................</t>
  </si>
  <si>
    <t>..........................................</t>
  </si>
  <si>
    <t>DATA NON-FISIK</t>
  </si>
  <si>
    <t>A.6.2</t>
  </si>
  <si>
    <t>A.6.3</t>
  </si>
  <si>
    <t>Difabel:…………..…jiwa</t>
  </si>
  <si>
    <t>&lt; 7,2 meter2/ jiwa</t>
  </si>
  <si>
    <t>NO</t>
  </si>
  <si>
    <t>NAMA KEPALA RUMAH TANGGA</t>
  </si>
  <si>
    <t>MBR</t>
  </si>
  <si>
    <t>Non MBR</t>
  </si>
  <si>
    <t>Tdk</t>
  </si>
  <si>
    <t>jiwa</t>
  </si>
  <si>
    <t>PROSENTASE</t>
  </si>
  <si>
    <t>A.1 KETERATURAN BANGUNAN HUNIAN</t>
  </si>
  <si>
    <t>Tdk ada sungai dll</t>
  </si>
  <si>
    <t>FORMAT A.1 KETERATURAN BANGUNAN HUNIAN</t>
  </si>
  <si>
    <t>Lebar (meter)</t>
  </si>
  <si>
    <t>Panjang (meter)</t>
  </si>
  <si>
    <t>Jumlah Lantai</t>
  </si>
  <si>
    <t>Jumlah penghuni bangunan hunian</t>
  </si>
  <si>
    <t>A.2 KELAYAKAN BANGUNAN HUNIAN</t>
  </si>
  <si>
    <t>FORMAT A.2 KELAYAKAN BANGUNAN HUNIAN</t>
  </si>
  <si>
    <t>FORMAT A.3 AKSES AIR MINUM</t>
  </si>
  <si>
    <t>≥ 10 m</t>
  </si>
  <si>
    <t>tercukupi bulan tertentu</t>
  </si>
  <si>
    <t>tidak pernah cukup</t>
  </si>
  <si>
    <t>FORMAT A.4 PENGELOLAAN SANITASI</t>
  </si>
  <si>
    <t xml:space="preserve">Pembuangan limbah tinja </t>
  </si>
  <si>
    <t>Tercukupi</t>
  </si>
  <si>
    <t>FORMAT A.5 PENGELOLAAN SAMPAH RUMAH TANGGA</t>
  </si>
  <si>
    <t xml:space="preserve"> A.5 PENGELOLAAN SAMPAH RUMAH TANGGA</t>
  </si>
  <si>
    <t>SKOR 
 A.5</t>
  </si>
  <si>
    <t>≥ 2x seminggu</t>
  </si>
  <si>
    <t>menumpang ke tetangga/ tidak punya meteran sendiri/dll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</si>
  <si>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>2200</t>
    </r>
  </si>
  <si>
    <r>
      <rPr>
        <u/>
        <sz val="10"/>
        <rFont val="Calibri"/>
        <family val="2"/>
      </rPr>
      <t>&lt;</t>
    </r>
    <r>
      <rPr>
        <sz val="10"/>
        <rFont val="Calibri"/>
        <family val="2"/>
      </rPr>
      <t>450</t>
    </r>
  </si>
  <si>
    <t>FORMAT A.6.1 PENDAPATAN RUMAH TANGGA</t>
  </si>
  <si>
    <t xml:space="preserve"> A.6.1  PENDAPATAN RUMAH TANGGA</t>
  </si>
  <si>
    <t xml:space="preserve">FORMAT A.6.2 PELAYANAN FASILITAS  SOSIAL </t>
  </si>
  <si>
    <t xml:space="preserve"> A.6.2  PELAYANAN FASILITAS  SOSIAL </t>
  </si>
  <si>
    <t>dalam kel/ kec yg sama</t>
  </si>
  <si>
    <t xml:space="preserve">luar kecamatan </t>
  </si>
  <si>
    <t xml:space="preserve"> kota lain</t>
  </si>
  <si>
    <t xml:space="preserve"> luar kecamatan </t>
  </si>
  <si>
    <t>Sewa/ Kontrak</t>
  </si>
  <si>
    <t>Jumlah Kepala Rumah Tangga</t>
  </si>
  <si>
    <t>Pengangkutan sampah dari rumah ke TPS / TPA</t>
  </si>
  <si>
    <t>Laki-laki</t>
  </si>
  <si>
    <t>Perempuan</t>
  </si>
  <si>
    <t>Difabel</t>
  </si>
  <si>
    <t>Sub - Total</t>
  </si>
  <si>
    <t>Jumlah TOTAL</t>
  </si>
  <si>
    <t>%</t>
  </si>
  <si>
    <t>FORMAT A.6.3 ASPEK LEGALITAS</t>
  </si>
  <si>
    <t>Tanggal Pendataan</t>
  </si>
  <si>
    <t>Jumlah Anggota Rumah Tangga</t>
  </si>
  <si>
    <t>menumpang ke tetangga/ tidak punya meteran sendiri/ dll</t>
  </si>
  <si>
    <t>B.</t>
  </si>
  <si>
    <t>B.1</t>
  </si>
  <si>
    <t>KEPADATAN BANGUNAN HUNIAN</t>
  </si>
  <si>
    <t>Berapa persentase luas kawasan permukiman yang terletak di wilayah dengan kemiringan lebih dari 15%?</t>
  </si>
  <si>
    <t>B.2</t>
  </si>
  <si>
    <t>JALAN LINGKUNGAN</t>
  </si>
  <si>
    <t>B.3</t>
  </si>
  <si>
    <t>DRAINASE LINGKUNGAN</t>
  </si>
  <si>
    <t>Tidak pernah terjadi genangan</t>
  </si>
  <si>
    <t xml:space="preserve">Tinggi genangan &gt;30 cm </t>
  </si>
  <si>
    <t xml:space="preserve">Lama genangan &gt;2 jam </t>
  </si>
  <si>
    <t xml:space="preserve">Terjadi  &gt;2 kali/tahun </t>
  </si>
  <si>
    <t>Luas Area Genangan (dalam permukiman)</t>
  </si>
  <si>
    <t>Rob/Pasang air laut</t>
  </si>
  <si>
    <t>Air sungai/danau/rawa</t>
  </si>
  <si>
    <t>Limpasan air hujan/ air buangan rumah tangga</t>
  </si>
  <si>
    <t>B.4</t>
  </si>
  <si>
    <t>PENGAMANAN BAHAYA KEBAKARAN</t>
  </si>
  <si>
    <t>Tidak pernah terjadi kebakaran dalam 5 tahun</t>
  </si>
  <si>
    <t xml:space="preserve">Penyebab Kejadian Bencana Kebakaran </t>
  </si>
  <si>
    <t>Tungku/kompor masak</t>
  </si>
  <si>
    <t>Konsleting Listrik</t>
  </si>
  <si>
    <t>Kebakaran hutan/ilalang</t>
  </si>
  <si>
    <t>Pembakaran sampah</t>
  </si>
  <si>
    <t xml:space="preserve"> Lainnya</t>
  </si>
  <si>
    <t>Tidak ada</t>
  </si>
  <si>
    <t>Ada</t>
  </si>
  <si>
    <t>B.5</t>
  </si>
  <si>
    <t>DATA NON FISIK (jawaban bisa lebih  dari 1)</t>
  </si>
  <si>
    <t>TK/ PAUD</t>
  </si>
  <si>
    <t>SD/sederajat</t>
  </si>
  <si>
    <t>SMP/sederajat</t>
  </si>
  <si>
    <t>SMA/SMK/sederajat</t>
  </si>
  <si>
    <t>Perguruan tinggi</t>
  </si>
  <si>
    <t>A.3 AIR MINUM</t>
  </si>
  <si>
    <t>Durasi/lama genangan</t>
  </si>
  <si>
    <t>Frekuensi genangan</t>
  </si>
  <si>
    <t>Sumber genangan</t>
  </si>
  <si>
    <t>Ketersediaan fasilitas pendidikan di dalam kelurahan/kecamatan</t>
  </si>
  <si>
    <t>Kejadian kebakaran</t>
  </si>
  <si>
    <t>Kawasan permukman yg terletak di wil. Kemiringan &gt;15%</t>
  </si>
  <si>
    <t>Tidak Pernah Terjadi Genangan</t>
  </si>
  <si>
    <t>Tinggi genangan ≤ 30 cm</t>
  </si>
  <si>
    <t>Tinggi genangan &gt; 30 cm</t>
  </si>
  <si>
    <t>&gt; 2 Jam</t>
  </si>
  <si>
    <t>&gt; 2 Kali per tahun</t>
  </si>
  <si>
    <t>Rob/ pasang air laut</t>
  </si>
  <si>
    <t>Sungai/ danau/ rawa</t>
  </si>
  <si>
    <t>Limpasan air hujan</t>
  </si>
  <si>
    <t xml:space="preserve">&gt;2 kali dalam 5 tahun </t>
  </si>
  <si>
    <t>Tungku/ kompor masak</t>
  </si>
  <si>
    <t>Kebakaran hutan/ ilalang</t>
  </si>
  <si>
    <t>Pos/ Stasiun Pemadam Kebakaran</t>
  </si>
  <si>
    <t>(Ha)</t>
  </si>
  <si>
    <t>(%)</t>
  </si>
  <si>
    <t>(Unit)</t>
  </si>
  <si>
    <t>(meter)</t>
  </si>
  <si>
    <t>(Unit/Ha)</t>
  </si>
  <si>
    <t>≤ 2 Jam</t>
  </si>
  <si>
    <t>≤ 2 Kali per tahun</t>
  </si>
  <si>
    <t>Genangan Yg Dipersyaratkan</t>
  </si>
  <si>
    <t>Kesesuaian dgn Persyaratan Teknis</t>
  </si>
  <si>
    <t>B1.KEPADATAN BANGUNAN HUNIAN</t>
  </si>
  <si>
    <t xml:space="preserve">B2. AKSESIBILITAS LINGKUNGAN </t>
  </si>
  <si>
    <t>B3. DRAINASE LINGKUNGAN</t>
  </si>
  <si>
    <t>{%)</t>
  </si>
  <si>
    <t>Ketersediaan fasilitas kesehatan di dalam Lingkuangan RT</t>
  </si>
  <si>
    <t>Bidan/ Mantri</t>
  </si>
  <si>
    <t>Mobil/ Motor Damkar/APAR</t>
  </si>
  <si>
    <t>Ketersediaan jalan dgn lebar minimal 3,5 m di lingkungan permukiman dengan jarak rumah terjauh &lt; 100 m</t>
  </si>
  <si>
    <t>[1]</t>
  </si>
  <si>
    <t>[2]</t>
  </si>
  <si>
    <t>[3]</t>
  </si>
  <si>
    <t>[4]</t>
  </si>
  <si>
    <t>[5]</t>
  </si>
  <si>
    <t>[6]</t>
  </si>
  <si>
    <t>[7]</t>
  </si>
  <si>
    <t>Kepadatan Bangunan Hunian</t>
  </si>
  <si>
    <t>Keteraturan Bangunan Hunian</t>
  </si>
  <si>
    <t>Kelayakan Bangunan Hunian</t>
  </si>
  <si>
    <t xml:space="preserve">A </t>
  </si>
  <si>
    <t xml:space="preserve">B </t>
  </si>
  <si>
    <t>H</t>
  </si>
  <si>
    <t xml:space="preserve">No </t>
  </si>
  <si>
    <t xml:space="preserve">FISIK </t>
  </si>
  <si>
    <t xml:space="preserve">NON FISIK </t>
  </si>
  <si>
    <t xml:space="preserve">Legalitas pendirian bangunan </t>
  </si>
  <si>
    <t xml:space="preserve">Kepadatan penduduk </t>
  </si>
  <si>
    <t xml:space="preserve">Mata pencarian penduduk </t>
  </si>
  <si>
    <t>Penggunaan Daya Listrik</t>
  </si>
  <si>
    <t>Fasilitas Pelayanan Kesehatan</t>
  </si>
  <si>
    <t>Fasilitas Pelayanan Pendidikan</t>
  </si>
  <si>
    <t>Kejadian Genangan/Kemampuan Mengalirkan Air limpasan</t>
  </si>
  <si>
    <t>1. Jangkauan Jaringan Jalan</t>
  </si>
  <si>
    <t>Prasarana/Sarana Pencegahan Bahaya Kebakaran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</si>
  <si>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</si>
  <si>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</si>
  <si>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</si>
  <si>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</si>
  <si>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</si>
  <si>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</si>
  <si>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</si>
  <si>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</si>
  <si>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</si>
  <si>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</si>
  <si>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</si>
  <si>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</si>
  <si>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</si>
  <si>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</si>
  <si>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</si>
  <si>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</si>
  <si>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</si>
  <si>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</si>
  <si>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</si>
  <si>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</si>
  <si>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</si>
  <si>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</si>
  <si>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</si>
  <si>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</si>
  <si>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</si>
  <si>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[34]</t>
  </si>
  <si>
    <t>Jumlah Kepala Keluarga (KK)</t>
  </si>
  <si>
    <t>[35]</t>
  </si>
  <si>
    <t>[36]</t>
  </si>
  <si>
    <t xml:space="preserve">Kepadatan Bangunan </t>
  </si>
  <si>
    <t>Drainase Lingkungan</t>
  </si>
  <si>
    <t xml:space="preserve">Pengelolaan Air Limbah </t>
  </si>
  <si>
    <t xml:space="preserve">Pengelolaan Persampahan </t>
  </si>
  <si>
    <t xml:space="preserve">Pengamanan Bahaya Kebakaran </t>
  </si>
  <si>
    <t>Luas Permukiman</t>
  </si>
  <si>
    <t>Aksesibilitas Lingkungan</t>
  </si>
  <si>
    <t>Tinggi Genangan</t>
  </si>
  <si>
    <t>[37]</t>
  </si>
  <si>
    <t>[38]</t>
  </si>
  <si>
    <t>[39]</t>
  </si>
  <si>
    <t>[40]</t>
  </si>
  <si>
    <t>Perguruan Tinggi</t>
  </si>
  <si>
    <t>Apakah bangunan hunian berada di daerah buangan limbah pabrik atau di bawah jalur listrik tegangan tinggi (sutet)?</t>
  </si>
  <si>
    <t>Apakah posisi bangunan hunian langsung menghadap sungai/laut/rawa/danau dan/atau TIDAK berada di atas sungai/laut/rawa/danau?</t>
  </si>
  <si>
    <t>Berapa luas lantai bangunan hunian?</t>
  </si>
  <si>
    <t>Berapa jumlah penghuni bangunan hunian?</t>
  </si>
  <si>
    <t>Berapa luas lantai bangunan hunian/ jiwa?</t>
  </si>
  <si>
    <t>Bagaimana kondisi atap terluas?</t>
  </si>
  <si>
    <t>Bagaimana kondisi dinding terluas?</t>
  </si>
  <si>
    <t>Apakah jenis lantai terluas?</t>
  </si>
  <si>
    <t>Darimana sumber utama AIR MINUM, MANDI, CUCI didapat?  - pilih salah satu dari pilihan jawaban.
(jika jawaban  c, d, e, maka lanjut ke no. 13)</t>
  </si>
  <si>
    <t>Bila jawaban No. 12 di atas sumur bor, sumur terlindung atau mata air terlindung, maka berapa jarak ke penampungan tinja/kotoran terdekat (termasuk milik tetangga)?</t>
  </si>
  <si>
    <t>Tercukupi/terpenuhi sepanjang tahun</t>
  </si>
  <si>
    <t>Tercukupi hanya pada bulan tertentu</t>
  </si>
  <si>
    <t xml:space="preserve">Tidak pernah tercukupi </t>
  </si>
  <si>
    <t>Jamban sendiri/ bersama (maks 5 KK untuk 1 jamban bersama)</t>
  </si>
  <si>
    <t>Bukan leher angsa (plengsengan/ cemplung/ cubluk/dll)</t>
  </si>
  <si>
    <t>Leher angsa</t>
  </si>
  <si>
    <t>Dimana biasanya anggota rumah tangga Buang Air Besar?  
(jika jawaban c, maka lanjut ke nomor 18)</t>
  </si>
  <si>
    <t>Apakah jenis kloset yang digunakan?</t>
  </si>
  <si>
    <t>Dimana limbah tinja dibuang?</t>
  </si>
  <si>
    <t>Dimana tempat pembuangan sampah rumah tangga?  
(jika jawaban c, d, e maka lanjut ke no. 20)</t>
  </si>
  <si>
    <t>Berapa kali pengangkutan sampah dari rumah ke TPS/TPA?</t>
  </si>
  <si>
    <t>Apa mata pencaharian utama rumah tangga?</t>
  </si>
  <si>
    <t>Berapa daya Listrik yang digunakan dalam bangunan hunian (Watt)?</t>
  </si>
  <si>
    <t>Apa jenis fasilitas kesehatan yang paling sering digunakan rumah tangga?</t>
  </si>
  <si>
    <t>Di mana lokasi/ letak fasilitas kesehatan yang sering digunakan rumah tangga?</t>
  </si>
  <si>
    <t>Apakah status bangunan hunian?</t>
  </si>
  <si>
    <t>Apakah status legalitas bangunan hunian?</t>
  </si>
  <si>
    <t>Apakah status  lahan bangunan hunian?</t>
  </si>
  <si>
    <t>Apakah status legalitas lahan bangunnan hunian?</t>
  </si>
  <si>
    <t>Panjang: ………m</t>
  </si>
  <si>
    <t>Lebar: ………..m</t>
  </si>
  <si>
    <t>Jumlah Lantai: ………</t>
  </si>
  <si>
    <t>………………… jiwa</t>
  </si>
  <si>
    <t>Di daerah buangan limbah pabrik/ di bawah jalur listrik tegangan tinggi (sutet)</t>
  </si>
  <si>
    <t>Luas bangunan hunian</t>
  </si>
  <si>
    <t>Luas bangunan hunian (m2)</t>
  </si>
  <si>
    <t>Luas lantai bangunan hunian / jiwa</t>
  </si>
  <si>
    <t>Kondisi atap terluas</t>
  </si>
  <si>
    <t>Kondisi dinding terluas</t>
  </si>
  <si>
    <t>Jenis lantai terluas</t>
  </si>
  <si>
    <t>Jumlah penghuni bangunan hunian (m2/jiwa)</t>
  </si>
  <si>
    <t>Jarak sumur bor, sumur terlindung atau mata air terlindung ke penampungan tinja/kotoran terdekat (termasuk milik tetangga)</t>
  </si>
  <si>
    <t>Kecukupan air minum, mandi, cuci sepanjang tahun</t>
  </si>
  <si>
    <t>I</t>
  </si>
  <si>
    <t>Jamban umum (jika digunakan &gt;5 KK dan/atau membayar)</t>
  </si>
  <si>
    <r>
      <t>Jamban Sendiri/ bersama (</t>
    </r>
    <r>
      <rPr>
        <u/>
        <sz val="10"/>
        <rFont val="Calibri"/>
        <family val="2"/>
      </rPr>
      <t>&lt;</t>
    </r>
    <r>
      <rPr>
        <sz val="10"/>
        <rFont val="Calibri"/>
        <family val="2"/>
      </rPr>
      <t xml:space="preserve"> 5 KK / jamban bersama)</t>
    </r>
  </si>
  <si>
    <t>Pelayanan Air Minum</t>
  </si>
  <si>
    <t>SANITASI LINGKUNGAN</t>
  </si>
  <si>
    <t>B.6</t>
  </si>
  <si>
    <t xml:space="preserve">SKOR A.1
KETERATURAN BANGUNAN
</t>
  </si>
  <si>
    <t xml:space="preserve">SKOR KELAYAKAN LANTAI BANGUNAN  
(8) </t>
  </si>
  <si>
    <t xml:space="preserve">SKOR KONDISI ATAP. LANTAI DINDING 
(9,10,11)
</t>
  </si>
  <si>
    <t>Bukan Leher Angsa (plengsengan/ cemplung/ cubluk/dll)</t>
  </si>
  <si>
    <t>Dalam Lubang/ dibakar</t>
  </si>
  <si>
    <t>Jenis fasilitas kesehatan paling sering digunakan rumah tangga</t>
  </si>
  <si>
    <t>Lokasi fasilitas kesehatan paling sering digunakan rumah tangga</t>
  </si>
  <si>
    <t>Status penguasaan bangunan hunian</t>
  </si>
  <si>
    <t>Status Legalitas bangunan hunian</t>
  </si>
  <si>
    <t>Status penguasaan lahan bangunan hunian</t>
  </si>
  <si>
    <t>Status legalitas lahan bangunan hunian</t>
  </si>
  <si>
    <t xml:space="preserve"> A.6.3  ASPEK PENGUASAAN BANGUNAN DAN LAHAN</t>
  </si>
  <si>
    <t>ASPEK PENGUASAAN BANGUNAN DAN LAHAN</t>
  </si>
  <si>
    <t xml:space="preserve">A.2 </t>
  </si>
  <si>
    <t xml:space="preserve">SUMBER DATA </t>
  </si>
  <si>
    <t>Berapa luas wilayah permukiman?</t>
  </si>
  <si>
    <t>Berapa jumlah total bangunan di wilayah RT/RW/dusun*?</t>
  </si>
  <si>
    <t>Berapa tinggi genangan rata-rata (jika jawaban a, maka langsung ke no. 15)?</t>
  </si>
  <si>
    <t>Berapa durasi genangan air/ banjir rata-rata?</t>
  </si>
  <si>
    <t>Apa sumber genangan air/ banjir?</t>
  </si>
  <si>
    <t>Berapa luas area genangan air/ banjir dalam permukiman?</t>
  </si>
  <si>
    <t>Berapa frekuensi kejadian kebakaran di lingkungan permukiman?</t>
  </si>
  <si>
    <t>Apa penyebab kejadian bencana kebakaran?</t>
  </si>
  <si>
    <t>Apakah buangan limbah cair rumah tangga terpisah dengan saluran drainase?</t>
  </si>
  <si>
    <t>Apakah ada sarana pencegahan bahaya kebakaran?</t>
  </si>
  <si>
    <t xml:space="preserve">SKOR PEMENUHAN KEBUTUHAN AIR
(14) </t>
  </si>
  <si>
    <t>SKOR AKSES AIR
(12,13)</t>
  </si>
  <si>
    <t xml:space="preserve">Apakah tersedia jalan dengan lebar minimal 3,5 meter di lingkungan permukiman dengan radius rumah terjauh kurang dari 100 m? </t>
  </si>
  <si>
    <t>Pos/Stasiun pemadam kebakaran</t>
  </si>
  <si>
    <t>Konsleting listrik</t>
  </si>
  <si>
    <t>Apakah tersedia fasilitas kesehatan di dalam lingkungan RT?</t>
  </si>
  <si>
    <t>Apakah tersedia fasilitas pendidikan di dalam lingkungan RT?</t>
  </si>
  <si>
    <t>Berapa luas wilayah RT/RW/dusun*?</t>
  </si>
  <si>
    <t>Ket: * pilih yang sesuai</t>
  </si>
  <si>
    <t>Jika ada anggota rumah tangga usia wajib belajar (9 tahun), di mana lokasi SD/ sederajat dan SMP / sederajat terdekat yang digunakan?</t>
  </si>
  <si>
    <t>Berapa frekuensi genangan air/ banjir?</t>
  </si>
  <si>
    <t>Jumlah Laki2+Perempuan</t>
  </si>
  <si>
    <t>SKOR AKSES SARANA BAB
(15)</t>
  </si>
  <si>
    <t>SKOR 
KELAYAKAN TEKNIS SARANA BAB
(16,17)</t>
  </si>
  <si>
    <t>Keterangan:</t>
  </si>
  <si>
    <t>a.</t>
  </si>
  <si>
    <t>b.</t>
  </si>
  <si>
    <t>Presentase Skor: Jumlah Skor dibagi Jumlah total Data Skor dikali 100</t>
  </si>
  <si>
    <t>1= Jika semua Kolom [10] dan [12] dan [14] dijawab 1; 0= Jika salah satu dari Kolom [11] atau [13] atau [15] dijawab 1.</t>
  </si>
  <si>
    <t>c.</t>
  </si>
  <si>
    <t xml:space="preserve">1 = Jika salah satu Kolom [3] atau [4] atau [8] dijawab 1, atau </t>
  </si>
  <si>
    <t>1= Jika Kolom [5] dan [14] masing-masing dijawab 1, atau</t>
  </si>
  <si>
    <t>1= Jika Kolom [6] dan [14] masing-masing dijawab 1, atau</t>
  </si>
  <si>
    <t>1= Jika Kolom [7] dan [14] masing-masing dijawab 1.</t>
  </si>
  <si>
    <t xml:space="preserve">0= Jika Kolom [5] dijawab 1 dan kolom [15] dijawab 1; atau </t>
  </si>
  <si>
    <t xml:space="preserve">0= Jika Kolom [6] dijawab 1 dan kolom [15] dijawab 1; atau </t>
  </si>
  <si>
    <t>0= Jika Kolom [7] dijawab 1 dan kolom [15] dijawab 1; atau</t>
  </si>
  <si>
    <t>0= Jika salah satu dari kolom [9], [10], [11], [12], [13] dijawab 1.</t>
  </si>
  <si>
    <t>1= Jika Kolom [17] dijawab 1; 0= Jika salah satu dari Kolom [18] atau [19] dijawab 1.</t>
  </si>
  <si>
    <t>Ketentuan Penilaian SKOR "Akses Pengelolaan Air Limbah (15)" (Kolom [6]):</t>
  </si>
  <si>
    <t xml:space="preserve">1 = Jika Kolom [3] dijawab 1; </t>
  </si>
  <si>
    <t>0= Jika salah satu dari Kolom Kolom [4] atau [5] dijawab 1.</t>
  </si>
  <si>
    <t>Ketentuan Penilaian SKOR "Kesesuaian Persyaratan Teknis (16,17)" (Kolom [11]):</t>
  </si>
  <si>
    <t>1= Jika semua Kolom [7] dan Kolom [9] dijawab 1; 0= Jika salah satu dari Kolom [8] atau [10] dijawab 1.</t>
  </si>
  <si>
    <t>1 = Jika Kolom [8] dijawab 1;</t>
  </si>
  <si>
    <t>0= Jika Kolom [9]  dijawab 1.</t>
  </si>
  <si>
    <t>Kolom [3], [4], [5], [6], [7] hanya menjadi data ditingkat basis/RT</t>
  </si>
  <si>
    <t>% Fasilitas kesehatan tertinggi</t>
  </si>
  <si>
    <t>% Rumah Tangga memiliki Akses Tertinggi</t>
  </si>
  <si>
    <t>Jenis fasilitas kesehatan tertinggi</t>
  </si>
  <si>
    <t>Lokasi Akses Pendidikan dasar terdekat yang digunakan</t>
  </si>
  <si>
    <t>Keterangan Penilaian/Analisis:</t>
  </si>
  <si>
    <t>% Fasilitas kesehatan Tertinggi yang sering dipergunakan diisi: Nilai prosentase tertinggi diantara alternatif pilihan pelayanan kesehatan (Nilai tertinggi diantara Kolom [3] s/d kolom [8])</t>
  </si>
  <si>
    <t>Jenis Fasilitas kesehatan Tertinggi yang sering dipergunakan diisi: sesuai nama jenis fasilitas kesehatan yang memiliki nilai prosentase tertinggi (sesuai jenis faskes pada poin a)</t>
  </si>
  <si>
    <t>% Lokasi Akses Pendidikan Dasar terdekat yang digunakan "Tertinggi": diisi Nilai prosentase tertinggi diantara alternatif pilihan lokasi SD/SMP/Sderajat terdekat yang digunakan (Nilai tertinggi diantara Kolom [12] s/d kolom [16])</t>
  </si>
  <si>
    <t>d.</t>
  </si>
  <si>
    <t>Lokasi akses pendidikan dasar SD/SMP/Sederajat "Tertinggi" diisi: sesuai nama lokasi tertinggi tersebut.</t>
  </si>
  <si>
    <t>Persentase Skor: Jumlah Skor dibagi Jumlah total Data Skor dikali 100</t>
  </si>
  <si>
    <t>PERSENTASE</t>
  </si>
  <si>
    <t>Pertamba ngan/ galian</t>
  </si>
  <si>
    <t>Perdaga ngan/ jasa (guru, tenaga kesehatan, hotel, dll)</t>
  </si>
  <si>
    <t>% Mata Pencaharian Utama Tertinggi</t>
  </si>
  <si>
    <t>% Penggunaan Daya Listrik Tertinggi</t>
  </si>
  <si>
    <t>Jenis Mata Pencaharian Utama Tertinggi</t>
  </si>
  <si>
    <t>Jenis Penggunaan daya Listrik Tetinggi</t>
  </si>
  <si>
    <t>Jenis Penggunaan Daya Listrik Tertinggi diisi: sesuai nama jenis Penggunaan Daya Listrik  tertinggi, (sesuai jenis Penggunaan Daya Listrik pada poin c)</t>
  </si>
  <si>
    <t>B.4 SANITASI LINGKUNGAN</t>
  </si>
  <si>
    <t>[41]</t>
  </si>
  <si>
    <t>[42]</t>
  </si>
  <si>
    <t>[43]</t>
  </si>
  <si>
    <t>[44]</t>
  </si>
  <si>
    <t>[45]</t>
  </si>
  <si>
    <t>[46]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</si>
  <si>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</si>
  <si>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</si>
  <si>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</si>
  <si>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</si>
  <si>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</si>
  <si>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</si>
  <si>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</si>
  <si>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</si>
  <si>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</si>
  <si>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</si>
  <si>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</si>
  <si>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</si>
  <si>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</si>
  <si>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</si>
  <si>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Perikanan/nelayan</t>
  </si>
  <si>
    <t>Ketentuan Penilaian SKOR "Pemenuhan Kebutuhan Air Minum, Mandi, Cuci (14)" (Kolom [20]):</t>
  </si>
  <si>
    <t>Ketentuan Penilaian SKOR "Akses Air Minum (12,13)" (Kolom [16]):</t>
  </si>
  <si>
    <t>Jika ada anggota rumah tangga usia wajib belajar (9 tahun):  
Lokasi SD/SMP sederajat yang digunakan</t>
  </si>
  <si>
    <t>Ketentuan Penilaian SKOR A.1 Keteraturan Bangunan Hunian (Kolom [15]):</t>
  </si>
  <si>
    <t>Saluran pembuangan air limbah rumah tangga terpisah dengan saluran drainase lingkungan</t>
  </si>
  <si>
    <t>1 = Jika semua Kolom [3], [5], [13], dijawab 1, DAN Jika Kolom [7] atau [8], dan Kolom [10] atau [11]  dijawab 1</t>
  </si>
  <si>
    <t>0= Jika salah satu dari Kolom [4], [6], [9], [12], [14]  dijawab 1</t>
  </si>
  <si>
    <t>Persentase Skor: Jumlah Sub-total dibagi Jumlah Total dikali 100</t>
  </si>
  <si>
    <t>Ketentuan Penilaian SKOR "Bangunan Hunian memiliki Luas Lantai ≥ 7,2m2/ Jiwa" (Kolom [11]):</t>
  </si>
  <si>
    <t>1 = Jika Kolom [9] dijawab 1, dan 0= Jika kolom [10] dijawab 1.</t>
  </si>
  <si>
    <t>Ketentuan Penilaian SKOR "Kesesuaian kondisi Atap Lantai Dinding sesuai Teknis" (Kolom [18]):</t>
  </si>
  <si>
    <t>Luas permukiman ….Ha</t>
  </si>
  <si>
    <t xml:space="preserve">persentase </t>
  </si>
  <si>
    <t>NILAI</t>
  </si>
  <si>
    <t>SATUAN</t>
  </si>
  <si>
    <t>Ha</t>
  </si>
  <si>
    <t>Unit/Ha</t>
  </si>
  <si>
    <t>Unit</t>
  </si>
  <si>
    <t>% Mata pencaharian utama Tertinggi diisi: Nilai prosentase tertinggi diantara alternatif pilihan mata pencaharian tingkat baisis (Nilai tertinggi diantara Kolom [3] s/d kolom [9])</t>
  </si>
  <si>
    <t>Jenis mata pencaharian utama Tertinggi diisi: sesuai nama jenis mata pencaharian tertinggi diantara alternatif pilihan mata pencaharian, (sesuai jenis mata pencaharian pada poin a)</t>
  </si>
  <si>
    <t>% Penggunaan Daya Listrik Tertinggi diisi: Nilai prosentase tertinggi diantara alternatif pilihan Daya listrik yang digunakan (Nilai tertinggi diantara Kolom [10] s/d kolom [14])</t>
  </si>
  <si>
    <t xml:space="preserve">Jumlah penduduk </t>
  </si>
  <si>
    <t>Luas wilayah RT</t>
  </si>
  <si>
    <t>jiwa/Ha</t>
  </si>
  <si>
    <t>Kepadatan penduduk …..jiwa/Ha (=jumlah penduduk dibagi luas wilayah RT)</t>
  </si>
  <si>
    <t>Pertanian,perkebunan, kehutanan, peternakan</t>
  </si>
  <si>
    <t>Pertambangan/galian</t>
  </si>
  <si>
    <t>Industri/pabrik</t>
  </si>
  <si>
    <t>Konstruksi/bangunan</t>
  </si>
  <si>
    <t>Perdagangan/jasa (guru, tenaga kesehatan, hotel, dll)</t>
  </si>
  <si>
    <t>A.6.1.</t>
  </si>
  <si>
    <t>&lt;450 Watt</t>
  </si>
  <si>
    <t>900 Watt</t>
  </si>
  <si>
    <t>1300 Watt</t>
  </si>
  <si>
    <t>Menumpang/tidak punya meteran sendiri/dll</t>
  </si>
  <si>
    <t>rumah tangga</t>
  </si>
  <si>
    <t>Praktik dokter/poliklinik</t>
  </si>
  <si>
    <t>Puskesmas/Pustu</t>
  </si>
  <si>
    <t>Dukun/Pengobatan tradisional</t>
  </si>
  <si>
    <t xml:space="preserve">Tidak pernah </t>
  </si>
  <si>
    <t>Dalam kelurahan/kecamatan yang sama</t>
  </si>
  <si>
    <t>Luar kecamatan</t>
  </si>
  <si>
    <t>Tidak ada anggota rumah tangga usia wajib belajar</t>
  </si>
  <si>
    <t xml:space="preserve"> A.4 PENGELOLAAN AIR LIMBAH/SANITASI</t>
  </si>
  <si>
    <t>[7]=[5/4]</t>
  </si>
  <si>
    <t>Kejadian tidak ada  Genangan</t>
  </si>
  <si>
    <r>
      <t xml:space="preserve">Tinggi genangan </t>
    </r>
    <r>
      <rPr>
        <u/>
        <sz val="12"/>
        <rFont val="Calibri"/>
        <family val="2"/>
      </rPr>
      <t xml:space="preserve">&lt; </t>
    </r>
    <r>
      <rPr>
        <sz val="12"/>
        <rFont val="Calibri"/>
        <family val="2"/>
      </rPr>
      <t>30 cm</t>
    </r>
  </si>
  <si>
    <r>
      <t xml:space="preserve">Lama genangan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jam</t>
    </r>
  </si>
  <si>
    <r>
      <t xml:space="preserve">Terjadi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kali/tahun</t>
    </r>
  </si>
  <si>
    <t xml:space="preserve">&gt; 2 kali dalam 5 tahun </t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</si>
  <si>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 xml:space="preserve"> 7,2 meter2/ jiwa</t>
    </r>
  </si>
  <si>
    <r>
      <t>≥</t>
    </r>
    <r>
      <rPr>
        <sz val="12"/>
        <rFont val="Calibri"/>
        <family val="2"/>
      </rPr>
      <t xml:space="preserve"> 10 m</t>
    </r>
  </si>
  <si>
    <r>
      <t>≥</t>
    </r>
    <r>
      <rPr>
        <sz val="12"/>
        <rFont val="Calibri"/>
        <family val="2"/>
      </rPr>
      <t xml:space="preserve"> 2x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</si>
  <si>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1x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</si>
  <si>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>450</t>
    </r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</si>
  <si>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>2200</t>
    </r>
  </si>
  <si>
    <t>FORMAT B1-B6 : FORMAT DATA LINGKUNGAN</t>
  </si>
  <si>
    <t>Ketentuan Penilaian SKOR A.5 Pengelolaan Sampah (Kolom [10]):</t>
  </si>
  <si>
    <t>D</t>
  </si>
  <si>
    <t>E</t>
  </si>
  <si>
    <t>F</t>
  </si>
  <si>
    <t>G</t>
  </si>
  <si>
    <t>Jumlah Penduduk Perempuan</t>
  </si>
  <si>
    <t>Diisi oleh TIPP</t>
  </si>
  <si>
    <t xml:space="preserve"> Nilai Indikator/parameter di tingkat basis/RT yang selanjutnya akan dimasukan ke format "Logbook"</t>
  </si>
  <si>
    <t xml:space="preserve">JUMLAH ANGGOTA RUMAH TANGGA/JUMLAH PENDUDUK </t>
  </si>
  <si>
    <t>C</t>
  </si>
  <si>
    <t>Kelurahan</t>
  </si>
  <si>
    <t>Jumlah Kepala Rumah Tangga MBR</t>
  </si>
  <si>
    <t>Jumlah Kepala Rumah Tangga Non MBR</t>
  </si>
  <si>
    <t>J</t>
  </si>
  <si>
    <t>Jumlah Penduduk Laki-Laki</t>
  </si>
  <si>
    <t>K</t>
  </si>
  <si>
    <t>Jumlah Penduduk</t>
  </si>
  <si>
    <t>Jumlah Keteraturan Bangunan Hunian</t>
  </si>
  <si>
    <t>unit rumah tangga</t>
  </si>
  <si>
    <t>Jumlah total bangunan  ……unit</t>
  </si>
  <si>
    <t>Tingkat kepadatan bangunan  …..unit/Ha</t>
  </si>
  <si>
    <t>Jumlah Bangunan hunian memiliki luas lantai  ≥ 7,2 m2 per orang</t>
  </si>
  <si>
    <t>Jumlah Bangunan hunian memiliki kondisi Atap, Lantai, Dinding sesuai persyaratan teknis</t>
  </si>
  <si>
    <t>meter</t>
  </si>
  <si>
    <t>ha</t>
  </si>
  <si>
    <t>Jumlah Masyarakat terlayani Sarana Air Minum untuk minum, mandi, dan cuci (perpipaan atau non perpipaan terlindungi yang layak)</t>
  </si>
  <si>
    <t>Jumlah Masyarakat terpenuhi kebutuhan air minum, mandi, cuci (minimal 60liter/org/hari)</t>
  </si>
  <si>
    <t>Jumlah Masyarakat memiliki akses jamban keluarga / jamban bersama (5 KK/jamban)</t>
  </si>
  <si>
    <t>Jumlah Jamban keluarga/jamban bersama sesuai persyaratan teknis (memiliki kloset leher angsa yang terhubung dengan septic-tank)</t>
  </si>
  <si>
    <t>Jumlah Sampah domestik rumah tangga di kawasan permukiman terangkut ke TPS/TPA min. dua kali seminggu</t>
  </si>
  <si>
    <t>Jumlah Bangunan hunian memiliki IMB</t>
  </si>
  <si>
    <t>Jumlah Lahan bangunan hunian memiliki SHM/ HGB/ Surat yang diakui pemerintah</t>
  </si>
  <si>
    <t xml:space="preserve">Jml Total Bangunan </t>
  </si>
  <si>
    <t xml:space="preserve">Status Kepadatan Bangunan </t>
  </si>
  <si>
    <t>L</t>
  </si>
  <si>
    <r>
      <t xml:space="preserve">Apakah bangunan hunian berada </t>
    </r>
    <r>
      <rPr>
        <sz val="12"/>
        <rFont val="Calibri"/>
        <family val="2"/>
      </rPr>
      <t>di atas lahan sempadan sungai/laut/rawa/danau?</t>
    </r>
  </si>
  <si>
    <t>Persentase Keteraturan Bangunan Hunian</t>
  </si>
  <si>
    <t>Persentase Bangunan hunian memiliki luas lantai  ≥ 7,2 m2 per orang</t>
  </si>
  <si>
    <t>Persentase Bangunan hunian memiliki kondisi Atap, Lantai, Dinding sesuai persyaratan teknis</t>
  </si>
  <si>
    <t>Persentase Kawasan permukiman tidak terjadi genangan air/banjir</t>
  </si>
  <si>
    <t>Persentase Kondisi jaringan drainase pada lokasi permukiman memiliki kualitas minimum memadai</t>
  </si>
  <si>
    <t>Persentase Masyarakat terlayani Sarana Air Minum untuk minum, mandi, dan cuci (perpipaan atau non perpipaan terlindungi yang layak)</t>
  </si>
  <si>
    <t>Persentase Masyarakat terpenuhi kebutuhan air minum, mandi, cuci (minimal 60liter/org/hari)</t>
  </si>
  <si>
    <t>Persentase Masyarakat memiliki akses jamban keluarga / jamban bersama (5 KK/jamban)</t>
  </si>
  <si>
    <t>Persentase Jamban keluarga/jamban bersama sesuai persyaratan teknis (memiliki kloset leher angsa yang terhubung dengan septic-tank)</t>
  </si>
  <si>
    <t>Persentase Sampah domestik rumah tangga di kawasan permukiman terangkut ke TPS/TPA min. dua kali seminggu</t>
  </si>
  <si>
    <t>Persentase Bangunan hunian memiliki IMB</t>
  </si>
  <si>
    <t>Persentase Lahan bangunan hunian memiliki SHM/ HGB/ Surat yang diakui pemerintah</t>
  </si>
  <si>
    <t>Panjang total Jaringan Jalan Lingkungan yg ada</t>
  </si>
  <si>
    <t>Tidak Boleh kurang dari 0% dan Tidak Boleh Lebih dari 100%</t>
  </si>
  <si>
    <t>Tidak Boleh lebih dari Jumlah Kepala Rumah Tangga (C7)</t>
  </si>
  <si>
    <t>Perhitungan dari Jumlah Total Bangunan/Luas Pemukiman</t>
  </si>
  <si>
    <t>Tidak Boleh kurang dari 0</t>
  </si>
  <si>
    <t>Tidak Boleh Lebih dari Total Jaringan Jalan (D27)</t>
  </si>
  <si>
    <t>Tidak Boleh lebih dari Panjamg total Drainase(D36)</t>
  </si>
  <si>
    <t>Nilai diambil dari Jumlah Penduduk (C13)</t>
  </si>
  <si>
    <t>Nilai Tidak Boleh lebih kecil dari Luas Pemukiman(D20)</t>
  </si>
  <si>
    <t>Total semua komponen Mata Pencaharian Penduduk tidak boleh lebih dri jumlah  Kepala Rumah Tangga (C7)</t>
  </si>
  <si>
    <t>Total semua Pengguna daya Listrik tidak boleh lebih dri jumlah  Kepala Rumah Tangga (C7)</t>
  </si>
  <si>
    <t>Total semua Pengguna Fasilitas Kesehatan tidak boleh lebih dri jumlah  Kepala Rumah Tangga (C7)</t>
  </si>
  <si>
    <t>Total semua Pengguna Fasilitas Pendidikan tidak boleh lebih dri jumlah  Kepala Rumah Tangga (C7)</t>
  </si>
  <si>
    <t>Panjang jalan lingkungan dgn lebar ≥ 1,5 meter yang permukaannya diperkeras dan tidak rusak</t>
  </si>
  <si>
    <t>Panjang jalan lingkungan dgn lebar ≥ 1,5 meter yang dilengkapi sal. samping jalan</t>
  </si>
  <si>
    <t>Jalan Sesuai Persyaratan Teknis</t>
  </si>
  <si>
    <t>Luas Area permukiman tidak terjadi genangan air/banjir</t>
  </si>
  <si>
    <t>Panjang Kondisi jaringan drainase pada lokasi permukiman memiliki kualitas tidak rusak/berfungsi baik</t>
  </si>
  <si>
    <t>≥ 2200 Watt</t>
  </si>
  <si>
    <t>Perhitungan dari Persentase Kawasan permukiman tidak terjadi genangan air/banjir(D35) dikali Luas Permukiman(D20)</t>
  </si>
  <si>
    <t>Perhitungan dari Jumlah Penduduk(D59)/Luas Wilayah RT(D60)</t>
  </si>
  <si>
    <t>Tidak boleh lebih dari Jumlah Kepala Rumah tangga (C7)</t>
  </si>
  <si>
    <t>Tidak Boleh lebih besar dari Luas Wilayah RT (D60)</t>
  </si>
  <si>
    <t>Tidak Boleh lebih kecil dari Jumlah Kepala Rumah Tangga (C7)</t>
  </si>
  <si>
    <t>Tidak Boleh lebih besar dari Jumlah Kepala Rumah Tangga (C7)</t>
  </si>
  <si>
    <t>Tidak Boleh lebih dari panjang Jalan lingkungan dgn lebar ≥ 1,5 meter (D28)</t>
  </si>
  <si>
    <t>Tidak Boleh lebih dari panjang Jalan lingkungan dgn lebar ≥ 1,5 meter yg permukaannya diperkeras (D29)</t>
  </si>
  <si>
    <r>
      <t xml:space="preserve">PILIHAN "B" ATAU "C" UNTUK PERTANYAAN No. 3 DIPILIH HANYA JIKA ADA SUNGAI </t>
    </r>
    <r>
      <rPr>
        <b/>
        <sz val="10"/>
        <color indexed="10"/>
        <rFont val="Calibri"/>
        <family val="2"/>
      </rPr>
      <t>LANGSUNG DIHADAPAN</t>
    </r>
    <r>
      <rPr>
        <b/>
        <sz val="10"/>
        <rFont val="Calibri"/>
        <family val="2"/>
      </rPr>
      <t xml:space="preserve"> BANGUNAN HUNIAN (SUNGAI TIDAK TERHALANG OLEH BANGUNAN LAIN). SELAIN KONDISI TERSEBUT PILIHANNYA ADALAH "A"</t>
    </r>
  </si>
  <si>
    <t>PERHATIAN PERTANYAAN KRITIS UNTUK SKOR A.1</t>
  </si>
  <si>
    <t>[8]=[6/7]</t>
  </si>
  <si>
    <t>[6]=[3x4x5]</t>
  </si>
  <si>
    <t>Untuk Bangunan Hunian yang lebih dari satu lantai dengan ukuran lantai tidak sama/simetris maka Nilai panjang (kolom a) dan lebar (kolom b) diatur sedemikian rupa untuk mewakili ukuran-ukuran lantai sehingga jika "nilai panjang dikali lebar dikali jumlah lantai" hasilnya tetap sama dengan luas keseluruhan lantai bangunan yang dihuni.</t>
  </si>
  <si>
    <t>PERHATIAN PERTANYAAN KRITIS:</t>
  </si>
  <si>
    <r>
      <t xml:space="preserve">KRITERIA JAWABAN YANG BAIK/DIHARAPKAN: </t>
    </r>
    <r>
      <rPr>
        <sz val="11"/>
        <color indexed="17"/>
        <rFont val="Calibri"/>
        <family val="2"/>
      </rPr>
      <t>KOLOM [3], [4], [8], [5 dan 14], [6 dan 14], [7 dan 14], [17]</t>
    </r>
  </si>
  <si>
    <r>
      <t xml:space="preserve">Pertanyaan No.12: Pilih Terlebih dahulu penggunaan Air diantara Air untuk </t>
    </r>
    <r>
      <rPr>
        <u/>
        <sz val="11"/>
        <color indexed="60"/>
        <rFont val="Calibri"/>
        <family val="2"/>
      </rPr>
      <t>Minum</t>
    </r>
    <r>
      <rPr>
        <sz val="11"/>
        <color indexed="60"/>
        <rFont val="Calibri"/>
        <family val="2"/>
      </rPr>
      <t xml:space="preserve"> atau </t>
    </r>
    <r>
      <rPr>
        <u/>
        <sz val="11"/>
        <color indexed="60"/>
        <rFont val="Calibri"/>
        <family val="2"/>
      </rPr>
      <t>Mandi dan Cuci</t>
    </r>
    <r>
      <rPr>
        <sz val="11"/>
        <color indexed="60"/>
        <rFont val="Calibri"/>
        <family val="2"/>
      </rPr>
      <t>, kemudian baru menjawab pertanyaan dari mana sumber Air yang dipilih tersebut.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</si>
  <si>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[7], [9]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</si>
  <si>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[4], [8]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</si>
  <si>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[3], [5], [7], [8], [10], [11], [13]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</si>
  <si>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[9], [12], [14], [16]</t>
    </r>
  </si>
  <si>
    <t>PERHATIAN PERTANYAAN KRITIS: No. 6:</t>
  </si>
  <si>
    <r>
      <t xml:space="preserve">KETERANGAN VALIDASI DATA </t>
    </r>
    <r>
      <rPr>
        <b/>
        <sz val="12"/>
        <color indexed="10"/>
        <rFont val="Tahoma"/>
        <family val="2"/>
      </rPr>
      <t xml:space="preserve">NILAI (KOLOM D)  </t>
    </r>
    <r>
      <rPr>
        <b/>
        <sz val="12"/>
        <rFont val="Tahoma"/>
        <family val="2"/>
      </rPr>
      <t>VERSI LOGBOOK SIM</t>
    </r>
  </si>
  <si>
    <t>Tempat sampah komunal/ TPS/TPS-3R</t>
  </si>
  <si>
    <r>
      <t xml:space="preserve">Berapa panjang total jaringan jalan lingkungan </t>
    </r>
    <r>
      <rPr>
        <sz val="12"/>
        <color indexed="17"/>
        <rFont val="Calibri"/>
        <family val="2"/>
      </rPr>
      <t>yang telah ada/eksisting</t>
    </r>
    <r>
      <rPr>
        <sz val="12"/>
        <rFont val="Calibri"/>
        <family val="2"/>
      </rPr>
      <t>?</t>
    </r>
  </si>
  <si>
    <t>Panjang total Jaringan Jalan Lingkungan yang Ideal</t>
  </si>
  <si>
    <t>JANGKAUAN JARINGAN JALAN LINGKUNGAN</t>
  </si>
  <si>
    <t>Panjang jalan lingkungan dgn lebar  ≥1,5 meter yang dilengkapi sal. samping jalan</t>
  </si>
  <si>
    <t>Panjang jalan lingkungan dgn lebar &lt;1,5 meter yang permukaannya diperkeras dan tidak rusak</t>
  </si>
  <si>
    <t>Panjang jalan lingkungan dgn lebar &lt;1,5 meter yang permukaannya tanah (tidak diperkeras) dan tidak rusak</t>
  </si>
  <si>
    <t>Panjang jalan lingkungan dgn lebar  &lt;1,5 meter yang dilengkapi sal. samping jalan</t>
  </si>
  <si>
    <t>Panjang jalan lingkungan dgn lebar ≥1,5 meter yang permukaannya tanah (tidak diperkeras) dan tidak rusak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</si>
  <si>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 xml:space="preserve"> 1,5 meter</t>
    </r>
  </si>
  <si>
    <t>Panjang jalan lingkungan dgn lebar ≥ 1.5 meter yang permukaannya diperkeras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</si>
  <si>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>1,5 meter yang permukaannya diperkeras dan tidak rusak</t>
    </r>
  </si>
  <si>
    <t>Panjang jalan lingkungan dgn lebar ≥ 1,5 meter yang permukaannya tanah (tidak diperkeras) dan tidak rusak</t>
  </si>
  <si>
    <t>Panjang jalan lingkungan dgn lebar &lt; 1,5 meter yang dilengkapi sal. samping jalan</t>
  </si>
  <si>
    <t>Persentase Panjang drainase dengan kondisi fisik baik/tidak rusak</t>
  </si>
  <si>
    <t>Apakah bangunan hunian memiliki AKSES LANGSUNG ke jalan yang mempunyai lebar badan jalan minimal 1.5 meter dan tidak terhalang oleh bangunan lain?</t>
  </si>
  <si>
    <t>Apakah POSISI MUKA bangunan hunian menghadap jalan dengan lebar badan jalan minimal 1.5 meter?</t>
  </si>
  <si>
    <t xml:space="preserve">Pemeliharaan Prasarana &amp; Sarana Pengelolaan Persampahan </t>
  </si>
  <si>
    <t>KETERSEDIAAN PRASARANA PROTEKSI KEBAKARAN</t>
  </si>
  <si>
    <t>KETERSEDIAAN SARANA PROTEKSI KEBAKARAN</t>
  </si>
  <si>
    <t>Ketersediaan Prasarana &amp; Sarana Pengelolaan Persampahan sesuai persyaratan teknis</t>
  </si>
  <si>
    <t>Persentase Prasarana dan Sarana Persampahan Sesuai dengan persyaratan Teknis</t>
  </si>
  <si>
    <t>Jangkauan Jaringan Jalan Lingkungan</t>
  </si>
  <si>
    <t>Persentase Panjang Jalan Lingkungan yang permukaannya tidak rusak (sesuai persyaratan teknis)</t>
  </si>
  <si>
    <t>Drainase Ideal</t>
  </si>
  <si>
    <t>Berapa panjang total drainase yang telah ada (eksisting) dipermukiman?</t>
  </si>
  <si>
    <t>Berapa panjang drainase eksisting dipermukiman dengan kondisi konstruksi tidak rusak/baik?</t>
  </si>
  <si>
    <t>Kondisi Fisik Drainase Eksisting dipermukiman</t>
  </si>
  <si>
    <r>
      <t xml:space="preserve">Berapa panjang jalan lingkungan dengan lebar </t>
    </r>
    <r>
      <rPr>
        <sz val="12"/>
        <rFont val="Calibri"/>
        <family val="2"/>
      </rPr>
      <t>≥</t>
    </r>
    <r>
      <rPr>
        <sz val="12"/>
        <rFont val="Calibri"/>
        <family val="2"/>
      </rPr>
      <t xml:space="preserve"> 1,5 meter yang dilengkapi saluran samping jalan?</t>
    </r>
  </si>
  <si>
    <t>Berapa panjang jalan lingkungan dengan lebar &lt; 1,5 meter yang dilengkapi saluran samping jalan?</t>
  </si>
  <si>
    <t>Berapa panjang jalan lingkungan dengan lebar ≥ 1,5 meter yang permukaannya tanah dan tidak rusak?</t>
  </si>
  <si>
    <t>Pertanyaan No. 16 benar hanya melihat kesesuaian prasarana (kloset leher angsa) dan sarananya (septictank)</t>
  </si>
  <si>
    <t>Apakah Tempat Buang Air Besar memiliki Kloset yang terhubung dengan Tangkiseptik</t>
  </si>
  <si>
    <t>B….</t>
  </si>
  <si>
    <t xml:space="preserve">PENGELOLAAN SAMPAH </t>
  </si>
  <si>
    <t>Apakah ada prasarana pengelolaan sampah yang melayani permukiman (TPS/TPS-3R/TPST)?</t>
  </si>
  <si>
    <t>Apakah ada sarana pengangkutan sampah yang melayani permukiman (Gerobak/Motor/Mobil)?</t>
  </si>
  <si>
    <t>Hidran air/Tangki Air/sumber air lain yang terbuka</t>
  </si>
  <si>
    <t>Mobil/motor pemadam kebakaran/ APAR</t>
  </si>
  <si>
    <t>Luas area dengan kepadatan tinggi</t>
  </si>
  <si>
    <t>Panjang drainase yang bersih dan tidak bau</t>
  </si>
  <si>
    <t>Panjang drainase Ideal</t>
  </si>
  <si>
    <t>Panjang Total Drainase Eksisting</t>
  </si>
  <si>
    <t xml:space="preserve">Panjang saluran drainase yang bersih dan tidak bau (terpelihara) </t>
  </si>
  <si>
    <t>Jumlah Kepala Keluarga dengan Prasarana dan Sarana Persampahan Sesuai dengan persyaratan Teknis</t>
  </si>
  <si>
    <t>Kepala Keluarga</t>
  </si>
  <si>
    <t>Mau dikembalikan ke KK?</t>
  </si>
  <si>
    <t>Persentase Kawasan permukiman memiliki prasarana proteksi kebakaran</t>
  </si>
  <si>
    <t>dikembalikan ke KK?</t>
  </si>
  <si>
    <t>Pertanyaan No. 15 seharusnya bukan aksesnya melainkan melihat sistem apakah Kloset Terhubung dengan Tangkiseptik (septictank)</t>
  </si>
  <si>
    <t>Berapa panjang jalan lingkungan eksisting dengan lebar ≥  1,5 meter?</t>
  </si>
  <si>
    <t>Berapa panjang jalan lingkungan eksisting dengan lebar ≥ 1.5 meter yang permukaannya diperkeras?</t>
  </si>
  <si>
    <t>Berapa panjang jalan lingkungan dengan lebar ≥ 1,5 meter yang permukaannya diperkeras dan tidak rusak?</t>
  </si>
  <si>
    <t>Berapa panjang jalan lingkungan dgn lebar &lt;1,5 meter yang permukaannya diperkeras dan tidak rusak?</t>
  </si>
  <si>
    <t>Panjang jalan lingkungan dgn lebar &lt;1,5 meter yang permukaannya tanah (tidak diperkeras) dan tidak rusak?</t>
  </si>
  <si>
    <t>Total Panjang keseluruhan jalan lingkungan yang permukaannya tidak rusak</t>
  </si>
  <si>
    <t>Total panjang keseluruhan Jalan Lingkungan yang permukaannya tidak rusak (sesuai persyaratan teknis)</t>
  </si>
  <si>
    <t>Apakah drainase eksisting bersih dan tidak  bau (terpeliharan)?</t>
  </si>
  <si>
    <t>Apakah drainase eksisting bersih dan tidak  bau (terpelihara)?</t>
  </si>
  <si>
    <t>Kebutuhan Drainase baru</t>
  </si>
  <si>
    <t>Panjang Jaringan drainase Ideal</t>
  </si>
  <si>
    <t>dinegatifkan = eks-tidak bau</t>
  </si>
  <si>
    <t>sdh negatif/masalah</t>
  </si>
  <si>
    <t>Pertimbangan Strategis lokasi</t>
  </si>
  <si>
    <t>Lokasi Berada pada fungsi strategis Kab/Kota</t>
  </si>
  <si>
    <t>Lokasi Tidak Berada pada fungsi strategis Kab/Kota</t>
  </si>
  <si>
    <t>Lokasi memiliki Potensi Sosial, ekonomi, budaya untuk dikembangkan</t>
  </si>
  <si>
    <t>Apakah Lokasi memiliki Potensi Sosial, ekonomi, budaya untuk dikembangkan?</t>
  </si>
  <si>
    <t>Apakah lokasi berada pada fungsi strategis Kab/Kota?</t>
  </si>
  <si>
    <t>PERTIMBANGAN LAIN (Pilih salah satu)</t>
  </si>
  <si>
    <t>B.7</t>
  </si>
  <si>
    <t>B.8</t>
  </si>
  <si>
    <t>Panjang Jaringan Jalan Lingkungan Ideal</t>
  </si>
  <si>
    <t>Rumus disesuaikan</t>
  </si>
  <si>
    <t>B.8. DATA PERTIMBANGAN LAIN</t>
  </si>
  <si>
    <t>[13]=[9+12]</t>
  </si>
  <si>
    <t>[21]=[15+16+17+18]</t>
  </si>
  <si>
    <t>[33]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</si>
  <si>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</si>
  <si>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</si>
  <si>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</si>
  <si>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</si>
  <si>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</si>
  <si>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</si>
  <si>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</si>
  <si>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</si>
  <si>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</si>
  <si>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</si>
  <si>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</si>
  <si>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</si>
  <si>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</si>
  <si>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</si>
  <si>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</si>
  <si>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</si>
  <si>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</si>
  <si>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</si>
  <si>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</si>
  <si>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</si>
  <si>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</si>
  <si>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</si>
  <si>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</si>
  <si>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</si>
  <si>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</si>
  <si>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</si>
  <si>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</si>
  <si>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Potensi Sosial, ekonomi, budaya untuk dikembangkan</t>
  </si>
  <si>
    <t>Pertimbangan Fungsi Strategis Lokasi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</si>
  <si>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 xml:space="preserve"> 7,2 meter2/ jiwa</t>
    </r>
  </si>
  <si>
    <t xml:space="preserve">SKOR KONDISI KELAYAKAN BANGUNAN (8,9,10,11)
</t>
  </si>
  <si>
    <r>
      <t xml:space="preserve">Apakah bangunan hunian memiliki </t>
    </r>
    <r>
      <rPr>
        <b/>
        <u/>
        <sz val="12"/>
        <color indexed="30"/>
        <rFont val="Calibri"/>
        <family val="2"/>
      </rPr>
      <t>AKSES LANGSUNG</t>
    </r>
    <r>
      <rPr>
        <sz val="12"/>
        <color indexed="30"/>
        <rFont val="Calibri"/>
        <family val="2"/>
      </rPr>
      <t xml:space="preserve"> ke jalan dan tidak terhalang oleh bangunan lain?</t>
    </r>
  </si>
  <si>
    <r>
      <t xml:space="preserve">Apakah </t>
    </r>
    <r>
      <rPr>
        <b/>
        <u/>
        <sz val="12"/>
        <color indexed="30"/>
        <rFont val="Calibri"/>
        <family val="2"/>
      </rPr>
      <t>POSISI MUKA</t>
    </r>
    <r>
      <rPr>
        <sz val="12"/>
        <color indexed="30"/>
        <rFont val="Calibri"/>
        <family val="2"/>
      </rPr>
      <t xml:space="preserve"> bangunan hunian menghadap jalan ?</t>
    </r>
  </si>
  <si>
    <t>Tidak berwarna, tidak bau dan tidak berasa?</t>
  </si>
  <si>
    <t>B.5 PENGELOLAAN PERSAMPAHAN</t>
  </si>
  <si>
    <r>
      <t>Septictank pribadi/komunal</t>
    </r>
    <r>
      <rPr>
        <sz val="12"/>
        <color indexed="30"/>
        <rFont val="Calibri"/>
        <family val="2"/>
      </rPr>
      <t>/IPAL</t>
    </r>
  </si>
  <si>
    <r>
      <t>Bukan septictank</t>
    </r>
    <r>
      <rPr>
        <sz val="12"/>
        <color indexed="30"/>
        <rFont val="Calibri"/>
        <family val="2"/>
      </rPr>
      <t>/IPAL</t>
    </r>
  </si>
  <si>
    <t>Periksa Daftar Usulan/Siteplan Peningkatan Kualitas Drainase sd 2020. Apakah ada Usulan Drainase penghubung dari drainase yang ada (eksisting) dengan sistem drainase kota ?</t>
  </si>
  <si>
    <t>Periksa Daftar Usulan/Siteplan Peningkatan Kualitas Drainase sd 2020. Apakah ada usulan drainase baru untuk melayani permukiman?</t>
  </si>
  <si>
    <r>
      <t xml:space="preserve">Panjang penghubung drainase eksisting dengan sistem drainase kota? </t>
    </r>
    <r>
      <rPr>
        <i/>
        <sz val="10"/>
        <rFont val="Calibri"/>
        <family val="2"/>
      </rPr>
      <t>(Jawaban sesuai hasil perencanaan)</t>
    </r>
  </si>
  <si>
    <t>Croscek pertanyaan 1 dan 2 yang semula jawabannya adalah poin b. Tidak,  Revisi Jawabannya bila jawaban semula karena terkait dengan lebar badan jalan minimal &lt;1,5m.</t>
  </si>
  <si>
    <t>Berapa Panjang Kebutuhan Jalan baru diluar eksisting sehingga melayani permukiman seluruhnya? (Jawaban sesuai hasil perencanaan, bila ada)</t>
  </si>
  <si>
    <t>Persentase panjang kebutuhan drainase penghubung drainase eksisting dengan sistem drainase kota.</t>
  </si>
  <si>
    <t>Persentase panjang drainase yang bersih dan tidak bau</t>
  </si>
  <si>
    <t>Persentase panjang kebutuhan Jalan baru diluar eksisting untuk melayani permukiman, termasuk penghubung dengan sistem jalan perkotaan.</t>
  </si>
  <si>
    <t>Panjang kebutuhan Jalan baru diluar eksisting untuk melayani permukiman, termasuk penghubung dengan sistem jalan perkotaan. (Jawaban sesuai hasil perencanaan)</t>
  </si>
  <si>
    <t>Jika Ya, Berapa panjang kebutuhan drainase baru tersebut sehingga permukiman terlayani jaringan drainase seluruhnya. (Jawaban sesuai hasil perencanaan)</t>
  </si>
  <si>
    <t>Periksa Daftar Usulan/Siteplan Peningkatan Kualitas Drainase sd 2020. Apakah ada Usulan Drainase penghubung dari drainase yang ada (eksisting) dengan sistem drainase kota.</t>
  </si>
  <si>
    <t>Jika Ya, Berapa Panjang penghubung drainase eksisting dengan sistem drainase kota. (Jawaban sesuai hasil perencanaan)</t>
  </si>
  <si>
    <t>Apakah konstruksi sapras persampahan (No. 29 dan 30), semua kondisinya baik/tidak rusak?</t>
  </si>
  <si>
    <t>Apakah konstruksi prasarana persampahan (No.29) dan sarana (No.30), semua kondisinya baik/tidak rusak?</t>
  </si>
  <si>
    <t>Persentase sapras persampahan dengan kondisi konstruksinya baik/tidak rusak (terpelihara)?</t>
  </si>
  <si>
    <t>Persentase prasarana &amp; sarana persampahan dengan kondisi konstruksinya baik/tidak rusak (terpelihara)?</t>
  </si>
  <si>
    <t>Ya, (No 29 &amp; 30 keduanya baik)</t>
  </si>
  <si>
    <t>Tidak (keduanya atau salah satunya rusak)</t>
  </si>
  <si>
    <t>Tidak, (keduanya atau salah satu rusak)</t>
  </si>
  <si>
    <t>Jumlah KK dengan prasarana &amp; sarana persampahan yang kondisi konstruksinya baik/tidak rusak (terpelihara)?</t>
  </si>
  <si>
    <t>Persentase sarana proteksi kebakaran</t>
  </si>
  <si>
    <t>Jumlah Bangunan Hunian memiliki prasarana proteksi kebakaran</t>
  </si>
  <si>
    <t>Jumlah Bangunan Hunian dengan kawasan permukiman memiliki sarana proteksi kebakaran</t>
  </si>
  <si>
    <t>Form A1</t>
  </si>
  <si>
    <t>Update kemungkinan perubahan karena pertanyaan No.1 &amp; 2 dihilangkan lebar jalan 1,5 m</t>
  </si>
  <si>
    <t>New</t>
  </si>
  <si>
    <t>[14]=[9/13]x100</t>
  </si>
  <si>
    <t>NOMOR INDUK KEPENDUDUKAN</t>
  </si>
  <si>
    <t xml:space="preserve">Posisi muka bangunan hunian menghadap ke jalan dgn lebar min             &gt; = 1,5 m </t>
  </si>
  <si>
    <t>Akses langsung ke jalan dg lebar min      &gt; = 1,5 m</t>
  </si>
  <si>
    <t xml:space="preserve">KRITERIA </t>
  </si>
  <si>
    <t>INDIKATOR</t>
  </si>
  <si>
    <t>Meter</t>
  </si>
  <si>
    <t>Tempat Buang Air Besar (jika jawaban c, maka lanjut ke nomor 18)</t>
  </si>
  <si>
    <t>Provinsi :</t>
  </si>
  <si>
    <t>Kecamatan :</t>
  </si>
  <si>
    <t>Kelurahan/Desa :</t>
  </si>
  <si>
    <t>Tanggal Pendataan :</t>
  </si>
  <si>
    <t>[91]</t>
  </si>
  <si>
    <t>[92]</t>
  </si>
  <si>
    <t>Panjang jalan lingkungan dgn lebar &lt;1,5 meter yang permukaannya TANAH (TIDAK DIPERKERAS) dan RUSAK? METER</t>
  </si>
  <si>
    <t>HARUS BERNILAI TRUE SEMUA</t>
  </si>
  <si>
    <t xml:space="preserve">1-2 kali dalam 5 tahun </t>
  </si>
  <si>
    <t>[48]=[34+37]</t>
  </si>
  <si>
    <t>[49]=[44/48]</t>
  </si>
  <si>
    <t>No Pertanyaan</t>
  </si>
  <si>
    <t>[47]=[37]</t>
  </si>
  <si>
    <t>Berapa panjang drainase eksisting yang bersih dan tidak  bau?</t>
  </si>
  <si>
    <t>[22]=[21/13]x100</t>
  </si>
  <si>
    <t>No</t>
  </si>
  <si>
    <t>Nama 
Kepala Rumah Tangga</t>
  </si>
  <si>
    <t>Luas bangunan hunian  
(meter)</t>
  </si>
  <si>
    <t>Jumlah penghuni</t>
  </si>
  <si>
    <t>Jarak (c/d/e) ke septic tank terdekat (termasuk milik tetangga)</t>
  </si>
  <si>
    <t>Tempat Buang Air Besar 
(jika jawaban c, maka lanjut ke nomor 18)</t>
  </si>
  <si>
    <t>Panjang</t>
  </si>
  <si>
    <t>Lebar</t>
  </si>
  <si>
    <t>Air Kemasan/isi ulang</t>
  </si>
  <si>
    <t>tangki/mobil/gerobak air</t>
  </si>
  <si>
    <t xml:space="preserve">Jamban Sendiri/ bersama </t>
  </si>
  <si>
    <t xml:space="preserve">Jamban umum </t>
  </si>
  <si>
    <t xml:space="preserve">Bukan Leher Angsa </t>
  </si>
  <si>
    <t>Septictank pribadi/komunal/ IPAL</t>
  </si>
  <si>
    <t>Bukan Septictank pribadi/komunal/ IPAL</t>
  </si>
  <si>
    <t>Tempat sampah komunal/ TPS</t>
  </si>
  <si>
    <t>≥ 2200</t>
  </si>
  <si>
    <t>menumpang / tidak punya meteran sendiri</t>
  </si>
  <si>
    <t>tidak ada anggota keluarga usia wajib belajar</t>
  </si>
  <si>
    <t>SHM/ HGB / Surat yang diakui pemerintah</t>
  </si>
  <si>
    <t>2. Kesesuaian dengan Persyaratan Teknis/Kualitas Jalan</t>
  </si>
  <si>
    <t>Kondisi Fisik Drainase</t>
  </si>
  <si>
    <t>Apakah Saluran Drainase bercampur dengan buangan limbah cair Rumah tangga?</t>
  </si>
  <si>
    <t>Apakah ada kebutuhan drainase baru untuk melayani permukiman?</t>
  </si>
  <si>
    <t>Panjang saluran drainase yang bersih dan tidak bau</t>
  </si>
  <si>
    <t>B6. PENGAMANAN BAHAYA KEBAKARAN</t>
  </si>
  <si>
    <t xml:space="preserve">B7. DATA NON FISIK </t>
  </si>
  <si>
    <t>Partisipasi Masyarakat dalam mendukung Pembangunan</t>
  </si>
  <si>
    <t xml:space="preserve">2 kali dalam 5 tahun </t>
  </si>
  <si>
    <t>Tinggi</t>
  </si>
  <si>
    <t>Sedang</t>
  </si>
  <si>
    <t>Luas Verifikasi</t>
  </si>
  <si>
    <t>Jumlah KRT</t>
  </si>
  <si>
    <t>KRT</t>
  </si>
  <si>
    <t>Jumlah Bangunan</t>
  </si>
  <si>
    <t>Jiwa</t>
  </si>
  <si>
    <t>Jumlah KK</t>
  </si>
  <si>
    <t>KK</t>
  </si>
  <si>
    <t>ASPEK</t>
  </si>
  <si>
    <t>KRITERIA</t>
  </si>
  <si>
    <t>KONDISI AWAL (BASELINE)</t>
  </si>
  <si>
    <t>VOLUME</t>
  </si>
  <si>
    <t>PROSEN (%)</t>
  </si>
  <si>
    <t>1. KONDISI BANGUNAN GEDUNG</t>
  </si>
  <si>
    <t>a. Ketidakteraturan Bangunan</t>
  </si>
  <si>
    <t>b. Kepadatan Bangunan</t>
  </si>
  <si>
    <t>c. Ketidaksesuaian dengan Persy Teknis Bangunan</t>
  </si>
  <si>
    <t>Rata-rata Kondisi Bangunan Gedung</t>
  </si>
  <si>
    <t>2. Kondisi Jalan Lingkungan</t>
  </si>
  <si>
    <t>a. Cakupan Pelayanan Jalan Lingkungan</t>
  </si>
  <si>
    <t>b. Kualitas Permukaan Jalan lingkungan</t>
  </si>
  <si>
    <t>Rata-rata Kondisi Jalan Lingkungan</t>
  </si>
  <si>
    <t>3. Kondisi Penyediaan Air Minum</t>
  </si>
  <si>
    <t>a. Ketersediaan Akses Aman Air Minum</t>
  </si>
  <si>
    <t>b. Tidak terpenuhinya Kebutuhan Air Minum</t>
  </si>
  <si>
    <t>Rata-rata Kondisi Penyediaan Air Minum</t>
  </si>
  <si>
    <t>4. Kondisi Drainase Lingkungan</t>
  </si>
  <si>
    <t>a. Ketidakmampuan Mengalirkan Limpasan Air</t>
  </si>
  <si>
    <t>b. Ketidaktersediaan Drainase</t>
  </si>
  <si>
    <t>c. Kualitas Konstruksi Drainase</t>
  </si>
  <si>
    <t>Rata-rata Kondisi Drainase Lingkungan</t>
  </si>
  <si>
    <t>5. Kondisi Pengelolaan Air Limbah</t>
  </si>
  <si>
    <t>a. Sistem Pengelolaan Air Limbah Tidak Sesuai Standar Teknis</t>
  </si>
  <si>
    <t>b. Prasarana dan Sarana Pengelolaan Air Limbah Tidak Sesuai dengan Persyaratan Teknis</t>
  </si>
  <si>
    <t>Rata-rata Kondisi Penyediaan Air Limbah</t>
  </si>
  <si>
    <t>6. Kondisi Pengelolaan Persampahan</t>
  </si>
  <si>
    <t>a. Prasarana dan Sarana Persampahan Tidak Sesuai dengan persyaratan Teknis</t>
  </si>
  <si>
    <t>b. Sistem Pengelolaan Persampahan yang tidak sesuai Standar Teknis</t>
  </si>
  <si>
    <t>Rata-rata Kondisi Pengelolaan Persampahan</t>
  </si>
  <si>
    <t>7. Kondisi Proteksi Kebakaran</t>
  </si>
  <si>
    <t>a. Ketidaktersediaan Prasarana Proteksi Kebakaran</t>
  </si>
  <si>
    <t>b. Ketidaktersediaan Sarana Proteksi Kebakaran</t>
  </si>
  <si>
    <t>Rata-rata Kondisi Proteksi Kebakaran</t>
  </si>
  <si>
    <t>BATAS AMBANG NILAI TINGKAT KEKUMUHAN</t>
  </si>
  <si>
    <t>TOTAL NILAI</t>
  </si>
  <si>
    <t>60 -80 : KUMUH BERAT</t>
  </si>
  <si>
    <t>38 - 59 : KUMUH SEDANG</t>
  </si>
  <si>
    <t>TINGKAT KEKUMUHAN</t>
  </si>
  <si>
    <t>16 - 37 KUMUH RINGAN</t>
  </si>
  <si>
    <t xml:space="preserve"> &lt; 16, DINYATAKAN TIDAK KUMUH</t>
  </si>
  <si>
    <t>RATA2 KEKUMUHAN SEKTORAL</t>
  </si>
  <si>
    <t>KONTRIBUSI PENANGANAN</t>
  </si>
  <si>
    <t>PERHITUNGAN TINGKAT KEKUMUHANAWAL PENINGKATAN KUALITAS PERMUKIMAN KUMUH</t>
  </si>
  <si>
    <t>Bangunan hunian memiliki Akses langsung ke jalan dan tidak terhalang oleh bangunan lain</t>
  </si>
  <si>
    <t>Posisi muka bangunan hunian menghadap ke jalan</t>
  </si>
  <si>
    <t>Kelurahan/Desa                                                       :</t>
  </si>
  <si>
    <t>Kecamatan                                                                :</t>
  </si>
  <si>
    <t>RT (Rukun Tetangga)</t>
  </si>
  <si>
    <t>Latitude / Garis Lintang</t>
  </si>
  <si>
    <t>Longitude / Garis Bujur</t>
  </si>
  <si>
    <t>Luas RT</t>
  </si>
  <si>
    <t>Panjang kebutuhan drainase baru sehingga permukiman terlayani jaringan drainase seluruhnya</t>
  </si>
  <si>
    <t>≤450</t>
  </si>
  <si>
    <t>Koordinat Lokasi</t>
  </si>
  <si>
    <t xml:space="preserve">FORMAT A. DAFTAR PERTANYAAN RUMAH TANGGA </t>
  </si>
  <si>
    <t>FORMAT B. DAFTAR PERTANYAAN LINGKUNGAN</t>
  </si>
  <si>
    <t>Apakah bangunan hunian memiliki akses langsung ke jalan dan tidak terhalang oleh bangunan lain</t>
  </si>
  <si>
    <r>
      <t xml:space="preserve">Total Jaringan Jalan Lingkungan </t>
    </r>
    <r>
      <rPr>
        <sz val="10"/>
        <rFont val="Calibri"/>
        <family val="2"/>
      </rPr>
      <t>yang telah ada/eksisting</t>
    </r>
  </si>
  <si>
    <r>
      <t xml:space="preserve">Panjang drainase dengan kondisi </t>
    </r>
    <r>
      <rPr>
        <sz val="11"/>
        <rFont val="Calibri"/>
        <family val="2"/>
      </rPr>
      <t>fisik baik/tidak rusak</t>
    </r>
  </si>
  <si>
    <r>
      <t>Tempat sampah komunal/ TPS/</t>
    </r>
    <r>
      <rPr>
        <sz val="10"/>
        <rFont val="Calibri"/>
        <family val="2"/>
      </rPr>
      <t>TPS-3R</t>
    </r>
  </si>
  <si>
    <t>Pembuangan sampah rumah tangga 
(jika jawaban a/b maka lanjut ke no. 19, jika jawaban c/d/e maka lanjut ke no. 20)</t>
  </si>
  <si>
    <t>Pembuangan sampah rumah tangga (jika jawaban a/b maka lanjut ke no. 19, jika jawaban c/d/e maka lanjut ke no. 20)</t>
  </si>
  <si>
    <t>Di atas sempadan sungai/rawa/danau</t>
  </si>
  <si>
    <t>Sumber utama AIR MINUM, MANDI, CUCI   
(jika jawaban  c, d, e, maka lanjut ke no. 13, jika jawaban selain itu lanjut ke no.14)</t>
  </si>
  <si>
    <t xml:space="preserve">Sumber utama AIR MINUM, MANDI, CUCI (jika jawaban  c, d, e, maka lanjut ke no. 13 jika jawaban selain itu lanjut ke no 14)  
</t>
  </si>
  <si>
    <t>Jumlah Anggota Rumah Tangga 
(Penduduk)</t>
  </si>
  <si>
    <r>
      <t>Septictank pribadi/komunal</t>
    </r>
    <r>
      <rPr>
        <sz val="10"/>
        <color indexed="8"/>
        <rFont val="Calibri"/>
        <family val="2"/>
      </rPr>
      <t>/ IPAL</t>
    </r>
  </si>
  <si>
    <r>
      <t>Bukan Septictank pribadi/komunal</t>
    </r>
    <r>
      <rPr>
        <sz val="10"/>
        <color indexed="8"/>
        <rFont val="Calibri"/>
        <family val="2"/>
      </rPr>
      <t>/ IPAL</t>
    </r>
  </si>
  <si>
    <t>Sungai/ Saluran Irigasi/ Danau/Waduk/Saluran Drainase/Selokan</t>
  </si>
  <si>
    <t>Sungai/ Saluran Irigasi/ Danau/ Waduk /Saluran Drainase/ Selokan)</t>
  </si>
  <si>
    <r>
      <t xml:space="preserve">Panjang drainase dengan kondisi </t>
    </r>
    <r>
      <rPr>
        <sz val="11"/>
        <color indexed="8"/>
        <rFont val="Calibri"/>
        <family val="2"/>
      </rPr>
      <t>fisik baik/tidak rusak</t>
    </r>
  </si>
  <si>
    <r>
      <t xml:space="preserve">Persentase Luas </t>
    </r>
    <r>
      <rPr>
        <sz val="11"/>
        <rFont val="Calibri"/>
        <family val="2"/>
      </rPr>
      <t>tidak ada Genangan dalam permukiman</t>
    </r>
  </si>
  <si>
    <r>
      <rPr>
        <b/>
        <sz val="11"/>
        <color indexed="8"/>
        <rFont val="Calibri"/>
        <family val="2"/>
      </rPr>
      <t>B6. PENGAMANAN BAHAYA KEBAKARAN</t>
    </r>
  </si>
  <si>
    <r>
      <rPr>
        <b/>
        <sz val="11"/>
        <color indexed="8"/>
        <rFont val="Calibri"/>
        <family val="2"/>
      </rPr>
      <t xml:space="preserve">B7. DATA NON FISIK 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</si>
  <si>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1,5 meter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</si>
  <si>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1.5 meter yang permukaannya diperkeras</t>
    </r>
  </si>
  <si>
    <r>
      <t xml:space="preserve">Panjang kebutuhan drainase baru sehingga permukiman terlayani jaringan drainase seluruhnya. </t>
    </r>
    <r>
      <rPr>
        <i/>
        <sz val="11"/>
        <color indexed="8"/>
        <rFont val="Tahoma"/>
        <family val="2"/>
      </rPr>
      <t>Jawaban sesuai hasil perencanaan</t>
    </r>
  </si>
  <si>
    <r>
      <t xml:space="preserve">Panjang kebutuhan drainase baru penghubung drainase eksisting dengan sistem drainase kota. </t>
    </r>
    <r>
      <rPr>
        <i/>
        <sz val="11"/>
        <color indexed="8"/>
        <rFont val="Tahoma"/>
        <family val="2"/>
      </rPr>
      <t>Jawaban sesuai hasil perencanaan</t>
    </r>
  </si>
  <si>
    <r>
      <t>Lokasi "</t>
    </r>
    <r>
      <rPr>
        <b/>
        <sz val="11"/>
        <color indexed="8"/>
        <rFont val="Tahoma"/>
        <family val="2"/>
      </rPr>
      <t>berad</t>
    </r>
    <r>
      <rPr>
        <sz val="11"/>
        <color indexed="8"/>
        <rFont val="Tahoma"/>
        <family val="2"/>
      </rPr>
      <t>a" pada fungsi strategis Kab/Kota</t>
    </r>
  </si>
  <si>
    <r>
      <t>Lokasi "</t>
    </r>
    <r>
      <rPr>
        <b/>
        <sz val="11"/>
        <color indexed="8"/>
        <rFont val="Tahoma"/>
        <family val="2"/>
      </rPr>
      <t>tidak"</t>
    </r>
    <r>
      <rPr>
        <sz val="11"/>
        <color indexed="8"/>
        <rFont val="Tahoma"/>
        <family val="2"/>
      </rPr>
      <t xml:space="preserve"> berada pada fungsi strategis Kab/Kota yang</t>
    </r>
  </si>
  <si>
    <r>
      <t>Lokasi "</t>
    </r>
    <r>
      <rPr>
        <b/>
        <sz val="11"/>
        <color indexed="8"/>
        <rFont val="Tahoma"/>
        <family val="2"/>
      </rPr>
      <t xml:space="preserve">memiliki" </t>
    </r>
    <r>
      <rPr>
        <sz val="11"/>
        <color indexed="8"/>
        <rFont val="Tahoma"/>
        <family val="2"/>
      </rPr>
      <t>Potensi Sosial, ekonomi, budaya untuk dikembangkan</t>
    </r>
  </si>
  <si>
    <r>
      <t>Lokasi "</t>
    </r>
    <r>
      <rPr>
        <b/>
        <sz val="11"/>
        <color indexed="8"/>
        <rFont val="Tahoma"/>
        <family val="2"/>
      </rPr>
      <t>tidak</t>
    </r>
    <r>
      <rPr>
        <sz val="11"/>
        <color indexed="8"/>
        <rFont val="Tahoma"/>
        <family val="2"/>
      </rPr>
      <t>" memiliki Potensi Sosial, ekonomi, budaya untuk dikembangkan</t>
    </r>
  </si>
  <si>
    <t>Panjang kebutuhan Jalan baru diluar yang telah ada /eksisting untuk melayani permukiman</t>
  </si>
  <si>
    <t>Panjang total drainase yang telah ada /  eksisting</t>
  </si>
  <si>
    <t>Panjang kebutuhan Jalan baru diluar yang telah ada / eksisting untuk melayani permukiman</t>
  </si>
  <si>
    <t>Panjang total drainase yang telah ada / eksisting</t>
  </si>
  <si>
    <t>Panjang kebutuhan drainase baru, termasuk penghubung yang telah ada /  eksisting dengan sistem drainase Perkotaan / Induk / Penerus / Pembuang</t>
  </si>
  <si>
    <t>Persentase panjang kebutuhan drainase baru sehingga permukiman terlayani jaringan drainase seluruhnya.</t>
  </si>
  <si>
    <r>
      <rPr>
        <sz val="10"/>
        <rFont val="Calibri"/>
        <family val="2"/>
      </rPr>
      <t>≤</t>
    </r>
    <r>
      <rPr>
        <sz val="10"/>
        <rFont val="Calibri"/>
        <family val="2"/>
      </rPr>
      <t xml:space="preserve"> 1x seminggu</t>
    </r>
  </si>
  <si>
    <r>
      <t xml:space="preserve">Menghadap langsung sungai/rawa/danau </t>
    </r>
    <r>
      <rPr>
        <u/>
        <sz val="10"/>
        <rFont val="Calibri"/>
        <family val="2"/>
      </rPr>
      <t xml:space="preserve">dan/atau TIDAK </t>
    </r>
    <r>
      <rPr>
        <sz val="10"/>
        <rFont val="Calibri"/>
        <family val="2"/>
      </rPr>
      <t>berada di atas sungai/rawa/danau</t>
    </r>
  </si>
  <si>
    <t>RT_RW</t>
  </si>
  <si>
    <t>RT_RW                                                                       :</t>
  </si>
  <si>
    <t xml:space="preserve">Provinsi :                                              </t>
  </si>
  <si>
    <t>Kabupaten :</t>
  </si>
  <si>
    <t>RT_RW :</t>
  </si>
  <si>
    <t>Kabupaten</t>
  </si>
  <si>
    <t>Koordinat Lokasi :</t>
  </si>
  <si>
    <t>SATUAN PERMUKIMAN   (RT_RW)</t>
  </si>
  <si>
    <t>PANUT</t>
  </si>
  <si>
    <t>NURUL HIDAYATI</t>
  </si>
  <si>
    <t>SUHARDI</t>
  </si>
  <si>
    <t>BAMBANG TUGIMIN</t>
  </si>
  <si>
    <t>HADI SURADI</t>
  </si>
  <si>
    <t>SULARNO</t>
  </si>
  <si>
    <t>SUYAMTO</t>
  </si>
  <si>
    <t>WIJI</t>
  </si>
  <si>
    <t>TIMAN</t>
  </si>
  <si>
    <t>SUGIMAN</t>
  </si>
  <si>
    <t>SRIYANTO SUGIMIN</t>
  </si>
  <si>
    <t>SUGIYANTO</t>
  </si>
  <si>
    <t>SUPADI</t>
  </si>
  <si>
    <t>PAIDI</t>
  </si>
  <si>
    <t>SEGER SUBARI</t>
  </si>
  <si>
    <t>NUR PARMIN</t>
  </si>
  <si>
    <t>SUMADI</t>
  </si>
  <si>
    <t>BADRI SUKINO</t>
  </si>
  <si>
    <t>ATMOSUWITO SURIP</t>
  </si>
  <si>
    <t>GUNADI</t>
  </si>
  <si>
    <t>SUNARDI</t>
  </si>
  <si>
    <t>PAIMAN TARNOSUWITO</t>
  </si>
  <si>
    <t>NGADINO</t>
  </si>
  <si>
    <t>SOMO SEMITO KROMO SEMITO</t>
  </si>
  <si>
    <t>AMAT SUPRONI</t>
  </si>
  <si>
    <t>KARTONO GIONO</t>
  </si>
  <si>
    <t>KARSO DIMULYO</t>
  </si>
  <si>
    <t>SUPARMO</t>
  </si>
  <si>
    <t>WIJI NARNO WIYONO</t>
  </si>
  <si>
    <t>SUKIMIN AL SAMIDI</t>
  </si>
  <si>
    <t>WARNO SUWIRYO</t>
  </si>
  <si>
    <t>MARTO PAWIRO</t>
  </si>
  <si>
    <t>ALI MAHMUDI</t>
  </si>
  <si>
    <t>AGUS SETIYONO</t>
  </si>
  <si>
    <t>DUWI TEGUH SANTOSO</t>
  </si>
  <si>
    <t>SIGIT SUYANTO</t>
  </si>
  <si>
    <t>ISMADI</t>
  </si>
  <si>
    <t>SULTONI</t>
  </si>
  <si>
    <t>PUJIANTO</t>
  </si>
  <si>
    <r>
      <rPr>
        <sz val="22"/>
        <rFont val="Calibri"/>
        <family val="2"/>
      </rPr>
      <t>≤ 1x seminggu</t>
    </r>
  </si>
  <si>
    <r>
      <t xml:space="preserve">Menghadap langsung sungai/rawa/danau </t>
    </r>
    <r>
      <rPr>
        <sz val="18"/>
        <rFont val="Calibri"/>
        <family val="2"/>
      </rPr>
      <t>dan/atau TIDAK</t>
    </r>
    <r>
      <rPr>
        <u/>
        <sz val="18"/>
        <rFont val="Calibri"/>
        <family val="2"/>
      </rPr>
      <t xml:space="preserve"> </t>
    </r>
    <r>
      <rPr>
        <sz val="18"/>
        <rFont val="Calibri"/>
        <family val="2"/>
      </rPr>
      <t>berada di atas sungai/rawa/danau</t>
    </r>
  </si>
  <si>
    <t>JAWA TENGAH</t>
  </si>
  <si>
    <t>25 OKTOBER 2021</t>
  </si>
  <si>
    <t>-7, 3901</t>
  </si>
  <si>
    <t>110,5444</t>
  </si>
  <si>
    <t>suhardi, sukarmi, ismadi sudah dibangun</t>
  </si>
  <si>
    <t>sebagian pamsimas</t>
  </si>
  <si>
    <t>SUKOHARJO</t>
  </si>
  <si>
    <t>MOJOLABAN</t>
  </si>
  <si>
    <t>BEKONANG</t>
  </si>
  <si>
    <t>RT003-RW008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</si>
</sst>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F400]h:mm:ss\ AM/PM"/>
    <numFmt numFmtId="166" formatCode="0.0"/>
    <numFmt numFmtId="167" formatCode="#_,&quot;Watt&quot;"/>
    <numFmt numFmtId="168" formatCode="_(* #,##0_);_(* \(#,##0\);_(* &quot;-&quot;??_);_(@_)"/>
  </numFmts>
  <fonts count="1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u/>
      <sz val="12"/>
      <name val="Calibri"/>
      <family val="2"/>
    </font>
    <font>
      <sz val="11"/>
      <name val="Calibri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alibri"/>
      <family val="2"/>
    </font>
    <font>
      <sz val="11"/>
      <color indexed="60"/>
      <name val="Calibri"/>
      <family val="2"/>
    </font>
    <font>
      <b/>
      <sz val="12"/>
      <color indexed="10"/>
      <name val="Tahoma"/>
      <family val="2"/>
    </font>
    <font>
      <b/>
      <sz val="10"/>
      <color indexed="10"/>
      <name val="Calibri"/>
      <family val="2"/>
    </font>
    <font>
      <sz val="11"/>
      <color indexed="17"/>
      <name val="Calibri"/>
      <family val="2"/>
    </font>
    <font>
      <u/>
      <sz val="11"/>
      <color indexed="60"/>
      <name val="Calibri"/>
      <family val="2"/>
    </font>
    <font>
      <b/>
      <sz val="11"/>
      <color indexed="17"/>
      <name val="Calibri"/>
      <family val="2"/>
    </font>
    <font>
      <sz val="12"/>
      <color indexed="17"/>
      <name val="Calibri"/>
      <family val="2"/>
    </font>
    <font>
      <sz val="12"/>
      <color indexed="30"/>
      <name val="Calibri"/>
      <family val="2"/>
    </font>
    <font>
      <i/>
      <sz val="10"/>
      <name val="Calibri"/>
      <family val="2"/>
    </font>
    <font>
      <b/>
      <u/>
      <sz val="12"/>
      <color indexed="30"/>
      <name val="Calibri"/>
      <family val="2"/>
    </font>
    <font>
      <sz val="10"/>
      <name val="MS Sans Serif"/>
      <family val="2"/>
    </font>
    <font>
      <b/>
      <sz val="11"/>
      <color indexed="8"/>
      <name val="Tahoma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ahoma"/>
      <family val="2"/>
    </font>
    <font>
      <u/>
      <sz val="11"/>
      <color indexed="8"/>
      <name val="Tahoma"/>
      <family val="2"/>
    </font>
    <font>
      <i/>
      <sz val="11"/>
      <color indexed="8"/>
      <name val="Tahoma"/>
      <family val="2"/>
    </font>
    <font>
      <sz val="22"/>
      <name val="Calibri"/>
      <family val="2"/>
    </font>
    <font>
      <sz val="18"/>
      <name val="Calibri"/>
      <family val="2"/>
    </font>
    <font>
      <u/>
      <sz val="18"/>
      <name val="Calibri"/>
      <family val="2"/>
    </font>
    <font>
      <sz val="1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CC0000"/>
      <name val="Calibri"/>
      <family val="2"/>
      <scheme val="minor"/>
    </font>
    <font>
      <sz val="10"/>
      <color rgb="FFCC0000"/>
      <name val="Calibri"/>
      <family val="2"/>
    </font>
    <font>
      <sz val="12"/>
      <color rgb="FFCC0000"/>
      <name val="Calibri"/>
      <family val="2"/>
    </font>
    <font>
      <sz val="11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24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2"/>
      <color rgb="FF000000"/>
      <name val="Tahoma"/>
      <family val="2"/>
    </font>
    <font>
      <sz val="11"/>
      <color rgb="FF002060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26"/>
      <name val="Calibri"/>
      <family val="2"/>
      <scheme val="minor"/>
    </font>
    <font>
      <b/>
      <sz val="20"/>
      <color rgb="FFCC0000"/>
      <name val="Arial Black"/>
      <family val="2"/>
    </font>
    <font>
      <b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70C0"/>
      <name val="Tahoma"/>
      <family val="2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7F7F7F"/>
      </patternFill>
    </fill>
    <fill>
      <gradientFill degree="180">
        <stop position="0">
          <color theme="0"/>
        </stop>
        <stop position="1">
          <color theme="4"/>
        </stop>
      </gradient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rgb="FFD8D8D8"/>
      </patternFill>
    </fill>
  </fills>
  <borders count="1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FF0000"/>
      </left>
      <right style="medium">
        <color theme="1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3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" fillId="0" borderId="0"/>
    <xf numFmtId="0" fontId="37" fillId="0" borderId="0"/>
    <xf numFmtId="0" fontId="37" fillId="0" borderId="0"/>
    <xf numFmtId="0" fontId="38" fillId="0" borderId="0"/>
    <xf numFmtId="0" fontId="2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1671">
    <xf numFmtId="0" fontId="0" fillId="0" borderId="0" xfId="0"/>
    <xf numFmtId="0" fontId="4" fillId="0" borderId="0" xfId="9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39" fillId="2" borderId="18" xfId="9" applyFont="1" applyFill="1" applyBorder="1" applyAlignment="1">
      <alignment vertical="center" wrapText="1"/>
    </xf>
    <xf numFmtId="0" fontId="39" fillId="2" borderId="18" xfId="9" applyFont="1" applyFill="1" applyBorder="1" applyAlignment="1">
      <alignment vertical="center"/>
    </xf>
    <xf numFmtId="0" fontId="39" fillId="2" borderId="19" xfId="9" applyFont="1" applyFill="1" applyBorder="1" applyAlignment="1">
      <alignment vertical="center"/>
    </xf>
    <xf numFmtId="0" fontId="39" fillId="2" borderId="20" xfId="9" applyFont="1" applyFill="1" applyBorder="1" applyAlignment="1">
      <alignment horizontal="left" vertical="top" wrapText="1"/>
    </xf>
    <xf numFmtId="0" fontId="39" fillId="2" borderId="19" xfId="9" applyFont="1" applyFill="1" applyBorder="1" applyAlignment="1">
      <alignment vertical="center" wrapText="1"/>
    </xf>
    <xf numFmtId="0" fontId="39" fillId="2" borderId="20" xfId="9" applyFont="1" applyFill="1" applyBorder="1" applyAlignment="1">
      <alignment vertical="center" wrapText="1"/>
    </xf>
    <xf numFmtId="0" fontId="39" fillId="2" borderId="0" xfId="0" quotePrefix="1" applyFont="1" applyFill="1" applyAlignment="1">
      <alignment horizontal="right" vertical="center"/>
    </xf>
    <xf numFmtId="0" fontId="41" fillId="2" borderId="21" xfId="9" applyFont="1" applyFill="1" applyBorder="1" applyAlignment="1">
      <alignment horizontal="center" vertical="center" wrapText="1"/>
    </xf>
    <xf numFmtId="0" fontId="39" fillId="2" borderId="21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20" xfId="0" applyFont="1" applyFill="1" applyBorder="1" applyAlignment="1">
      <alignment vertical="center"/>
    </xf>
    <xf numFmtId="0" fontId="41" fillId="2" borderId="0" xfId="0" applyFont="1" applyFill="1" applyAlignment="1">
      <alignment vertical="center"/>
    </xf>
    <xf numFmtId="0" fontId="39" fillId="2" borderId="0" xfId="0" applyFont="1" applyFill="1" applyAlignment="1">
      <alignment vertical="center" wrapText="1"/>
    </xf>
    <xf numFmtId="0" fontId="41" fillId="2" borderId="21" xfId="0" applyFont="1" applyFill="1" applyBorder="1" applyAlignment="1">
      <alignment horizontal="center" vertical="center"/>
    </xf>
    <xf numFmtId="0" fontId="39" fillId="2" borderId="0" xfId="9" applyFont="1" applyFill="1" applyAlignment="1">
      <alignment vertical="center" wrapText="1"/>
    </xf>
    <xf numFmtId="0" fontId="41" fillId="2" borderId="0" xfId="9" applyFont="1" applyFill="1" applyAlignment="1">
      <alignment vertical="center" wrapText="1"/>
    </xf>
    <xf numFmtId="0" fontId="39" fillId="2" borderId="0" xfId="9" applyFont="1" applyFill="1" applyAlignment="1">
      <alignment vertical="center"/>
    </xf>
    <xf numFmtId="0" fontId="39" fillId="2" borderId="20" xfId="9" applyFont="1" applyFill="1" applyBorder="1" applyAlignment="1">
      <alignment vertical="center"/>
    </xf>
    <xf numFmtId="0" fontId="39" fillId="2" borderId="21" xfId="9" applyFont="1" applyFill="1" applyBorder="1" applyAlignment="1">
      <alignment horizontal="center" vertical="center"/>
    </xf>
    <xf numFmtId="0" fontId="39" fillId="2" borderId="2" xfId="9" applyFont="1" applyFill="1" applyBorder="1" applyAlignment="1">
      <alignment vertical="center" wrapText="1"/>
    </xf>
    <xf numFmtId="0" fontId="4" fillId="2" borderId="0" xfId="9" applyFont="1" applyFill="1" applyAlignment="1">
      <alignment vertical="center"/>
    </xf>
    <xf numFmtId="0" fontId="39" fillId="2" borderId="20" xfId="0" applyFont="1" applyFill="1" applyBorder="1" applyAlignment="1">
      <alignment vertical="center" wrapText="1"/>
    </xf>
    <xf numFmtId="0" fontId="41" fillId="2" borderId="22" xfId="0" applyFont="1" applyFill="1" applyBorder="1" applyAlignment="1">
      <alignment horizontal="center" vertical="center"/>
    </xf>
    <xf numFmtId="0" fontId="39" fillId="2" borderId="23" xfId="0" applyFont="1" applyFill="1" applyBorder="1" applyAlignment="1">
      <alignment vertical="center"/>
    </xf>
    <xf numFmtId="0" fontId="39" fillId="2" borderId="24" xfId="0" applyFont="1" applyFill="1" applyBorder="1" applyAlignment="1">
      <alignment vertical="center"/>
    </xf>
    <xf numFmtId="0" fontId="39" fillId="2" borderId="23" xfId="9" applyFont="1" applyFill="1" applyBorder="1" applyAlignment="1">
      <alignment vertical="center" wrapText="1"/>
    </xf>
    <xf numFmtId="0" fontId="39" fillId="2" borderId="0" xfId="0" quotePrefix="1" applyFont="1" applyFill="1" applyAlignment="1">
      <alignment horizontal="center" vertical="top"/>
    </xf>
    <xf numFmtId="0" fontId="39" fillId="2" borderId="0" xfId="0" applyFont="1" applyFill="1" applyAlignment="1">
      <alignment horizontal="center" vertical="top"/>
    </xf>
    <xf numFmtId="0" fontId="39" fillId="2" borderId="0" xfId="0" applyFont="1" applyFill="1" applyAlignment="1">
      <alignment vertical="top"/>
    </xf>
    <xf numFmtId="0" fontId="39" fillId="2" borderId="23" xfId="0" quotePrefix="1" applyFont="1" applyFill="1" applyBorder="1" applyAlignment="1">
      <alignment horizontal="center" vertical="top"/>
    </xf>
    <xf numFmtId="0" fontId="39" fillId="2" borderId="8" xfId="0" applyFont="1" applyFill="1" applyBorder="1" applyAlignment="1">
      <alignment vertical="center"/>
    </xf>
    <xf numFmtId="0" fontId="39" fillId="2" borderId="23" xfId="0" applyFont="1" applyFill="1" applyBorder="1" applyAlignment="1">
      <alignment vertical="top" wrapText="1"/>
    </xf>
    <xf numFmtId="0" fontId="41" fillId="3" borderId="21" xfId="9" applyFont="1" applyFill="1" applyBorder="1" applyAlignment="1">
      <alignment horizontal="center" vertical="center" wrapText="1"/>
    </xf>
    <xf numFmtId="0" fontId="39" fillId="3" borderId="0" xfId="9" applyFont="1" applyFill="1" applyAlignment="1">
      <alignment vertical="center" wrapText="1"/>
    </xf>
    <xf numFmtId="0" fontId="41" fillId="4" borderId="21" xfId="9" applyFont="1" applyFill="1" applyBorder="1" applyAlignment="1">
      <alignment horizontal="center" vertical="center" wrapText="1"/>
    </xf>
    <xf numFmtId="0" fontId="39" fillId="4" borderId="0" xfId="9" applyFont="1" applyFill="1" applyAlignment="1">
      <alignment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40" fillId="2" borderId="6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2" fillId="0" borderId="0" xfId="0" applyFont="1"/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top"/>
    </xf>
    <xf numFmtId="0" fontId="40" fillId="0" borderId="26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0" fillId="0" borderId="27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2" borderId="0" xfId="0" applyFont="1" applyFill="1"/>
    <xf numFmtId="0" fontId="39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39" fillId="2" borderId="0" xfId="0" quotePrefix="1" applyFont="1" applyFill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43" fillId="2" borderId="0" xfId="0" applyFont="1" applyFill="1" applyAlignment="1">
      <alignment vertical="center" wrapText="1"/>
    </xf>
    <xf numFmtId="0" fontId="39" fillId="2" borderId="20" xfId="0" applyFont="1" applyFill="1" applyBorder="1"/>
    <xf numFmtId="0" fontId="40" fillId="2" borderId="0" xfId="0" applyFont="1" applyFill="1"/>
    <xf numFmtId="0" fontId="40" fillId="0" borderId="0" xfId="0" applyFont="1"/>
    <xf numFmtId="0" fontId="5" fillId="2" borderId="2" xfId="0" applyFont="1" applyFill="1" applyBorder="1" applyAlignment="1">
      <alignment horizontal="center" vertical="center"/>
    </xf>
    <xf numFmtId="0" fontId="44" fillId="2" borderId="0" xfId="0" applyFont="1" applyFill="1"/>
    <xf numFmtId="0" fontId="41" fillId="2" borderId="0" xfId="9" applyFont="1" applyFill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/>
    </xf>
    <xf numFmtId="0" fontId="44" fillId="0" borderId="0" xfId="0" applyFont="1"/>
    <xf numFmtId="1" fontId="44" fillId="0" borderId="34" xfId="0" applyNumberFormat="1" applyFont="1" applyBorder="1" applyAlignment="1">
      <alignment horizontal="center" vertical="center"/>
    </xf>
    <xf numFmtId="0" fontId="42" fillId="2" borderId="0" xfId="0" applyFont="1" applyFill="1"/>
    <xf numFmtId="0" fontId="44" fillId="2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0" fillId="0" borderId="35" xfId="0" applyFont="1" applyBorder="1" applyAlignment="1">
      <alignment horizontal="center" vertical="center" wrapText="1"/>
    </xf>
    <xf numFmtId="0" fontId="41" fillId="2" borderId="0" xfId="0" applyFont="1" applyFill="1" applyAlignment="1">
      <alignment vertical="top"/>
    </xf>
    <xf numFmtId="0" fontId="41" fillId="2" borderId="0" xfId="9" applyFont="1" applyFill="1" applyAlignment="1">
      <alignment vertical="top" wrapText="1"/>
    </xf>
    <xf numFmtId="0" fontId="39" fillId="0" borderId="0" xfId="0" applyFont="1" applyAlignment="1">
      <alignment vertical="top"/>
    </xf>
    <xf numFmtId="0" fontId="39" fillId="0" borderId="0" xfId="0" applyFont="1" applyAlignment="1">
      <alignment horizontal="left" vertical="top"/>
    </xf>
    <xf numFmtId="0" fontId="39" fillId="2" borderId="0" xfId="9" applyFont="1" applyFill="1" applyAlignment="1">
      <alignment vertical="top"/>
    </xf>
    <xf numFmtId="0" fontId="39" fillId="2" borderId="23" xfId="9" applyFont="1" applyFill="1" applyBorder="1" applyAlignment="1">
      <alignment vertical="top"/>
    </xf>
    <xf numFmtId="0" fontId="40" fillId="0" borderId="36" xfId="0" applyFont="1" applyBorder="1" applyAlignment="1">
      <alignment horizontal="center" vertical="center" wrapText="1"/>
    </xf>
    <xf numFmtId="0" fontId="39" fillId="2" borderId="0" xfId="9" applyFont="1" applyFill="1" applyAlignment="1">
      <alignment horizontal="center" vertical="top" wrapText="1"/>
    </xf>
    <xf numFmtId="0" fontId="39" fillId="2" borderId="0" xfId="9" applyFont="1" applyFill="1" applyAlignment="1">
      <alignment horizontal="left" vertical="top" wrapText="1"/>
    </xf>
    <xf numFmtId="0" fontId="39" fillId="2" borderId="0" xfId="9" applyFont="1" applyFill="1" applyAlignment="1">
      <alignment vertical="top" wrapText="1"/>
    </xf>
    <xf numFmtId="0" fontId="40" fillId="0" borderId="37" xfId="0" applyFont="1" applyBorder="1" applyAlignment="1">
      <alignment horizontal="center" vertical="center" wrapText="1"/>
    </xf>
    <xf numFmtId="0" fontId="39" fillId="2" borderId="0" xfId="0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top" wrapText="1"/>
    </xf>
    <xf numFmtId="0" fontId="45" fillId="2" borderId="0" xfId="0" applyFont="1" applyFill="1"/>
    <xf numFmtId="0" fontId="44" fillId="2" borderId="0" xfId="0" applyFont="1" applyFill="1" applyAlignment="1">
      <alignment horizontal="center"/>
    </xf>
    <xf numFmtId="0" fontId="44" fillId="0" borderId="34" xfId="0" applyFont="1" applyBorder="1" applyAlignment="1">
      <alignment horizontal="center" vertical="center"/>
    </xf>
    <xf numFmtId="0" fontId="42" fillId="2" borderId="0" xfId="0" applyFont="1" applyFill="1" applyAlignment="1">
      <alignment vertical="center"/>
    </xf>
    <xf numFmtId="0" fontId="42" fillId="2" borderId="0" xfId="0" applyFont="1" applyFill="1" applyAlignment="1">
      <alignment horizontal="center" vertical="center"/>
    </xf>
    <xf numFmtId="9" fontId="45" fillId="2" borderId="0" xfId="12" applyFont="1" applyFill="1" applyBorder="1" applyAlignment="1">
      <alignment horizontal="center" vertical="center"/>
    </xf>
    <xf numFmtId="0" fontId="44" fillId="2" borderId="38" xfId="0" applyFont="1" applyFill="1" applyBorder="1"/>
    <xf numFmtId="0" fontId="42" fillId="2" borderId="0" xfId="0" applyFont="1" applyFill="1" applyAlignment="1">
      <alignment horizontal="center"/>
    </xf>
    <xf numFmtId="0" fontId="42" fillId="0" borderId="0" xfId="0" applyFont="1" applyAlignment="1">
      <alignment vertical="center"/>
    </xf>
    <xf numFmtId="0" fontId="44" fillId="2" borderId="39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2" fontId="44" fillId="0" borderId="34" xfId="0" applyNumberFormat="1" applyFont="1" applyBorder="1" applyAlignment="1">
      <alignment horizontal="center" vertical="center"/>
    </xf>
    <xf numFmtId="0" fontId="44" fillId="0" borderId="39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2" borderId="11" xfId="0" applyFont="1" applyFill="1" applyBorder="1"/>
    <xf numFmtId="0" fontId="40" fillId="2" borderId="40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vertical="center"/>
    </xf>
    <xf numFmtId="0" fontId="40" fillId="2" borderId="11" xfId="0" applyFont="1" applyFill="1" applyBorder="1"/>
    <xf numFmtId="0" fontId="40" fillId="2" borderId="41" xfId="0" applyFont="1" applyFill="1" applyBorder="1"/>
    <xf numFmtId="0" fontId="40" fillId="2" borderId="20" xfId="0" applyFont="1" applyFill="1" applyBorder="1"/>
    <xf numFmtId="0" fontId="39" fillId="2" borderId="22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/>
    </xf>
    <xf numFmtId="49" fontId="39" fillId="2" borderId="0" xfId="0" quotePrefix="1" applyNumberFormat="1" applyFont="1" applyFill="1" applyAlignment="1">
      <alignment horizontal="center" vertical="center"/>
    </xf>
    <xf numFmtId="49" fontId="39" fillId="2" borderId="0" xfId="0" applyNumberFormat="1" applyFont="1" applyFill="1" applyAlignment="1">
      <alignment horizontal="center" vertical="center"/>
    </xf>
    <xf numFmtId="0" fontId="39" fillId="2" borderId="23" xfId="0" applyFont="1" applyFill="1" applyBorder="1" applyAlignment="1">
      <alignment horizontal="center" vertical="center"/>
    </xf>
    <xf numFmtId="0" fontId="39" fillId="2" borderId="23" xfId="0" applyFont="1" applyFill="1" applyBorder="1"/>
    <xf numFmtId="0" fontId="39" fillId="2" borderId="23" xfId="0" applyFont="1" applyFill="1" applyBorder="1" applyAlignment="1">
      <alignment horizontal="center"/>
    </xf>
    <xf numFmtId="0" fontId="39" fillId="2" borderId="24" xfId="0" applyFont="1" applyFill="1" applyBorder="1"/>
    <xf numFmtId="0" fontId="39" fillId="2" borderId="0" xfId="0" applyFont="1" applyFill="1" applyAlignment="1">
      <alignment horizontal="center"/>
    </xf>
    <xf numFmtId="0" fontId="5" fillId="2" borderId="0" xfId="0" applyFont="1" applyFill="1"/>
    <xf numFmtId="0" fontId="14" fillId="2" borderId="0" xfId="0" applyFont="1" applyFill="1"/>
    <xf numFmtId="0" fontId="44" fillId="2" borderId="20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39" fillId="2" borderId="20" xfId="0" applyFont="1" applyFill="1" applyBorder="1" applyAlignment="1">
      <alignment horizontal="left" vertical="center"/>
    </xf>
    <xf numFmtId="0" fontId="41" fillId="2" borderId="0" xfId="0" applyFont="1" applyFill="1"/>
    <xf numFmtId="0" fontId="39" fillId="2" borderId="23" xfId="0" applyFont="1" applyFill="1" applyBorder="1" applyAlignment="1">
      <alignment horizontal="left" wrapText="1"/>
    </xf>
    <xf numFmtId="0" fontId="5" fillId="2" borderId="20" xfId="0" applyFont="1" applyFill="1" applyBorder="1"/>
    <xf numFmtId="0" fontId="39" fillId="2" borderId="42" xfId="0" applyFont="1" applyFill="1" applyBorder="1" applyAlignment="1">
      <alignment horizontal="center" vertical="center"/>
    </xf>
    <xf numFmtId="0" fontId="46" fillId="2" borderId="43" xfId="0" applyFont="1" applyFill="1" applyBorder="1" applyAlignment="1">
      <alignment horizontal="left" vertical="center"/>
    </xf>
    <xf numFmtId="0" fontId="46" fillId="2" borderId="43" xfId="0" applyFont="1" applyFill="1" applyBorder="1" applyAlignment="1">
      <alignment horizontal="left" vertical="top" wrapText="1"/>
    </xf>
    <xf numFmtId="0" fontId="39" fillId="2" borderId="43" xfId="0" applyFont="1" applyFill="1" applyBorder="1" applyAlignment="1">
      <alignment horizontal="left"/>
    </xf>
    <xf numFmtId="0" fontId="39" fillId="2" borderId="43" xfId="0" applyFont="1" applyFill="1" applyBorder="1"/>
    <xf numFmtId="0" fontId="39" fillId="2" borderId="44" xfId="0" applyFont="1" applyFill="1" applyBorder="1"/>
    <xf numFmtId="0" fontId="47" fillId="2" borderId="0" xfId="0" applyFont="1" applyFill="1"/>
    <xf numFmtId="0" fontId="44" fillId="0" borderId="0" xfId="0" applyFont="1" applyAlignment="1">
      <alignment horizontal="center"/>
    </xf>
    <xf numFmtId="0" fontId="40" fillId="0" borderId="6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2" fillId="0" borderId="45" xfId="0" applyFont="1" applyBorder="1" applyAlignment="1">
      <alignment horizontal="right"/>
    </xf>
    <xf numFmtId="0" fontId="42" fillId="0" borderId="25" xfId="0" applyFont="1" applyBorder="1" applyAlignment="1">
      <alignment horizontal="right"/>
    </xf>
    <xf numFmtId="0" fontId="42" fillId="0" borderId="46" xfId="0" applyFont="1" applyBorder="1" applyAlignment="1">
      <alignment horizontal="right"/>
    </xf>
    <xf numFmtId="0" fontId="42" fillId="2" borderId="0" xfId="0" quotePrefix="1" applyFont="1" applyFill="1" applyAlignment="1">
      <alignment horizontal="right"/>
    </xf>
    <xf numFmtId="0" fontId="45" fillId="2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2" fillId="5" borderId="47" xfId="0" applyFont="1" applyFill="1" applyBorder="1" applyAlignment="1">
      <alignment horizontal="center" vertical="center"/>
    </xf>
    <xf numFmtId="0" fontId="42" fillId="5" borderId="48" xfId="0" applyFont="1" applyFill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5" fillId="0" borderId="0" xfId="0" applyFont="1"/>
    <xf numFmtId="0" fontId="45" fillId="2" borderId="0" xfId="0" applyFont="1" applyFill="1" applyAlignment="1">
      <alignment horizontal="center"/>
    </xf>
    <xf numFmtId="0" fontId="40" fillId="2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2" fillId="0" borderId="28" xfId="0" applyFont="1" applyBorder="1" applyAlignment="1">
      <alignment horizontal="right"/>
    </xf>
    <xf numFmtId="0" fontId="42" fillId="0" borderId="46" xfId="0" applyFont="1" applyBorder="1" applyAlignment="1">
      <alignment horizontal="right" vertical="center"/>
    </xf>
    <xf numFmtId="0" fontId="42" fillId="2" borderId="0" xfId="0" applyFont="1" applyFill="1" applyAlignment="1">
      <alignment horizontal="center" vertical="center" wrapText="1"/>
    </xf>
    <xf numFmtId="0" fontId="40" fillId="2" borderId="0" xfId="0" applyFont="1" applyFill="1" applyAlignment="1">
      <alignment horizontal="center" vertical="center"/>
    </xf>
    <xf numFmtId="0" fontId="42" fillId="0" borderId="45" xfId="0" applyFont="1" applyBorder="1" applyAlignment="1">
      <alignment horizontal="right" vertical="center"/>
    </xf>
    <xf numFmtId="0" fontId="42" fillId="0" borderId="28" xfId="0" applyFont="1" applyBorder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3" fillId="2" borderId="40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vertical="top"/>
    </xf>
    <xf numFmtId="0" fontId="43" fillId="2" borderId="11" xfId="0" applyFont="1" applyFill="1" applyBorder="1" applyAlignment="1">
      <alignment vertical="center"/>
    </xf>
    <xf numFmtId="0" fontId="43" fillId="2" borderId="41" xfId="0" applyFont="1" applyFill="1" applyBorder="1" applyAlignment="1">
      <alignment vertical="center"/>
    </xf>
    <xf numFmtId="0" fontId="43" fillId="2" borderId="0" xfId="0" applyFont="1" applyFill="1" applyAlignment="1">
      <alignment vertical="center"/>
    </xf>
    <xf numFmtId="0" fontId="43" fillId="2" borderId="20" xfId="0" applyFont="1" applyFill="1" applyBorder="1" applyAlignment="1">
      <alignment vertical="center"/>
    </xf>
    <xf numFmtId="0" fontId="43" fillId="2" borderId="0" xfId="0" applyFont="1" applyFill="1" applyAlignment="1">
      <alignment vertical="top"/>
    </xf>
    <xf numFmtId="0" fontId="43" fillId="2" borderId="22" xfId="0" applyFont="1" applyFill="1" applyBorder="1" applyAlignment="1">
      <alignment horizontal="center" vertical="center"/>
    </xf>
    <xf numFmtId="0" fontId="43" fillId="2" borderId="23" xfId="0" applyFont="1" applyFill="1" applyBorder="1" applyAlignment="1">
      <alignment vertical="top"/>
    </xf>
    <xf numFmtId="0" fontId="43" fillId="2" borderId="23" xfId="0" applyFont="1" applyFill="1" applyBorder="1" applyAlignment="1">
      <alignment vertical="center"/>
    </xf>
    <xf numFmtId="0" fontId="43" fillId="2" borderId="24" xfId="0" applyFont="1" applyFill="1" applyBorder="1" applyAlignment="1">
      <alignment vertical="center"/>
    </xf>
    <xf numFmtId="0" fontId="41" fillId="6" borderId="21" xfId="0" applyFont="1" applyFill="1" applyBorder="1" applyAlignment="1">
      <alignment horizontal="center" vertical="center"/>
    </xf>
    <xf numFmtId="0" fontId="41" fillId="6" borderId="0" xfId="0" applyFont="1" applyFill="1" applyAlignment="1">
      <alignment vertical="top"/>
    </xf>
    <xf numFmtId="0" fontId="39" fillId="6" borderId="0" xfId="0" applyFont="1" applyFill="1" applyAlignment="1">
      <alignment vertical="top"/>
    </xf>
    <xf numFmtId="0" fontId="39" fillId="6" borderId="0" xfId="0" applyFont="1" applyFill="1" applyAlignment="1">
      <alignment vertical="center"/>
    </xf>
    <xf numFmtId="0" fontId="39" fillId="6" borderId="20" xfId="0" applyFont="1" applyFill="1" applyBorder="1" applyAlignment="1">
      <alignment vertical="center"/>
    </xf>
    <xf numFmtId="0" fontId="41" fillId="7" borderId="21" xfId="0" applyFont="1" applyFill="1" applyBorder="1" applyAlignment="1">
      <alignment horizontal="center" vertical="center"/>
    </xf>
    <xf numFmtId="0" fontId="41" fillId="7" borderId="0" xfId="0" applyFont="1" applyFill="1" applyAlignment="1">
      <alignment vertical="top"/>
    </xf>
    <xf numFmtId="0" fontId="39" fillId="7" borderId="0" xfId="0" applyFont="1" applyFill="1" applyAlignment="1">
      <alignment vertical="top"/>
    </xf>
    <xf numFmtId="0" fontId="39" fillId="7" borderId="0" xfId="0" applyFont="1" applyFill="1" applyAlignment="1">
      <alignment vertical="center"/>
    </xf>
    <xf numFmtId="0" fontId="39" fillId="7" borderId="20" xfId="0" applyFont="1" applyFill="1" applyBorder="1" applyAlignment="1">
      <alignment vertical="center"/>
    </xf>
    <xf numFmtId="0" fontId="39" fillId="2" borderId="0" xfId="0" quotePrefix="1" applyFont="1" applyFill="1" applyAlignment="1">
      <alignment vertical="top"/>
    </xf>
    <xf numFmtId="0" fontId="41" fillId="2" borderId="23" xfId="0" applyFont="1" applyFill="1" applyBorder="1" applyAlignment="1">
      <alignment vertical="top"/>
    </xf>
    <xf numFmtId="0" fontId="39" fillId="2" borderId="23" xfId="0" applyFont="1" applyFill="1" applyBorder="1" applyAlignment="1">
      <alignment vertical="top"/>
    </xf>
    <xf numFmtId="0" fontId="41" fillId="8" borderId="21" xfId="0" applyFont="1" applyFill="1" applyBorder="1" applyAlignment="1">
      <alignment horizontal="center" vertical="center"/>
    </xf>
    <xf numFmtId="0" fontId="41" fillId="8" borderId="0" xfId="0" applyFont="1" applyFill="1" applyAlignment="1">
      <alignment vertical="top"/>
    </xf>
    <xf numFmtId="0" fontId="39" fillId="8" borderId="0" xfId="0" applyFont="1" applyFill="1" applyAlignment="1">
      <alignment vertical="top"/>
    </xf>
    <xf numFmtId="0" fontId="39" fillId="8" borderId="0" xfId="0" applyFont="1" applyFill="1" applyAlignment="1">
      <alignment vertical="center"/>
    </xf>
    <xf numFmtId="0" fontId="39" fillId="8" borderId="20" xfId="0" applyFont="1" applyFill="1" applyBorder="1" applyAlignment="1">
      <alignment vertical="center"/>
    </xf>
    <xf numFmtId="0" fontId="39" fillId="2" borderId="18" xfId="0" applyFont="1" applyFill="1" applyBorder="1" applyAlignment="1">
      <alignment vertical="center"/>
    </xf>
    <xf numFmtId="0" fontId="41" fillId="9" borderId="21" xfId="0" applyFont="1" applyFill="1" applyBorder="1" applyAlignment="1">
      <alignment horizontal="center" vertical="center"/>
    </xf>
    <xf numFmtId="0" fontId="41" fillId="9" borderId="0" xfId="0" applyFont="1" applyFill="1" applyAlignment="1">
      <alignment vertical="top"/>
    </xf>
    <xf numFmtId="0" fontId="39" fillId="9" borderId="0" xfId="0" applyFont="1" applyFill="1" applyAlignment="1">
      <alignment vertical="top"/>
    </xf>
    <xf numFmtId="0" fontId="39" fillId="9" borderId="0" xfId="0" applyFont="1" applyFill="1" applyAlignment="1">
      <alignment vertical="center"/>
    </xf>
    <xf numFmtId="0" fontId="39" fillId="9" borderId="20" xfId="0" applyFont="1" applyFill="1" applyBorder="1" applyAlignment="1">
      <alignment vertical="center"/>
    </xf>
    <xf numFmtId="0" fontId="39" fillId="2" borderId="0" xfId="0" applyFont="1" applyFill="1" applyAlignment="1">
      <alignment vertical="top" wrapText="1"/>
    </xf>
    <xf numFmtId="0" fontId="41" fillId="10" borderId="21" xfId="0" applyFont="1" applyFill="1" applyBorder="1" applyAlignment="1">
      <alignment horizontal="center" vertical="center"/>
    </xf>
    <xf numFmtId="0" fontId="41" fillId="10" borderId="0" xfId="0" applyFont="1" applyFill="1" applyAlignment="1">
      <alignment vertical="top"/>
    </xf>
    <xf numFmtId="0" fontId="39" fillId="10" borderId="0" xfId="0" applyFont="1" applyFill="1" applyAlignment="1">
      <alignment vertical="top"/>
    </xf>
    <xf numFmtId="0" fontId="39" fillId="10" borderId="0" xfId="0" applyFont="1" applyFill="1" applyAlignment="1">
      <alignment vertical="center"/>
    </xf>
    <xf numFmtId="0" fontId="39" fillId="10" borderId="20" xfId="0" applyFont="1" applyFill="1" applyBorder="1" applyAlignment="1">
      <alignment vertical="center"/>
    </xf>
    <xf numFmtId="0" fontId="39" fillId="2" borderId="25" xfId="0" applyFont="1" applyFill="1" applyBorder="1" applyAlignment="1">
      <alignment vertical="center"/>
    </xf>
    <xf numFmtId="0" fontId="39" fillId="2" borderId="18" xfId="0" applyFont="1" applyFill="1" applyBorder="1" applyAlignment="1">
      <alignment vertical="center" wrapText="1"/>
    </xf>
    <xf numFmtId="0" fontId="39" fillId="4" borderId="0" xfId="0" applyFont="1" applyFill="1" applyAlignment="1">
      <alignment vertical="center"/>
    </xf>
    <xf numFmtId="0" fontId="39" fillId="4" borderId="20" xfId="0" applyFont="1" applyFill="1" applyBorder="1" applyAlignment="1">
      <alignment vertical="center"/>
    </xf>
    <xf numFmtId="49" fontId="39" fillId="2" borderId="20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39" fillId="3" borderId="0" xfId="0" applyFont="1" applyFill="1" applyAlignment="1">
      <alignment vertical="center"/>
    </xf>
    <xf numFmtId="0" fontId="39" fillId="3" borderId="20" xfId="0" applyFont="1" applyFill="1" applyBorder="1" applyAlignment="1">
      <alignment vertical="center"/>
    </xf>
    <xf numFmtId="0" fontId="41" fillId="11" borderId="21" xfId="0" applyFont="1" applyFill="1" applyBorder="1" applyAlignment="1">
      <alignment horizontal="center" vertical="center"/>
    </xf>
    <xf numFmtId="0" fontId="41" fillId="11" borderId="0" xfId="0" applyFont="1" applyFill="1" applyAlignment="1">
      <alignment vertical="top"/>
    </xf>
    <xf numFmtId="0" fontId="39" fillId="11" borderId="0" xfId="0" applyFont="1" applyFill="1" applyAlignment="1">
      <alignment vertical="top"/>
    </xf>
    <xf numFmtId="0" fontId="39" fillId="11" borderId="0" xfId="0" applyFont="1" applyFill="1" applyAlignment="1">
      <alignment vertical="center"/>
    </xf>
    <xf numFmtId="0" fontId="39" fillId="11" borderId="20" xfId="0" applyFont="1" applyFill="1" applyBorder="1" applyAlignment="1">
      <alignment vertical="center"/>
    </xf>
    <xf numFmtId="0" fontId="43" fillId="2" borderId="42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top"/>
    </xf>
    <xf numFmtId="0" fontId="43" fillId="2" borderId="43" xfId="0" applyFont="1" applyFill="1" applyBorder="1" applyAlignment="1">
      <alignment vertical="center"/>
    </xf>
    <xf numFmtId="0" fontId="43" fillId="2" borderId="44" xfId="0" applyFont="1" applyFill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top"/>
    </xf>
    <xf numFmtId="0" fontId="44" fillId="2" borderId="49" xfId="0" applyFont="1" applyFill="1" applyBorder="1"/>
    <xf numFmtId="0" fontId="44" fillId="2" borderId="50" xfId="0" applyFont="1" applyFill="1" applyBorder="1"/>
    <xf numFmtId="0" fontId="44" fillId="2" borderId="21" xfId="0" applyFont="1" applyFill="1" applyBorder="1"/>
    <xf numFmtId="0" fontId="44" fillId="2" borderId="42" xfId="0" applyFont="1" applyFill="1" applyBorder="1"/>
    <xf numFmtId="0" fontId="44" fillId="2" borderId="43" xfId="0" applyFont="1" applyFill="1" applyBorder="1"/>
    <xf numFmtId="0" fontId="44" fillId="2" borderId="44" xfId="0" applyFont="1" applyFill="1" applyBorder="1"/>
    <xf numFmtId="0" fontId="40" fillId="2" borderId="51" xfId="0" applyFont="1" applyFill="1" applyBorder="1" applyAlignment="1">
      <alignment horizontal="center" vertical="center" wrapText="1"/>
    </xf>
    <xf numFmtId="0" fontId="40" fillId="2" borderId="0" xfId="0" applyFont="1" applyFill="1" applyAlignment="1">
      <alignment horizontal="center" vertical="center" wrapText="1"/>
    </xf>
    <xf numFmtId="0" fontId="48" fillId="12" borderId="52" xfId="0" quotePrefix="1" applyFont="1" applyFill="1" applyBorder="1" applyAlignment="1">
      <alignment horizontal="center" vertical="center"/>
    </xf>
    <xf numFmtId="0" fontId="48" fillId="12" borderId="28" xfId="0" quotePrefix="1" applyFont="1" applyFill="1" applyBorder="1" applyAlignment="1">
      <alignment horizontal="center" vertical="center"/>
    </xf>
    <xf numFmtId="165" fontId="48" fillId="12" borderId="8" xfId="0" applyNumberFormat="1" applyFont="1" applyFill="1" applyBorder="1" applyAlignment="1">
      <alignment horizontal="center" vertical="center"/>
    </xf>
    <xf numFmtId="165" fontId="48" fillId="12" borderId="9" xfId="0" applyNumberFormat="1" applyFont="1" applyFill="1" applyBorder="1" applyAlignment="1">
      <alignment horizontal="center" vertical="center"/>
    </xf>
    <xf numFmtId="165" fontId="48" fillId="12" borderId="16" xfId="0" applyNumberFormat="1" applyFont="1" applyFill="1" applyBorder="1" applyAlignment="1">
      <alignment horizontal="center" vertical="center"/>
    </xf>
    <xf numFmtId="165" fontId="48" fillId="12" borderId="11" xfId="0" applyNumberFormat="1" applyFont="1" applyFill="1" applyBorder="1" applyAlignment="1">
      <alignment horizontal="center" vertical="center"/>
    </xf>
    <xf numFmtId="165" fontId="48" fillId="12" borderId="5" xfId="0" applyNumberFormat="1" applyFont="1" applyFill="1" applyBorder="1" applyAlignment="1">
      <alignment horizontal="center" vertical="center"/>
    </xf>
    <xf numFmtId="165" fontId="48" fillId="12" borderId="3" xfId="0" applyNumberFormat="1" applyFont="1" applyFill="1" applyBorder="1" applyAlignment="1">
      <alignment horizontal="center" vertical="center"/>
    </xf>
    <xf numFmtId="165" fontId="49" fillId="2" borderId="0" xfId="0" applyNumberFormat="1" applyFont="1" applyFill="1" applyAlignment="1">
      <alignment vertical="center"/>
    </xf>
    <xf numFmtId="49" fontId="48" fillId="12" borderId="7" xfId="0" quotePrefix="1" applyNumberFormat="1" applyFont="1" applyFill="1" applyBorder="1" applyAlignment="1">
      <alignment horizontal="center" vertical="center"/>
    </xf>
    <xf numFmtId="49" fontId="48" fillId="12" borderId="3" xfId="0" quotePrefix="1" applyNumberFormat="1" applyFont="1" applyFill="1" applyBorder="1" applyAlignment="1">
      <alignment horizontal="center" vertical="center"/>
    </xf>
    <xf numFmtId="165" fontId="48" fillId="12" borderId="28" xfId="0" applyNumberFormat="1" applyFont="1" applyFill="1" applyBorder="1" applyAlignment="1">
      <alignment horizontal="center" vertical="center"/>
    </xf>
    <xf numFmtId="165" fontId="48" fillId="12" borderId="16" xfId="0" quotePrefix="1" applyNumberFormat="1" applyFont="1" applyFill="1" applyBorder="1" applyAlignment="1">
      <alignment horizontal="center" vertical="center"/>
    </xf>
    <xf numFmtId="165" fontId="48" fillId="12" borderId="11" xfId="0" quotePrefix="1" applyNumberFormat="1" applyFont="1" applyFill="1" applyBorder="1" applyAlignment="1">
      <alignment horizontal="center" vertical="center"/>
    </xf>
    <xf numFmtId="165" fontId="49" fillId="0" borderId="0" xfId="0" applyNumberFormat="1" applyFont="1" applyAlignment="1">
      <alignment vertical="center"/>
    </xf>
    <xf numFmtId="2" fontId="42" fillId="2" borderId="118" xfId="0" applyNumberFormat="1" applyFont="1" applyFill="1" applyBorder="1" applyAlignment="1">
      <alignment horizontal="center" vertical="center"/>
    </xf>
    <xf numFmtId="0" fontId="42" fillId="2" borderId="118" xfId="0" applyFont="1" applyFill="1" applyBorder="1" applyAlignment="1">
      <alignment horizontal="center" vertical="center"/>
    </xf>
    <xf numFmtId="0" fontId="44" fillId="2" borderId="53" xfId="0" applyFont="1" applyFill="1" applyBorder="1" applyAlignment="1">
      <alignment horizontal="center" vertical="center" wrapText="1"/>
    </xf>
    <xf numFmtId="0" fontId="40" fillId="2" borderId="7" xfId="9" applyFont="1" applyFill="1" applyBorder="1" applyAlignment="1">
      <alignment horizontal="center" vertical="center" wrapText="1"/>
    </xf>
    <xf numFmtId="0" fontId="40" fillId="2" borderId="8" xfId="9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54" xfId="0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horizontal="center"/>
    </xf>
    <xf numFmtId="0" fontId="44" fillId="2" borderId="8" xfId="0" applyFont="1" applyFill="1" applyBorder="1" applyAlignment="1">
      <alignment horizontal="center"/>
    </xf>
    <xf numFmtId="0" fontId="44" fillId="2" borderId="16" xfId="0" applyFont="1" applyFill="1" applyBorder="1" applyAlignment="1">
      <alignment horizontal="center"/>
    </xf>
    <xf numFmtId="0" fontId="44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 wrapText="1"/>
    </xf>
    <xf numFmtId="0" fontId="44" fillId="13" borderId="0" xfId="0" applyFont="1" applyFill="1"/>
    <xf numFmtId="0" fontId="51" fillId="2" borderId="0" xfId="0" applyFont="1" applyFill="1" applyAlignment="1">
      <alignment horizontal="center" vertical="center"/>
    </xf>
    <xf numFmtId="0" fontId="51" fillId="14" borderId="55" xfId="0" applyFont="1" applyFill="1" applyBorder="1" applyAlignment="1">
      <alignment horizontal="center" vertical="center"/>
    </xf>
    <xf numFmtId="0" fontId="51" fillId="14" borderId="56" xfId="0" applyFont="1" applyFill="1" applyBorder="1" applyAlignment="1">
      <alignment horizontal="center" vertical="center"/>
    </xf>
    <xf numFmtId="0" fontId="51" fillId="14" borderId="57" xfId="0" applyFont="1" applyFill="1" applyBorder="1" applyAlignment="1">
      <alignment horizontal="center" vertical="center" wrapText="1"/>
    </xf>
    <xf numFmtId="0" fontId="51" fillId="14" borderId="58" xfId="0" applyFont="1" applyFill="1" applyBorder="1" applyAlignment="1">
      <alignment horizontal="center" vertical="center" wrapText="1"/>
    </xf>
    <xf numFmtId="0" fontId="51" fillId="14" borderId="55" xfId="0" applyFont="1" applyFill="1" applyBorder="1" applyAlignment="1">
      <alignment horizontal="center" vertical="center" wrapText="1"/>
    </xf>
    <xf numFmtId="0" fontId="51" fillId="14" borderId="59" xfId="0" applyFont="1" applyFill="1" applyBorder="1" applyAlignment="1">
      <alignment horizontal="center" vertical="center" wrapText="1"/>
    </xf>
    <xf numFmtId="0" fontId="51" fillId="14" borderId="60" xfId="0" applyFont="1" applyFill="1" applyBorder="1" applyAlignment="1">
      <alignment horizontal="center" vertical="center" wrapText="1"/>
    </xf>
    <xf numFmtId="0" fontId="51" fillId="14" borderId="61" xfId="0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center" vertical="center"/>
    </xf>
    <xf numFmtId="9" fontId="41" fillId="15" borderId="119" xfId="12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1" fillId="14" borderId="56" xfId="0" applyFont="1" applyFill="1" applyBorder="1" applyAlignment="1">
      <alignment horizontal="center" vertical="center" wrapText="1"/>
    </xf>
    <xf numFmtId="0" fontId="51" fillId="14" borderId="62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41" fillId="0" borderId="46" xfId="0" applyFont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0" fillId="2" borderId="11" xfId="0" applyFont="1" applyFill="1" applyBorder="1" applyAlignment="1">
      <alignment horizontal="center" vertical="center" wrapText="1"/>
    </xf>
    <xf numFmtId="0" fontId="51" fillId="14" borderId="58" xfId="0" applyFont="1" applyFill="1" applyBorder="1" applyAlignment="1">
      <alignment horizontal="center" vertical="center"/>
    </xf>
    <xf numFmtId="0" fontId="51" fillId="14" borderId="60" xfId="0" applyFont="1" applyFill="1" applyBorder="1" applyAlignment="1">
      <alignment horizontal="center" vertical="center"/>
    </xf>
    <xf numFmtId="0" fontId="45" fillId="2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9" fontId="41" fillId="2" borderId="30" xfId="12" applyFont="1" applyFill="1" applyBorder="1" applyAlignment="1">
      <alignment vertical="center"/>
    </xf>
    <xf numFmtId="9" fontId="41" fillId="2" borderId="12" xfId="12" applyFont="1" applyFill="1" applyBorder="1" applyAlignment="1">
      <alignment vertical="center"/>
    </xf>
    <xf numFmtId="9" fontId="41" fillId="2" borderId="120" xfId="12" applyFont="1" applyFill="1" applyBorder="1" applyAlignment="1">
      <alignment vertical="center"/>
    </xf>
    <xf numFmtId="0" fontId="51" fillId="14" borderId="59" xfId="0" applyFont="1" applyFill="1" applyBorder="1" applyAlignment="1">
      <alignment horizontal="center" vertical="center"/>
    </xf>
    <xf numFmtId="0" fontId="42" fillId="0" borderId="35" xfId="0" applyFont="1" applyBorder="1"/>
    <xf numFmtId="0" fontId="42" fillId="0" borderId="9" xfId="0" applyFont="1" applyBorder="1"/>
    <xf numFmtId="0" fontId="42" fillId="0" borderId="25" xfId="0" applyFont="1" applyBorder="1" applyAlignment="1">
      <alignment horizontal="right" vertical="center"/>
    </xf>
    <xf numFmtId="0" fontId="51" fillId="14" borderId="63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/>
    </xf>
    <xf numFmtId="0" fontId="42" fillId="0" borderId="46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5" fillId="2" borderId="1" xfId="0" applyFont="1" applyFill="1" applyBorder="1" applyAlignment="1">
      <alignment horizontal="center" vertical="center" wrapText="1"/>
    </xf>
    <xf numFmtId="0" fontId="45" fillId="2" borderId="64" xfId="0" applyFont="1" applyFill="1" applyBorder="1" applyAlignment="1">
      <alignment vertical="center" wrapText="1"/>
    </xf>
    <xf numFmtId="0" fontId="45" fillId="2" borderId="65" xfId="0" applyFont="1" applyFill="1" applyBorder="1" applyAlignment="1">
      <alignment vertical="center" wrapText="1"/>
    </xf>
    <xf numFmtId="0" fontId="40" fillId="2" borderId="66" xfId="0" applyFont="1" applyFill="1" applyBorder="1" applyAlignment="1">
      <alignment horizontal="center" vertical="center" wrapText="1"/>
    </xf>
    <xf numFmtId="0" fontId="40" fillId="2" borderId="67" xfId="0" applyFont="1" applyFill="1" applyBorder="1" applyAlignment="1">
      <alignment horizontal="center" vertical="center" wrapText="1"/>
    </xf>
    <xf numFmtId="0" fontId="45" fillId="2" borderId="68" xfId="0" applyFont="1" applyFill="1" applyBorder="1" applyAlignment="1">
      <alignment horizontal="center" vertical="center" wrapText="1"/>
    </xf>
    <xf numFmtId="0" fontId="44" fillId="2" borderId="121" xfId="0" applyFont="1" applyFill="1" applyBorder="1"/>
    <xf numFmtId="9" fontId="45" fillId="2" borderId="0" xfId="12" applyFont="1" applyFill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3" fillId="16" borderId="122" xfId="0" applyFont="1" applyFill="1" applyBorder="1" applyAlignment="1">
      <alignment vertical="center" wrapText="1"/>
    </xf>
    <xf numFmtId="0" fontId="54" fillId="16" borderId="122" xfId="0" applyFont="1" applyFill="1" applyBorder="1" applyAlignment="1">
      <alignment horizontal="center" vertical="center" wrapText="1"/>
    </xf>
    <xf numFmtId="0" fontId="54" fillId="16" borderId="123" xfId="0" applyFont="1" applyFill="1" applyBorder="1" applyAlignment="1">
      <alignment horizontal="center" vertical="center" wrapText="1"/>
    </xf>
    <xf numFmtId="0" fontId="54" fillId="16" borderId="123" xfId="0" applyFont="1" applyFill="1" applyBorder="1" applyAlignment="1">
      <alignment vertical="center" wrapText="1"/>
    </xf>
    <xf numFmtId="0" fontId="54" fillId="16" borderId="124" xfId="0" applyFont="1" applyFill="1" applyBorder="1" applyAlignment="1">
      <alignment horizontal="center" vertical="center" wrapText="1"/>
    </xf>
    <xf numFmtId="0" fontId="54" fillId="16" borderId="124" xfId="0" applyFont="1" applyFill="1" applyBorder="1" applyAlignment="1">
      <alignment vertical="center" wrapText="1"/>
    </xf>
    <xf numFmtId="0" fontId="53" fillId="16" borderId="125" xfId="0" applyFont="1" applyFill="1" applyBorder="1" applyAlignment="1">
      <alignment vertical="center" wrapText="1"/>
    </xf>
    <xf numFmtId="0" fontId="54" fillId="16" borderId="126" xfId="0" applyFont="1" applyFill="1" applyBorder="1" applyAlignment="1">
      <alignment horizontal="center" vertical="center" wrapText="1"/>
    </xf>
    <xf numFmtId="0" fontId="54" fillId="16" borderId="126" xfId="0" applyFont="1" applyFill="1" applyBorder="1" applyAlignment="1">
      <alignment vertical="center" wrapText="1"/>
    </xf>
    <xf numFmtId="0" fontId="54" fillId="16" borderId="127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horizontal="center" vertical="center"/>
    </xf>
    <xf numFmtId="0" fontId="0" fillId="2" borderId="0" xfId="0" applyFill="1"/>
    <xf numFmtId="0" fontId="55" fillId="0" borderId="2" xfId="0" applyFont="1" applyBorder="1"/>
    <xf numFmtId="0" fontId="13" fillId="0" borderId="2" xfId="0" applyFont="1" applyBorder="1"/>
    <xf numFmtId="0" fontId="54" fillId="0" borderId="2" xfId="0" applyFont="1" applyBorder="1" applyAlignment="1">
      <alignment vertical="center" wrapText="1"/>
    </xf>
    <xf numFmtId="0" fontId="54" fillId="0" borderId="2" xfId="0" applyFont="1" applyBorder="1"/>
    <xf numFmtId="9" fontId="40" fillId="2" borderId="0" xfId="12" applyFont="1" applyFill="1" applyBorder="1" applyAlignment="1">
      <alignment horizontal="left" vertical="center" wrapText="1"/>
    </xf>
    <xf numFmtId="9" fontId="40" fillId="2" borderId="0" xfId="12" applyFont="1" applyFill="1" applyBorder="1" applyAlignment="1">
      <alignment horizontal="center" vertical="center" wrapText="1"/>
    </xf>
    <xf numFmtId="9" fontId="41" fillId="2" borderId="119" xfId="12" applyFont="1" applyFill="1" applyBorder="1" applyAlignment="1">
      <alignment horizontal="center" vertical="center"/>
    </xf>
    <xf numFmtId="0" fontId="52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 vertical="center"/>
    </xf>
    <xf numFmtId="0" fontId="45" fillId="2" borderId="69" xfId="0" applyFont="1" applyFill="1" applyBorder="1" applyAlignment="1">
      <alignment horizontal="center" vertical="center" wrapText="1"/>
    </xf>
    <xf numFmtId="1" fontId="44" fillId="0" borderId="118" xfId="0" applyNumberFormat="1" applyFont="1" applyBorder="1" applyAlignment="1">
      <alignment horizontal="center" vertical="center"/>
    </xf>
    <xf numFmtId="165" fontId="48" fillId="12" borderId="7" xfId="0" applyNumberFormat="1" applyFont="1" applyFill="1" applyBorder="1" applyAlignment="1">
      <alignment horizontal="center" vertical="center"/>
    </xf>
    <xf numFmtId="0" fontId="40" fillId="17" borderId="13" xfId="0" applyFont="1" applyFill="1" applyBorder="1" applyAlignment="1">
      <alignment horizontal="center" vertical="center" wrapText="1"/>
    </xf>
    <xf numFmtId="0" fontId="40" fillId="17" borderId="14" xfId="0" applyFont="1" applyFill="1" applyBorder="1" applyAlignment="1">
      <alignment horizontal="center" vertical="center" wrapText="1"/>
    </xf>
    <xf numFmtId="0" fontId="40" fillId="17" borderId="15" xfId="0" applyFont="1" applyFill="1" applyBorder="1" applyAlignment="1">
      <alignment horizontal="center" vertical="center" wrapText="1"/>
    </xf>
    <xf numFmtId="0" fontId="40" fillId="17" borderId="15" xfId="0" applyFont="1" applyFill="1" applyBorder="1" applyAlignment="1">
      <alignment horizontal="center" vertical="center"/>
    </xf>
    <xf numFmtId="0" fontId="40" fillId="17" borderId="4" xfId="0" applyFont="1" applyFill="1" applyBorder="1" applyAlignment="1">
      <alignment horizontal="center" vertical="center" wrapText="1"/>
    </xf>
    <xf numFmtId="0" fontId="40" fillId="17" borderId="0" xfId="0" applyFont="1" applyFill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10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/>
    </xf>
    <xf numFmtId="0" fontId="40" fillId="17" borderId="10" xfId="0" applyFont="1" applyFill="1" applyBorder="1" applyAlignment="1">
      <alignment horizontal="center" vertical="center"/>
    </xf>
    <xf numFmtId="0" fontId="44" fillId="18" borderId="62" xfId="0" applyFont="1" applyFill="1" applyBorder="1" applyAlignment="1">
      <alignment horizontal="center" vertical="center" wrapText="1"/>
    </xf>
    <xf numFmtId="0" fontId="44" fillId="18" borderId="35" xfId="0" applyFont="1" applyFill="1" applyBorder="1" applyAlignment="1">
      <alignment horizontal="center" vertical="center" wrapText="1"/>
    </xf>
    <xf numFmtId="0" fontId="40" fillId="18" borderId="35" xfId="0" applyFont="1" applyFill="1" applyBorder="1" applyAlignment="1">
      <alignment horizontal="center" vertical="center"/>
    </xf>
    <xf numFmtId="9" fontId="41" fillId="18" borderId="118" xfId="12" applyFont="1" applyFill="1" applyBorder="1" applyAlignment="1">
      <alignment horizontal="center"/>
    </xf>
    <xf numFmtId="0" fontId="40" fillId="17" borderId="3" xfId="0" applyFont="1" applyFill="1" applyBorder="1" applyAlignment="1">
      <alignment horizontal="center" vertical="center" wrapText="1"/>
    </xf>
    <xf numFmtId="0" fontId="40" fillId="17" borderId="12" xfId="0" applyFont="1" applyFill="1" applyBorder="1" applyAlignment="1">
      <alignment horizontal="center" vertical="center" wrapText="1"/>
    </xf>
    <xf numFmtId="0" fontId="42" fillId="0" borderId="70" xfId="0" applyFont="1" applyBorder="1"/>
    <xf numFmtId="0" fontId="42" fillId="5" borderId="71" xfId="0" applyFont="1" applyFill="1" applyBorder="1" applyAlignment="1">
      <alignment horizontal="center" vertical="center"/>
    </xf>
    <xf numFmtId="0" fontId="40" fillId="18" borderId="0" xfId="0" applyFont="1" applyFill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/>
    </xf>
    <xf numFmtId="0" fontId="42" fillId="18" borderId="118" xfId="0" applyFont="1" applyFill="1" applyBorder="1" applyAlignment="1">
      <alignment horizontal="center"/>
    </xf>
    <xf numFmtId="0" fontId="42" fillId="18" borderId="0" xfId="0" applyFont="1" applyFill="1" applyAlignment="1">
      <alignment horizontal="center"/>
    </xf>
    <xf numFmtId="9" fontId="41" fillId="18" borderId="118" xfId="12" applyFont="1" applyFill="1" applyBorder="1" applyAlignment="1">
      <alignment horizontal="center" vertical="center"/>
    </xf>
    <xf numFmtId="0" fontId="42" fillId="18" borderId="64" xfId="0" applyFont="1" applyFill="1" applyBorder="1" applyAlignment="1">
      <alignment horizontal="center"/>
    </xf>
    <xf numFmtId="0" fontId="40" fillId="18" borderId="72" xfId="0" applyFont="1" applyFill="1" applyBorder="1" applyAlignment="1">
      <alignment horizontal="center" vertical="center" wrapText="1"/>
    </xf>
    <xf numFmtId="0" fontId="40" fillId="18" borderId="69" xfId="0" applyFont="1" applyFill="1" applyBorder="1" applyAlignment="1">
      <alignment horizontal="center" vertical="center" wrapText="1"/>
    </xf>
    <xf numFmtId="0" fontId="40" fillId="18" borderId="62" xfId="0" applyFont="1" applyFill="1" applyBorder="1" applyAlignment="1">
      <alignment horizontal="center" vertical="center" wrapText="1"/>
    </xf>
    <xf numFmtId="0" fontId="40" fillId="18" borderId="35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/>
    </xf>
    <xf numFmtId="0" fontId="44" fillId="18" borderId="0" xfId="0" applyFont="1" applyFill="1"/>
    <xf numFmtId="0" fontId="40" fillId="17" borderId="70" xfId="0" applyFont="1" applyFill="1" applyBorder="1" applyAlignment="1">
      <alignment horizontal="center" vertical="center" wrapText="1"/>
    </xf>
    <xf numFmtId="0" fontId="40" fillId="17" borderId="26" xfId="0" applyFont="1" applyFill="1" applyBorder="1" applyAlignment="1">
      <alignment horizontal="center" vertical="center" wrapText="1"/>
    </xf>
    <xf numFmtId="0" fontId="42" fillId="18" borderId="119" xfId="0" applyFont="1" applyFill="1" applyBorder="1" applyAlignment="1">
      <alignment horizontal="center"/>
    </xf>
    <xf numFmtId="0" fontId="44" fillId="18" borderId="73" xfId="0" applyFont="1" applyFill="1" applyBorder="1" applyAlignment="1">
      <alignment horizontal="center" vertical="center" wrapText="1"/>
    </xf>
    <xf numFmtId="0" fontId="42" fillId="18" borderId="51" xfId="0" applyFont="1" applyFill="1" applyBorder="1" applyAlignment="1">
      <alignment horizontal="center"/>
    </xf>
    <xf numFmtId="0" fontId="42" fillId="18" borderId="45" xfId="0" applyFont="1" applyFill="1" applyBorder="1" applyAlignment="1">
      <alignment horizontal="center"/>
    </xf>
    <xf numFmtId="0" fontId="42" fillId="18" borderId="39" xfId="0" applyFont="1" applyFill="1" applyBorder="1" applyAlignment="1">
      <alignment horizontal="center"/>
    </xf>
    <xf numFmtId="0" fontId="42" fillId="18" borderId="26" xfId="0" applyFont="1" applyFill="1" applyBorder="1" applyAlignment="1">
      <alignment horizontal="center"/>
    </xf>
    <xf numFmtId="0" fontId="44" fillId="18" borderId="72" xfId="0" applyFont="1" applyFill="1" applyBorder="1" applyAlignment="1">
      <alignment horizontal="center" vertical="center" wrapText="1"/>
    </xf>
    <xf numFmtId="0" fontId="44" fillId="18" borderId="69" xfId="0" applyFont="1" applyFill="1" applyBorder="1" applyAlignment="1">
      <alignment horizontal="center" vertical="center" wrapText="1"/>
    </xf>
    <xf numFmtId="0" fontId="42" fillId="18" borderId="34" xfId="0" applyFont="1" applyFill="1" applyBorder="1" applyAlignment="1">
      <alignment horizontal="center"/>
    </xf>
    <xf numFmtId="0" fontId="42" fillId="18" borderId="70" xfId="0" applyFont="1" applyFill="1" applyBorder="1" applyAlignment="1">
      <alignment horizontal="center"/>
    </xf>
    <xf numFmtId="9" fontId="45" fillId="18" borderId="16" xfId="12" applyFont="1" applyFill="1" applyBorder="1" applyAlignment="1">
      <alignment horizontal="center" vertical="center"/>
    </xf>
    <xf numFmtId="9" fontId="45" fillId="18" borderId="11" xfId="12" applyFont="1" applyFill="1" applyBorder="1" applyAlignment="1">
      <alignment horizontal="center" vertical="center"/>
    </xf>
    <xf numFmtId="9" fontId="45" fillId="18" borderId="8" xfId="12" applyFont="1" applyFill="1" applyBorder="1" applyAlignment="1">
      <alignment horizontal="center" vertical="center"/>
    </xf>
    <xf numFmtId="9" fontId="45" fillId="18" borderId="27" xfId="12" applyFont="1" applyFill="1" applyBorder="1" applyAlignment="1">
      <alignment horizontal="center" vertical="center"/>
    </xf>
    <xf numFmtId="9" fontId="45" fillId="18" borderId="128" xfId="12" applyFont="1" applyFill="1" applyBorder="1" applyAlignment="1">
      <alignment horizontal="center" vertical="center"/>
    </xf>
    <xf numFmtId="167" fontId="45" fillId="18" borderId="128" xfId="12" applyNumberFormat="1" applyFont="1" applyFill="1" applyBorder="1" applyAlignment="1">
      <alignment horizontal="center" vertical="center" wrapText="1"/>
    </xf>
    <xf numFmtId="0" fontId="42" fillId="18" borderId="61" xfId="0" applyFont="1" applyFill="1" applyBorder="1" applyAlignment="1">
      <alignment horizontal="center"/>
    </xf>
    <xf numFmtId="0" fontId="42" fillId="18" borderId="118" xfId="0" applyFont="1" applyFill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/>
    </xf>
    <xf numFmtId="0" fontId="44" fillId="18" borderId="51" xfId="0" applyFont="1" applyFill="1" applyBorder="1" applyAlignment="1">
      <alignment horizontal="center"/>
    </xf>
    <xf numFmtId="0" fontId="44" fillId="18" borderId="70" xfId="0" applyFont="1" applyFill="1" applyBorder="1" applyAlignment="1">
      <alignment horizontal="center"/>
    </xf>
    <xf numFmtId="0" fontId="44" fillId="18" borderId="45" xfId="0" applyFont="1" applyFill="1" applyBorder="1" applyAlignment="1">
      <alignment horizontal="center"/>
    </xf>
    <xf numFmtId="0" fontId="44" fillId="18" borderId="118" xfId="0" applyFont="1" applyFill="1" applyBorder="1" applyAlignment="1">
      <alignment horizontal="center"/>
    </xf>
    <xf numFmtId="0" fontId="44" fillId="18" borderId="75" xfId="0" applyFont="1" applyFill="1" applyBorder="1" applyAlignment="1">
      <alignment horizontal="center"/>
    </xf>
    <xf numFmtId="0" fontId="44" fillId="18" borderId="34" xfId="0" applyFont="1" applyFill="1" applyBorder="1" applyAlignment="1">
      <alignment horizontal="center"/>
    </xf>
    <xf numFmtId="0" fontId="44" fillId="18" borderId="26" xfId="0" applyFont="1" applyFill="1" applyBorder="1" applyAlignment="1">
      <alignment horizontal="center"/>
    </xf>
    <xf numFmtId="9" fontId="45" fillId="18" borderId="29" xfId="12" applyFont="1" applyFill="1" applyBorder="1" applyAlignment="1">
      <alignment horizontal="center" vertical="center"/>
    </xf>
    <xf numFmtId="9" fontId="45" fillId="18" borderId="76" xfId="12" applyFont="1" applyFill="1" applyBorder="1" applyAlignment="1">
      <alignment horizontal="center" vertical="center"/>
    </xf>
    <xf numFmtId="9" fontId="45" fillId="18" borderId="9" xfId="12" applyFont="1" applyFill="1" applyBorder="1" applyAlignment="1">
      <alignment horizontal="center" vertical="center"/>
    </xf>
    <xf numFmtId="0" fontId="44" fillId="17" borderId="34" xfId="0" applyFont="1" applyFill="1" applyBorder="1" applyAlignment="1">
      <alignment horizontal="center" vertical="center"/>
    </xf>
    <xf numFmtId="0" fontId="44" fillId="17" borderId="45" xfId="0" applyFont="1" applyFill="1" applyBorder="1" applyAlignment="1">
      <alignment horizontal="center" vertical="center"/>
    </xf>
    <xf numFmtId="0" fontId="44" fillId="2" borderId="77" xfId="0" applyFont="1" applyFill="1" applyBorder="1" applyAlignment="1">
      <alignment horizontal="center" vertical="center"/>
    </xf>
    <xf numFmtId="0" fontId="44" fillId="2" borderId="45" xfId="0" applyFont="1" applyFill="1" applyBorder="1" applyAlignment="1">
      <alignment horizontal="center" vertical="center"/>
    </xf>
    <xf numFmtId="2" fontId="44" fillId="2" borderId="53" xfId="0" applyNumberFormat="1" applyFont="1" applyFill="1" applyBorder="1" applyAlignment="1">
      <alignment horizontal="center" vertical="center"/>
    </xf>
    <xf numFmtId="9" fontId="44" fillId="2" borderId="70" xfId="12" applyFont="1" applyFill="1" applyBorder="1" applyAlignment="1">
      <alignment horizontal="center" vertical="center"/>
    </xf>
    <xf numFmtId="0" fontId="56" fillId="2" borderId="0" xfId="0" applyFont="1" applyFill="1"/>
    <xf numFmtId="0" fontId="42" fillId="2" borderId="2" xfId="0" applyFont="1" applyFill="1" applyBorder="1" applyAlignment="1">
      <alignment horizontal="center" vertical="center" wrapText="1"/>
    </xf>
    <xf numFmtId="9" fontId="57" fillId="2" borderId="0" xfId="12" applyFont="1" applyFill="1"/>
    <xf numFmtId="0" fontId="57" fillId="2" borderId="0" xfId="0" applyFont="1" applyFill="1"/>
    <xf numFmtId="0" fontId="56" fillId="2" borderId="0" xfId="0" applyFont="1" applyFill="1" applyAlignment="1">
      <alignment vertical="center"/>
    </xf>
    <xf numFmtId="0" fontId="42" fillId="2" borderId="78" xfId="0" applyFont="1" applyFill="1" applyBorder="1" applyAlignment="1">
      <alignment vertical="center"/>
    </xf>
    <xf numFmtId="0" fontId="58" fillId="2" borderId="4" xfId="0" applyFont="1" applyFill="1" applyBorder="1" applyAlignment="1">
      <alignment vertical="center"/>
    </xf>
    <xf numFmtId="0" fontId="42" fillId="2" borderId="4" xfId="0" applyFont="1" applyFill="1" applyBorder="1" applyAlignment="1">
      <alignment vertical="center"/>
    </xf>
    <xf numFmtId="0" fontId="58" fillId="2" borderId="78" xfId="0" applyFont="1" applyFill="1" applyBorder="1" applyAlignment="1">
      <alignment vertical="center"/>
    </xf>
    <xf numFmtId="0" fontId="58" fillId="2" borderId="4" xfId="0" applyFont="1" applyFill="1" applyBorder="1" applyAlignment="1">
      <alignment vertical="center" wrapText="1"/>
    </xf>
    <xf numFmtId="0" fontId="56" fillId="2" borderId="4" xfId="0" applyFont="1" applyFill="1" applyBorder="1" applyAlignment="1">
      <alignment vertical="center"/>
    </xf>
    <xf numFmtId="0" fontId="58" fillId="2" borderId="2" xfId="0" applyFont="1" applyFill="1" applyBorder="1" applyAlignment="1">
      <alignment vertical="center"/>
    </xf>
    <xf numFmtId="0" fontId="58" fillId="2" borderId="79" xfId="0" applyFont="1" applyFill="1" applyBorder="1" applyAlignment="1">
      <alignment vertical="center"/>
    </xf>
    <xf numFmtId="0" fontId="42" fillId="2" borderId="80" xfId="0" applyFont="1" applyFill="1" applyBorder="1" applyAlignment="1">
      <alignment vertical="center"/>
    </xf>
    <xf numFmtId="0" fontId="58" fillId="2" borderId="80" xfId="0" applyFont="1" applyFill="1" applyBorder="1" applyAlignment="1">
      <alignment vertical="center"/>
    </xf>
    <xf numFmtId="0" fontId="42" fillId="2" borderId="80" xfId="0" applyFont="1" applyFill="1" applyBorder="1" applyAlignment="1">
      <alignment vertical="center" wrapText="1"/>
    </xf>
    <xf numFmtId="0" fontId="59" fillId="2" borderId="0" xfId="0" applyFont="1" applyFill="1" applyAlignment="1">
      <alignment horizontal="left" vertical="center" wrapText="1"/>
    </xf>
    <xf numFmtId="0" fontId="44" fillId="2" borderId="2" xfId="0" applyFont="1" applyFill="1" applyBorder="1" applyAlignment="1">
      <alignment horizontal="center" vertical="center" wrapText="1"/>
    </xf>
    <xf numFmtId="0" fontId="60" fillId="2" borderId="8" xfId="0" applyFont="1" applyFill="1" applyBorder="1" applyAlignment="1">
      <alignment horizontal="center"/>
    </xf>
    <xf numFmtId="0" fontId="61" fillId="2" borderId="0" xfId="0" applyFont="1" applyFill="1"/>
    <xf numFmtId="0" fontId="62" fillId="2" borderId="8" xfId="0" applyFont="1" applyFill="1" applyBorder="1" applyAlignment="1">
      <alignment horizontal="left" vertical="center"/>
    </xf>
    <xf numFmtId="0" fontId="42" fillId="2" borderId="8" xfId="0" applyFont="1" applyFill="1" applyBorder="1" applyAlignment="1">
      <alignment horizontal="left" vertical="center"/>
    </xf>
    <xf numFmtId="0" fontId="60" fillId="2" borderId="78" xfId="0" applyFont="1" applyFill="1" applyBorder="1" applyAlignment="1">
      <alignment vertical="center" wrapText="1"/>
    </xf>
    <xf numFmtId="0" fontId="44" fillId="2" borderId="78" xfId="0" applyFont="1" applyFill="1" applyBorder="1" applyAlignment="1">
      <alignment vertical="center" wrapText="1"/>
    </xf>
    <xf numFmtId="0" fontId="45" fillId="2" borderId="78" xfId="0" applyFont="1" applyFill="1" applyBorder="1" applyAlignment="1">
      <alignment vertical="center" wrapText="1"/>
    </xf>
    <xf numFmtId="0" fontId="44" fillId="0" borderId="118" xfId="1" applyNumberFormat="1" applyFont="1" applyBorder="1" applyAlignment="1">
      <alignment horizontal="center" vertical="center"/>
    </xf>
    <xf numFmtId="0" fontId="44" fillId="0" borderId="81" xfId="0" applyFont="1" applyBorder="1" applyAlignment="1">
      <alignment horizontal="center" vertical="center"/>
    </xf>
    <xf numFmtId="165" fontId="48" fillId="12" borderId="2" xfId="0" applyNumberFormat="1" applyFont="1" applyFill="1" applyBorder="1" applyAlignment="1">
      <alignment horizontal="center" vertical="center"/>
    </xf>
    <xf numFmtId="165" fontId="48" fillId="12" borderId="27" xfId="0" applyNumberFormat="1" applyFont="1" applyFill="1" applyBorder="1" applyAlignment="1">
      <alignment horizontal="center" vertical="center"/>
    </xf>
    <xf numFmtId="0" fontId="4" fillId="0" borderId="0" xfId="9" applyFont="1" applyAlignment="1">
      <alignment vertical="center" wrapText="1"/>
    </xf>
    <xf numFmtId="0" fontId="39" fillId="0" borderId="0" xfId="9" applyFont="1" applyAlignment="1">
      <alignment vertical="center"/>
    </xf>
    <xf numFmtId="0" fontId="39" fillId="0" borderId="0" xfId="9" applyFont="1" applyAlignment="1">
      <alignment vertical="center" wrapText="1"/>
    </xf>
    <xf numFmtId="0" fontId="44" fillId="2" borderId="16" xfId="0" applyFont="1" applyFill="1" applyBorder="1" applyAlignment="1">
      <alignment horizontal="center" vertical="center"/>
    </xf>
    <xf numFmtId="165" fontId="48" fillId="12" borderId="17" xfId="0" applyNumberFormat="1" applyFont="1" applyFill="1" applyBorder="1" applyAlignment="1">
      <alignment horizontal="center" vertical="center"/>
    </xf>
    <xf numFmtId="165" fontId="48" fillId="12" borderId="76" xfId="0" applyNumberFormat="1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63" fillId="2" borderId="21" xfId="0" applyFont="1" applyFill="1" applyBorder="1" applyAlignment="1">
      <alignment horizontal="center" vertical="center"/>
    </xf>
    <xf numFmtId="0" fontId="63" fillId="2" borderId="0" xfId="0" applyFont="1" applyFill="1"/>
    <xf numFmtId="0" fontId="63" fillId="2" borderId="0" xfId="0" applyFont="1" applyFill="1" applyAlignment="1">
      <alignment horizontal="center"/>
    </xf>
    <xf numFmtId="0" fontId="63" fillId="2" borderId="20" xfId="0" applyFont="1" applyFill="1" applyBorder="1"/>
    <xf numFmtId="0" fontId="64" fillId="2" borderId="0" xfId="0" applyFont="1" applyFill="1"/>
    <xf numFmtId="0" fontId="64" fillId="0" borderId="0" xfId="0" applyFont="1"/>
    <xf numFmtId="0" fontId="63" fillId="2" borderId="0" xfId="0" applyFont="1" applyFill="1" applyAlignment="1">
      <alignment horizontal="left" vertical="top" wrapText="1"/>
    </xf>
    <xf numFmtId="0" fontId="65" fillId="2" borderId="21" xfId="0" applyFont="1" applyFill="1" applyBorder="1" applyAlignment="1">
      <alignment horizontal="center" vertical="center"/>
    </xf>
    <xf numFmtId="0" fontId="65" fillId="2" borderId="0" xfId="0" applyFont="1" applyFill="1"/>
    <xf numFmtId="0" fontId="65" fillId="2" borderId="0" xfId="0" applyFont="1" applyFill="1" applyAlignment="1">
      <alignment horizontal="center"/>
    </xf>
    <xf numFmtId="0" fontId="65" fillId="2" borderId="20" xfId="0" applyFont="1" applyFill="1" applyBorder="1"/>
    <xf numFmtId="0" fontId="66" fillId="2" borderId="0" xfId="0" applyFont="1" applyFill="1"/>
    <xf numFmtId="0" fontId="67" fillId="2" borderId="0" xfId="0" applyFont="1" applyFill="1"/>
    <xf numFmtId="0" fontId="66" fillId="0" borderId="0" xfId="0" applyFont="1"/>
    <xf numFmtId="0" fontId="68" fillId="2" borderId="0" xfId="0" applyFont="1" applyFill="1"/>
    <xf numFmtId="0" fontId="65" fillId="2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left" vertical="top" wrapText="1"/>
    </xf>
    <xf numFmtId="0" fontId="69" fillId="2" borderId="0" xfId="0" applyFont="1" applyFill="1"/>
    <xf numFmtId="0" fontId="65" fillId="2" borderId="22" xfId="0" applyFont="1" applyFill="1" applyBorder="1" applyAlignment="1">
      <alignment horizontal="center" vertical="center"/>
    </xf>
    <xf numFmtId="0" fontId="65" fillId="2" borderId="23" xfId="0" applyFont="1" applyFill="1" applyBorder="1" applyAlignment="1">
      <alignment horizontal="center" vertical="center"/>
    </xf>
    <xf numFmtId="0" fontId="65" fillId="2" borderId="23" xfId="0" applyFont="1" applyFill="1" applyBorder="1" applyAlignment="1">
      <alignment horizontal="left" vertical="top" wrapText="1"/>
    </xf>
    <xf numFmtId="0" fontId="65" fillId="2" borderId="23" xfId="0" applyFont="1" applyFill="1" applyBorder="1"/>
    <xf numFmtId="0" fontId="65" fillId="2" borderId="23" xfId="0" applyFont="1" applyFill="1" applyBorder="1" applyAlignment="1">
      <alignment horizontal="center"/>
    </xf>
    <xf numFmtId="0" fontId="69" fillId="2" borderId="23" xfId="0" applyFont="1" applyFill="1" applyBorder="1"/>
    <xf numFmtId="0" fontId="65" fillId="2" borderId="24" xfId="0" applyFont="1" applyFill="1" applyBorder="1"/>
    <xf numFmtId="0" fontId="65" fillId="2" borderId="0" xfId="0" applyFont="1" applyFill="1" applyAlignment="1">
      <alignment horizontal="center" vertical="top"/>
    </xf>
    <xf numFmtId="0" fontId="65" fillId="2" borderId="23" xfId="0" applyFont="1" applyFill="1" applyBorder="1" applyAlignment="1">
      <alignment horizontal="center" vertical="top"/>
    </xf>
    <xf numFmtId="0" fontId="65" fillId="2" borderId="23" xfId="0" applyFont="1" applyFill="1" applyBorder="1" applyAlignment="1">
      <alignment horizontal="left" vertical="top"/>
    </xf>
    <xf numFmtId="0" fontId="65" fillId="2" borderId="23" xfId="0" applyFont="1" applyFill="1" applyBorder="1" applyAlignment="1">
      <alignment vertical="center"/>
    </xf>
    <xf numFmtId="0" fontId="69" fillId="2" borderId="23" xfId="0" applyFont="1" applyFill="1" applyBorder="1" applyAlignment="1">
      <alignment horizontal="center" vertical="center"/>
    </xf>
    <xf numFmtId="0" fontId="67" fillId="2" borderId="23" xfId="0" applyFont="1" applyFill="1" applyBorder="1"/>
    <xf numFmtId="1" fontId="44" fillId="0" borderId="81" xfId="0" applyNumberFormat="1" applyFont="1" applyBorder="1" applyAlignment="1">
      <alignment horizontal="center" vertical="center"/>
    </xf>
    <xf numFmtId="0" fontId="70" fillId="2" borderId="0" xfId="0" applyFont="1" applyFill="1"/>
    <xf numFmtId="0" fontId="44" fillId="2" borderId="11" xfId="0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 wrapText="1"/>
    </xf>
    <xf numFmtId="0" fontId="71" fillId="2" borderId="0" xfId="0" applyFont="1" applyFill="1" applyAlignment="1">
      <alignment horizontal="left" vertical="top" wrapText="1"/>
    </xf>
    <xf numFmtId="0" fontId="40" fillId="2" borderId="16" xfId="0" applyFont="1" applyFill="1" applyBorder="1" applyAlignment="1">
      <alignment horizontal="center" vertical="center" wrapText="1"/>
    </xf>
    <xf numFmtId="0" fontId="72" fillId="2" borderId="21" xfId="0" applyFont="1" applyFill="1" applyBorder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72" fillId="2" borderId="0" xfId="0" applyFont="1" applyFill="1"/>
    <xf numFmtId="0" fontId="72" fillId="2" borderId="20" xfId="0" applyFont="1" applyFill="1" applyBorder="1"/>
    <xf numFmtId="0" fontId="71" fillId="2" borderId="0" xfId="0" applyFont="1" applyFill="1" applyAlignment="1">
      <alignment horizontal="center" vertical="center"/>
    </xf>
    <xf numFmtId="0" fontId="71" fillId="2" borderId="2" xfId="0" applyFont="1" applyFill="1" applyBorder="1" applyAlignment="1">
      <alignment vertical="center"/>
    </xf>
    <xf numFmtId="0" fontId="71" fillId="2" borderId="0" xfId="0" applyFont="1" applyFill="1" applyAlignment="1">
      <alignment vertical="center"/>
    </xf>
    <xf numFmtId="0" fontId="73" fillId="2" borderId="0" xfId="0" applyFont="1" applyFill="1" applyAlignment="1">
      <alignment horizontal="center" vertical="center"/>
    </xf>
    <xf numFmtId="0" fontId="71" fillId="2" borderId="20" xfId="0" applyFont="1" applyFill="1" applyBorder="1" applyAlignment="1">
      <alignment vertical="center" wrapText="1"/>
    </xf>
    <xf numFmtId="0" fontId="71" fillId="2" borderId="0" xfId="0" applyFont="1" applyFill="1" applyAlignment="1">
      <alignment horizontal="left" vertical="center" wrapText="1"/>
    </xf>
    <xf numFmtId="0" fontId="71" fillId="2" borderId="0" xfId="0" applyFont="1" applyFill="1"/>
    <xf numFmtId="0" fontId="71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74" fillId="2" borderId="0" xfId="0" applyFont="1" applyFill="1" applyAlignment="1">
      <alignment horizontal="left" vertical="top"/>
    </xf>
    <xf numFmtId="0" fontId="71" fillId="2" borderId="0" xfId="9" applyFont="1" applyFill="1" applyAlignment="1">
      <alignment horizontal="left" vertical="top" wrapText="1"/>
    </xf>
    <xf numFmtId="0" fontId="71" fillId="2" borderId="0" xfId="9" applyFont="1" applyFill="1" applyAlignment="1">
      <alignment vertical="top" wrapText="1"/>
    </xf>
    <xf numFmtId="0" fontId="71" fillId="2" borderId="20" xfId="9" applyFont="1" applyFill="1" applyBorder="1" applyAlignment="1">
      <alignment horizontal="left" vertical="top" wrapText="1"/>
    </xf>
    <xf numFmtId="0" fontId="71" fillId="2" borderId="0" xfId="0" applyFont="1" applyFill="1" applyAlignment="1">
      <alignment horizontal="center" vertical="top"/>
    </xf>
    <xf numFmtId="0" fontId="71" fillId="2" borderId="18" xfId="9" applyFont="1" applyFill="1" applyBorder="1" applyAlignment="1">
      <alignment vertical="center" wrapText="1"/>
    </xf>
    <xf numFmtId="0" fontId="71" fillId="2" borderId="18" xfId="9" applyFont="1" applyFill="1" applyBorder="1" applyAlignment="1">
      <alignment vertical="center"/>
    </xf>
    <xf numFmtId="0" fontId="74" fillId="2" borderId="21" xfId="0" applyFont="1" applyFill="1" applyBorder="1" applyAlignment="1">
      <alignment horizontal="center" vertical="center"/>
    </xf>
    <xf numFmtId="0" fontId="74" fillId="2" borderId="0" xfId="0" applyFont="1" applyFill="1" applyAlignment="1">
      <alignment vertical="center"/>
    </xf>
    <xf numFmtId="0" fontId="71" fillId="2" borderId="20" xfId="0" applyFont="1" applyFill="1" applyBorder="1"/>
    <xf numFmtId="0" fontId="71" fillId="2" borderId="21" xfId="0" applyFont="1" applyFill="1" applyBorder="1" applyAlignment="1">
      <alignment horizontal="center" vertical="center"/>
    </xf>
    <xf numFmtId="0" fontId="71" fillId="2" borderId="0" xfId="0" applyFont="1" applyFill="1" applyAlignment="1">
      <alignment horizontal="left" vertical="top"/>
    </xf>
    <xf numFmtId="0" fontId="75" fillId="2" borderId="0" xfId="0" applyFont="1" applyFill="1"/>
    <xf numFmtId="0" fontId="41" fillId="2" borderId="2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horizontal="center" vertical="center"/>
    </xf>
    <xf numFmtId="0" fontId="76" fillId="2" borderId="21" xfId="0" applyFont="1" applyFill="1" applyBorder="1" applyAlignment="1">
      <alignment horizontal="center" vertical="center"/>
    </xf>
    <xf numFmtId="0" fontId="76" fillId="2" borderId="0" xfId="0" applyFont="1" applyFill="1" applyAlignment="1">
      <alignment vertical="center"/>
    </xf>
    <xf numFmtId="0" fontId="72" fillId="2" borderId="0" xfId="0" applyFont="1" applyFill="1" applyAlignment="1">
      <alignment horizontal="center" vertical="top"/>
    </xf>
    <xf numFmtId="0" fontId="72" fillId="2" borderId="0" xfId="0" applyFont="1" applyFill="1" applyAlignment="1">
      <alignment horizontal="left" vertical="center" wrapText="1"/>
    </xf>
    <xf numFmtId="0" fontId="77" fillId="2" borderId="2" xfId="0" applyFont="1" applyFill="1" applyBorder="1" applyAlignment="1">
      <alignment horizontal="center" vertical="center"/>
    </xf>
    <xf numFmtId="0" fontId="72" fillId="2" borderId="0" xfId="0" applyFont="1" applyFill="1" applyAlignment="1">
      <alignment vertical="center"/>
    </xf>
    <xf numFmtId="0" fontId="72" fillId="2" borderId="22" xfId="0" applyFont="1" applyFill="1" applyBorder="1" applyAlignment="1">
      <alignment horizontal="center" vertical="center"/>
    </xf>
    <xf numFmtId="0" fontId="72" fillId="2" borderId="23" xfId="0" applyFont="1" applyFill="1" applyBorder="1" applyAlignment="1">
      <alignment horizontal="center" vertical="top"/>
    </xf>
    <xf numFmtId="0" fontId="72" fillId="2" borderId="23" xfId="0" applyFont="1" applyFill="1" applyBorder="1" applyAlignment="1">
      <alignment horizontal="left" vertical="top"/>
    </xf>
    <xf numFmtId="0" fontId="72" fillId="2" borderId="23" xfId="0" applyFont="1" applyFill="1" applyBorder="1" applyAlignment="1">
      <alignment horizontal="center" vertical="center"/>
    </xf>
    <xf numFmtId="0" fontId="72" fillId="2" borderId="23" xfId="0" applyFont="1" applyFill="1" applyBorder="1"/>
    <xf numFmtId="0" fontId="72" fillId="2" borderId="23" xfId="0" applyFont="1" applyFill="1" applyBorder="1" applyAlignment="1">
      <alignment vertical="center"/>
    </xf>
    <xf numFmtId="0" fontId="77" fillId="2" borderId="23" xfId="0" applyFont="1" applyFill="1" applyBorder="1" applyAlignment="1">
      <alignment horizontal="center" vertical="center"/>
    </xf>
    <xf numFmtId="0" fontId="78" fillId="2" borderId="23" xfId="0" applyFont="1" applyFill="1" applyBorder="1"/>
    <xf numFmtId="0" fontId="72" fillId="2" borderId="24" xfId="0" applyFont="1" applyFill="1" applyBorder="1"/>
    <xf numFmtId="0" fontId="71" fillId="2" borderId="2" xfId="0" applyFont="1" applyFill="1" applyBorder="1" applyAlignment="1">
      <alignment horizontal="center" vertical="center"/>
    </xf>
    <xf numFmtId="0" fontId="71" fillId="2" borderId="10" xfId="0" applyFont="1" applyFill="1" applyBorder="1" applyAlignment="1">
      <alignment horizontal="center" vertical="center"/>
    </xf>
    <xf numFmtId="0" fontId="73" fillId="2" borderId="10" xfId="0" applyFont="1" applyFill="1" applyBorder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44" fillId="2" borderId="29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/>
    </xf>
    <xf numFmtId="0" fontId="40" fillId="2" borderId="82" xfId="0" applyFont="1" applyFill="1" applyBorder="1" applyAlignment="1">
      <alignment horizontal="center" vertical="center" wrapText="1"/>
    </xf>
    <xf numFmtId="0" fontId="44" fillId="2" borderId="82" xfId="0" applyFont="1" applyFill="1" applyBorder="1" applyAlignment="1">
      <alignment horizontal="center"/>
    </xf>
    <xf numFmtId="165" fontId="48" fillId="12" borderId="83" xfId="0" applyNumberFormat="1" applyFont="1" applyFill="1" applyBorder="1" applyAlignment="1">
      <alignment horizontal="center" vertical="center"/>
    </xf>
    <xf numFmtId="0" fontId="44" fillId="0" borderId="84" xfId="0" applyFont="1" applyBorder="1" applyAlignment="1">
      <alignment horizontal="center" vertical="center"/>
    </xf>
    <xf numFmtId="0" fontId="44" fillId="2" borderId="129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9" fontId="42" fillId="2" borderId="130" xfId="12" applyFont="1" applyFill="1" applyBorder="1" applyAlignment="1">
      <alignment horizontal="center" vertical="center"/>
    </xf>
    <xf numFmtId="0" fontId="71" fillId="2" borderId="0" xfId="0" quotePrefix="1" applyFont="1" applyFill="1" applyAlignment="1">
      <alignment horizontal="center" vertical="top"/>
    </xf>
    <xf numFmtId="0" fontId="71" fillId="2" borderId="0" xfId="0" applyFont="1" applyFill="1" applyAlignment="1">
      <alignment vertical="top"/>
    </xf>
    <xf numFmtId="0" fontId="39" fillId="2" borderId="23" xfId="9" applyFont="1" applyFill="1" applyBorder="1" applyAlignment="1">
      <alignment vertical="top" wrapText="1"/>
    </xf>
    <xf numFmtId="0" fontId="39" fillId="2" borderId="23" xfId="9" applyFont="1" applyFill="1" applyBorder="1" applyAlignment="1">
      <alignment horizontal="left" vertical="top" wrapText="1"/>
    </xf>
    <xf numFmtId="0" fontId="39" fillId="2" borderId="24" xfId="9" applyFont="1" applyFill="1" applyBorder="1" applyAlignment="1">
      <alignment horizontal="left" vertical="top" wrapText="1"/>
    </xf>
    <xf numFmtId="0" fontId="79" fillId="0" borderId="0" xfId="0" applyFont="1" applyAlignment="1">
      <alignment vertical="center"/>
    </xf>
    <xf numFmtId="0" fontId="40" fillId="0" borderId="18" xfId="0" applyFont="1" applyBorder="1" applyAlignment="1">
      <alignment horizontal="center" vertical="center" wrapText="1"/>
    </xf>
    <xf numFmtId="0" fontId="40" fillId="0" borderId="85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/>
    </xf>
    <xf numFmtId="0" fontId="42" fillId="18" borderId="75" xfId="0" applyFont="1" applyFill="1" applyBorder="1" applyAlignment="1">
      <alignment horizontal="center"/>
    </xf>
    <xf numFmtId="166" fontId="42" fillId="18" borderId="26" xfId="0" applyNumberFormat="1" applyFont="1" applyFill="1" applyBorder="1" applyAlignment="1">
      <alignment horizontal="center"/>
    </xf>
    <xf numFmtId="0" fontId="42" fillId="2" borderId="29" xfId="0" applyFont="1" applyFill="1" applyBorder="1" applyAlignment="1">
      <alignment horizontal="center"/>
    </xf>
    <xf numFmtId="0" fontId="42" fillId="2" borderId="76" xfId="0" applyFont="1" applyFill="1" applyBorder="1" applyAlignment="1">
      <alignment horizontal="center"/>
    </xf>
    <xf numFmtId="9" fontId="41" fillId="2" borderId="47" xfId="12" applyFont="1" applyFill="1" applyBorder="1" applyAlignment="1">
      <alignment vertical="center"/>
    </xf>
    <xf numFmtId="9" fontId="41" fillId="2" borderId="48" xfId="12" applyFont="1" applyFill="1" applyBorder="1" applyAlignment="1">
      <alignment vertical="center"/>
    </xf>
    <xf numFmtId="0" fontId="51" fillId="14" borderId="63" xfId="0" applyFont="1" applyFill="1" applyBorder="1" applyAlignment="1">
      <alignment horizontal="center" vertical="center" wrapText="1"/>
    </xf>
    <xf numFmtId="0" fontId="80" fillId="2" borderId="0" xfId="0" applyFont="1" applyFill="1"/>
    <xf numFmtId="0" fontId="56" fillId="2" borderId="0" xfId="0" applyFont="1" applyFill="1" applyAlignment="1">
      <alignment horizontal="center"/>
    </xf>
    <xf numFmtId="0" fontId="81" fillId="0" borderId="0" xfId="0" applyFont="1" applyAlignment="1">
      <alignment horizontal="center" vertical="center"/>
    </xf>
    <xf numFmtId="0" fontId="58" fillId="14" borderId="62" xfId="0" applyFont="1" applyFill="1" applyBorder="1" applyAlignment="1">
      <alignment horizontal="center" vertical="center" wrapText="1"/>
    </xf>
    <xf numFmtId="0" fontId="56" fillId="0" borderId="0" xfId="0" applyFont="1"/>
    <xf numFmtId="9" fontId="41" fillId="2" borderId="0" xfId="0" applyNumberFormat="1" applyFont="1" applyFill="1" applyAlignment="1">
      <alignment vertical="center"/>
    </xf>
    <xf numFmtId="0" fontId="56" fillId="19" borderId="73" xfId="0" applyFont="1" applyFill="1" applyBorder="1" applyAlignment="1">
      <alignment horizontal="center" vertical="center" wrapText="1"/>
    </xf>
    <xf numFmtId="0" fontId="58" fillId="19" borderId="119" xfId="0" applyFont="1" applyFill="1" applyBorder="1" applyAlignment="1">
      <alignment horizontal="center"/>
    </xf>
    <xf numFmtId="0" fontId="58" fillId="19" borderId="64" xfId="0" applyFont="1" applyFill="1" applyBorder="1" applyAlignment="1">
      <alignment horizontal="center"/>
    </xf>
    <xf numFmtId="0" fontId="71" fillId="0" borderId="0" xfId="0" applyFont="1" applyAlignment="1">
      <alignment vertical="top" wrapText="1"/>
    </xf>
    <xf numFmtId="0" fontId="71" fillId="2" borderId="0" xfId="0" applyFont="1" applyFill="1" applyAlignment="1">
      <alignment vertical="center" wrapText="1"/>
    </xf>
    <xf numFmtId="0" fontId="44" fillId="0" borderId="131" xfId="1" applyNumberFormat="1" applyFont="1" applyFill="1" applyBorder="1" applyAlignment="1">
      <alignment horizontal="center" vertical="center"/>
    </xf>
    <xf numFmtId="9" fontId="42" fillId="0" borderId="118" xfId="12" applyFont="1" applyFill="1" applyBorder="1" applyAlignment="1">
      <alignment horizontal="center" vertical="center"/>
    </xf>
    <xf numFmtId="0" fontId="44" fillId="2" borderId="0" xfId="0" applyFont="1" applyFill="1" applyAlignment="1">
      <alignment horizontal="right"/>
    </xf>
    <xf numFmtId="0" fontId="50" fillId="2" borderId="0" xfId="0" applyFont="1" applyFill="1" applyAlignment="1">
      <alignment horizontal="center" vertical="center"/>
    </xf>
    <xf numFmtId="0" fontId="44" fillId="2" borderId="0" xfId="0" applyFont="1" applyFill="1" applyAlignment="1">
      <alignment wrapText="1"/>
    </xf>
    <xf numFmtId="0" fontId="40" fillId="2" borderId="87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1" fontId="44" fillId="0" borderId="132" xfId="0" applyNumberFormat="1" applyFont="1" applyBorder="1" applyAlignment="1">
      <alignment horizontal="center" vertical="center"/>
    </xf>
    <xf numFmtId="0" fontId="40" fillId="20" borderId="13" xfId="0" applyFont="1" applyFill="1" applyBorder="1" applyAlignment="1">
      <alignment horizontal="center" vertical="center" wrapText="1"/>
    </xf>
    <xf numFmtId="0" fontId="40" fillId="17" borderId="18" xfId="0" applyFont="1" applyFill="1" applyBorder="1" applyAlignment="1">
      <alignment horizontal="center" vertical="center" wrapText="1"/>
    </xf>
    <xf numFmtId="0" fontId="40" fillId="17" borderId="25" xfId="0" applyFont="1" applyFill="1" applyBorder="1" applyAlignment="1">
      <alignment horizontal="center" vertical="center" wrapText="1"/>
    </xf>
    <xf numFmtId="0" fontId="51" fillId="14" borderId="88" xfId="0" applyFont="1" applyFill="1" applyBorder="1" applyAlignment="1">
      <alignment horizontal="center" vertical="center" wrapText="1"/>
    </xf>
    <xf numFmtId="0" fontId="82" fillId="2" borderId="0" xfId="0" applyFont="1" applyFill="1"/>
    <xf numFmtId="0" fontId="39" fillId="0" borderId="0" xfId="0" applyFont="1"/>
    <xf numFmtId="0" fontId="42" fillId="8" borderId="51" xfId="0" applyFont="1" applyFill="1" applyBorder="1" applyAlignment="1">
      <alignment horizontal="center"/>
    </xf>
    <xf numFmtId="0" fontId="42" fillId="8" borderId="70" xfId="0" applyFont="1" applyFill="1" applyBorder="1" applyAlignment="1">
      <alignment horizontal="center"/>
    </xf>
    <xf numFmtId="0" fontId="42" fillId="8" borderId="45" xfId="0" applyFont="1" applyFill="1" applyBorder="1" applyAlignment="1">
      <alignment horizontal="center"/>
    </xf>
    <xf numFmtId="1" fontId="41" fillId="8" borderId="63" xfId="12" applyNumberFormat="1" applyFont="1" applyFill="1" applyBorder="1" applyAlignment="1">
      <alignment horizontal="center" vertical="center"/>
    </xf>
    <xf numFmtId="0" fontId="42" fillId="8" borderId="39" xfId="0" applyFont="1" applyFill="1" applyBorder="1" applyAlignment="1">
      <alignment horizontal="center"/>
    </xf>
    <xf numFmtId="0" fontId="42" fillId="8" borderId="26" xfId="0" applyFont="1" applyFill="1" applyBorder="1" applyAlignment="1">
      <alignment horizontal="center"/>
    </xf>
    <xf numFmtId="0" fontId="42" fillId="8" borderId="34" xfId="0" applyFont="1" applyFill="1" applyBorder="1" applyAlignment="1">
      <alignment horizontal="center"/>
    </xf>
    <xf numFmtId="0" fontId="42" fillId="21" borderId="133" xfId="0" applyFont="1" applyFill="1" applyBorder="1" applyAlignment="1">
      <alignment horizontal="center"/>
    </xf>
    <xf numFmtId="0" fontId="42" fillId="18" borderId="36" xfId="0" applyFont="1" applyFill="1" applyBorder="1" applyAlignment="1">
      <alignment horizontal="center" vertical="center"/>
    </xf>
    <xf numFmtId="0" fontId="42" fillId="18" borderId="88" xfId="0" applyFont="1" applyFill="1" applyBorder="1" applyAlignment="1">
      <alignment horizontal="center" vertical="center"/>
    </xf>
    <xf numFmtId="0" fontId="42" fillId="18" borderId="32" xfId="0" applyFont="1" applyFill="1" applyBorder="1" applyAlignment="1">
      <alignment horizontal="center" vertical="center"/>
    </xf>
    <xf numFmtId="0" fontId="42" fillId="18" borderId="31" xfId="0" applyFont="1" applyFill="1" applyBorder="1" applyAlignment="1">
      <alignment horizontal="center" vertical="center"/>
    </xf>
    <xf numFmtId="0" fontId="42" fillId="18" borderId="134" xfId="0" applyFont="1" applyFill="1" applyBorder="1" applyAlignment="1">
      <alignment horizontal="center" vertical="center"/>
    </xf>
    <xf numFmtId="9" fontId="41" fillId="18" borderId="135" xfId="12" applyFont="1" applyFill="1" applyBorder="1" applyAlignment="1">
      <alignment horizontal="center" vertical="center"/>
    </xf>
    <xf numFmtId="0" fontId="42" fillId="18" borderId="55" xfId="0" applyFont="1" applyFill="1" applyBorder="1" applyAlignment="1">
      <alignment horizontal="center" vertical="center"/>
    </xf>
    <xf numFmtId="0" fontId="42" fillId="18" borderId="59" xfId="0" applyFont="1" applyFill="1" applyBorder="1" applyAlignment="1">
      <alignment horizontal="center" vertical="center"/>
    </xf>
    <xf numFmtId="0" fontId="42" fillId="18" borderId="58" xfId="0" applyFont="1" applyFill="1" applyBorder="1" applyAlignment="1">
      <alignment horizontal="center" vertical="center"/>
    </xf>
    <xf numFmtId="0" fontId="42" fillId="8" borderId="6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/>
    </xf>
    <xf numFmtId="15" fontId="39" fillId="2" borderId="0" xfId="0" applyNumberFormat="1" applyFont="1" applyFill="1" applyAlignment="1">
      <alignment horizontal="left" vertical="center"/>
    </xf>
    <xf numFmtId="0" fontId="39" fillId="2" borderId="0" xfId="0" applyFont="1" applyFill="1" applyAlignment="1">
      <alignment horizontal="right" vertical="center"/>
    </xf>
    <xf numFmtId="9" fontId="40" fillId="18" borderId="7" xfId="12" applyFont="1" applyFill="1" applyBorder="1" applyAlignment="1">
      <alignment horizontal="center"/>
    </xf>
    <xf numFmtId="9" fontId="40" fillId="18" borderId="11" xfId="12" applyFont="1" applyFill="1" applyBorder="1" applyAlignment="1">
      <alignment horizontal="center"/>
    </xf>
    <xf numFmtId="9" fontId="40" fillId="18" borderId="27" xfId="12" applyFont="1" applyFill="1" applyBorder="1" applyAlignment="1">
      <alignment horizontal="center"/>
    </xf>
    <xf numFmtId="9" fontId="42" fillId="18" borderId="133" xfId="12" applyFont="1" applyFill="1" applyBorder="1" applyAlignment="1">
      <alignment horizontal="center" vertical="center"/>
    </xf>
    <xf numFmtId="9" fontId="40" fillId="18" borderId="29" xfId="12" applyFont="1" applyFill="1" applyBorder="1" applyAlignment="1">
      <alignment horizontal="center"/>
    </xf>
    <xf numFmtId="9" fontId="40" fillId="18" borderId="8" xfId="12" applyFont="1" applyFill="1" applyBorder="1" applyAlignment="1">
      <alignment horizontal="center"/>
    </xf>
    <xf numFmtId="9" fontId="40" fillId="18" borderId="9" xfId="12" applyFont="1" applyFill="1" applyBorder="1" applyAlignment="1">
      <alignment horizontal="center"/>
    </xf>
    <xf numFmtId="9" fontId="41" fillId="2" borderId="89" xfId="12" applyFont="1" applyFill="1" applyBorder="1" applyAlignment="1">
      <alignment horizontal="center" vertical="center"/>
    </xf>
    <xf numFmtId="9" fontId="41" fillId="2" borderId="90" xfId="12" applyFont="1" applyFill="1" applyBorder="1" applyAlignment="1">
      <alignment horizontal="center" vertical="center"/>
    </xf>
    <xf numFmtId="9" fontId="41" fillId="18" borderId="134" xfId="12" applyFont="1" applyFill="1" applyBorder="1" applyAlignment="1">
      <alignment horizontal="center" vertical="center"/>
    </xf>
    <xf numFmtId="9" fontId="41" fillId="2" borderId="37" xfId="12" applyFont="1" applyFill="1" applyBorder="1" applyAlignment="1">
      <alignment horizontal="center" vertical="center"/>
    </xf>
    <xf numFmtId="9" fontId="74" fillId="19" borderId="134" xfId="12" applyFont="1" applyFill="1" applyBorder="1" applyAlignment="1">
      <alignment horizontal="center" vertical="center"/>
    </xf>
    <xf numFmtId="0" fontId="83" fillId="2" borderId="2" xfId="0" applyFont="1" applyFill="1" applyBorder="1"/>
    <xf numFmtId="0" fontId="84" fillId="2" borderId="2" xfId="0" applyFont="1" applyFill="1" applyBorder="1"/>
    <xf numFmtId="0" fontId="85" fillId="2" borderId="2" xfId="0" applyFont="1" applyFill="1" applyBorder="1"/>
    <xf numFmtId="0" fontId="52" fillId="2" borderId="0" xfId="0" applyFont="1" applyFill="1"/>
    <xf numFmtId="0" fontId="57" fillId="2" borderId="0" xfId="0" applyFont="1" applyFill="1" applyAlignment="1">
      <alignment horizontal="center"/>
    </xf>
    <xf numFmtId="0" fontId="78" fillId="2" borderId="0" xfId="0" applyFont="1" applyFill="1"/>
    <xf numFmtId="0" fontId="42" fillId="21" borderId="118" xfId="0" applyFont="1" applyFill="1" applyBorder="1" applyAlignment="1">
      <alignment horizontal="center"/>
    </xf>
    <xf numFmtId="0" fontId="44" fillId="22" borderId="8" xfId="0" applyFont="1" applyFill="1" applyBorder="1" applyAlignment="1">
      <alignment horizontal="center"/>
    </xf>
    <xf numFmtId="1" fontId="44" fillId="22" borderId="81" xfId="0" applyNumberFormat="1" applyFont="1" applyFill="1" applyBorder="1" applyAlignment="1">
      <alignment horizontal="center" vertical="center"/>
    </xf>
    <xf numFmtId="0" fontId="39" fillId="22" borderId="21" xfId="0" applyFont="1" applyFill="1" applyBorder="1" applyAlignment="1">
      <alignment horizontal="center" vertical="center"/>
    </xf>
    <xf numFmtId="0" fontId="44" fillId="22" borderId="0" xfId="0" applyFont="1" applyFill="1"/>
    <xf numFmtId="0" fontId="40" fillId="22" borderId="78" xfId="6" applyFont="1" applyFill="1" applyBorder="1" applyAlignment="1">
      <alignment horizontal="center" vertical="center" wrapText="1"/>
    </xf>
    <xf numFmtId="0" fontId="50" fillId="22" borderId="10" xfId="0" applyFont="1" applyFill="1" applyBorder="1" applyAlignment="1">
      <alignment horizontal="center" vertical="center"/>
    </xf>
    <xf numFmtId="165" fontId="86" fillId="22" borderId="8" xfId="0" applyNumberFormat="1" applyFont="1" applyFill="1" applyBorder="1" applyAlignment="1">
      <alignment horizontal="center" vertical="center"/>
    </xf>
    <xf numFmtId="1" fontId="44" fillId="22" borderId="132" xfId="0" applyNumberFormat="1" applyFont="1" applyFill="1" applyBorder="1" applyAlignment="1">
      <alignment horizontal="center" vertical="center"/>
    </xf>
    <xf numFmtId="0" fontId="40" fillId="22" borderId="0" xfId="0" applyFont="1" applyFill="1"/>
    <xf numFmtId="0" fontId="44" fillId="22" borderId="91" xfId="0" applyFont="1" applyFill="1" applyBorder="1" applyAlignment="1">
      <alignment horizontal="center" vertical="center" wrapText="1"/>
    </xf>
    <xf numFmtId="0" fontId="44" fillId="22" borderId="2" xfId="0" applyFont="1" applyFill="1" applyBorder="1" applyAlignment="1">
      <alignment horizontal="center" vertical="center" wrapText="1"/>
    </xf>
    <xf numFmtId="0" fontId="44" fillId="22" borderId="16" xfId="0" applyFont="1" applyFill="1" applyBorder="1" applyAlignment="1">
      <alignment horizontal="center" vertical="center"/>
    </xf>
    <xf numFmtId="0" fontId="44" fillId="22" borderId="11" xfId="0" applyFont="1" applyFill="1" applyBorder="1" applyAlignment="1">
      <alignment horizontal="center" vertical="center"/>
    </xf>
    <xf numFmtId="0" fontId="44" fillId="22" borderId="15" xfId="0" applyFont="1" applyFill="1" applyBorder="1" applyAlignment="1">
      <alignment horizontal="center" vertical="center"/>
    </xf>
    <xf numFmtId="0" fontId="44" fillId="22" borderId="34" xfId="0" applyFont="1" applyFill="1" applyBorder="1" applyAlignment="1">
      <alignment horizontal="center" vertical="center"/>
    </xf>
    <xf numFmtId="9" fontId="42" fillId="22" borderId="118" xfId="12" applyFont="1" applyFill="1" applyBorder="1" applyAlignment="1">
      <alignment horizontal="center" vertical="center"/>
    </xf>
    <xf numFmtId="165" fontId="86" fillId="22" borderId="11" xfId="0" applyNumberFormat="1" applyFont="1" applyFill="1" applyBorder="1" applyAlignment="1">
      <alignment horizontal="center" vertical="center"/>
    </xf>
    <xf numFmtId="165" fontId="86" fillId="22" borderId="76" xfId="0" applyNumberFormat="1" applyFont="1" applyFill="1" applyBorder="1" applyAlignment="1">
      <alignment horizontal="center" vertical="center"/>
    </xf>
    <xf numFmtId="0" fontId="44" fillId="22" borderId="8" xfId="0" applyFont="1" applyFill="1" applyBorder="1" applyAlignment="1">
      <alignment horizontal="center" vertical="center"/>
    </xf>
    <xf numFmtId="165" fontId="86" fillId="22" borderId="3" xfId="0" applyNumberFormat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/>
    </xf>
    <xf numFmtId="0" fontId="44" fillId="2" borderId="2" xfId="0" applyFont="1" applyFill="1" applyBorder="1"/>
    <xf numFmtId="0" fontId="61" fillId="2" borderId="2" xfId="0" applyFont="1" applyFill="1" applyBorder="1" applyAlignment="1">
      <alignment horizontal="center"/>
    </xf>
    <xf numFmtId="0" fontId="76" fillId="2" borderId="2" xfId="0" applyFont="1" applyFill="1" applyBorder="1"/>
    <xf numFmtId="0" fontId="41" fillId="2" borderId="2" xfId="0" quotePrefix="1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 wrapText="1"/>
    </xf>
    <xf numFmtId="0" fontId="76" fillId="2" borderId="2" xfId="0" quotePrefix="1" applyFont="1" applyFill="1" applyBorder="1" applyAlignment="1">
      <alignment horizontal="center" vertical="center"/>
    </xf>
    <xf numFmtId="0" fontId="87" fillId="2" borderId="2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88" fillId="2" borderId="2" xfId="0" applyFont="1" applyFill="1" applyBorder="1" applyAlignment="1">
      <alignment horizontal="center"/>
    </xf>
    <xf numFmtId="0" fontId="66" fillId="2" borderId="2" xfId="0" applyFont="1" applyFill="1" applyBorder="1"/>
    <xf numFmtId="0" fontId="42" fillId="22" borderId="2" xfId="0" applyFont="1" applyFill="1" applyBorder="1" applyAlignment="1">
      <alignment horizontal="center"/>
    </xf>
    <xf numFmtId="0" fontId="44" fillId="22" borderId="2" xfId="0" applyFont="1" applyFill="1" applyBorder="1"/>
    <xf numFmtId="0" fontId="45" fillId="22" borderId="2" xfId="0" applyFont="1" applyFill="1" applyBorder="1" applyAlignment="1">
      <alignment horizontal="center"/>
    </xf>
    <xf numFmtId="0" fontId="40" fillId="22" borderId="2" xfId="0" applyFont="1" applyFill="1" applyBorder="1"/>
    <xf numFmtId="0" fontId="39" fillId="22" borderId="0" xfId="0" applyFont="1" applyFill="1" applyAlignment="1">
      <alignment horizontal="center" vertical="center"/>
    </xf>
    <xf numFmtId="0" fontId="39" fillId="22" borderId="2" xfId="0" applyFont="1" applyFill="1" applyBorder="1" applyAlignment="1">
      <alignment vertical="center"/>
    </xf>
    <xf numFmtId="0" fontId="39" fillId="22" borderId="0" xfId="0" applyFont="1" applyFill="1" applyAlignment="1">
      <alignment vertical="center"/>
    </xf>
    <xf numFmtId="0" fontId="39" fillId="22" borderId="20" xfId="0" applyFont="1" applyFill="1" applyBorder="1" applyAlignment="1">
      <alignment vertical="center" wrapText="1"/>
    </xf>
    <xf numFmtId="0" fontId="5" fillId="22" borderId="0" xfId="0" applyFont="1" applyFill="1" applyAlignment="1">
      <alignment horizontal="center" vertical="center"/>
    </xf>
    <xf numFmtId="0" fontId="39" fillId="22" borderId="0" xfId="0" applyFont="1" applyFill="1"/>
    <xf numFmtId="0" fontId="39" fillId="22" borderId="20" xfId="0" applyFont="1" applyFill="1" applyBorder="1"/>
    <xf numFmtId="0" fontId="89" fillId="2" borderId="2" xfId="0" applyFont="1" applyFill="1" applyBorder="1" applyAlignment="1">
      <alignment horizontal="left" vertical="center" wrapText="1"/>
    </xf>
    <xf numFmtId="0" fontId="39" fillId="22" borderId="0" xfId="0" applyFont="1" applyFill="1" applyAlignment="1">
      <alignment horizontal="center" vertical="top"/>
    </xf>
    <xf numFmtId="0" fontId="39" fillId="22" borderId="8" xfId="0" applyFont="1" applyFill="1" applyBorder="1" applyAlignment="1">
      <alignment horizontal="center" vertical="center"/>
    </xf>
    <xf numFmtId="0" fontId="39" fillId="22" borderId="0" xfId="0" applyFont="1" applyFill="1" applyAlignment="1">
      <alignment horizontal="left" vertical="center" wrapText="1"/>
    </xf>
    <xf numFmtId="0" fontId="5" fillId="22" borderId="2" xfId="0" applyFont="1" applyFill="1" applyBorder="1" applyAlignment="1">
      <alignment horizontal="center" vertical="center"/>
    </xf>
    <xf numFmtId="0" fontId="44" fillId="23" borderId="0" xfId="0" applyFont="1" applyFill="1" applyAlignment="1">
      <alignment vertical="center"/>
    </xf>
    <xf numFmtId="0" fontId="71" fillId="23" borderId="0" xfId="0" applyFont="1" applyFill="1"/>
    <xf numFmtId="0" fontId="90" fillId="2" borderId="0" xfId="0" applyFont="1" applyFill="1"/>
    <xf numFmtId="0" fontId="91" fillId="2" borderId="0" xfId="0" applyFont="1" applyFill="1" applyAlignment="1">
      <alignment horizontal="right"/>
    </xf>
    <xf numFmtId="0" fontId="92" fillId="2" borderId="0" xfId="0" applyFont="1" applyFill="1" applyAlignment="1">
      <alignment wrapText="1"/>
    </xf>
    <xf numFmtId="0" fontId="93" fillId="2" borderId="0" xfId="0" applyFont="1" applyFill="1"/>
    <xf numFmtId="0" fontId="83" fillId="0" borderId="16" xfId="0" applyFont="1" applyBorder="1" applyAlignment="1">
      <alignment horizontal="center" vertical="center" wrapText="1"/>
    </xf>
    <xf numFmtId="0" fontId="83" fillId="0" borderId="9" xfId="0" applyFont="1" applyBorder="1" applyAlignment="1">
      <alignment horizontal="center" vertical="center" wrapText="1"/>
    </xf>
    <xf numFmtId="0" fontId="83" fillId="0" borderId="7" xfId="0" applyFont="1" applyBorder="1" applyAlignment="1">
      <alignment horizontal="center" vertical="center" wrapText="1"/>
    </xf>
    <xf numFmtId="0" fontId="83" fillId="0" borderId="8" xfId="0" applyFont="1" applyBorder="1" applyAlignment="1">
      <alignment horizontal="center" vertical="center" wrapText="1"/>
    </xf>
    <xf numFmtId="0" fontId="83" fillId="0" borderId="11" xfId="0" applyFont="1" applyBorder="1" applyAlignment="1">
      <alignment horizontal="center" vertical="center" wrapText="1"/>
    </xf>
    <xf numFmtId="0" fontId="83" fillId="0" borderId="29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94" fillId="2" borderId="0" xfId="0" applyFont="1" applyFill="1"/>
    <xf numFmtId="0" fontId="95" fillId="0" borderId="5" xfId="0" applyFont="1" applyBorder="1" applyAlignment="1">
      <alignment horizontal="center" vertical="center" textRotation="90" wrapText="1"/>
    </xf>
    <xf numFmtId="0" fontId="95" fillId="17" borderId="13" xfId="0" applyFont="1" applyFill="1" applyBorder="1" applyAlignment="1">
      <alignment horizontal="center" vertical="center" textRotation="90" wrapText="1"/>
    </xf>
    <xf numFmtId="0" fontId="0" fillId="17" borderId="69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96" fillId="2" borderId="0" xfId="0" applyFont="1" applyFill="1"/>
    <xf numFmtId="0" fontId="96" fillId="2" borderId="0" xfId="0" applyFont="1" applyFill="1" applyAlignment="1">
      <alignment horizontal="center" vertical="center" wrapText="1"/>
    </xf>
    <xf numFmtId="0" fontId="97" fillId="2" borderId="53" xfId="0" applyFont="1" applyFill="1" applyBorder="1" applyAlignment="1">
      <alignment horizontal="center" vertical="center" wrapText="1"/>
    </xf>
    <xf numFmtId="0" fontId="97" fillId="2" borderId="78" xfId="0" applyFont="1" applyFill="1" applyBorder="1" applyAlignment="1">
      <alignment horizontal="center" vertical="center" wrapText="1"/>
    </xf>
    <xf numFmtId="0" fontId="98" fillId="2" borderId="78" xfId="0" applyFont="1" applyFill="1" applyBorder="1" applyAlignment="1">
      <alignment horizontal="center" vertical="center" wrapText="1"/>
    </xf>
    <xf numFmtId="0" fontId="40" fillId="24" borderId="78" xfId="6" applyFont="1" applyFill="1" applyBorder="1" applyAlignment="1">
      <alignment horizontal="center" vertical="center" wrapText="1"/>
    </xf>
    <xf numFmtId="0" fontId="99" fillId="2" borderId="74" xfId="0" applyFont="1" applyFill="1" applyBorder="1" applyAlignment="1">
      <alignment horizontal="center" vertical="center" wrapText="1"/>
    </xf>
    <xf numFmtId="0" fontId="99" fillId="2" borderId="58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5" borderId="2" xfId="0" applyFont="1" applyFill="1" applyBorder="1" applyAlignment="1">
      <alignment horizontal="center" vertical="center"/>
    </xf>
    <xf numFmtId="0" fontId="44" fillId="25" borderId="8" xfId="0" applyFont="1" applyFill="1" applyBorder="1" applyAlignment="1">
      <alignment horizontal="center"/>
    </xf>
    <xf numFmtId="0" fontId="44" fillId="25" borderId="11" xfId="0" applyFont="1" applyFill="1" applyBorder="1" applyAlignment="1">
      <alignment horizontal="center"/>
    </xf>
    <xf numFmtId="0" fontId="44" fillId="17" borderId="8" xfId="0" applyFont="1" applyFill="1" applyBorder="1" applyAlignment="1">
      <alignment horizontal="center"/>
    </xf>
    <xf numFmtId="0" fontId="44" fillId="2" borderId="21" xfId="0" applyFont="1" applyFill="1" applyBorder="1" applyAlignment="1">
      <alignment horizontal="center" vertical="center"/>
    </xf>
    <xf numFmtId="0" fontId="98" fillId="2" borderId="53" xfId="0" applyFont="1" applyFill="1" applyBorder="1" applyAlignment="1">
      <alignment horizontal="center" vertical="center" wrapText="1"/>
    </xf>
    <xf numFmtId="0" fontId="98" fillId="2" borderId="2" xfId="0" applyFont="1" applyFill="1" applyBorder="1" applyAlignment="1">
      <alignment horizontal="center" vertical="center" wrapText="1"/>
    </xf>
    <xf numFmtId="0" fontId="99" fillId="2" borderId="7" xfId="9" applyFont="1" applyFill="1" applyBorder="1" applyAlignment="1">
      <alignment horizontal="center" vertical="center" textRotation="90" wrapText="1"/>
    </xf>
    <xf numFmtId="0" fontId="100" fillId="2" borderId="8" xfId="9" applyFont="1" applyFill="1" applyBorder="1" applyAlignment="1">
      <alignment horizontal="center" vertical="center" textRotation="90" wrapText="1"/>
    </xf>
    <xf numFmtId="0" fontId="100" fillId="2" borderId="8" xfId="0" applyFont="1" applyFill="1" applyBorder="1" applyAlignment="1">
      <alignment horizontal="center" vertical="center" textRotation="90" wrapText="1"/>
    </xf>
    <xf numFmtId="0" fontId="100" fillId="2" borderId="2" xfId="0" applyFont="1" applyFill="1" applyBorder="1" applyAlignment="1">
      <alignment horizontal="center" vertical="center" textRotation="90" wrapText="1"/>
    </xf>
    <xf numFmtId="0" fontId="100" fillId="2" borderId="41" xfId="0" applyFont="1" applyFill="1" applyBorder="1" applyAlignment="1">
      <alignment horizontal="center" vertical="center" textRotation="90" wrapText="1"/>
    </xf>
    <xf numFmtId="0" fontId="96" fillId="2" borderId="8" xfId="0" applyFont="1" applyFill="1" applyBorder="1" applyAlignment="1">
      <alignment horizontal="center" vertical="center" wrapText="1"/>
    </xf>
    <xf numFmtId="0" fontId="96" fillId="2" borderId="27" xfId="0" applyFont="1" applyFill="1" applyBorder="1" applyAlignment="1">
      <alignment horizontal="center" vertical="center" wrapText="1"/>
    </xf>
    <xf numFmtId="0" fontId="44" fillId="2" borderId="17" xfId="0" applyFont="1" applyFill="1" applyBorder="1" applyAlignment="1">
      <alignment horizontal="center" vertical="center"/>
    </xf>
    <xf numFmtId="0" fontId="44" fillId="2" borderId="12" xfId="0" applyFont="1" applyFill="1" applyBorder="1" applyAlignment="1">
      <alignment horizontal="center" vertical="center"/>
    </xf>
    <xf numFmtId="0" fontId="44" fillId="2" borderId="92" xfId="0" applyFont="1" applyFill="1" applyBorder="1" applyAlignment="1">
      <alignment horizontal="center" vertical="center"/>
    </xf>
    <xf numFmtId="0" fontId="44" fillId="17" borderId="7" xfId="0" applyFont="1" applyFill="1" applyBorder="1" applyAlignment="1">
      <alignment horizontal="center" vertical="center" wrapText="1"/>
    </xf>
    <xf numFmtId="0" fontId="44" fillId="17" borderId="8" xfId="0" applyFont="1" applyFill="1" applyBorder="1" applyAlignment="1">
      <alignment horizontal="center" vertical="center" wrapText="1"/>
    </xf>
    <xf numFmtId="0" fontId="44" fillId="17" borderId="7" xfId="0" applyFont="1" applyFill="1" applyBorder="1" applyAlignment="1">
      <alignment horizontal="center" wrapText="1"/>
    </xf>
    <xf numFmtId="0" fontId="44" fillId="17" borderId="8" xfId="0" applyFont="1" applyFill="1" applyBorder="1" applyAlignment="1">
      <alignment horizontal="center" wrapText="1"/>
    </xf>
    <xf numFmtId="0" fontId="44" fillId="17" borderId="41" xfId="0" applyFont="1" applyFill="1" applyBorder="1" applyAlignment="1">
      <alignment horizontal="center" wrapText="1"/>
    </xf>
    <xf numFmtId="164" fontId="44" fillId="2" borderId="0" xfId="0" applyNumberFormat="1" applyFont="1" applyFill="1"/>
    <xf numFmtId="2" fontId="44" fillId="23" borderId="0" xfId="0" applyNumberFormat="1" applyFont="1" applyFill="1" applyAlignment="1">
      <alignment vertical="center"/>
    </xf>
    <xf numFmtId="9" fontId="44" fillId="23" borderId="0" xfId="0" applyNumberFormat="1" applyFont="1" applyFill="1"/>
    <xf numFmtId="2" fontId="39" fillId="23" borderId="0" xfId="0" applyNumberFormat="1" applyFont="1" applyFill="1" applyAlignment="1">
      <alignment horizontal="left" vertical="center"/>
    </xf>
    <xf numFmtId="2" fontId="39" fillId="23" borderId="0" xfId="0" applyNumberFormat="1" applyFont="1" applyFill="1"/>
    <xf numFmtId="2" fontId="71" fillId="23" borderId="0" xfId="0" applyNumberFormat="1" applyFont="1" applyFill="1" applyAlignment="1">
      <alignment vertical="center"/>
    </xf>
    <xf numFmtId="0" fontId="96" fillId="22" borderId="8" xfId="0" applyFont="1" applyFill="1" applyBorder="1" applyAlignment="1">
      <alignment horizontal="center" vertical="center" wrapText="1"/>
    </xf>
    <xf numFmtId="0" fontId="42" fillId="22" borderId="27" xfId="0" applyFont="1" applyFill="1" applyBorder="1" applyAlignment="1">
      <alignment vertical="center" wrapText="1"/>
    </xf>
    <xf numFmtId="0" fontId="42" fillId="22" borderId="11" xfId="0" applyFont="1" applyFill="1" applyBorder="1" applyAlignment="1">
      <alignment vertical="center" wrapText="1"/>
    </xf>
    <xf numFmtId="0" fontId="42" fillId="22" borderId="81" xfId="0" applyFont="1" applyFill="1" applyBorder="1" applyAlignment="1">
      <alignment vertical="center" wrapText="1"/>
    </xf>
    <xf numFmtId="0" fontId="42" fillId="22" borderId="23" xfId="0" applyFont="1" applyFill="1" applyBorder="1" applyAlignment="1">
      <alignment vertical="center" wrapText="1"/>
    </xf>
    <xf numFmtId="0" fontId="101" fillId="22" borderId="10" xfId="0" applyFont="1" applyFill="1" applyBorder="1" applyAlignment="1">
      <alignment vertical="center"/>
    </xf>
    <xf numFmtId="0" fontId="44" fillId="22" borderId="8" xfId="0" applyFont="1" applyFill="1" applyBorder="1" applyAlignment="1">
      <alignment horizontal="center" wrapText="1"/>
    </xf>
    <xf numFmtId="0" fontId="50" fillId="22" borderId="25" xfId="0" applyFont="1" applyFill="1" applyBorder="1" applyAlignment="1">
      <alignment vertical="center"/>
    </xf>
    <xf numFmtId="0" fontId="71" fillId="2" borderId="2" xfId="9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2" fillId="0" borderId="0" xfId="0" applyFont="1" applyAlignment="1">
      <alignment horizontal="center" wrapText="1"/>
    </xf>
    <xf numFmtId="0" fontId="102" fillId="0" borderId="0" xfId="0" applyFont="1"/>
    <xf numFmtId="0" fontId="41" fillId="0" borderId="0" xfId="0" applyFont="1"/>
    <xf numFmtId="0" fontId="103" fillId="0" borderId="0" xfId="0" applyFont="1" applyAlignment="1">
      <alignment horizontal="left"/>
    </xf>
    <xf numFmtId="0" fontId="102" fillId="0" borderId="0" xfId="0" applyFont="1" applyAlignment="1">
      <alignment horizontal="center"/>
    </xf>
    <xf numFmtId="164" fontId="102" fillId="0" borderId="2" xfId="1" applyFont="1" applyFill="1" applyBorder="1" applyAlignment="1">
      <alignment horizontal="center"/>
    </xf>
    <xf numFmtId="168" fontId="102" fillId="0" borderId="2" xfId="1" applyNumberFormat="1" applyFont="1" applyFill="1" applyBorder="1" applyAlignment="1">
      <alignment horizontal="center" wrapText="1"/>
    </xf>
    <xf numFmtId="0" fontId="102" fillId="0" borderId="0" xfId="0" applyFont="1" applyAlignment="1">
      <alignment horizontal="left"/>
    </xf>
    <xf numFmtId="168" fontId="102" fillId="0" borderId="2" xfId="1" applyNumberFormat="1" applyFont="1" applyFill="1" applyBorder="1" applyAlignment="1">
      <alignment horizontal="center"/>
    </xf>
    <xf numFmtId="0" fontId="104" fillId="0" borderId="0" xfId="0" applyFont="1" applyAlignment="1">
      <alignment horizontal="left" wrapText="1"/>
    </xf>
    <xf numFmtId="0" fontId="104" fillId="0" borderId="0" xfId="0" applyFont="1" applyAlignment="1">
      <alignment horizontal="center" wrapText="1"/>
    </xf>
    <xf numFmtId="0" fontId="51" fillId="0" borderId="0" xfId="0" applyFont="1" applyAlignment="1">
      <alignment horizontal="left"/>
    </xf>
    <xf numFmtId="168" fontId="104" fillId="0" borderId="0" xfId="1" applyNumberFormat="1" applyFont="1" applyFill="1" applyBorder="1" applyAlignment="1">
      <alignment horizontal="center" wrapText="1"/>
    </xf>
    <xf numFmtId="0" fontId="52" fillId="0" borderId="0" xfId="0" applyFont="1"/>
    <xf numFmtId="0" fontId="105" fillId="0" borderId="0" xfId="0" applyFont="1" applyAlignment="1">
      <alignment horizontal="left" wrapText="1"/>
    </xf>
    <xf numFmtId="0" fontId="105" fillId="0" borderId="0" xfId="0" applyFont="1" applyAlignment="1">
      <alignment horizontal="center" wrapText="1"/>
    </xf>
    <xf numFmtId="0" fontId="106" fillId="0" borderId="0" xfId="0" applyFont="1"/>
    <xf numFmtId="0" fontId="0" fillId="2" borderId="54" xfId="0" applyFill="1" applyBorder="1" applyAlignment="1">
      <alignment horizontal="left" vertical="center" wrapText="1" indent="1"/>
    </xf>
    <xf numFmtId="164" fontId="44" fillId="2" borderId="8" xfId="1" applyFont="1" applyFill="1" applyBorder="1" applyAlignment="1">
      <alignment vertical="center" wrapText="1"/>
    </xf>
    <xf numFmtId="164" fontId="44" fillId="2" borderId="8" xfId="0" applyNumberFormat="1" applyFont="1" applyFill="1" applyBorder="1" applyAlignment="1">
      <alignment horizontal="center" vertical="center" wrapText="1"/>
    </xf>
    <xf numFmtId="10" fontId="44" fillId="2" borderId="8" xfId="1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4" fontId="44" fillId="2" borderId="8" xfId="0" applyNumberFormat="1" applyFont="1" applyFill="1" applyBorder="1" applyAlignment="1">
      <alignment vertical="center"/>
    </xf>
    <xf numFmtId="0" fontId="0" fillId="2" borderId="16" xfId="0" applyFill="1" applyBorder="1" applyAlignment="1">
      <alignment horizontal="left" vertical="center" wrapText="1" indent="1"/>
    </xf>
    <xf numFmtId="0" fontId="0" fillId="2" borderId="91" xfId="0" applyFill="1" applyBorder="1" applyAlignment="1">
      <alignment horizontal="left" vertical="center" wrapText="1"/>
    </xf>
    <xf numFmtId="164" fontId="44" fillId="2" borderId="4" xfId="0" applyNumberFormat="1" applyFont="1" applyFill="1" applyBorder="1" applyAlignment="1">
      <alignment vertical="center"/>
    </xf>
    <xf numFmtId="164" fontId="44" fillId="2" borderId="4" xfId="1" applyFont="1" applyFill="1" applyBorder="1" applyAlignment="1">
      <alignment horizontal="center" vertical="center" wrapText="1"/>
    </xf>
    <xf numFmtId="10" fontId="44" fillId="2" borderId="4" xfId="12" applyNumberFormat="1" applyFont="1" applyFill="1" applyBorder="1" applyAlignment="1">
      <alignment vertical="center"/>
    </xf>
    <xf numFmtId="0" fontId="0" fillId="2" borderId="54" xfId="0" applyFill="1" applyBorder="1" applyAlignment="1">
      <alignment horizontal="left" vertical="center" wrapText="1"/>
    </xf>
    <xf numFmtId="164" fontId="44" fillId="2" borderId="8" xfId="1" applyFont="1" applyFill="1" applyBorder="1" applyAlignment="1">
      <alignment horizontal="center" vertical="center" wrapText="1"/>
    </xf>
    <xf numFmtId="10" fontId="44" fillId="2" borderId="8" xfId="1" applyNumberFormat="1" applyFont="1" applyFill="1" applyBorder="1" applyAlignment="1">
      <alignment vertical="center"/>
    </xf>
    <xf numFmtId="0" fontId="57" fillId="0" borderId="0" xfId="0" applyFont="1" applyAlignment="1">
      <alignment vertical="center"/>
    </xf>
    <xf numFmtId="0" fontId="0" fillId="0" borderId="54" xfId="0" applyBorder="1" applyAlignment="1">
      <alignment horizontal="left" vertical="center" wrapText="1"/>
    </xf>
    <xf numFmtId="10" fontId="44" fillId="2" borderId="8" xfId="12" applyNumberFormat="1" applyFont="1" applyFill="1" applyBorder="1" applyAlignment="1">
      <alignment vertical="center" wrapText="1"/>
    </xf>
    <xf numFmtId="10" fontId="44" fillId="2" borderId="8" xfId="12" applyNumberFormat="1" applyFont="1" applyFill="1" applyBorder="1" applyAlignment="1">
      <alignment horizontal="center" vertical="center" wrapText="1"/>
    </xf>
    <xf numFmtId="164" fontId="44" fillId="2" borderId="8" xfId="0" applyNumberFormat="1" applyFont="1" applyFill="1" applyBorder="1" applyAlignment="1">
      <alignment vertical="center" wrapText="1"/>
    </xf>
    <xf numFmtId="0" fontId="44" fillId="2" borderId="54" xfId="0" applyFont="1" applyFill="1" applyBorder="1" applyAlignment="1">
      <alignment horizontal="left" vertical="center" wrapText="1"/>
    </xf>
    <xf numFmtId="164" fontId="44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0" fillId="13" borderId="2" xfId="0" applyFont="1" applyFill="1" applyBorder="1" applyAlignment="1">
      <alignment horizontal="center" vertical="center" wrapText="1"/>
    </xf>
    <xf numFmtId="0" fontId="40" fillId="13" borderId="2" xfId="0" applyFont="1" applyFill="1" applyBorder="1" applyAlignment="1">
      <alignment horizontal="center" vertical="center"/>
    </xf>
    <xf numFmtId="0" fontId="96" fillId="2" borderId="0" xfId="0" applyFont="1" applyFill="1" applyAlignment="1">
      <alignment horizontal="right"/>
    </xf>
    <xf numFmtId="49" fontId="96" fillId="2" borderId="0" xfId="0" applyNumberFormat="1" applyFont="1" applyFill="1"/>
    <xf numFmtId="0" fontId="40" fillId="2" borderId="26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50" fillId="2" borderId="78" xfId="0" applyFont="1" applyFill="1" applyBorder="1" applyAlignment="1">
      <alignment horizontal="center" vertical="center"/>
    </xf>
    <xf numFmtId="0" fontId="50" fillId="2" borderId="25" xfId="0" applyFont="1" applyFill="1" applyBorder="1" applyAlignment="1">
      <alignment horizontal="center" vertical="center"/>
    </xf>
    <xf numFmtId="0" fontId="50" fillId="2" borderId="81" xfId="0" applyFont="1" applyFill="1" applyBorder="1" applyAlignment="1">
      <alignment horizontal="center" vertical="center"/>
    </xf>
    <xf numFmtId="0" fontId="107" fillId="2" borderId="81" xfId="0" quotePrefix="1" applyFont="1" applyFill="1" applyBorder="1" applyAlignment="1">
      <alignment horizontal="center" vertical="center"/>
    </xf>
    <xf numFmtId="0" fontId="40" fillId="2" borderId="13" xfId="0" applyFont="1" applyFill="1" applyBorder="1" applyAlignment="1">
      <alignment horizontal="center" vertical="center" wrapText="1"/>
    </xf>
    <xf numFmtId="0" fontId="40" fillId="2" borderId="14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/>
    </xf>
    <xf numFmtId="166" fontId="40" fillId="2" borderId="45" xfId="0" applyNumberFormat="1" applyFont="1" applyFill="1" applyBorder="1" applyAlignment="1">
      <alignment horizontal="center" vertical="center" wrapText="1"/>
    </xf>
    <xf numFmtId="0" fontId="40" fillId="2" borderId="34" xfId="0" applyFont="1" applyFill="1" applyBorder="1" applyAlignment="1">
      <alignment horizontal="center" vertical="center" wrapText="1"/>
    </xf>
    <xf numFmtId="166" fontId="40" fillId="2" borderId="25" xfId="0" applyNumberFormat="1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50" fillId="0" borderId="78" xfId="0" applyFont="1" applyBorder="1" applyAlignment="1">
      <alignment horizontal="center" vertical="center"/>
    </xf>
    <xf numFmtId="0" fontId="107" fillId="0" borderId="81" xfId="0" quotePrefix="1" applyFont="1" applyBorder="1" applyAlignment="1">
      <alignment horizontal="center" vertical="center"/>
    </xf>
    <xf numFmtId="0" fontId="108" fillId="2" borderId="5" xfId="0" applyFont="1" applyFill="1" applyBorder="1" applyAlignment="1">
      <alignment horizontal="center" vertical="center" wrapText="1"/>
    </xf>
    <xf numFmtId="0" fontId="108" fillId="17" borderId="13" xfId="0" applyFont="1" applyFill="1" applyBorder="1" applyAlignment="1">
      <alignment horizontal="center" vertical="center" wrapText="1"/>
    </xf>
    <xf numFmtId="0" fontId="44" fillId="2" borderId="16" xfId="0" quotePrefix="1" applyFont="1" applyFill="1" applyBorder="1" applyAlignment="1">
      <alignment horizontal="center"/>
    </xf>
    <xf numFmtId="9" fontId="42" fillId="2" borderId="118" xfId="0" applyNumberFormat="1" applyFont="1" applyFill="1" applyBorder="1" applyAlignment="1">
      <alignment horizontal="center" vertical="center"/>
    </xf>
    <xf numFmtId="0" fontId="45" fillId="2" borderId="78" xfId="0" quotePrefix="1" applyFont="1" applyFill="1" applyBorder="1" applyAlignment="1">
      <alignment horizontal="center" vertical="center"/>
    </xf>
    <xf numFmtId="9" fontId="42" fillId="2" borderId="131" xfId="12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/>
    </xf>
    <xf numFmtId="0" fontId="42" fillId="2" borderId="11" xfId="0" applyFont="1" applyFill="1" applyBorder="1" applyAlignment="1">
      <alignment horizontal="center"/>
    </xf>
    <xf numFmtId="1" fontId="42" fillId="2" borderId="118" xfId="0" applyNumberFormat="1" applyFont="1" applyFill="1" applyBorder="1" applyAlignment="1">
      <alignment horizontal="center" vertical="center"/>
    </xf>
    <xf numFmtId="0" fontId="109" fillId="2" borderId="2" xfId="0" applyFont="1" applyFill="1" applyBorder="1" applyAlignment="1">
      <alignment horizontal="center" vertical="center"/>
    </xf>
    <xf numFmtId="0" fontId="44" fillId="2" borderId="16" xfId="0" quotePrefix="1" applyFont="1" applyFill="1" applyBorder="1" applyAlignment="1">
      <alignment horizontal="center" vertical="center"/>
    </xf>
    <xf numFmtId="0" fontId="44" fillId="2" borderId="8" xfId="0" quotePrefix="1" applyFont="1" applyFill="1" applyBorder="1" applyAlignment="1">
      <alignment horizontal="center" vertical="center"/>
    </xf>
    <xf numFmtId="9" fontId="42" fillId="2" borderId="132" xfId="12" applyFont="1" applyFill="1" applyBorder="1" applyAlignment="1">
      <alignment horizontal="center" vertical="center"/>
    </xf>
    <xf numFmtId="0" fontId="44" fillId="24" borderId="2" xfId="6" applyFont="1" applyFill="1" applyBorder="1" applyAlignment="1">
      <alignment horizontal="center" vertical="center" wrapText="1"/>
    </xf>
    <xf numFmtId="0" fontId="44" fillId="2" borderId="27" xfId="0" quotePrefix="1" applyFont="1" applyFill="1" applyBorder="1" applyAlignment="1">
      <alignment horizontal="center" vertical="center"/>
    </xf>
    <xf numFmtId="0" fontId="42" fillId="2" borderId="15" xfId="0" applyFont="1" applyFill="1" applyBorder="1" applyAlignment="1">
      <alignment horizontal="center" vertical="center" wrapText="1"/>
    </xf>
    <xf numFmtId="0" fontId="50" fillId="2" borderId="93" xfId="0" quotePrefix="1" applyFont="1" applyFill="1" applyBorder="1" applyAlignment="1">
      <alignment horizontal="center" vertical="center"/>
    </xf>
    <xf numFmtId="0" fontId="44" fillId="2" borderId="9" xfId="0" quotePrefix="1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 wrapText="1"/>
    </xf>
    <xf numFmtId="0" fontId="0" fillId="2" borderId="93" xfId="0" applyFill="1" applyBorder="1" applyAlignment="1">
      <alignment horizontal="center" vertical="center" wrapText="1"/>
    </xf>
    <xf numFmtId="0" fontId="44" fillId="2" borderId="91" xfId="0" applyFont="1" applyFill="1" applyBorder="1" applyAlignment="1">
      <alignment horizontal="center" vertical="center" wrapText="1"/>
    </xf>
    <xf numFmtId="9" fontId="42" fillId="2" borderId="118" xfId="12" applyFont="1" applyFill="1" applyBorder="1" applyAlignment="1">
      <alignment horizontal="center" vertical="center"/>
    </xf>
    <xf numFmtId="0" fontId="110" fillId="2" borderId="2" xfId="0" applyFont="1" applyFill="1" applyBorder="1"/>
    <xf numFmtId="0" fontId="111" fillId="2" borderId="2" xfId="0" applyFont="1" applyFill="1" applyBorder="1" applyAlignment="1">
      <alignment vertical="center" wrapText="1"/>
    </xf>
    <xf numFmtId="0" fontId="111" fillId="2" borderId="2" xfId="0" applyFont="1" applyFill="1" applyBorder="1"/>
    <xf numFmtId="0" fontId="112" fillId="16" borderId="122" xfId="0" applyFont="1" applyFill="1" applyBorder="1" applyAlignment="1">
      <alignment vertical="center" wrapText="1"/>
    </xf>
    <xf numFmtId="0" fontId="112" fillId="16" borderId="125" xfId="0" applyFont="1" applyFill="1" applyBorder="1" applyAlignment="1">
      <alignment vertical="center" wrapText="1"/>
    </xf>
    <xf numFmtId="0" fontId="112" fillId="26" borderId="122" xfId="0" applyFont="1" applyFill="1" applyBorder="1" applyAlignment="1">
      <alignment vertical="center" wrapText="1"/>
    </xf>
    <xf numFmtId="0" fontId="112" fillId="16" borderId="122" xfId="0" applyFont="1" applyFill="1" applyBorder="1" applyAlignment="1">
      <alignment vertical="top" wrapText="1"/>
    </xf>
    <xf numFmtId="0" fontId="112" fillId="16" borderId="136" xfId="0" applyFont="1" applyFill="1" applyBorder="1" applyAlignment="1">
      <alignment vertical="center" wrapText="1"/>
    </xf>
    <xf numFmtId="0" fontId="112" fillId="16" borderId="137" xfId="0" applyFont="1" applyFill="1" applyBorder="1" applyAlignment="1">
      <alignment vertical="center" wrapText="1"/>
    </xf>
    <xf numFmtId="0" fontId="112" fillId="27" borderId="138" xfId="0" applyFont="1" applyFill="1" applyBorder="1" applyAlignment="1">
      <alignment vertical="center" wrapText="1"/>
    </xf>
    <xf numFmtId="0" fontId="112" fillId="27" borderId="139" xfId="0" applyFont="1" applyFill="1" applyBorder="1" applyAlignment="1">
      <alignment vertical="center" wrapText="1"/>
    </xf>
    <xf numFmtId="0" fontId="112" fillId="16" borderId="140" xfId="0" applyFont="1" applyFill="1" applyBorder="1" applyAlignment="1">
      <alignment horizontal="left" vertical="center"/>
    </xf>
    <xf numFmtId="0" fontId="112" fillId="16" borderId="122" xfId="0" applyFont="1" applyFill="1" applyBorder="1"/>
    <xf numFmtId="0" fontId="112" fillId="0" borderId="0" xfId="0" applyFont="1" applyAlignment="1">
      <alignment horizontal="center" vertical="center"/>
    </xf>
    <xf numFmtId="0" fontId="112" fillId="16" borderId="122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/>
    </xf>
    <xf numFmtId="0" fontId="112" fillId="16" borderId="2" xfId="0" applyFont="1" applyFill="1" applyBorder="1" applyAlignment="1">
      <alignment horizontal="center" vertical="center" wrapText="1"/>
    </xf>
    <xf numFmtId="0" fontId="112" fillId="16" borderId="8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 wrapText="1"/>
    </xf>
    <xf numFmtId="0" fontId="112" fillId="26" borderId="2" xfId="0" applyFont="1" applyFill="1" applyBorder="1" applyAlignment="1">
      <alignment horizontal="center" vertical="center" wrapText="1"/>
    </xf>
    <xf numFmtId="0" fontId="112" fillId="0" borderId="123" xfId="0" applyFont="1" applyBorder="1" applyAlignment="1">
      <alignment horizontal="center" vertical="center" wrapText="1"/>
    </xf>
    <xf numFmtId="0" fontId="112" fillId="16" borderId="2" xfId="0" applyFont="1" applyFill="1" applyBorder="1" applyAlignment="1">
      <alignment horizontal="center" vertical="top" wrapText="1"/>
    </xf>
    <xf numFmtId="0" fontId="112" fillId="16" borderId="127" xfId="0" applyFont="1" applyFill="1" applyBorder="1" applyAlignment="1">
      <alignment horizontal="center" vertical="center" wrapText="1"/>
    </xf>
    <xf numFmtId="0" fontId="112" fillId="16" borderId="122" xfId="0" applyFont="1" applyFill="1" applyBorder="1" applyAlignment="1">
      <alignment horizontal="center" vertical="center"/>
    </xf>
    <xf numFmtId="0" fontId="112" fillId="2" borderId="141" xfId="12" applyNumberFormat="1" applyFont="1" applyFill="1" applyBorder="1" applyAlignment="1">
      <alignment horizontal="center" vertical="center"/>
    </xf>
    <xf numFmtId="9" fontId="112" fillId="24" borderId="122" xfId="0" applyNumberFormat="1" applyFont="1" applyFill="1" applyBorder="1" applyAlignment="1">
      <alignment horizontal="center" vertical="center" wrapText="1"/>
    </xf>
    <xf numFmtId="2" fontId="112" fillId="2" borderId="122" xfId="0" applyNumberFormat="1" applyFont="1" applyFill="1" applyBorder="1" applyAlignment="1">
      <alignment horizontal="center" vertical="center" wrapText="1"/>
    </xf>
    <xf numFmtId="0" fontId="112" fillId="2" borderId="122" xfId="0" applyFont="1" applyFill="1" applyBorder="1" applyAlignment="1">
      <alignment horizontal="center" vertical="center" wrapText="1"/>
    </xf>
    <xf numFmtId="1" fontId="112" fillId="2" borderId="123" xfId="0" applyNumberFormat="1" applyFont="1" applyFill="1" applyBorder="1" applyAlignment="1">
      <alignment horizontal="center" vertical="center" wrapText="1"/>
    </xf>
    <xf numFmtId="0" fontId="112" fillId="2" borderId="2" xfId="0" applyFont="1" applyFill="1" applyBorder="1" applyAlignment="1">
      <alignment horizontal="center" vertical="center"/>
    </xf>
    <xf numFmtId="9" fontId="112" fillId="24" borderId="2" xfId="12" applyFont="1" applyFill="1" applyBorder="1" applyAlignment="1">
      <alignment horizontal="center" vertical="center" wrapText="1"/>
    </xf>
    <xf numFmtId="9" fontId="112" fillId="24" borderId="8" xfId="12" applyFont="1" applyFill="1" applyBorder="1" applyAlignment="1">
      <alignment horizontal="center" vertical="center" wrapText="1"/>
    </xf>
    <xf numFmtId="0" fontId="112" fillId="24" borderId="2" xfId="0" applyFont="1" applyFill="1" applyBorder="1" applyAlignment="1">
      <alignment horizontal="center" vertical="center" wrapText="1"/>
    </xf>
    <xf numFmtId="0" fontId="112" fillId="27" borderId="2" xfId="0" applyFont="1" applyFill="1" applyBorder="1" applyAlignment="1">
      <alignment horizontal="center" vertical="center" wrapText="1"/>
    </xf>
    <xf numFmtId="9" fontId="112" fillId="27" borderId="2" xfId="12" applyFont="1" applyFill="1" applyBorder="1" applyAlignment="1">
      <alignment horizontal="center" vertical="center" wrapText="1"/>
    </xf>
    <xf numFmtId="1" fontId="112" fillId="27" borderId="2" xfId="0" applyNumberFormat="1" applyFont="1" applyFill="1" applyBorder="1" applyAlignment="1">
      <alignment horizontal="center" vertical="center" wrapText="1"/>
    </xf>
    <xf numFmtId="9" fontId="112" fillId="27" borderId="124" xfId="12" applyFont="1" applyFill="1" applyBorder="1" applyAlignment="1">
      <alignment horizontal="center" vertical="center" wrapText="1"/>
    </xf>
    <xf numFmtId="2" fontId="112" fillId="2" borderId="2" xfId="0" applyNumberFormat="1" applyFont="1" applyFill="1" applyBorder="1" applyAlignment="1">
      <alignment horizontal="center" vertical="center" wrapText="1"/>
    </xf>
    <xf numFmtId="1" fontId="112" fillId="24" borderId="2" xfId="0" applyNumberFormat="1" applyFont="1" applyFill="1" applyBorder="1" applyAlignment="1">
      <alignment horizontal="center" vertical="center" wrapText="1"/>
    </xf>
    <xf numFmtId="0" fontId="112" fillId="27" borderId="126" xfId="0" applyFont="1" applyFill="1" applyBorder="1" applyAlignment="1">
      <alignment horizontal="center" vertical="center" wrapText="1"/>
    </xf>
    <xf numFmtId="9" fontId="112" fillId="27" borderId="126" xfId="12" applyFont="1" applyFill="1" applyBorder="1" applyAlignment="1">
      <alignment horizontal="center" vertical="center" wrapText="1"/>
    </xf>
    <xf numFmtId="0" fontId="112" fillId="27" borderId="122" xfId="0" applyFont="1" applyFill="1" applyBorder="1" applyAlignment="1">
      <alignment horizontal="center" vertical="center" wrapText="1"/>
    </xf>
    <xf numFmtId="9" fontId="112" fillId="27" borderId="122" xfId="12" applyFont="1" applyFill="1" applyBorder="1" applyAlignment="1">
      <alignment horizontal="center" vertical="center" wrapText="1"/>
    </xf>
    <xf numFmtId="0" fontId="112" fillId="2" borderId="123" xfId="0" applyFont="1" applyFill="1" applyBorder="1" applyAlignment="1">
      <alignment horizontal="center" vertical="center" wrapText="1"/>
    </xf>
    <xf numFmtId="9" fontId="112" fillId="24" borderId="2" xfId="12" applyFont="1" applyFill="1" applyBorder="1" applyAlignment="1">
      <alignment horizontal="center" vertical="top" wrapText="1"/>
    </xf>
    <xf numFmtId="9" fontId="112" fillId="24" borderId="127" xfId="12" applyFont="1" applyFill="1" applyBorder="1" applyAlignment="1">
      <alignment horizontal="center" vertical="center" wrapText="1"/>
    </xf>
    <xf numFmtId="9" fontId="112" fillId="27" borderId="142" xfId="12" applyFont="1" applyFill="1" applyBorder="1" applyAlignment="1">
      <alignment horizontal="center" vertical="center" wrapText="1"/>
    </xf>
    <xf numFmtId="9" fontId="112" fillId="24" borderId="122" xfId="12" applyFont="1" applyFill="1" applyBorder="1" applyAlignment="1">
      <alignment horizontal="center" vertical="center"/>
    </xf>
    <xf numFmtId="0" fontId="112" fillId="24" borderId="122" xfId="0" applyFont="1" applyFill="1" applyBorder="1" applyAlignment="1">
      <alignment horizontal="center" vertical="center"/>
    </xf>
    <xf numFmtId="0" fontId="112" fillId="28" borderId="124" xfId="0" applyFont="1" applyFill="1" applyBorder="1" applyAlignment="1">
      <alignment horizontal="center" vertical="center" wrapText="1"/>
    </xf>
    <xf numFmtId="9" fontId="112" fillId="24" borderId="122" xfId="0" applyNumberFormat="1" applyFont="1" applyFill="1" applyBorder="1" applyAlignment="1">
      <alignment horizontal="center" vertical="center"/>
    </xf>
    <xf numFmtId="1" fontId="112" fillId="24" borderId="122" xfId="0" applyNumberFormat="1" applyFont="1" applyFill="1" applyBorder="1" applyAlignment="1">
      <alignment horizontal="center" vertical="center" wrapText="1"/>
    </xf>
    <xf numFmtId="0" fontId="112" fillId="24" borderId="122" xfId="0" applyFont="1" applyFill="1" applyBorder="1" applyAlignment="1">
      <alignment horizontal="center" vertical="center" wrapText="1"/>
    </xf>
    <xf numFmtId="2" fontId="112" fillId="24" borderId="122" xfId="0" applyNumberFormat="1" applyFont="1" applyFill="1" applyBorder="1" applyAlignment="1">
      <alignment horizontal="center" vertical="center" wrapText="1"/>
    </xf>
    <xf numFmtId="0" fontId="112" fillId="24" borderId="125" xfId="0" applyFont="1" applyFill="1" applyBorder="1" applyAlignment="1">
      <alignment horizontal="center" vertical="center" wrapText="1"/>
    </xf>
    <xf numFmtId="0" fontId="53" fillId="2" borderId="122" xfId="0" applyFont="1" applyFill="1" applyBorder="1" applyAlignment="1">
      <alignment vertical="center" wrapText="1"/>
    </xf>
    <xf numFmtId="0" fontId="113" fillId="28" borderId="122" xfId="0" applyFont="1" applyFill="1" applyBorder="1" applyAlignment="1">
      <alignment horizontal="center" vertical="center" wrapText="1"/>
    </xf>
    <xf numFmtId="0" fontId="113" fillId="28" borderId="122" xfId="0" applyFont="1" applyFill="1" applyBorder="1" applyAlignment="1">
      <alignment vertical="center" wrapText="1"/>
    </xf>
    <xf numFmtId="0" fontId="114" fillId="28" borderId="122" xfId="0" applyFont="1" applyFill="1" applyBorder="1" applyAlignment="1">
      <alignment vertical="center" wrapText="1"/>
    </xf>
    <xf numFmtId="0" fontId="114" fillId="28" borderId="124" xfId="0" applyFont="1" applyFill="1" applyBorder="1" applyAlignment="1">
      <alignment horizontal="center" vertical="center" wrapText="1"/>
    </xf>
    <xf numFmtId="0" fontId="114" fillId="28" borderId="12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12" fillId="2" borderId="2" xfId="0" applyFont="1" applyFill="1" applyBorder="1" applyAlignment="1">
      <alignment horizontal="left" vertical="center" wrapText="1"/>
    </xf>
    <xf numFmtId="0" fontId="112" fillId="27" borderId="142" xfId="0" applyFont="1" applyFill="1" applyBorder="1" applyAlignment="1">
      <alignment horizontal="center" vertical="center" wrapText="1"/>
    </xf>
    <xf numFmtId="0" fontId="112" fillId="2" borderId="78" xfId="0" applyFont="1" applyFill="1" applyBorder="1" applyAlignment="1">
      <alignment horizontal="left" vertical="center" wrapText="1"/>
    </xf>
    <xf numFmtId="0" fontId="112" fillId="2" borderId="78" xfId="0" applyFont="1" applyFill="1" applyBorder="1" applyAlignment="1">
      <alignment vertical="center" wrapText="1"/>
    </xf>
    <xf numFmtId="0" fontId="112" fillId="27" borderId="124" xfId="0" applyFont="1" applyFill="1" applyBorder="1" applyAlignment="1">
      <alignment horizontal="center" vertical="center" wrapText="1"/>
    </xf>
    <xf numFmtId="0" fontId="112" fillId="27" borderId="122" xfId="0" applyFont="1" applyFill="1" applyBorder="1" applyAlignment="1">
      <alignment vertical="center" wrapText="1"/>
    </xf>
    <xf numFmtId="0" fontId="112" fillId="27" borderId="2" xfId="0" applyFont="1" applyFill="1" applyBorder="1" applyAlignment="1">
      <alignment vertical="center" wrapText="1"/>
    </xf>
    <xf numFmtId="0" fontId="112" fillId="27" borderId="143" xfId="0" applyFont="1" applyFill="1" applyBorder="1" applyAlignment="1">
      <alignment horizontal="center" vertical="center" wrapText="1"/>
    </xf>
    <xf numFmtId="0" fontId="54" fillId="24" borderId="122" xfId="0" applyFont="1" applyFill="1" applyBorder="1" applyAlignment="1">
      <alignment horizontal="center" vertical="center"/>
    </xf>
    <xf numFmtId="0" fontId="54" fillId="24" borderId="122" xfId="0" applyFont="1" applyFill="1" applyBorder="1" applyAlignment="1">
      <alignment vertical="center"/>
    </xf>
    <xf numFmtId="0" fontId="112" fillId="24" borderId="122" xfId="0" applyFont="1" applyFill="1" applyBorder="1" applyAlignment="1">
      <alignment horizontal="left" vertical="center"/>
    </xf>
    <xf numFmtId="0" fontId="112" fillId="28" borderId="123" xfId="0" applyFont="1" applyFill="1" applyBorder="1" applyAlignment="1">
      <alignment vertical="center" wrapText="1"/>
    </xf>
    <xf numFmtId="0" fontId="55" fillId="28" borderId="123" xfId="0" applyFont="1" applyFill="1" applyBorder="1" applyAlignment="1">
      <alignment horizontal="center" vertical="center" wrapText="1"/>
    </xf>
    <xf numFmtId="0" fontId="55" fillId="28" borderId="123" xfId="0" applyFont="1" applyFill="1" applyBorder="1" applyAlignment="1">
      <alignment vertical="center" wrapText="1"/>
    </xf>
    <xf numFmtId="0" fontId="55" fillId="28" borderId="124" xfId="0" applyFont="1" applyFill="1" applyBorder="1" applyAlignment="1">
      <alignment vertical="center" wrapText="1"/>
    </xf>
    <xf numFmtId="0" fontId="102" fillId="2" borderId="8" xfId="0" applyFont="1" applyFill="1" applyBorder="1" applyAlignment="1">
      <alignment horizontal="center" vertical="center"/>
    </xf>
    <xf numFmtId="0" fontId="102" fillId="2" borderId="2" xfId="0" applyFont="1" applyFill="1" applyBorder="1" applyAlignment="1">
      <alignment horizontal="center" vertical="center"/>
    </xf>
    <xf numFmtId="9" fontId="115" fillId="2" borderId="60" xfId="12" applyFont="1" applyFill="1" applyBorder="1" applyAlignment="1">
      <alignment horizontal="center" vertical="center"/>
    </xf>
    <xf numFmtId="9" fontId="44" fillId="2" borderId="60" xfId="12" applyFont="1" applyFill="1" applyBorder="1" applyAlignment="1">
      <alignment horizontal="center" vertical="center"/>
    </xf>
    <xf numFmtId="10" fontId="83" fillId="2" borderId="60" xfId="12" applyNumberFormat="1" applyFont="1" applyFill="1" applyBorder="1" applyAlignment="1">
      <alignment horizontal="center" vertical="center" wrapText="1"/>
    </xf>
    <xf numFmtId="0" fontId="103" fillId="2" borderId="56" xfId="0" applyFont="1" applyFill="1" applyBorder="1" applyAlignment="1">
      <alignment horizontal="left" vertical="center" indent="1"/>
    </xf>
    <xf numFmtId="164" fontId="0" fillId="2" borderId="60" xfId="0" applyNumberFormat="1" applyFill="1" applyBorder="1" applyAlignment="1">
      <alignment horizontal="center" vertical="center"/>
    </xf>
    <xf numFmtId="9" fontId="37" fillId="2" borderId="60" xfId="12" applyFont="1" applyFill="1" applyBorder="1" applyAlignment="1">
      <alignment horizontal="center" vertical="center"/>
    </xf>
    <xf numFmtId="10" fontId="94" fillId="2" borderId="60" xfId="12" applyNumberFormat="1" applyFont="1" applyFill="1" applyBorder="1" applyAlignment="1">
      <alignment horizontal="center" vertical="center" wrapText="1"/>
    </xf>
    <xf numFmtId="37" fontId="94" fillId="2" borderId="57" xfId="1" applyNumberFormat="1" applyFont="1" applyFill="1" applyBorder="1" applyAlignment="1">
      <alignment horizontal="center" vertical="center"/>
    </xf>
    <xf numFmtId="0" fontId="103" fillId="2" borderId="56" xfId="0" applyFont="1" applyFill="1" applyBorder="1" applyAlignment="1">
      <alignment horizontal="left" vertical="center"/>
    </xf>
    <xf numFmtId="37" fontId="37" fillId="2" borderId="57" xfId="1" applyNumberFormat="1" applyFont="1" applyFill="1" applyBorder="1" applyAlignment="1">
      <alignment horizontal="center" vertical="center"/>
    </xf>
    <xf numFmtId="0" fontId="103" fillId="2" borderId="11" xfId="0" applyFont="1" applyFill="1" applyBorder="1" applyAlignment="1">
      <alignment horizontal="center"/>
    </xf>
    <xf numFmtId="0" fontId="103" fillId="2" borderId="0" xfId="0" applyFont="1" applyFill="1" applyAlignment="1">
      <alignment horizontal="center" vertical="center"/>
    </xf>
    <xf numFmtId="0" fontId="103" fillId="2" borderId="0" xfId="0" applyFont="1" applyFill="1" applyAlignment="1">
      <alignment horizontal="center"/>
    </xf>
    <xf numFmtId="0" fontId="0" fillId="2" borderId="10" xfId="0" applyFill="1" applyBorder="1" applyAlignment="1">
      <alignment vertical="center"/>
    </xf>
    <xf numFmtId="0" fontId="45" fillId="2" borderId="54" xfId="0" applyFont="1" applyFill="1" applyBorder="1" applyAlignment="1">
      <alignment horizontal="right" vertical="center"/>
    </xf>
    <xf numFmtId="10" fontId="42" fillId="2" borderId="2" xfId="12" quotePrefix="1" applyNumberFormat="1" applyFont="1" applyFill="1" applyBorder="1" applyAlignment="1">
      <alignment horizontal="right" vertical="center"/>
    </xf>
    <xf numFmtId="0" fontId="0" fillId="2" borderId="25" xfId="0" applyFill="1" applyBorder="1" applyAlignment="1">
      <alignment vertical="center"/>
    </xf>
    <xf numFmtId="37" fontId="94" fillId="2" borderId="2" xfId="1" applyNumberFormat="1" applyFont="1" applyFill="1" applyBorder="1" applyAlignment="1">
      <alignment horizontal="center" vertical="center"/>
    </xf>
    <xf numFmtId="37" fontId="94" fillId="2" borderId="8" xfId="1" applyNumberFormat="1" applyFont="1" applyFill="1" applyBorder="1" applyAlignment="1">
      <alignment horizontal="center" vertical="center"/>
    </xf>
    <xf numFmtId="37" fontId="94" fillId="2" borderId="78" xfId="1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54" fillId="27" borderId="124" xfId="0" applyFont="1" applyFill="1" applyBorder="1" applyAlignment="1">
      <alignment horizontal="center" vertical="center" wrapText="1"/>
    </xf>
    <xf numFmtId="0" fontId="40" fillId="2" borderId="71" xfId="0" applyFont="1" applyFill="1" applyBorder="1"/>
    <xf numFmtId="0" fontId="102" fillId="0" borderId="0" xfId="0" applyFont="1" applyAlignment="1">
      <alignment horizontal="left" wrapText="1"/>
    </xf>
    <xf numFmtId="0" fontId="86" fillId="0" borderId="86" xfId="0" applyFont="1" applyBorder="1" applyAlignment="1">
      <alignment horizontal="center" vertical="center" wrapText="1"/>
    </xf>
    <xf numFmtId="0" fontId="92" fillId="0" borderId="53" xfId="0" applyFont="1" applyBorder="1" applyAlignment="1">
      <alignment horizontal="center" vertical="center"/>
    </xf>
    <xf numFmtId="0" fontId="92" fillId="17" borderId="93" xfId="0" applyFont="1" applyFill="1" applyBorder="1" applyAlignment="1">
      <alignment horizontal="center" vertical="center"/>
    </xf>
    <xf numFmtId="0" fontId="92" fillId="0" borderId="78" xfId="0" applyFont="1" applyBorder="1" applyAlignment="1">
      <alignment horizontal="center" vertical="center"/>
    </xf>
    <xf numFmtId="0" fontId="92" fillId="17" borderId="78" xfId="0" applyFont="1" applyFill="1" applyBorder="1" applyAlignment="1">
      <alignment horizontal="center" vertical="center"/>
    </xf>
    <xf numFmtId="0" fontId="92" fillId="0" borderId="93" xfId="0" applyFont="1" applyBorder="1" applyAlignment="1">
      <alignment horizontal="center" vertical="center"/>
    </xf>
    <xf numFmtId="0" fontId="92" fillId="17" borderId="53" xfId="0" applyFont="1" applyFill="1" applyBorder="1" applyAlignment="1">
      <alignment horizontal="center" vertical="center"/>
    </xf>
    <xf numFmtId="0" fontId="92" fillId="17" borderId="73" xfId="0" applyFont="1" applyFill="1" applyBorder="1" applyAlignment="1">
      <alignment horizontal="center" vertical="center"/>
    </xf>
    <xf numFmtId="0" fontId="92" fillId="0" borderId="73" xfId="0" applyFont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17" borderId="69" xfId="0" applyFont="1" applyFill="1" applyBorder="1" applyAlignment="1">
      <alignment horizontal="center" vertical="center"/>
    </xf>
    <xf numFmtId="0" fontId="92" fillId="17" borderId="1" xfId="0" applyFont="1" applyFill="1" applyBorder="1" applyAlignment="1">
      <alignment horizontal="center" vertical="center"/>
    </xf>
    <xf numFmtId="0" fontId="92" fillId="17" borderId="15" xfId="0" applyFont="1" applyFill="1" applyBorder="1" applyAlignment="1">
      <alignment horizontal="center" vertical="center"/>
    </xf>
    <xf numFmtId="0" fontId="92" fillId="17" borderId="2" xfId="0" applyFont="1" applyFill="1" applyBorder="1" applyAlignment="1">
      <alignment horizontal="center" vertical="center"/>
    </xf>
    <xf numFmtId="0" fontId="92" fillId="0" borderId="69" xfId="0" applyFont="1" applyBorder="1" applyAlignment="1">
      <alignment horizontal="center" vertical="center"/>
    </xf>
    <xf numFmtId="0" fontId="92" fillId="0" borderId="1" xfId="0" applyFont="1" applyBorder="1" applyAlignment="1">
      <alignment horizontal="center" vertical="center"/>
    </xf>
    <xf numFmtId="0" fontId="92" fillId="0" borderId="2" xfId="0" applyFont="1" applyBorder="1" applyAlignment="1">
      <alignment horizontal="center" vertical="center"/>
    </xf>
    <xf numFmtId="0" fontId="92" fillId="0" borderId="15" xfId="0" applyFont="1" applyBorder="1" applyAlignment="1">
      <alignment horizontal="center" vertical="center"/>
    </xf>
    <xf numFmtId="0" fontId="92" fillId="17" borderId="35" xfId="0" applyFont="1" applyFill="1" applyBorder="1" applyAlignment="1">
      <alignment vertical="center"/>
    </xf>
    <xf numFmtId="0" fontId="92" fillId="17" borderId="10" xfId="0" applyFont="1" applyFill="1" applyBorder="1" applyAlignment="1">
      <alignment vertical="center"/>
    </xf>
    <xf numFmtId="0" fontId="92" fillId="17" borderId="86" xfId="0" applyFont="1" applyFill="1" applyBorder="1" applyAlignment="1">
      <alignment horizontal="center" vertical="center"/>
    </xf>
    <xf numFmtId="0" fontId="92" fillId="0" borderId="35" xfId="0" applyFont="1" applyBorder="1" applyAlignment="1">
      <alignment vertical="center"/>
    </xf>
    <xf numFmtId="0" fontId="92" fillId="0" borderId="10" xfId="0" applyFont="1" applyBorder="1" applyAlignment="1">
      <alignment vertical="center"/>
    </xf>
    <xf numFmtId="0" fontId="92" fillId="17" borderId="10" xfId="0" applyFont="1" applyFill="1" applyBorder="1" applyAlignment="1">
      <alignment horizontal="center" vertical="center"/>
    </xf>
    <xf numFmtId="0" fontId="92" fillId="0" borderId="68" xfId="0" applyFont="1" applyBorder="1" applyAlignment="1">
      <alignment vertical="center"/>
    </xf>
    <xf numFmtId="0" fontId="92" fillId="0" borderId="23" xfId="0" applyFont="1" applyBorder="1" applyAlignment="1">
      <alignment vertical="center"/>
    </xf>
    <xf numFmtId="0" fontId="92" fillId="17" borderId="23" xfId="0" applyFont="1" applyFill="1" applyBorder="1" applyAlignment="1">
      <alignment horizontal="center" vertical="center"/>
    </xf>
    <xf numFmtId="0" fontId="92" fillId="2" borderId="0" xfId="0" applyFont="1" applyFill="1" applyAlignment="1">
      <alignment horizontal="center" vertical="center"/>
    </xf>
    <xf numFmtId="0" fontId="95" fillId="0" borderId="17" xfId="0" applyFont="1" applyBorder="1" applyAlignment="1">
      <alignment horizontal="center" vertical="center" textRotation="90" wrapText="1"/>
    </xf>
    <xf numFmtId="0" fontId="95" fillId="0" borderId="3" xfId="0" applyFont="1" applyBorder="1" applyAlignment="1">
      <alignment horizontal="center" vertical="center" textRotation="90" wrapText="1"/>
    </xf>
    <xf numFmtId="0" fontId="95" fillId="17" borderId="3" xfId="0" applyFont="1" applyFill="1" applyBorder="1" applyAlignment="1">
      <alignment horizontal="center" vertical="center" textRotation="90" wrapText="1"/>
    </xf>
    <xf numFmtId="0" fontId="95" fillId="0" borderId="13" xfId="0" applyFont="1" applyBorder="1" applyAlignment="1">
      <alignment horizontal="center" vertical="center" textRotation="90" wrapText="1"/>
    </xf>
    <xf numFmtId="0" fontId="95" fillId="17" borderId="5" xfId="0" applyFont="1" applyFill="1" applyBorder="1" applyAlignment="1">
      <alignment horizontal="center" vertical="center" textRotation="90" wrapText="1"/>
    </xf>
    <xf numFmtId="0" fontId="95" fillId="17" borderId="12" xfId="0" applyFont="1" applyFill="1" applyBorder="1" applyAlignment="1">
      <alignment horizontal="center" vertical="center" textRotation="90" wrapText="1"/>
    </xf>
    <xf numFmtId="0" fontId="95" fillId="17" borderId="30" xfId="0" applyFont="1" applyFill="1" applyBorder="1" applyAlignment="1">
      <alignment horizontal="center" vertical="center" textRotation="90" wrapText="1"/>
    </xf>
    <xf numFmtId="0" fontId="95" fillId="0" borderId="12" xfId="0" applyFont="1" applyBorder="1" applyAlignment="1">
      <alignment horizontal="center" vertical="center" textRotation="90" wrapText="1"/>
    </xf>
    <xf numFmtId="0" fontId="33" fillId="0" borderId="5" xfId="0" applyFont="1" applyBorder="1" applyAlignment="1">
      <alignment horizontal="center" vertical="center" textRotation="90" wrapText="1"/>
    </xf>
    <xf numFmtId="0" fontId="33" fillId="17" borderId="3" xfId="0" applyFont="1" applyFill="1" applyBorder="1" applyAlignment="1">
      <alignment horizontal="center" vertical="center" textRotation="90" wrapText="1"/>
    </xf>
    <xf numFmtId="0" fontId="95" fillId="0" borderId="66" xfId="0" applyFont="1" applyBorder="1" applyAlignment="1">
      <alignment horizontal="center" vertical="center" textRotation="90" wrapText="1"/>
    </xf>
    <xf numFmtId="0" fontId="95" fillId="17" borderId="67" xfId="0" applyFont="1" applyFill="1" applyBorder="1" applyAlignment="1">
      <alignment horizontal="center" vertical="center" textRotation="90" wrapText="1"/>
    </xf>
    <xf numFmtId="0" fontId="116" fillId="17" borderId="12" xfId="0" applyFont="1" applyFill="1" applyBorder="1" applyAlignment="1">
      <alignment horizontal="center" vertical="center" textRotation="90" wrapText="1"/>
    </xf>
    <xf numFmtId="0" fontId="117" fillId="2" borderId="0" xfId="0" applyFont="1" applyFill="1"/>
    <xf numFmtId="0" fontId="118" fillId="2" borderId="0" xfId="0" applyFont="1" applyFill="1"/>
    <xf numFmtId="0" fontId="99" fillId="0" borderId="75" xfId="0" applyFont="1" applyBorder="1" applyAlignment="1">
      <alignment horizontal="center" vertical="center" textRotation="90" wrapText="1"/>
    </xf>
    <xf numFmtId="0" fontId="99" fillId="2" borderId="0" xfId="0" applyFont="1" applyFill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47" fillId="2" borderId="39" xfId="0" applyFont="1" applyFill="1" applyBorder="1" applyAlignment="1">
      <alignment horizontal="center" vertical="center"/>
    </xf>
    <xf numFmtId="0" fontId="47" fillId="22" borderId="34" xfId="0" applyFont="1" applyFill="1" applyBorder="1" applyAlignment="1">
      <alignment horizontal="center" vertical="center"/>
    </xf>
    <xf numFmtId="0" fontId="47" fillId="2" borderId="34" xfId="0" applyFont="1" applyFill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2" fontId="47" fillId="2" borderId="2" xfId="0" applyNumberFormat="1" applyFont="1" applyFill="1" applyBorder="1" applyAlignment="1">
      <alignment horizontal="center" vertical="center"/>
    </xf>
    <xf numFmtId="9" fontId="47" fillId="2" borderId="2" xfId="12" applyFont="1" applyFill="1" applyBorder="1" applyAlignment="1">
      <alignment horizontal="center" vertical="center"/>
    </xf>
    <xf numFmtId="1" fontId="47" fillId="25" borderId="2" xfId="0" applyNumberFormat="1" applyFont="1" applyFill="1" applyBorder="1" applyAlignment="1">
      <alignment horizontal="center" vertical="center"/>
    </xf>
    <xf numFmtId="164" fontId="47" fillId="2" borderId="2" xfId="1" applyFont="1" applyFill="1" applyBorder="1" applyAlignment="1">
      <alignment horizontal="center" vertical="center"/>
    </xf>
    <xf numFmtId="168" fontId="47" fillId="22" borderId="2" xfId="1" applyNumberFormat="1" applyFont="1" applyFill="1" applyBorder="1" applyAlignment="1">
      <alignment horizontal="center" vertical="center"/>
    </xf>
    <xf numFmtId="9" fontId="47" fillId="22" borderId="2" xfId="12" applyFont="1" applyFill="1" applyBorder="1" applyAlignment="1">
      <alignment horizontal="center" vertical="center"/>
    </xf>
    <xf numFmtId="1" fontId="47" fillId="2" borderId="2" xfId="0" applyNumberFormat="1" applyFont="1" applyFill="1" applyBorder="1" applyAlignment="1">
      <alignment horizontal="center" vertical="center"/>
    </xf>
    <xf numFmtId="0" fontId="99" fillId="2" borderId="0" xfId="0" applyFont="1" applyFill="1"/>
    <xf numFmtId="0" fontId="99" fillId="0" borderId="0" xfId="0" applyFont="1" applyAlignment="1">
      <alignment horizontal="center" vertical="center"/>
    </xf>
    <xf numFmtId="0" fontId="118" fillId="0" borderId="72" xfId="0" applyFont="1" applyBorder="1" applyAlignment="1">
      <alignment horizontal="center" vertical="center"/>
    </xf>
    <xf numFmtId="49" fontId="36" fillId="0" borderId="25" xfId="0" applyNumberFormat="1" applyFont="1" applyBorder="1" applyAlignment="1">
      <alignment vertical="center" shrinkToFit="1"/>
    </xf>
    <xf numFmtId="0" fontId="118" fillId="0" borderId="53" xfId="0" applyFont="1" applyBorder="1" applyAlignment="1">
      <alignment horizontal="center" vertical="center"/>
    </xf>
    <xf numFmtId="0" fontId="118" fillId="17" borderId="93" xfId="0" applyFont="1" applyFill="1" applyBorder="1" applyAlignment="1">
      <alignment horizontal="center" vertical="center"/>
    </xf>
    <xf numFmtId="0" fontId="118" fillId="0" borderId="78" xfId="0" applyFont="1" applyBorder="1" applyAlignment="1">
      <alignment horizontal="center" vertical="center"/>
    </xf>
    <xf numFmtId="0" fontId="118" fillId="17" borderId="78" xfId="0" applyFont="1" applyFill="1" applyBorder="1" applyAlignment="1">
      <alignment horizontal="center" vertical="center"/>
    </xf>
    <xf numFmtId="0" fontId="118" fillId="0" borderId="93" xfId="0" applyFont="1" applyBorder="1" applyAlignment="1">
      <alignment horizontal="center" vertical="center"/>
    </xf>
    <xf numFmtId="0" fontId="119" fillId="0" borderId="2" xfId="0" applyFont="1" applyBorder="1" applyAlignment="1">
      <alignment horizontal="center" vertical="center"/>
    </xf>
    <xf numFmtId="0" fontId="119" fillId="17" borderId="25" xfId="0" applyFont="1" applyFill="1" applyBorder="1" applyAlignment="1">
      <alignment horizontal="center" vertical="center"/>
    </xf>
    <xf numFmtId="0" fontId="119" fillId="17" borderId="54" xfId="0" applyFont="1" applyFill="1" applyBorder="1" applyAlignment="1">
      <alignment horizontal="center" vertical="center"/>
    </xf>
    <xf numFmtId="0" fontId="118" fillId="17" borderId="53" xfId="0" applyFont="1" applyFill="1" applyBorder="1" applyAlignment="1">
      <alignment horizontal="center" vertical="center"/>
    </xf>
    <xf numFmtId="0" fontId="118" fillId="17" borderId="73" xfId="0" applyFont="1" applyFill="1" applyBorder="1" applyAlignment="1">
      <alignment horizontal="center" vertical="center"/>
    </xf>
    <xf numFmtId="0" fontId="119" fillId="17" borderId="2" xfId="0" applyFont="1" applyFill="1" applyBorder="1" applyAlignment="1">
      <alignment horizontal="center" vertical="center"/>
    </xf>
    <xf numFmtId="0" fontId="118" fillId="2" borderId="0" xfId="0" applyFont="1" applyFill="1" applyAlignment="1">
      <alignment vertical="center"/>
    </xf>
    <xf numFmtId="0" fontId="118" fillId="17" borderId="69" xfId="0" applyFont="1" applyFill="1" applyBorder="1" applyAlignment="1">
      <alignment horizontal="center" vertical="center"/>
    </xf>
    <xf numFmtId="49" fontId="36" fillId="17" borderId="25" xfId="0" applyNumberFormat="1" applyFont="1" applyFill="1" applyBorder="1" applyAlignment="1">
      <alignment vertical="center" shrinkToFit="1"/>
    </xf>
    <xf numFmtId="0" fontId="118" fillId="17" borderId="1" xfId="0" applyFont="1" applyFill="1" applyBorder="1" applyAlignment="1">
      <alignment horizontal="center" vertical="center"/>
    </xf>
    <xf numFmtId="0" fontId="118" fillId="17" borderId="15" xfId="0" applyFont="1" applyFill="1" applyBorder="1" applyAlignment="1">
      <alignment horizontal="center" vertical="center"/>
    </xf>
    <xf numFmtId="0" fontId="118" fillId="17" borderId="2" xfId="0" applyFont="1" applyFill="1" applyBorder="1" applyAlignment="1">
      <alignment horizontal="center" vertical="center"/>
    </xf>
    <xf numFmtId="0" fontId="118" fillId="17" borderId="0" xfId="0" applyFont="1" applyFill="1" applyAlignment="1">
      <alignment vertical="center"/>
    </xf>
    <xf numFmtId="0" fontId="118" fillId="0" borderId="69" xfId="0" applyFont="1" applyBorder="1" applyAlignment="1">
      <alignment horizontal="center" vertical="center"/>
    </xf>
    <xf numFmtId="0" fontId="118" fillId="0" borderId="1" xfId="0" applyFont="1" applyBorder="1" applyAlignment="1">
      <alignment horizontal="center" vertical="center"/>
    </xf>
    <xf numFmtId="0" fontId="118" fillId="0" borderId="2" xfId="0" applyFont="1" applyBorder="1" applyAlignment="1">
      <alignment horizontal="center" vertical="center"/>
    </xf>
    <xf numFmtId="0" fontId="118" fillId="0" borderId="15" xfId="0" applyFont="1" applyBorder="1" applyAlignment="1">
      <alignment horizontal="center" vertical="center"/>
    </xf>
    <xf numFmtId="0" fontId="118" fillId="0" borderId="94" xfId="0" applyFont="1" applyBorder="1" applyAlignment="1">
      <alignment horizontal="center" vertical="center"/>
    </xf>
    <xf numFmtId="49" fontId="36" fillId="0" borderId="28" xfId="0" applyNumberFormat="1" applyFont="1" applyBorder="1" applyAlignment="1">
      <alignment vertical="center" shrinkToFit="1"/>
    </xf>
    <xf numFmtId="0" fontId="118" fillId="0" borderId="5" xfId="0" applyFont="1" applyBorder="1" applyAlignment="1">
      <alignment horizontal="center" vertical="center"/>
    </xf>
    <xf numFmtId="0" fontId="118" fillId="17" borderId="13" xfId="0" applyFont="1" applyFill="1" applyBorder="1" applyAlignment="1">
      <alignment horizontal="center" vertical="center"/>
    </xf>
    <xf numFmtId="0" fontId="118" fillId="0" borderId="3" xfId="0" applyFont="1" applyBorder="1" applyAlignment="1">
      <alignment horizontal="center" vertical="center"/>
    </xf>
    <xf numFmtId="0" fontId="118" fillId="17" borderId="3" xfId="0" applyFont="1" applyFill="1" applyBorder="1" applyAlignment="1">
      <alignment horizontal="center" vertical="center"/>
    </xf>
    <xf numFmtId="0" fontId="118" fillId="0" borderId="13" xfId="0" applyFont="1" applyBorder="1" applyAlignment="1">
      <alignment horizontal="center" vertical="center"/>
    </xf>
    <xf numFmtId="0" fontId="119" fillId="0" borderId="3" xfId="0" applyFont="1" applyBorder="1" applyAlignment="1">
      <alignment horizontal="center" vertical="center"/>
    </xf>
    <xf numFmtId="0" fontId="119" fillId="17" borderId="28" xfId="0" applyFont="1" applyFill="1" applyBorder="1" applyAlignment="1">
      <alignment horizontal="center" vertical="center"/>
    </xf>
    <xf numFmtId="0" fontId="119" fillId="17" borderId="17" xfId="0" applyFont="1" applyFill="1" applyBorder="1" applyAlignment="1">
      <alignment horizontal="center" vertical="center"/>
    </xf>
    <xf numFmtId="0" fontId="118" fillId="17" borderId="5" xfId="0" applyFont="1" applyFill="1" applyBorder="1" applyAlignment="1">
      <alignment horizontal="center" vertical="center"/>
    </xf>
    <xf numFmtId="0" fontId="118" fillId="17" borderId="94" xfId="0" applyFont="1" applyFill="1" applyBorder="1" applyAlignment="1">
      <alignment horizontal="center" vertical="center"/>
    </xf>
    <xf numFmtId="0" fontId="119" fillId="17" borderId="3" xfId="0" applyFont="1" applyFill="1" applyBorder="1" applyAlignment="1">
      <alignment horizontal="center" vertical="center"/>
    </xf>
    <xf numFmtId="3" fontId="96" fillId="2" borderId="0" xfId="0" quotePrefix="1" applyNumberFormat="1" applyFont="1" applyFill="1"/>
    <xf numFmtId="0" fontId="96" fillId="2" borderId="0" xfId="0" quotePrefix="1" applyFont="1" applyFill="1"/>
    <xf numFmtId="0" fontId="104" fillId="0" borderId="0" xfId="0" applyFont="1"/>
    <xf numFmtId="0" fontId="128" fillId="2" borderId="0" xfId="0" applyFont="1" applyFill="1" applyAlignment="1">
      <alignment vertical="center"/>
    </xf>
    <xf numFmtId="0" fontId="129" fillId="2" borderId="0" xfId="0" applyFont="1" applyFill="1"/>
    <xf numFmtId="0" fontId="130" fillId="2" borderId="0" xfId="0" applyFont="1" applyFill="1"/>
    <xf numFmtId="0" fontId="131" fillId="2" borderId="2" xfId="0" applyFont="1" applyFill="1" applyBorder="1"/>
    <xf numFmtId="0" fontId="132" fillId="2" borderId="0" xfId="0" applyFont="1" applyFill="1"/>
    <xf numFmtId="49" fontId="41" fillId="2" borderId="0" xfId="0" applyNumberFormat="1" applyFont="1" applyFill="1" applyAlignment="1">
      <alignment horizontal="left"/>
    </xf>
    <xf numFmtId="0" fontId="41" fillId="0" borderId="89" xfId="0" applyFont="1" applyBorder="1" applyAlignment="1">
      <alignment horizontal="center" vertical="center" wrapText="1"/>
    </xf>
    <xf numFmtId="0" fontId="41" fillId="0" borderId="9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121" fillId="17" borderId="96" xfId="0" applyFont="1" applyFill="1" applyBorder="1" applyAlignment="1">
      <alignment horizontal="center" vertical="center" textRotation="90" wrapText="1"/>
    </xf>
    <xf numFmtId="0" fontId="121" fillId="17" borderId="64" xfId="0" applyFont="1" applyFill="1" applyBorder="1" applyAlignment="1">
      <alignment horizontal="center" vertical="center" textRotation="90" wrapText="1"/>
    </xf>
    <xf numFmtId="0" fontId="121" fillId="17" borderId="65" xfId="0" applyFont="1" applyFill="1" applyBorder="1" applyAlignment="1">
      <alignment horizontal="center" vertical="center" textRotation="90" wrapText="1"/>
    </xf>
    <xf numFmtId="0" fontId="83" fillId="2" borderId="89" xfId="0" applyFont="1" applyFill="1" applyBorder="1" applyAlignment="1">
      <alignment horizontal="center" vertical="center" wrapText="1"/>
    </xf>
    <xf numFmtId="0" fontId="83" fillId="2" borderId="37" xfId="0" applyFont="1" applyFill="1" applyBorder="1" applyAlignment="1">
      <alignment horizontal="center" vertical="center" wrapText="1"/>
    </xf>
    <xf numFmtId="0" fontId="83" fillId="2" borderId="85" xfId="0" applyFont="1" applyFill="1" applyBorder="1" applyAlignment="1">
      <alignment horizontal="center" vertical="center" wrapText="1"/>
    </xf>
    <xf numFmtId="0" fontId="83" fillId="2" borderId="62" xfId="0" applyFont="1" applyFill="1" applyBorder="1" applyAlignment="1">
      <alignment horizontal="center" vertical="center" wrapText="1"/>
    </xf>
    <xf numFmtId="0" fontId="83" fillId="2" borderId="98" xfId="0" applyFont="1" applyFill="1" applyBorder="1" applyAlignment="1">
      <alignment horizontal="center" vertical="center" wrapText="1"/>
    </xf>
    <xf numFmtId="0" fontId="83" fillId="2" borderId="68" xfId="0" applyFont="1" applyFill="1" applyBorder="1" applyAlignment="1">
      <alignment horizontal="center" vertical="center" wrapText="1"/>
    </xf>
    <xf numFmtId="0" fontId="47" fillId="0" borderId="96" xfId="0" applyFont="1" applyBorder="1" applyAlignment="1">
      <alignment horizontal="center" vertical="center" textRotation="90" wrapText="1"/>
    </xf>
    <xf numFmtId="0" fontId="47" fillId="0" borderId="64" xfId="0" applyFont="1" applyBorder="1" applyAlignment="1">
      <alignment horizontal="center" vertical="center" textRotation="90" wrapText="1"/>
    </xf>
    <xf numFmtId="0" fontId="47" fillId="0" borderId="65" xfId="0" applyFont="1" applyBorder="1" applyAlignment="1">
      <alignment horizontal="center" vertical="center" textRotation="90" wrapText="1"/>
    </xf>
    <xf numFmtId="0" fontId="86" fillId="0" borderId="86" xfId="0" applyFont="1" applyBorder="1" applyAlignment="1">
      <alignment horizontal="center" vertical="center" wrapText="1"/>
    </xf>
    <xf numFmtId="0" fontId="86" fillId="0" borderId="10" xfId="0" applyFont="1" applyBorder="1" applyAlignment="1">
      <alignment horizontal="center" vertical="center" wrapText="1"/>
    </xf>
    <xf numFmtId="0" fontId="86" fillId="0" borderId="35" xfId="0" applyFont="1" applyBorder="1" applyAlignment="1">
      <alignment horizontal="center" vertical="center" wrapText="1"/>
    </xf>
    <xf numFmtId="0" fontId="99" fillId="2" borderId="89" xfId="0" applyFont="1" applyFill="1" applyBorder="1" applyAlignment="1">
      <alignment horizontal="center" vertical="center" wrapText="1"/>
    </xf>
    <xf numFmtId="0" fontId="99" fillId="2" borderId="90" xfId="0" applyFont="1" applyFill="1" applyBorder="1" applyAlignment="1">
      <alignment horizontal="center" vertical="center" wrapText="1"/>
    </xf>
    <xf numFmtId="0" fontId="99" fillId="2" borderId="37" xfId="0" applyFont="1" applyFill="1" applyBorder="1" applyAlignment="1">
      <alignment horizontal="center" vertical="center" wrapText="1"/>
    </xf>
    <xf numFmtId="0" fontId="99" fillId="2" borderId="75" xfId="0" applyFont="1" applyFill="1" applyBorder="1" applyAlignment="1">
      <alignment horizontal="center" vertical="center" wrapText="1"/>
    </xf>
    <xf numFmtId="0" fontId="99" fillId="2" borderId="70" xfId="0" applyFont="1" applyFill="1" applyBorder="1" applyAlignment="1">
      <alignment horizontal="center" vertical="center" wrapText="1"/>
    </xf>
    <xf numFmtId="0" fontId="99" fillId="2" borderId="97" xfId="0" applyFont="1" applyFill="1" applyBorder="1" applyAlignment="1">
      <alignment horizontal="center" vertical="center" wrapText="1"/>
    </xf>
    <xf numFmtId="0" fontId="99" fillId="0" borderId="75" xfId="0" applyFont="1" applyBorder="1" applyAlignment="1">
      <alignment horizontal="center" vertical="center" wrapText="1"/>
    </xf>
    <xf numFmtId="0" fontId="99" fillId="0" borderId="97" xfId="0" applyFont="1" applyBorder="1" applyAlignment="1">
      <alignment horizontal="center" vertical="center" wrapText="1"/>
    </xf>
    <xf numFmtId="0" fontId="86" fillId="17" borderId="86" xfId="0" applyFont="1" applyFill="1" applyBorder="1" applyAlignment="1">
      <alignment horizontal="center" vertical="center" wrapText="1"/>
    </xf>
    <xf numFmtId="0" fontId="86" fillId="17" borderId="10" xfId="0" applyFont="1" applyFill="1" applyBorder="1" applyAlignment="1">
      <alignment horizontal="center" vertical="center" wrapText="1"/>
    </xf>
    <xf numFmtId="0" fontId="86" fillId="17" borderId="35" xfId="0" applyFont="1" applyFill="1" applyBorder="1" applyAlignment="1">
      <alignment horizontal="center" vertical="center" wrapText="1"/>
    </xf>
    <xf numFmtId="0" fontId="98" fillId="17" borderId="7" xfId="0" applyFont="1" applyFill="1" applyBorder="1" applyAlignment="1">
      <alignment horizontal="center" vertical="center" textRotation="90" wrapText="1"/>
    </xf>
    <xf numFmtId="0" fontId="98" fillId="17" borderId="6" xfId="0" applyFont="1" applyFill="1" applyBorder="1" applyAlignment="1">
      <alignment horizontal="center" vertical="center" textRotation="90" wrapText="1"/>
    </xf>
    <xf numFmtId="0" fontId="98" fillId="17" borderId="66" xfId="0" applyFont="1" applyFill="1" applyBorder="1" applyAlignment="1">
      <alignment horizontal="center" vertical="center" textRotation="90" wrapText="1"/>
    </xf>
    <xf numFmtId="0" fontId="86" fillId="0" borderId="1" xfId="0" applyFont="1" applyBorder="1" applyAlignment="1">
      <alignment horizontal="center" vertical="center" wrapText="1"/>
    </xf>
    <xf numFmtId="0" fontId="86" fillId="0" borderId="15" xfId="0" applyFont="1" applyBorder="1" applyAlignment="1">
      <alignment horizontal="center" vertical="center" wrapText="1"/>
    </xf>
    <xf numFmtId="0" fontId="99" fillId="0" borderId="70" xfId="0" applyFont="1" applyBorder="1" applyAlignment="1">
      <alignment horizontal="center" vertical="center" wrapText="1"/>
    </xf>
    <xf numFmtId="0" fontId="98" fillId="0" borderId="8" xfId="0" applyFont="1" applyBorder="1" applyAlignment="1">
      <alignment horizontal="center" vertical="center" textRotation="90" wrapText="1"/>
    </xf>
    <xf numFmtId="0" fontId="98" fillId="0" borderId="4" xfId="0" applyFont="1" applyBorder="1" applyAlignment="1">
      <alignment horizontal="center" vertical="center" textRotation="90" wrapText="1"/>
    </xf>
    <xf numFmtId="0" fontId="98" fillId="0" borderId="99" xfId="0" applyFont="1" applyBorder="1" applyAlignment="1">
      <alignment horizontal="center" vertical="center" textRotation="90" wrapText="1"/>
    </xf>
    <xf numFmtId="0" fontId="97" fillId="0" borderId="8" xfId="0" applyFont="1" applyBorder="1" applyAlignment="1">
      <alignment horizontal="center" vertical="center" textRotation="90" wrapText="1"/>
    </xf>
    <xf numFmtId="0" fontId="97" fillId="0" borderId="4" xfId="0" applyFont="1" applyBorder="1" applyAlignment="1">
      <alignment horizontal="center" vertical="center" textRotation="90" wrapText="1"/>
    </xf>
    <xf numFmtId="0" fontId="97" fillId="0" borderId="99" xfId="0" applyFont="1" applyBorder="1" applyAlignment="1">
      <alignment horizontal="center" vertical="center" textRotation="90" wrapText="1"/>
    </xf>
    <xf numFmtId="0" fontId="98" fillId="17" borderId="9" xfId="0" applyFont="1" applyFill="1" applyBorder="1" applyAlignment="1">
      <alignment horizontal="center" vertical="center" textRotation="90" wrapText="1"/>
    </xf>
    <xf numFmtId="0" fontId="98" fillId="17" borderId="14" xfId="0" applyFont="1" applyFill="1" applyBorder="1" applyAlignment="1">
      <alignment horizontal="center" vertical="center" textRotation="90" wrapText="1"/>
    </xf>
    <xf numFmtId="0" fontId="98" fillId="17" borderId="67" xfId="0" applyFont="1" applyFill="1" applyBorder="1" applyAlignment="1">
      <alignment horizontal="center" vertical="center" textRotation="90" wrapText="1"/>
    </xf>
    <xf numFmtId="0" fontId="99" fillId="0" borderId="51" xfId="0" applyFont="1" applyBorder="1" applyAlignment="1">
      <alignment horizontal="center" vertical="center" wrapText="1"/>
    </xf>
    <xf numFmtId="0" fontId="99" fillId="0" borderId="26" xfId="0" applyFont="1" applyBorder="1" applyAlignment="1">
      <alignment horizontal="center" vertical="center" wrapText="1"/>
    </xf>
    <xf numFmtId="0" fontId="99" fillId="2" borderId="51" xfId="0" applyFont="1" applyFill="1" applyBorder="1" applyAlignment="1">
      <alignment horizontal="center" vertical="center" wrapText="1"/>
    </xf>
    <xf numFmtId="0" fontId="99" fillId="2" borderId="26" xfId="0" applyFont="1" applyFill="1" applyBorder="1" applyAlignment="1">
      <alignment horizontal="center" vertical="center" wrapText="1"/>
    </xf>
    <xf numFmtId="0" fontId="83" fillId="2" borderId="90" xfId="0" applyFont="1" applyFill="1" applyBorder="1" applyAlignment="1">
      <alignment horizontal="center" vertical="center" wrapText="1"/>
    </xf>
    <xf numFmtId="0" fontId="83" fillId="2" borderId="23" xfId="0" applyFont="1" applyFill="1" applyBorder="1" applyAlignment="1">
      <alignment horizontal="center" vertical="center" wrapText="1"/>
    </xf>
    <xf numFmtId="0" fontId="120" fillId="0" borderId="63" xfId="0" applyFont="1" applyBorder="1" applyAlignment="1">
      <alignment horizontal="center" vertical="center" wrapText="1"/>
    </xf>
    <xf numFmtId="0" fontId="120" fillId="0" borderId="60" xfId="0" applyFont="1" applyBorder="1" applyAlignment="1">
      <alignment horizontal="center" vertical="center" wrapText="1"/>
    </xf>
    <xf numFmtId="0" fontId="120" fillId="0" borderId="61" xfId="0" applyFont="1" applyBorder="1" applyAlignment="1">
      <alignment horizontal="center" vertical="center" wrapText="1"/>
    </xf>
    <xf numFmtId="0" fontId="99" fillId="0" borderId="89" xfId="0" applyFont="1" applyBorder="1" applyAlignment="1">
      <alignment horizontal="center" vertical="center" wrapText="1"/>
    </xf>
    <xf numFmtId="0" fontId="99" fillId="0" borderId="90" xfId="0" applyFont="1" applyBorder="1" applyAlignment="1">
      <alignment horizontal="center" vertical="center" wrapText="1"/>
    </xf>
    <xf numFmtId="0" fontId="99" fillId="0" borderId="37" xfId="0" applyFont="1" applyBorder="1" applyAlignment="1">
      <alignment horizontal="center" vertical="center" wrapText="1"/>
    </xf>
    <xf numFmtId="0" fontId="83" fillId="0" borderId="63" xfId="0" applyFont="1" applyBorder="1" applyAlignment="1">
      <alignment horizontal="center" vertical="center" wrapText="1"/>
    </xf>
    <xf numFmtId="0" fontId="83" fillId="0" borderId="60" xfId="0" applyFont="1" applyBorder="1" applyAlignment="1">
      <alignment horizontal="center" vertical="center" wrapText="1"/>
    </xf>
    <xf numFmtId="0" fontId="83" fillId="0" borderId="61" xfId="0" applyFont="1" applyBorder="1" applyAlignment="1">
      <alignment horizontal="center" vertical="center" wrapText="1"/>
    </xf>
    <xf numFmtId="0" fontId="99" fillId="2" borderId="57" xfId="0" applyFont="1" applyFill="1" applyBorder="1" applyAlignment="1">
      <alignment horizontal="center" vertical="center" wrapText="1"/>
    </xf>
    <xf numFmtId="0" fontId="99" fillId="2" borderId="58" xfId="0" applyFont="1" applyFill="1" applyBorder="1" applyAlignment="1">
      <alignment horizontal="center" vertical="center" wrapText="1"/>
    </xf>
    <xf numFmtId="0" fontId="99" fillId="0" borderId="34" xfId="0" applyFont="1" applyBorder="1" applyAlignment="1">
      <alignment horizontal="center" vertical="center" wrapText="1"/>
    </xf>
    <xf numFmtId="0" fontId="83" fillId="0" borderId="72" xfId="0" applyFont="1" applyBorder="1" applyAlignment="1">
      <alignment horizontal="center" vertical="center"/>
    </xf>
    <xf numFmtId="0" fontId="83" fillId="0" borderId="69" xfId="0" applyFont="1" applyBorder="1" applyAlignment="1">
      <alignment horizontal="center" vertical="center"/>
    </xf>
    <xf numFmtId="0" fontId="83" fillId="0" borderId="95" xfId="0" applyFont="1" applyBorder="1" applyAlignment="1">
      <alignment horizontal="center" vertical="center"/>
    </xf>
    <xf numFmtId="0" fontId="83" fillId="0" borderId="94" xfId="0" applyFont="1" applyBorder="1" applyAlignment="1">
      <alignment horizontal="center" vertical="center"/>
    </xf>
    <xf numFmtId="0" fontId="116" fillId="0" borderId="89" xfId="0" applyFont="1" applyBorder="1" applyAlignment="1">
      <alignment horizontal="center" vertical="center" wrapText="1"/>
    </xf>
    <xf numFmtId="0" fontId="116" fillId="0" borderId="85" xfId="0" applyFont="1" applyBorder="1" applyAlignment="1">
      <alignment horizontal="center" vertical="center" wrapText="1"/>
    </xf>
    <xf numFmtId="0" fontId="116" fillId="0" borderId="47" xfId="0" applyFont="1" applyBorder="1" applyAlignment="1">
      <alignment horizontal="center" vertical="center" wrapText="1"/>
    </xf>
    <xf numFmtId="0" fontId="116" fillId="2" borderId="96" xfId="0" applyFont="1" applyFill="1" applyBorder="1" applyAlignment="1">
      <alignment horizontal="center" vertical="center" wrapText="1"/>
    </xf>
    <xf numFmtId="0" fontId="116" fillId="2" borderId="64" xfId="0" applyFont="1" applyFill="1" applyBorder="1" applyAlignment="1">
      <alignment horizontal="center" vertical="center" wrapText="1"/>
    </xf>
    <xf numFmtId="0" fontId="116" fillId="2" borderId="65" xfId="0" applyFont="1" applyFill="1" applyBorder="1" applyAlignment="1">
      <alignment horizontal="center" vertical="center" wrapText="1"/>
    </xf>
    <xf numFmtId="0" fontId="120" fillId="0" borderId="88" xfId="0" applyFont="1" applyBorder="1" applyAlignment="1">
      <alignment horizontal="center" vertical="center" wrapText="1"/>
    </xf>
    <xf numFmtId="0" fontId="120" fillId="0" borderId="33" xfId="0" applyFont="1" applyBorder="1" applyAlignment="1">
      <alignment horizontal="center" vertical="center" wrapText="1"/>
    </xf>
    <xf numFmtId="0" fontId="120" fillId="0" borderId="36" xfId="0" applyFont="1" applyBorder="1" applyAlignment="1">
      <alignment horizontal="center" vertical="center" wrapText="1"/>
    </xf>
    <xf numFmtId="0" fontId="116" fillId="0" borderId="63" xfId="0" applyFont="1" applyBorder="1" applyAlignment="1">
      <alignment horizontal="center" vertical="center" wrapText="1"/>
    </xf>
    <xf numFmtId="0" fontId="116" fillId="0" borderId="60" xfId="0" applyFont="1" applyBorder="1" applyAlignment="1">
      <alignment horizontal="center" vertical="center" wrapText="1"/>
    </xf>
    <xf numFmtId="0" fontId="116" fillId="0" borderId="61" xfId="0" applyFont="1" applyBorder="1" applyAlignment="1">
      <alignment horizontal="center" vertical="center" wrapText="1"/>
    </xf>
    <xf numFmtId="0" fontId="86" fillId="0" borderId="91" xfId="0" applyFont="1" applyBorder="1" applyAlignment="1">
      <alignment horizontal="center" vertical="center" wrapText="1"/>
    </xf>
    <xf numFmtId="0" fontId="86" fillId="0" borderId="93" xfId="0" applyFont="1" applyBorder="1" applyAlignment="1">
      <alignment horizontal="center" vertical="center" wrapText="1"/>
    </xf>
    <xf numFmtId="0" fontId="86" fillId="17" borderId="1" xfId="0" applyFont="1" applyFill="1" applyBorder="1" applyAlignment="1">
      <alignment horizontal="center" vertical="center" wrapText="1"/>
    </xf>
    <xf numFmtId="0" fontId="86" fillId="17" borderId="15" xfId="0" applyFont="1" applyFill="1" applyBorder="1" applyAlignment="1">
      <alignment horizontal="center" vertical="center" wrapText="1"/>
    </xf>
    <xf numFmtId="0" fontId="86" fillId="0" borderId="2" xfId="0" applyFont="1" applyBorder="1" applyAlignment="1">
      <alignment horizontal="center" vertical="center" wrapText="1"/>
    </xf>
    <xf numFmtId="0" fontId="50" fillId="2" borderId="86" xfId="0" applyFont="1" applyFill="1" applyBorder="1" applyAlignment="1">
      <alignment horizontal="center" vertical="center"/>
    </xf>
    <xf numFmtId="0" fontId="50" fillId="2" borderId="10" xfId="0" applyFont="1" applyFill="1" applyBorder="1" applyAlignment="1">
      <alignment horizontal="center" vertical="center"/>
    </xf>
    <xf numFmtId="0" fontId="50" fillId="2" borderId="54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25" xfId="0" applyFont="1" applyFill="1" applyBorder="1" applyAlignment="1">
      <alignment horizontal="center" vertical="center"/>
    </xf>
    <xf numFmtId="0" fontId="42" fillId="2" borderId="27" xfId="0" applyFont="1" applyFill="1" applyBorder="1" applyAlignment="1">
      <alignment horizontal="center" vertical="center" wrapText="1"/>
    </xf>
    <xf numFmtId="0" fontId="42" fillId="2" borderId="41" xfId="0" applyFont="1" applyFill="1" applyBorder="1" applyAlignment="1">
      <alignment horizontal="center" vertical="center" wrapText="1"/>
    </xf>
    <xf numFmtId="0" fontId="42" fillId="2" borderId="81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7" fillId="2" borderId="27" xfId="0" applyFont="1" applyFill="1" applyBorder="1" applyAlignment="1">
      <alignment horizontal="center" vertical="center" wrapText="1"/>
    </xf>
    <xf numFmtId="0" fontId="47" fillId="2" borderId="11" xfId="0" applyFont="1" applyFill="1" applyBorder="1" applyAlignment="1">
      <alignment horizontal="center" vertical="center" wrapText="1"/>
    </xf>
    <xf numFmtId="0" fontId="47" fillId="2" borderId="41" xfId="0" applyFont="1" applyFill="1" applyBorder="1" applyAlignment="1">
      <alignment horizontal="center" vertical="center" wrapText="1"/>
    </xf>
    <xf numFmtId="0" fontId="47" fillId="2" borderId="81" xfId="0" applyFont="1" applyFill="1" applyBorder="1" applyAlignment="1">
      <alignment horizontal="center" vertical="center" wrapText="1"/>
    </xf>
    <xf numFmtId="0" fontId="47" fillId="2" borderId="23" xfId="0" applyFont="1" applyFill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 wrapText="1"/>
    </xf>
    <xf numFmtId="0" fontId="42" fillId="2" borderId="0" xfId="0" applyFont="1" applyFill="1" applyAlignment="1">
      <alignment horizontal="center" vertical="center" wrapText="1"/>
    </xf>
    <xf numFmtId="0" fontId="42" fillId="2" borderId="23" xfId="0" applyFont="1" applyFill="1" applyBorder="1" applyAlignment="1">
      <alignment horizontal="center" vertical="center" wrapText="1"/>
    </xf>
    <xf numFmtId="0" fontId="40" fillId="2" borderId="86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99" fillId="2" borderId="16" xfId="0" applyFont="1" applyFill="1" applyBorder="1" applyAlignment="1">
      <alignment horizontal="center" vertical="center" wrapText="1"/>
    </xf>
    <xf numFmtId="0" fontId="99" fillId="2" borderId="87" xfId="0" applyFont="1" applyFill="1" applyBorder="1" applyAlignment="1">
      <alignment horizontal="center" vertical="center" wrapText="1"/>
    </xf>
    <xf numFmtId="0" fontId="99" fillId="22" borderId="8" xfId="0" applyFont="1" applyFill="1" applyBorder="1" applyAlignment="1">
      <alignment horizontal="center" vertical="center" wrapText="1"/>
    </xf>
    <xf numFmtId="0" fontId="99" fillId="22" borderId="4" xfId="0" applyFont="1" applyFill="1" applyBorder="1" applyAlignment="1">
      <alignment horizontal="center" vertical="center" wrapText="1"/>
    </xf>
    <xf numFmtId="0" fontId="122" fillId="2" borderId="8" xfId="0" applyFont="1" applyFill="1" applyBorder="1" applyAlignment="1">
      <alignment horizontal="center" vertical="center" textRotation="90" wrapText="1"/>
    </xf>
    <xf numFmtId="0" fontId="122" fillId="2" borderId="4" xfId="0" applyFont="1" applyFill="1" applyBorder="1" applyAlignment="1">
      <alignment horizontal="center" vertical="center" textRotation="90" wrapText="1"/>
    </xf>
    <xf numFmtId="0" fontId="96" fillId="2" borderId="4" xfId="0" applyFont="1" applyFill="1" applyBorder="1" applyAlignment="1">
      <alignment horizontal="center" vertical="center" wrapText="1"/>
    </xf>
    <xf numFmtId="0" fontId="50" fillId="2" borderId="86" xfId="0" quotePrefix="1" applyFont="1" applyFill="1" applyBorder="1" applyAlignment="1">
      <alignment horizontal="center" vertical="center"/>
    </xf>
    <xf numFmtId="0" fontId="50" fillId="2" borderId="54" xfId="0" quotePrefix="1" applyFont="1" applyFill="1" applyBorder="1" applyAlignment="1">
      <alignment horizontal="center" vertical="center"/>
    </xf>
    <xf numFmtId="0" fontId="50" fillId="2" borderId="25" xfId="0" quotePrefix="1" applyFont="1" applyFill="1" applyBorder="1" applyAlignment="1">
      <alignment horizontal="center" vertical="center"/>
    </xf>
    <xf numFmtId="0" fontId="44" fillId="2" borderId="27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99" fillId="2" borderId="8" xfId="0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 wrapText="1"/>
    </xf>
    <xf numFmtId="0" fontId="50" fillId="2" borderId="35" xfId="0" quotePrefix="1" applyFont="1" applyFill="1" applyBorder="1" applyAlignment="1">
      <alignment horizontal="center" vertical="center"/>
    </xf>
    <xf numFmtId="0" fontId="42" fillId="2" borderId="104" xfId="0" applyFont="1" applyFill="1" applyBorder="1" applyAlignment="1">
      <alignment horizontal="center" vertical="center"/>
    </xf>
    <xf numFmtId="0" fontId="42" fillId="2" borderId="105" xfId="0" applyFont="1" applyFill="1" applyBorder="1" applyAlignment="1">
      <alignment horizontal="center" vertical="center"/>
    </xf>
    <xf numFmtId="0" fontId="42" fillId="2" borderId="106" xfId="0" applyFont="1" applyFill="1" applyBorder="1" applyAlignment="1">
      <alignment horizontal="center" vertical="center"/>
    </xf>
    <xf numFmtId="0" fontId="47" fillId="2" borderId="104" xfId="0" applyFont="1" applyFill="1" applyBorder="1" applyAlignment="1">
      <alignment horizontal="center" vertical="center" wrapText="1"/>
    </xf>
    <xf numFmtId="0" fontId="47" fillId="2" borderId="105" xfId="0" applyFont="1" applyFill="1" applyBorder="1" applyAlignment="1">
      <alignment horizontal="center" vertical="center" wrapText="1"/>
    </xf>
    <xf numFmtId="0" fontId="47" fillId="2" borderId="107" xfId="0" applyFont="1" applyFill="1" applyBorder="1" applyAlignment="1">
      <alignment horizontal="center" vertical="center" wrapText="1"/>
    </xf>
    <xf numFmtId="0" fontId="47" fillId="2" borderId="108" xfId="0" applyFont="1" applyFill="1" applyBorder="1" applyAlignment="1">
      <alignment horizontal="center" vertical="center" wrapText="1"/>
    </xf>
    <xf numFmtId="0" fontId="47" fillId="2" borderId="109" xfId="0" applyFont="1" applyFill="1" applyBorder="1" applyAlignment="1">
      <alignment horizontal="center" vertical="center" wrapText="1"/>
    </xf>
    <xf numFmtId="0" fontId="47" fillId="2" borderId="110" xfId="0" applyFont="1" applyFill="1" applyBorder="1" applyAlignment="1">
      <alignment horizontal="center" vertical="center" wrapText="1"/>
    </xf>
    <xf numFmtId="0" fontId="44" fillId="2" borderId="86" xfId="0" applyFont="1" applyFill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96" fillId="2" borderId="18" xfId="0" applyFont="1" applyFill="1" applyBorder="1" applyAlignment="1">
      <alignment horizontal="center" vertical="center" wrapText="1"/>
    </xf>
    <xf numFmtId="0" fontId="96" fillId="2" borderId="87" xfId="0" applyFont="1" applyFill="1" applyBorder="1" applyAlignment="1">
      <alignment horizontal="center" vertical="center" wrapText="1"/>
    </xf>
    <xf numFmtId="0" fontId="96" fillId="2" borderId="81" xfId="0" applyFont="1" applyFill="1" applyBorder="1" applyAlignment="1">
      <alignment horizontal="center" vertical="center" wrapText="1"/>
    </xf>
    <xf numFmtId="0" fontId="96" fillId="2" borderId="91" xfId="0" applyFont="1" applyFill="1" applyBorder="1" applyAlignment="1">
      <alignment horizontal="center" vertical="center" wrapText="1"/>
    </xf>
    <xf numFmtId="0" fontId="96" fillId="25" borderId="9" xfId="0" applyFont="1" applyFill="1" applyBorder="1" applyAlignment="1">
      <alignment horizontal="center" vertical="center" wrapText="1"/>
    </xf>
    <xf numFmtId="0" fontId="96" fillId="25" borderId="14" xfId="0" applyFont="1" applyFill="1" applyBorder="1" applyAlignment="1">
      <alignment horizontal="center" vertical="center" wrapText="1"/>
    </xf>
    <xf numFmtId="0" fontId="96" fillId="25" borderId="93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0" fontId="41" fillId="2" borderId="54" xfId="0" applyFont="1" applyFill="1" applyBorder="1" applyAlignment="1">
      <alignment horizontal="center" vertical="center" wrapText="1"/>
    </xf>
    <xf numFmtId="0" fontId="47" fillId="2" borderId="29" xfId="9" applyFont="1" applyFill="1" applyBorder="1" applyAlignment="1">
      <alignment horizontal="center" vertical="center" wrapText="1"/>
    </xf>
    <xf numFmtId="0" fontId="47" fillId="2" borderId="11" xfId="9" applyFont="1" applyFill="1" applyBorder="1" applyAlignment="1">
      <alignment horizontal="center" vertical="center" wrapText="1"/>
    </xf>
    <xf numFmtId="0" fontId="47" fillId="2" borderId="16" xfId="9" applyFont="1" applyFill="1" applyBorder="1" applyAlignment="1">
      <alignment horizontal="center" vertical="center" wrapText="1"/>
    </xf>
    <xf numFmtId="0" fontId="47" fillId="2" borderId="98" xfId="9" applyFont="1" applyFill="1" applyBorder="1" applyAlignment="1">
      <alignment horizontal="center" vertical="center" wrapText="1"/>
    </xf>
    <xf numFmtId="0" fontId="47" fillId="2" borderId="23" xfId="9" applyFont="1" applyFill="1" applyBorder="1" applyAlignment="1">
      <alignment horizontal="center" vertical="center" wrapText="1"/>
    </xf>
    <xf numFmtId="0" fontId="47" fillId="2" borderId="91" xfId="9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40" fillId="24" borderId="25" xfId="6" applyFont="1" applyFill="1" applyBorder="1" applyAlignment="1">
      <alignment horizontal="center" vertical="center" wrapText="1"/>
    </xf>
    <xf numFmtId="0" fontId="40" fillId="24" borderId="54" xfId="6" applyFont="1" applyFill="1" applyBorder="1" applyAlignment="1">
      <alignment horizontal="center" vertical="center" wrapText="1"/>
    </xf>
    <xf numFmtId="0" fontId="40" fillId="24" borderId="8" xfId="6" applyFont="1" applyFill="1" applyBorder="1" applyAlignment="1">
      <alignment horizontal="center" vertical="center" wrapText="1"/>
    </xf>
    <xf numFmtId="0" fontId="40" fillId="24" borderId="78" xfId="6" applyFont="1" applyFill="1" applyBorder="1" applyAlignment="1">
      <alignment horizontal="center" vertical="center" wrapText="1"/>
    </xf>
    <xf numFmtId="0" fontId="40" fillId="25" borderId="8" xfId="6" applyFont="1" applyFill="1" applyBorder="1" applyAlignment="1">
      <alignment horizontal="center" vertical="center" wrapText="1"/>
    </xf>
    <xf numFmtId="0" fontId="40" fillId="25" borderId="78" xfId="6" applyFont="1" applyFill="1" applyBorder="1" applyAlignment="1">
      <alignment horizontal="center" vertical="center" wrapText="1"/>
    </xf>
    <xf numFmtId="0" fontId="40" fillId="2" borderId="27" xfId="0" applyFont="1" applyFill="1" applyBorder="1" applyAlignment="1">
      <alignment horizontal="center" vertical="center" wrapText="1"/>
    </xf>
    <xf numFmtId="0" fontId="40" fillId="2" borderId="81" xfId="0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0" fontId="40" fillId="2" borderId="78" xfId="0" applyFont="1" applyFill="1" applyBorder="1" applyAlignment="1">
      <alignment horizontal="center" vertical="center" wrapText="1"/>
    </xf>
    <xf numFmtId="0" fontId="121" fillId="2" borderId="25" xfId="0" applyFont="1" applyFill="1" applyBorder="1" applyAlignment="1">
      <alignment horizontal="center" vertical="center" wrapText="1"/>
    </xf>
    <xf numFmtId="0" fontId="121" fillId="2" borderId="54" xfId="0" applyFont="1" applyFill="1" applyBorder="1" applyAlignment="1">
      <alignment horizontal="center" vertical="center" wrapText="1"/>
    </xf>
    <xf numFmtId="0" fontId="97" fillId="2" borderId="27" xfId="0" applyFont="1" applyFill="1" applyBorder="1" applyAlignment="1">
      <alignment horizontal="center" vertical="center" wrapText="1"/>
    </xf>
    <xf numFmtId="0" fontId="97" fillId="2" borderId="18" xfId="0" applyFont="1" applyFill="1" applyBorder="1" applyAlignment="1">
      <alignment horizontal="center" vertical="center" wrapText="1"/>
    </xf>
    <xf numFmtId="0" fontId="97" fillId="2" borderId="81" xfId="0" applyFont="1" applyFill="1" applyBorder="1" applyAlignment="1">
      <alignment horizontal="center" vertical="center" wrapText="1"/>
    </xf>
    <xf numFmtId="0" fontId="40" fillId="22" borderId="8" xfId="0" applyFont="1" applyFill="1" applyBorder="1" applyAlignment="1">
      <alignment horizontal="center" vertical="center" wrapText="1"/>
    </xf>
    <xf numFmtId="0" fontId="40" fillId="22" borderId="4" xfId="0" applyFont="1" applyFill="1" applyBorder="1" applyAlignment="1">
      <alignment horizontal="center" vertical="center" wrapText="1"/>
    </xf>
    <xf numFmtId="0" fontId="40" fillId="22" borderId="78" xfId="0" applyFont="1" applyFill="1" applyBorder="1" applyAlignment="1">
      <alignment horizontal="center" vertical="center" wrapText="1"/>
    </xf>
    <xf numFmtId="0" fontId="47" fillId="2" borderId="86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0" fontId="99" fillId="2" borderId="7" xfId="0" applyFont="1" applyFill="1" applyBorder="1" applyAlignment="1">
      <alignment horizontal="center" vertical="center" wrapText="1"/>
    </xf>
    <xf numFmtId="0" fontId="99" fillId="2" borderId="53" xfId="0" applyFont="1" applyFill="1" applyBorder="1" applyAlignment="1">
      <alignment horizontal="center" vertical="center" wrapText="1"/>
    </xf>
    <xf numFmtId="0" fontId="96" fillId="2" borderId="8" xfId="0" applyFont="1" applyFill="1" applyBorder="1" applyAlignment="1">
      <alignment horizontal="center" vertical="center" wrapText="1"/>
    </xf>
    <xf numFmtId="0" fontId="96" fillId="2" borderId="78" xfId="0" applyFont="1" applyFill="1" applyBorder="1" applyAlignment="1">
      <alignment horizontal="center" vertical="center" wrapText="1"/>
    </xf>
    <xf numFmtId="0" fontId="97" fillId="2" borderId="8" xfId="0" applyFont="1" applyFill="1" applyBorder="1" applyAlignment="1">
      <alignment horizontal="center" vertical="center" wrapText="1"/>
    </xf>
    <xf numFmtId="0" fontId="97" fillId="2" borderId="78" xfId="0" applyFont="1" applyFill="1" applyBorder="1" applyAlignment="1">
      <alignment horizontal="center" vertical="center" wrapText="1"/>
    </xf>
    <xf numFmtId="0" fontId="97" fillId="25" borderId="8" xfId="0" applyFont="1" applyFill="1" applyBorder="1" applyAlignment="1">
      <alignment horizontal="center" vertical="center" wrapText="1"/>
    </xf>
    <xf numFmtId="0" fontId="97" fillId="25" borderId="4" xfId="0" applyFont="1" applyFill="1" applyBorder="1" applyAlignment="1">
      <alignment horizontal="center" vertical="center" wrapText="1"/>
    </xf>
    <xf numFmtId="0" fontId="97" fillId="25" borderId="78" xfId="0" applyFont="1" applyFill="1" applyBorder="1" applyAlignment="1">
      <alignment horizontal="center" vertical="center" wrapText="1"/>
    </xf>
    <xf numFmtId="0" fontId="98" fillId="2" borderId="8" xfId="0" applyFont="1" applyFill="1" applyBorder="1" applyAlignment="1">
      <alignment horizontal="center" vertical="center" textRotation="90" wrapText="1"/>
    </xf>
    <xf numFmtId="0" fontId="98" fillId="2" borderId="4" xfId="0" applyFont="1" applyFill="1" applyBorder="1" applyAlignment="1">
      <alignment horizontal="center" vertical="center" textRotation="90" wrapText="1"/>
    </xf>
    <xf numFmtId="0" fontId="47" fillId="2" borderId="54" xfId="0" applyFont="1" applyFill="1" applyBorder="1" applyAlignment="1">
      <alignment horizontal="center" vertical="center" wrapText="1"/>
    </xf>
    <xf numFmtId="0" fontId="121" fillId="2" borderId="86" xfId="0" applyFont="1" applyFill="1" applyBorder="1" applyAlignment="1">
      <alignment horizontal="center" vertical="center" wrapText="1"/>
    </xf>
    <xf numFmtId="0" fontId="121" fillId="2" borderId="10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40" fillId="2" borderId="53" xfId="0" applyFont="1" applyFill="1" applyBorder="1" applyAlignment="1">
      <alignment horizontal="center" vertical="center" wrapText="1"/>
    </xf>
    <xf numFmtId="0" fontId="47" fillId="2" borderId="25" xfId="0" applyFont="1" applyFill="1" applyBorder="1" applyAlignment="1">
      <alignment horizontal="center" vertical="center" wrapText="1"/>
    </xf>
    <xf numFmtId="0" fontId="83" fillId="2" borderId="29" xfId="0" applyFont="1" applyFill="1" applyBorder="1" applyAlignment="1">
      <alignment horizontal="center" vertical="center" wrapText="1"/>
    </xf>
    <xf numFmtId="0" fontId="83" fillId="2" borderId="76" xfId="0" applyFont="1" applyFill="1" applyBorder="1" applyAlignment="1">
      <alignment horizontal="center" vertical="center" wrapText="1"/>
    </xf>
    <xf numFmtId="0" fontId="96" fillId="2" borderId="0" xfId="0" applyFont="1" applyFill="1" applyAlignment="1">
      <alignment horizontal="center" vertical="center"/>
    </xf>
    <xf numFmtId="0" fontId="47" fillId="2" borderId="100" xfId="0" applyFont="1" applyFill="1" applyBorder="1" applyAlignment="1">
      <alignment horizontal="center" vertical="center" wrapText="1"/>
    </xf>
    <xf numFmtId="0" fontId="47" fillId="2" borderId="101" xfId="0" applyFont="1" applyFill="1" applyBorder="1" applyAlignment="1">
      <alignment horizontal="center" vertical="center" wrapText="1"/>
    </xf>
    <xf numFmtId="0" fontId="47" fillId="2" borderId="102" xfId="0" applyFont="1" applyFill="1" applyBorder="1" applyAlignment="1">
      <alignment horizontal="center" vertical="center" wrapText="1"/>
    </xf>
    <xf numFmtId="0" fontId="47" fillId="2" borderId="103" xfId="0" applyFont="1" applyFill="1" applyBorder="1" applyAlignment="1">
      <alignment horizontal="center" vertical="center" wrapText="1"/>
    </xf>
    <xf numFmtId="0" fontId="83" fillId="2" borderId="75" xfId="0" applyFont="1" applyFill="1" applyBorder="1" applyAlignment="1">
      <alignment horizontal="center" vertical="center" wrapText="1"/>
    </xf>
    <xf numFmtId="0" fontId="83" fillId="2" borderId="97" xfId="0" applyFont="1" applyFill="1" applyBorder="1" applyAlignment="1">
      <alignment horizontal="center" vertical="center" wrapText="1"/>
    </xf>
    <xf numFmtId="0" fontId="96" fillId="2" borderId="0" xfId="0" applyFont="1" applyFill="1" applyAlignment="1">
      <alignment horizontal="center" vertical="center" wrapText="1"/>
    </xf>
    <xf numFmtId="0" fontId="121" fillId="2" borderId="2" xfId="0" applyFont="1" applyFill="1" applyBorder="1" applyAlignment="1">
      <alignment horizontal="center" vertical="center" wrapText="1"/>
    </xf>
    <xf numFmtId="0" fontId="39" fillId="2" borderId="0" xfId="9" applyFont="1" applyFill="1" applyAlignment="1">
      <alignment vertical="top" wrapText="1"/>
    </xf>
    <xf numFmtId="0" fontId="41" fillId="29" borderId="111" xfId="0" applyFont="1" applyFill="1" applyBorder="1" applyAlignment="1">
      <alignment horizontal="center" vertical="center"/>
    </xf>
    <xf numFmtId="0" fontId="41" fillId="29" borderId="105" xfId="0" applyFont="1" applyFill="1" applyBorder="1" applyAlignment="1">
      <alignment horizontal="center" vertical="center"/>
    </xf>
    <xf numFmtId="0" fontId="41" fillId="29" borderId="112" xfId="0" applyFont="1" applyFill="1" applyBorder="1" applyAlignment="1">
      <alignment horizontal="center" vertical="center"/>
    </xf>
    <xf numFmtId="0" fontId="41" fillId="4" borderId="0" xfId="9" applyFont="1" applyFill="1" applyAlignment="1">
      <alignment horizontal="left" vertical="center" wrapText="1"/>
    </xf>
    <xf numFmtId="0" fontId="43" fillId="2" borderId="0" xfId="0" applyFont="1" applyFill="1" applyAlignment="1">
      <alignment horizontal="left" vertical="center"/>
    </xf>
    <xf numFmtId="0" fontId="43" fillId="2" borderId="20" xfId="0" applyFont="1" applyFill="1" applyBorder="1" applyAlignment="1">
      <alignment horizontal="left" vertical="center"/>
    </xf>
    <xf numFmtId="0" fontId="39" fillId="2" borderId="0" xfId="0" applyFont="1" applyFill="1" applyAlignment="1">
      <alignment horizontal="center" vertical="top"/>
    </xf>
    <xf numFmtId="0" fontId="39" fillId="2" borderId="0" xfId="0" applyFont="1" applyFill="1" applyAlignment="1">
      <alignment vertical="top" wrapText="1"/>
    </xf>
    <xf numFmtId="0" fontId="39" fillId="0" borderId="0" xfId="0" applyFont="1" applyAlignment="1">
      <alignment vertical="center"/>
    </xf>
    <xf numFmtId="0" fontId="39" fillId="2" borderId="0" xfId="0" applyFont="1" applyFill="1" applyAlignment="1">
      <alignment horizontal="left" vertical="top" wrapText="1"/>
    </xf>
    <xf numFmtId="0" fontId="39" fillId="2" borderId="0" xfId="0" quotePrefix="1" applyFont="1" applyFill="1" applyAlignment="1">
      <alignment horizontal="center" vertical="top"/>
    </xf>
    <xf numFmtId="0" fontId="41" fillId="3" borderId="0" xfId="9" applyFont="1" applyFill="1" applyAlignment="1">
      <alignment horizontal="left" vertical="center" wrapText="1"/>
    </xf>
    <xf numFmtId="0" fontId="41" fillId="2" borderId="0" xfId="0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center" wrapText="1"/>
    </xf>
    <xf numFmtId="0" fontId="39" fillId="2" borderId="0" xfId="9" applyFont="1" applyFill="1" applyAlignment="1">
      <alignment horizontal="center" vertical="top"/>
    </xf>
    <xf numFmtId="0" fontId="39" fillId="2" borderId="0" xfId="9" applyFont="1" applyFill="1" applyAlignment="1">
      <alignment horizontal="center" vertical="top" wrapText="1"/>
    </xf>
    <xf numFmtId="0" fontId="39" fillId="2" borderId="0" xfId="9" applyFont="1" applyFill="1" applyAlignment="1">
      <alignment horizontal="left" vertical="top" wrapText="1"/>
    </xf>
    <xf numFmtId="0" fontId="39" fillId="2" borderId="0" xfId="0" applyFont="1" applyFill="1" applyAlignment="1">
      <alignment vertical="center" wrapText="1"/>
    </xf>
    <xf numFmtId="0" fontId="71" fillId="0" borderId="0" xfId="0" applyFont="1" applyAlignment="1">
      <alignment vertical="top" wrapText="1"/>
    </xf>
    <xf numFmtId="0" fontId="71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39" fillId="0" borderId="0" xfId="0" applyFont="1" applyAlignment="1">
      <alignment vertical="center" wrapText="1"/>
    </xf>
    <xf numFmtId="0" fontId="43" fillId="2" borderId="0" xfId="0" applyFont="1" applyFill="1" applyAlignment="1">
      <alignment horizontal="left" vertical="center" wrapText="1"/>
    </xf>
    <xf numFmtId="0" fontId="42" fillId="18" borderId="96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 vertical="center" wrapText="1"/>
    </xf>
    <xf numFmtId="0" fontId="42" fillId="18" borderId="48" xfId="0" applyFont="1" applyFill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0" fillId="2" borderId="26" xfId="0" applyFont="1" applyFill="1" applyBorder="1" applyAlignment="1">
      <alignment horizontal="center" vertical="center" wrapText="1"/>
    </xf>
    <xf numFmtId="0" fontId="40" fillId="2" borderId="51" xfId="0" applyFont="1" applyFill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vertical="center" wrapText="1"/>
    </xf>
    <xf numFmtId="0" fontId="45" fillId="0" borderId="88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0" fillId="0" borderId="39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66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45" fillId="0" borderId="5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2" fillId="8" borderId="63" xfId="0" applyFont="1" applyFill="1" applyBorder="1" applyAlignment="1">
      <alignment horizontal="center" vertical="center"/>
    </xf>
    <xf numFmtId="0" fontId="42" fillId="8" borderId="61" xfId="0" applyFont="1" applyFill="1" applyBorder="1" applyAlignment="1">
      <alignment horizontal="center" vertical="center"/>
    </xf>
    <xf numFmtId="0" fontId="42" fillId="8" borderId="60" xfId="0" applyFont="1" applyFill="1" applyBorder="1" applyAlignment="1">
      <alignment horizontal="center" vertical="center"/>
    </xf>
    <xf numFmtId="0" fontId="45" fillId="2" borderId="33" xfId="0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 wrapText="1"/>
    </xf>
    <xf numFmtId="0" fontId="45" fillId="2" borderId="99" xfId="0" applyFont="1" applyFill="1" applyBorder="1" applyAlignment="1">
      <alignment horizontal="center" vertical="center" wrapText="1"/>
    </xf>
    <xf numFmtId="0" fontId="42" fillId="8" borderId="55" xfId="0" applyFont="1" applyFill="1" applyBorder="1" applyAlignment="1">
      <alignment horizontal="center" vertical="center"/>
    </xf>
    <xf numFmtId="0" fontId="42" fillId="8" borderId="56" xfId="0" applyFont="1" applyFill="1" applyBorder="1" applyAlignment="1">
      <alignment horizontal="center" vertical="center"/>
    </xf>
    <xf numFmtId="9" fontId="83" fillId="21" borderId="56" xfId="12" applyFont="1" applyFill="1" applyBorder="1" applyAlignment="1">
      <alignment horizontal="center" vertical="center"/>
    </xf>
    <xf numFmtId="9" fontId="83" fillId="21" borderId="60" xfId="12" applyFont="1" applyFill="1" applyBorder="1" applyAlignment="1">
      <alignment horizontal="center" vertical="center"/>
    </xf>
    <xf numFmtId="9" fontId="83" fillId="21" borderId="71" xfId="12" applyFont="1" applyFill="1" applyBorder="1" applyAlignment="1">
      <alignment horizontal="center" vertical="center"/>
    </xf>
    <xf numFmtId="9" fontId="83" fillId="21" borderId="144" xfId="12" applyFont="1" applyFill="1" applyBorder="1" applyAlignment="1">
      <alignment horizontal="center" vertical="center"/>
    </xf>
    <xf numFmtId="0" fontId="83" fillId="21" borderId="63" xfId="0" applyFont="1" applyFill="1" applyBorder="1" applyAlignment="1">
      <alignment horizontal="center"/>
    </xf>
    <xf numFmtId="0" fontId="83" fillId="21" borderId="60" xfId="0" applyFont="1" applyFill="1" applyBorder="1" applyAlignment="1">
      <alignment horizontal="center"/>
    </xf>
    <xf numFmtId="0" fontId="83" fillId="21" borderId="61" xfId="0" applyFont="1" applyFill="1" applyBorder="1" applyAlignment="1">
      <alignment horizontal="center"/>
    </xf>
    <xf numFmtId="0" fontId="42" fillId="0" borderId="31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66" xfId="0" applyFont="1" applyBorder="1" applyAlignment="1">
      <alignment horizontal="center"/>
    </xf>
    <xf numFmtId="0" fontId="42" fillId="18" borderId="30" xfId="0" applyFont="1" applyFill="1" applyBorder="1" applyAlignment="1">
      <alignment horizontal="center"/>
    </xf>
    <xf numFmtId="0" fontId="42" fillId="18" borderId="92" xfId="0" applyFont="1" applyFill="1" applyBorder="1" applyAlignment="1">
      <alignment horizontal="center"/>
    </xf>
    <xf numFmtId="0" fontId="42" fillId="2" borderId="89" xfId="0" applyFont="1" applyFill="1" applyBorder="1" applyAlignment="1">
      <alignment horizontal="center"/>
    </xf>
    <xf numFmtId="0" fontId="42" fillId="2" borderId="90" xfId="0" applyFont="1" applyFill="1" applyBorder="1" applyAlignment="1">
      <alignment horizontal="center"/>
    </xf>
    <xf numFmtId="0" fontId="42" fillId="2" borderId="37" xfId="0" applyFont="1" applyFill="1" applyBorder="1" applyAlignment="1">
      <alignment horizontal="center"/>
    </xf>
    <xf numFmtId="0" fontId="42" fillId="2" borderId="85" xfId="0" applyFont="1" applyFill="1" applyBorder="1" applyAlignment="1">
      <alignment horizontal="center"/>
    </xf>
    <xf numFmtId="0" fontId="42" fillId="2" borderId="0" xfId="0" applyFont="1" applyFill="1" applyAlignment="1">
      <alignment horizontal="center"/>
    </xf>
    <xf numFmtId="0" fontId="42" fillId="2" borderId="62" xfId="0" applyFont="1" applyFill="1" applyBorder="1" applyAlignment="1">
      <alignment horizontal="center"/>
    </xf>
    <xf numFmtId="0" fontId="42" fillId="2" borderId="47" xfId="0" applyFont="1" applyFill="1" applyBorder="1" applyAlignment="1">
      <alignment horizontal="center"/>
    </xf>
    <xf numFmtId="0" fontId="42" fillId="2" borderId="71" xfId="0" applyFont="1" applyFill="1" applyBorder="1" applyAlignment="1">
      <alignment horizontal="center"/>
    </xf>
    <xf numFmtId="0" fontId="42" fillId="2" borderId="48" xfId="0" applyFont="1" applyFill="1" applyBorder="1" applyAlignment="1">
      <alignment horizontal="center"/>
    </xf>
    <xf numFmtId="0" fontId="45" fillId="0" borderId="26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0" fillId="0" borderId="75" xfId="0" applyFont="1" applyBorder="1" applyAlignment="1">
      <alignment horizontal="center" vertical="center" wrapText="1"/>
    </xf>
    <xf numFmtId="0" fontId="40" fillId="0" borderId="97" xfId="0" applyFont="1" applyBorder="1" applyAlignment="1">
      <alignment horizontal="center" vertical="center" wrapText="1"/>
    </xf>
    <xf numFmtId="0" fontId="45" fillId="0" borderId="86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63" xfId="0" applyFont="1" applyBorder="1" applyAlignment="1">
      <alignment horizontal="center" vertical="center"/>
    </xf>
    <xf numFmtId="0" fontId="45" fillId="0" borderId="60" xfId="0" applyFont="1" applyBorder="1" applyAlignment="1">
      <alignment horizontal="center" vertical="center"/>
    </xf>
    <xf numFmtId="0" fontId="45" fillId="0" borderId="61" xfId="0" applyFont="1" applyBorder="1" applyAlignment="1">
      <alignment horizontal="center" vertical="center"/>
    </xf>
    <xf numFmtId="0" fontId="81" fillId="19" borderId="96" xfId="0" applyFont="1" applyFill="1" applyBorder="1" applyAlignment="1">
      <alignment horizontal="center" vertical="center" wrapText="1"/>
    </xf>
    <xf numFmtId="0" fontId="81" fillId="19" borderId="64" xfId="0" applyFont="1" applyFill="1" applyBorder="1" applyAlignment="1">
      <alignment horizontal="center" vertical="center" wrapText="1"/>
    </xf>
    <xf numFmtId="0" fontId="81" fillId="19" borderId="65" xfId="0" applyFont="1" applyFill="1" applyBorder="1" applyAlignment="1">
      <alignment horizontal="center" vertical="center" wrapText="1"/>
    </xf>
    <xf numFmtId="0" fontId="45" fillId="18" borderId="96" xfId="0" applyFont="1" applyFill="1" applyBorder="1" applyAlignment="1">
      <alignment horizontal="center" vertical="center" wrapText="1"/>
    </xf>
    <xf numFmtId="0" fontId="45" fillId="18" borderId="64" xfId="0" applyFont="1" applyFill="1" applyBorder="1" applyAlignment="1">
      <alignment horizontal="center" vertical="center" wrapText="1"/>
    </xf>
    <xf numFmtId="0" fontId="45" fillId="18" borderId="65" xfId="0" applyFont="1" applyFill="1" applyBorder="1" applyAlignment="1">
      <alignment horizontal="center" vertical="center" wrapText="1"/>
    </xf>
    <xf numFmtId="0" fontId="45" fillId="0" borderId="75" xfId="0" applyFont="1" applyBorder="1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0" fontId="45" fillId="0" borderId="97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66" xfId="0" applyFont="1" applyBorder="1" applyAlignment="1">
      <alignment horizontal="center"/>
    </xf>
    <xf numFmtId="0" fontId="42" fillId="30" borderId="86" xfId="0" applyFont="1" applyFill="1" applyBorder="1" applyAlignment="1">
      <alignment horizontal="center"/>
    </xf>
    <xf numFmtId="0" fontId="42" fillId="30" borderId="10" xfId="0" applyFont="1" applyFill="1" applyBorder="1" applyAlignment="1">
      <alignment horizontal="center"/>
    </xf>
    <xf numFmtId="0" fontId="42" fillId="30" borderId="35" xfId="0" applyFont="1" applyFill="1" applyBorder="1" applyAlignment="1">
      <alignment horizontal="center"/>
    </xf>
    <xf numFmtId="0" fontId="42" fillId="8" borderId="86" xfId="0" applyFont="1" applyFill="1" applyBorder="1" applyAlignment="1">
      <alignment horizontal="center"/>
    </xf>
    <xf numFmtId="0" fontId="42" fillId="8" borderId="35" xfId="0" applyFont="1" applyFill="1" applyBorder="1" applyAlignment="1">
      <alignment horizontal="center"/>
    </xf>
    <xf numFmtId="1" fontId="41" fillId="8" borderId="12" xfId="12" applyNumberFormat="1" applyFont="1" applyFill="1" applyBorder="1" applyAlignment="1">
      <alignment horizontal="center" vertical="center"/>
    </xf>
    <xf numFmtId="0" fontId="41" fillId="0" borderId="53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41" fillId="0" borderId="93" xfId="0" applyFont="1" applyBorder="1" applyAlignment="1">
      <alignment horizontal="center" vertical="center" wrapText="1"/>
    </xf>
    <xf numFmtId="9" fontId="83" fillId="8" borderId="12" xfId="12" applyFont="1" applyFill="1" applyBorder="1" applyAlignment="1">
      <alignment horizontal="center" vertical="center"/>
    </xf>
    <xf numFmtId="9" fontId="41" fillId="30" borderId="145" xfId="12" applyFont="1" applyFill="1" applyBorder="1" applyAlignment="1">
      <alignment horizontal="center" vertical="center"/>
    </xf>
    <xf numFmtId="9" fontId="41" fillId="30" borderId="12" xfId="12" applyFont="1" applyFill="1" applyBorder="1" applyAlignment="1">
      <alignment horizontal="center" vertical="center"/>
    </xf>
    <xf numFmtId="9" fontId="41" fillId="30" borderId="120" xfId="12" applyFont="1" applyFill="1" applyBorder="1" applyAlignment="1">
      <alignment horizontal="center" vertical="center"/>
    </xf>
    <xf numFmtId="0" fontId="40" fillId="0" borderId="53" xfId="0" applyFont="1" applyBorder="1" applyAlignment="1">
      <alignment horizontal="center" vertical="center" wrapText="1"/>
    </xf>
    <xf numFmtId="0" fontId="40" fillId="0" borderId="93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2" fillId="18" borderId="12" xfId="0" applyFont="1" applyFill="1" applyBorder="1" applyAlignment="1">
      <alignment horizontal="center"/>
    </xf>
    <xf numFmtId="0" fontId="42" fillId="8" borderId="30" xfId="0" applyFont="1" applyFill="1" applyBorder="1" applyAlignment="1">
      <alignment horizontal="center"/>
    </xf>
    <xf numFmtId="0" fontId="42" fillId="8" borderId="92" xfId="0" applyFont="1" applyFill="1" applyBorder="1" applyAlignment="1">
      <alignment horizontal="center"/>
    </xf>
    <xf numFmtId="0" fontId="45" fillId="18" borderId="62" xfId="0" applyFont="1" applyFill="1" applyBorder="1" applyAlignment="1">
      <alignment horizontal="center" vertical="center" wrapText="1"/>
    </xf>
    <xf numFmtId="0" fontId="45" fillId="18" borderId="48" xfId="0" applyFont="1" applyFill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/>
    </xf>
    <xf numFmtId="0" fontId="45" fillId="0" borderId="69" xfId="0" applyFont="1" applyBorder="1" applyAlignment="1">
      <alignment horizontal="center" vertical="center"/>
    </xf>
    <xf numFmtId="0" fontId="45" fillId="0" borderId="95" xfId="0" applyFont="1" applyBorder="1" applyAlignment="1">
      <alignment horizontal="center" vertical="center"/>
    </xf>
    <xf numFmtId="0" fontId="45" fillId="0" borderId="9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0" fillId="0" borderId="89" xfId="0" applyFont="1" applyBorder="1" applyAlignment="1">
      <alignment horizontal="center" vertical="center" wrapText="1"/>
    </xf>
    <xf numFmtId="0" fontId="40" fillId="0" borderId="90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9" fontId="83" fillId="21" borderId="146" xfId="12" applyFont="1" applyFill="1" applyBorder="1" applyAlignment="1">
      <alignment horizontal="center" vertical="center"/>
    </xf>
    <xf numFmtId="0" fontId="44" fillId="0" borderId="89" xfId="0" applyFont="1" applyBorder="1" applyAlignment="1">
      <alignment horizontal="center" vertical="center" wrapText="1"/>
    </xf>
    <xf numFmtId="0" fontId="44" fillId="0" borderId="90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15" xfId="0" applyFont="1" applyFill="1" applyBorder="1" applyAlignment="1">
      <alignment horizontal="center" vertical="center" wrapText="1"/>
    </xf>
    <xf numFmtId="0" fontId="42" fillId="18" borderId="86" xfId="0" applyFont="1" applyFill="1" applyBorder="1" applyAlignment="1">
      <alignment horizontal="center"/>
    </xf>
    <xf numFmtId="0" fontId="42" fillId="18" borderId="10" xfId="0" applyFont="1" applyFill="1" applyBorder="1" applyAlignment="1">
      <alignment horizontal="center"/>
    </xf>
    <xf numFmtId="0" fontId="42" fillId="18" borderId="35" xfId="0" applyFont="1" applyFill="1" applyBorder="1" applyAlignment="1">
      <alignment horizontal="center"/>
    </xf>
    <xf numFmtId="1" fontId="45" fillId="8" borderId="30" xfId="12" applyNumberFormat="1" applyFont="1" applyFill="1" applyBorder="1" applyAlignment="1">
      <alignment horizontal="center"/>
    </xf>
    <xf numFmtId="1" fontId="45" fillId="8" borderId="12" xfId="12" applyNumberFormat="1" applyFont="1" applyFill="1" applyBorder="1" applyAlignment="1">
      <alignment horizontal="center"/>
    </xf>
    <xf numFmtId="9" fontId="83" fillId="21" borderId="12" xfId="12" applyFont="1" applyFill="1" applyBorder="1" applyAlignment="1">
      <alignment horizontal="center"/>
    </xf>
    <xf numFmtId="9" fontId="83" fillId="21" borderId="120" xfId="12" applyFont="1" applyFill="1" applyBorder="1" applyAlignment="1">
      <alignment horizontal="center"/>
    </xf>
    <xf numFmtId="0" fontId="42" fillId="21" borderId="63" xfId="0" applyFont="1" applyFill="1" applyBorder="1" applyAlignment="1">
      <alignment horizontal="center"/>
    </xf>
    <xf numFmtId="0" fontId="42" fillId="21" borderId="60" xfId="0" applyFont="1" applyFill="1" applyBorder="1" applyAlignment="1">
      <alignment horizontal="center"/>
    </xf>
    <xf numFmtId="0" fontId="42" fillId="21" borderId="61" xfId="0" applyFont="1" applyFill="1" applyBorder="1" applyAlignment="1">
      <alignment horizontal="center"/>
    </xf>
    <xf numFmtId="0" fontId="45" fillId="2" borderId="86" xfId="0" applyFont="1" applyFill="1" applyBorder="1" applyAlignment="1">
      <alignment horizontal="center" vertical="center" wrapText="1"/>
    </xf>
    <xf numFmtId="0" fontId="45" fillId="2" borderId="35" xfId="0" applyFont="1" applyFill="1" applyBorder="1" applyAlignment="1">
      <alignment horizontal="center" vertical="center" wrapText="1"/>
    </xf>
    <xf numFmtId="0" fontId="42" fillId="31" borderId="63" xfId="0" applyFont="1" applyFill="1" applyBorder="1" applyAlignment="1">
      <alignment horizontal="center"/>
    </xf>
    <xf numFmtId="0" fontId="42" fillId="31" borderId="60" xfId="0" applyFont="1" applyFill="1" applyBorder="1" applyAlignment="1">
      <alignment horizontal="center"/>
    </xf>
    <xf numFmtId="0" fontId="42" fillId="31" borderId="61" xfId="0" applyFont="1" applyFill="1" applyBorder="1" applyAlignment="1">
      <alignment horizontal="center"/>
    </xf>
    <xf numFmtId="0" fontId="41" fillId="0" borderId="63" xfId="0" applyFont="1" applyBorder="1" applyAlignment="1">
      <alignment horizontal="center" vertical="center"/>
    </xf>
    <xf numFmtId="0" fontId="41" fillId="0" borderId="60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5" borderId="29" xfId="0" applyFont="1" applyFill="1" applyBorder="1" applyAlignment="1">
      <alignment horizontal="center" vertical="center"/>
    </xf>
    <xf numFmtId="0" fontId="42" fillId="5" borderId="11" xfId="0" applyFont="1" applyFill="1" applyBorder="1" applyAlignment="1">
      <alignment horizontal="center" vertical="center"/>
    </xf>
    <xf numFmtId="9" fontId="45" fillId="2" borderId="128" xfId="12" applyFont="1" applyFill="1" applyBorder="1" applyAlignment="1">
      <alignment horizontal="center" vertical="center"/>
    </xf>
    <xf numFmtId="9" fontId="45" fillId="18" borderId="128" xfId="12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/>
    </xf>
    <xf numFmtId="0" fontId="42" fillId="18" borderId="81" xfId="0" applyFont="1" applyFill="1" applyBorder="1" applyAlignment="1">
      <alignment horizontal="center"/>
    </xf>
    <xf numFmtId="0" fontId="45" fillId="2" borderId="96" xfId="0" applyFont="1" applyFill="1" applyBorder="1" applyAlignment="1">
      <alignment horizontal="center" vertical="center" wrapText="1"/>
    </xf>
    <xf numFmtId="0" fontId="45" fillId="2" borderId="64" xfId="0" applyFont="1" applyFill="1" applyBorder="1" applyAlignment="1">
      <alignment horizontal="center" vertical="center" wrapText="1"/>
    </xf>
    <xf numFmtId="0" fontId="45" fillId="2" borderId="65" xfId="0" applyFont="1" applyFill="1" applyBorder="1" applyAlignment="1">
      <alignment horizontal="center" vertical="center" wrapText="1"/>
    </xf>
    <xf numFmtId="9" fontId="45" fillId="18" borderId="128" xfId="12" applyFont="1" applyFill="1" applyBorder="1" applyAlignment="1">
      <alignment horizontal="center" vertical="center" wrapText="1"/>
    </xf>
    <xf numFmtId="0" fontId="45" fillId="2" borderId="89" xfId="0" applyFont="1" applyFill="1" applyBorder="1" applyAlignment="1">
      <alignment horizontal="center" vertical="center" wrapText="1"/>
    </xf>
    <xf numFmtId="0" fontId="45" fillId="2" borderId="37" xfId="0" applyFont="1" applyFill="1" applyBorder="1" applyAlignment="1">
      <alignment horizontal="center" vertical="center" wrapText="1"/>
    </xf>
    <xf numFmtId="0" fontId="45" fillId="2" borderId="98" xfId="0" applyFont="1" applyFill="1" applyBorder="1" applyAlignment="1">
      <alignment horizontal="center" vertical="center" wrapText="1"/>
    </xf>
    <xf numFmtId="0" fontId="45" fillId="2" borderId="68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99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0" fontId="45" fillId="0" borderId="67" xfId="0" applyFont="1" applyBorder="1" applyAlignment="1">
      <alignment horizontal="center" vertical="center" wrapText="1"/>
    </xf>
    <xf numFmtId="0" fontId="45" fillId="2" borderId="10" xfId="0" applyFont="1" applyFill="1" applyBorder="1" applyAlignment="1">
      <alignment horizontal="center" vertical="center" wrapText="1"/>
    </xf>
    <xf numFmtId="0" fontId="45" fillId="0" borderId="96" xfId="0" applyFont="1" applyBorder="1" applyAlignment="1">
      <alignment horizontal="center" vertical="center" wrapText="1"/>
    </xf>
    <xf numFmtId="0" fontId="45" fillId="0" borderId="64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center" wrapText="1"/>
    </xf>
    <xf numFmtId="0" fontId="45" fillId="0" borderId="89" xfId="0" applyFont="1" applyBorder="1" applyAlignment="1">
      <alignment horizontal="center" vertical="center" wrapText="1"/>
    </xf>
    <xf numFmtId="0" fontId="45" fillId="0" borderId="90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0" borderId="98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center" wrapText="1"/>
    </xf>
    <xf numFmtId="0" fontId="42" fillId="18" borderId="98" xfId="0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 vertical="center"/>
    </xf>
    <xf numFmtId="0" fontId="42" fillId="18" borderId="68" xfId="0" applyFont="1" applyFill="1" applyBorder="1" applyAlignment="1">
      <alignment horizontal="center" vertical="center"/>
    </xf>
    <xf numFmtId="0" fontId="42" fillId="5" borderId="76" xfId="0" applyFont="1" applyFill="1" applyBorder="1" applyAlignment="1">
      <alignment horizontal="center" vertical="center"/>
    </xf>
    <xf numFmtId="9" fontId="45" fillId="2" borderId="74" xfId="12" applyFont="1" applyFill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/>
    </xf>
    <xf numFmtId="9" fontId="45" fillId="2" borderId="74" xfId="12" applyFont="1" applyFill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66" xfId="0" applyFont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 wrapText="1"/>
    </xf>
    <xf numFmtId="9" fontId="39" fillId="18" borderId="74" xfId="12" applyFont="1" applyFill="1" applyBorder="1" applyAlignment="1">
      <alignment horizontal="center" vertical="center" wrapText="1"/>
    </xf>
    <xf numFmtId="9" fontId="121" fillId="21" borderId="89" xfId="12" applyFont="1" applyFill="1" applyBorder="1" applyAlignment="1">
      <alignment horizontal="center" vertical="center" wrapText="1"/>
    </xf>
    <xf numFmtId="9" fontId="121" fillId="21" borderId="90" xfId="12" applyFont="1" applyFill="1" applyBorder="1" applyAlignment="1">
      <alignment horizontal="center" vertical="center" wrapText="1"/>
    </xf>
    <xf numFmtId="9" fontId="121" fillId="21" borderId="37" xfId="12" applyFont="1" applyFill="1" applyBorder="1" applyAlignment="1">
      <alignment horizontal="center" vertical="center" wrapText="1"/>
    </xf>
    <xf numFmtId="9" fontId="121" fillId="21" borderId="47" xfId="12" applyFont="1" applyFill="1" applyBorder="1" applyAlignment="1">
      <alignment horizontal="center" vertical="center" wrapText="1"/>
    </xf>
    <xf numFmtId="9" fontId="121" fillId="21" borderId="71" xfId="12" applyFont="1" applyFill="1" applyBorder="1" applyAlignment="1">
      <alignment horizontal="center" vertical="center" wrapText="1"/>
    </xf>
    <xf numFmtId="9" fontId="121" fillId="21" borderId="48" xfId="12" applyFont="1" applyFill="1" applyBorder="1" applyAlignment="1">
      <alignment horizontal="center" vertical="center" wrapText="1"/>
    </xf>
    <xf numFmtId="0" fontId="42" fillId="18" borderId="0" xfId="0" applyFont="1" applyFill="1" applyAlignment="1">
      <alignment horizontal="center"/>
    </xf>
    <xf numFmtId="0" fontId="45" fillId="0" borderId="89" xfId="0" applyFont="1" applyBorder="1" applyAlignment="1">
      <alignment horizontal="center" vertical="center"/>
    </xf>
    <xf numFmtId="0" fontId="45" fillId="0" borderId="90" xfId="0" applyFont="1" applyBorder="1" applyAlignment="1">
      <alignment horizontal="center" vertical="center"/>
    </xf>
    <xf numFmtId="0" fontId="45" fillId="0" borderId="37" xfId="0" applyFont="1" applyBorder="1" applyAlignment="1">
      <alignment horizontal="center" vertical="center"/>
    </xf>
    <xf numFmtId="0" fontId="42" fillId="18" borderId="85" xfId="0" applyFont="1" applyFill="1" applyBorder="1" applyAlignment="1">
      <alignment horizontal="center"/>
    </xf>
    <xf numFmtId="0" fontId="42" fillId="18" borderId="62" xfId="0" applyFont="1" applyFill="1" applyBorder="1" applyAlignment="1">
      <alignment horizontal="center"/>
    </xf>
    <xf numFmtId="0" fontId="71" fillId="2" borderId="11" xfId="0" applyFont="1" applyFill="1" applyBorder="1" applyAlignment="1">
      <alignment horizontal="center" vertical="top" wrapText="1"/>
    </xf>
    <xf numFmtId="0" fontId="71" fillId="2" borderId="76" xfId="0" applyFont="1" applyFill="1" applyBorder="1" applyAlignment="1">
      <alignment horizontal="center" vertical="top" wrapText="1"/>
    </xf>
    <xf numFmtId="0" fontId="71" fillId="2" borderId="0" xfId="0" applyFont="1" applyFill="1" applyAlignment="1">
      <alignment horizontal="center" vertical="top" wrapText="1"/>
    </xf>
    <xf numFmtId="0" fontId="71" fillId="2" borderId="62" xfId="0" applyFont="1" applyFill="1" applyBorder="1" applyAlignment="1">
      <alignment horizontal="center" vertical="top" wrapText="1"/>
    </xf>
    <xf numFmtId="0" fontId="71" fillId="2" borderId="71" xfId="0" applyFont="1" applyFill="1" applyBorder="1" applyAlignment="1">
      <alignment horizontal="center" vertical="top" wrapText="1"/>
    </xf>
    <xf numFmtId="0" fontId="71" fillId="2" borderId="48" xfId="0" applyFont="1" applyFill="1" applyBorder="1" applyAlignment="1">
      <alignment horizontal="center" vertical="top" wrapText="1"/>
    </xf>
    <xf numFmtId="0" fontId="123" fillId="2" borderId="113" xfId="0" applyFont="1" applyFill="1" applyBorder="1" applyAlignment="1">
      <alignment horizontal="center"/>
    </xf>
    <xf numFmtId="0" fontId="123" fillId="2" borderId="114" xfId="0" applyFont="1" applyFill="1" applyBorder="1" applyAlignment="1">
      <alignment horizontal="center"/>
    </xf>
    <xf numFmtId="0" fontId="71" fillId="2" borderId="0" xfId="0" applyFont="1" applyFill="1" applyAlignment="1">
      <alignment horizontal="left" vertical="top" wrapText="1"/>
    </xf>
    <xf numFmtId="0" fontId="83" fillId="29" borderId="111" xfId="0" applyFont="1" applyFill="1" applyBorder="1" applyAlignment="1">
      <alignment horizontal="center" vertical="center"/>
    </xf>
    <xf numFmtId="0" fontId="83" fillId="29" borderId="105" xfId="0" applyFont="1" applyFill="1" applyBorder="1" applyAlignment="1">
      <alignment horizontal="center" vertical="center"/>
    </xf>
    <xf numFmtId="0" fontId="83" fillId="29" borderId="112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 vertical="top"/>
    </xf>
    <xf numFmtId="0" fontId="71" fillId="2" borderId="18" xfId="0" applyFont="1" applyFill="1" applyBorder="1" applyAlignment="1">
      <alignment horizontal="left" vertical="top" wrapText="1"/>
    </xf>
    <xf numFmtId="0" fontId="39" fillId="22" borderId="0" xfId="0" applyFont="1" applyFill="1" applyAlignment="1">
      <alignment horizontal="left" vertical="center" wrapText="1"/>
    </xf>
    <xf numFmtId="0" fontId="71" fillId="2" borderId="0" xfId="9" applyFont="1" applyFill="1" applyAlignment="1">
      <alignment horizontal="left" vertical="top" wrapText="1"/>
    </xf>
    <xf numFmtId="0" fontId="39" fillId="2" borderId="0" xfId="0" applyFont="1" applyFill="1" applyAlignment="1">
      <alignment horizontal="left" wrapText="1"/>
    </xf>
    <xf numFmtId="0" fontId="39" fillId="2" borderId="23" xfId="9" applyFont="1" applyFill="1" applyBorder="1" applyAlignment="1">
      <alignment horizontal="left" vertical="top" wrapText="1"/>
    </xf>
    <xf numFmtId="0" fontId="41" fillId="2" borderId="11" xfId="0" applyFont="1" applyFill="1" applyBorder="1" applyAlignment="1">
      <alignment horizontal="left" vertical="center"/>
    </xf>
    <xf numFmtId="0" fontId="39" fillId="22" borderId="0" xfId="0" applyFont="1" applyFill="1" applyAlignment="1">
      <alignment horizontal="left" vertical="top" wrapText="1"/>
    </xf>
    <xf numFmtId="0" fontId="71" fillId="2" borderId="0" xfId="0" applyFont="1" applyFill="1" applyAlignment="1">
      <alignment horizontal="center" vertical="top"/>
    </xf>
    <xf numFmtId="0" fontId="71" fillId="2" borderId="23" xfId="0" applyFont="1" applyFill="1" applyBorder="1" applyAlignment="1">
      <alignment horizontal="center" vertical="top"/>
    </xf>
    <xf numFmtId="0" fontId="72" fillId="2" borderId="0" xfId="0" applyFont="1" applyFill="1" applyAlignment="1">
      <alignment horizontal="left" vertical="top" wrapText="1"/>
    </xf>
    <xf numFmtId="0" fontId="71" fillId="2" borderId="0" xfId="0" applyFont="1" applyFill="1" applyAlignment="1">
      <alignment horizontal="left" vertical="center" wrapText="1"/>
    </xf>
    <xf numFmtId="0" fontId="40" fillId="2" borderId="25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0" fillId="24" borderId="4" xfId="6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/>
    </xf>
    <xf numFmtId="0" fontId="42" fillId="2" borderId="35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14" xfId="0" applyFont="1" applyFill="1" applyBorder="1" applyAlignment="1">
      <alignment horizontal="center" vertical="center" wrapText="1"/>
    </xf>
    <xf numFmtId="0" fontId="40" fillId="2" borderId="93" xfId="0" applyFont="1" applyFill="1" applyBorder="1" applyAlignment="1">
      <alignment horizontal="center" vertical="center" wrapText="1"/>
    </xf>
    <xf numFmtId="0" fontId="41" fillId="2" borderId="116" xfId="0" applyFont="1" applyFill="1" applyBorder="1" applyAlignment="1">
      <alignment horizontal="center" vertical="center"/>
    </xf>
    <xf numFmtId="0" fontId="41" fillId="2" borderId="117" xfId="0" applyFont="1" applyFill="1" applyBorder="1" applyAlignment="1">
      <alignment horizontal="center" vertical="center"/>
    </xf>
    <xf numFmtId="0" fontId="41" fillId="2" borderId="103" xfId="0" applyFont="1" applyFill="1" applyBorder="1" applyAlignment="1">
      <alignment horizontal="center" vertical="center" wrapText="1"/>
    </xf>
    <xf numFmtId="0" fontId="41" fillId="2" borderId="14" xfId="0" applyFont="1" applyFill="1" applyBorder="1" applyAlignment="1">
      <alignment horizontal="center" vertical="center" wrapText="1"/>
    </xf>
    <xf numFmtId="0" fontId="41" fillId="2" borderId="93" xfId="0" applyFont="1" applyFill="1" applyBorder="1" applyAlignment="1">
      <alignment horizontal="center" vertical="center" wrapText="1"/>
    </xf>
    <xf numFmtId="0" fontId="42" fillId="2" borderId="100" xfId="0" applyFont="1" applyFill="1" applyBorder="1" applyAlignment="1">
      <alignment horizontal="center" vertical="center"/>
    </xf>
    <xf numFmtId="0" fontId="42" fillId="2" borderId="101" xfId="0" applyFont="1" applyFill="1" applyBorder="1" applyAlignment="1">
      <alignment horizontal="center" vertical="center"/>
    </xf>
    <xf numFmtId="0" fontId="42" fillId="2" borderId="102" xfId="0" applyFont="1" applyFill="1" applyBorder="1" applyAlignment="1">
      <alignment horizontal="center" vertical="center"/>
    </xf>
    <xf numFmtId="0" fontId="42" fillId="2" borderId="103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81" xfId="0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45" fillId="2" borderId="78" xfId="0" applyFont="1" applyFill="1" applyBorder="1" applyAlignment="1">
      <alignment horizontal="center" vertical="center" wrapText="1"/>
    </xf>
    <xf numFmtId="0" fontId="45" fillId="2" borderId="76" xfId="0" applyFont="1" applyFill="1" applyBorder="1" applyAlignment="1">
      <alignment horizontal="center" vertical="center" wrapText="1"/>
    </xf>
    <xf numFmtId="0" fontId="45" fillId="2" borderId="62" xfId="0" applyFont="1" applyFill="1" applyBorder="1" applyAlignment="1">
      <alignment horizontal="center" vertical="center" wrapText="1"/>
    </xf>
    <xf numFmtId="0" fontId="44" fillId="2" borderId="54" xfId="0" applyFont="1" applyFill="1" applyBorder="1" applyAlignment="1">
      <alignment horizontal="center" vertical="center" wrapText="1"/>
    </xf>
    <xf numFmtId="0" fontId="44" fillId="2" borderId="35" xfId="0" applyFont="1" applyFill="1" applyBorder="1" applyAlignment="1">
      <alignment horizontal="center" vertical="center" wrapText="1"/>
    </xf>
    <xf numFmtId="0" fontId="40" fillId="22" borderId="25" xfId="6" applyFont="1" applyFill="1" applyBorder="1" applyAlignment="1">
      <alignment horizontal="center" vertical="center" wrapText="1"/>
    </xf>
    <xf numFmtId="0" fontId="40" fillId="22" borderId="54" xfId="6" applyFont="1" applyFill="1" applyBorder="1" applyAlignment="1">
      <alignment horizontal="center" vertical="center" wrapText="1"/>
    </xf>
    <xf numFmtId="0" fontId="50" fillId="22" borderId="25" xfId="0" applyFont="1" applyFill="1" applyBorder="1" applyAlignment="1">
      <alignment horizontal="center" vertical="center"/>
    </xf>
    <xf numFmtId="0" fontId="50" fillId="22" borderId="54" xfId="0" applyFont="1" applyFill="1" applyBorder="1" applyAlignment="1">
      <alignment horizontal="center" vertical="center"/>
    </xf>
    <xf numFmtId="0" fontId="109" fillId="2" borderId="25" xfId="0" quotePrefix="1" applyFont="1" applyFill="1" applyBorder="1" applyAlignment="1">
      <alignment horizontal="center" vertical="center"/>
    </xf>
    <xf numFmtId="0" fontId="109" fillId="2" borderId="54" xfId="0" quotePrefix="1" applyFont="1" applyFill="1" applyBorder="1" applyAlignment="1">
      <alignment horizontal="center" vertical="center"/>
    </xf>
    <xf numFmtId="0" fontId="40" fillId="22" borderId="25" xfId="0" applyFont="1" applyFill="1" applyBorder="1" applyAlignment="1">
      <alignment horizontal="center" vertical="center" wrapText="1"/>
    </xf>
    <xf numFmtId="0" fontId="40" fillId="22" borderId="54" xfId="0" applyFont="1" applyFill="1" applyBorder="1" applyAlignment="1">
      <alignment horizontal="center" vertical="center" wrapText="1"/>
    </xf>
    <xf numFmtId="0" fontId="50" fillId="22" borderId="25" xfId="0" quotePrefix="1" applyFont="1" applyFill="1" applyBorder="1" applyAlignment="1">
      <alignment horizontal="center" vertical="center"/>
    </xf>
    <xf numFmtId="0" fontId="50" fillId="22" borderId="54" xfId="0" quotePrefix="1" applyFont="1" applyFill="1" applyBorder="1" applyAlignment="1">
      <alignment horizontal="center" vertical="center"/>
    </xf>
    <xf numFmtId="0" fontId="40" fillId="22" borderId="9" xfId="0" applyFont="1" applyFill="1" applyBorder="1" applyAlignment="1">
      <alignment horizontal="center" vertical="center" wrapText="1"/>
    </xf>
    <xf numFmtId="0" fontId="40" fillId="22" borderId="14" xfId="0" applyFont="1" applyFill="1" applyBorder="1" applyAlignment="1">
      <alignment horizontal="center" vertical="center" wrapText="1"/>
    </xf>
    <xf numFmtId="0" fontId="40" fillId="22" borderId="93" xfId="0" applyFont="1" applyFill="1" applyBorder="1" applyAlignment="1">
      <alignment horizontal="center" vertical="center" wrapText="1"/>
    </xf>
    <xf numFmtId="0" fontId="109" fillId="2" borderId="86" xfId="0" quotePrefix="1" applyFont="1" applyFill="1" applyBorder="1" applyAlignment="1">
      <alignment horizontal="center" vertical="center"/>
    </xf>
    <xf numFmtId="0" fontId="109" fillId="2" borderId="35" xfId="0" quotePrefix="1" applyFont="1" applyFill="1" applyBorder="1" applyAlignment="1">
      <alignment horizontal="center" vertical="center"/>
    </xf>
    <xf numFmtId="0" fontId="109" fillId="2" borderId="2" xfId="0" applyFont="1" applyFill="1" applyBorder="1" applyAlignment="1">
      <alignment horizontal="center" vertical="center"/>
    </xf>
    <xf numFmtId="0" fontId="42" fillId="2" borderId="86" xfId="0" applyFont="1" applyFill="1" applyBorder="1" applyAlignment="1">
      <alignment horizontal="center" vertical="center"/>
    </xf>
    <xf numFmtId="0" fontId="42" fillId="2" borderId="54" xfId="0" applyFont="1" applyFill="1" applyBorder="1" applyAlignment="1">
      <alignment horizontal="center" vertical="center"/>
    </xf>
    <xf numFmtId="0" fontId="42" fillId="2" borderId="86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 vertical="center" wrapText="1"/>
    </xf>
    <xf numFmtId="0" fontId="40" fillId="22" borderId="8" xfId="6" applyFont="1" applyFill="1" applyBorder="1" applyAlignment="1">
      <alignment horizontal="center" vertical="center" wrapText="1"/>
    </xf>
    <xf numFmtId="0" fontId="40" fillId="22" borderId="78" xfId="6" applyFont="1" applyFill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103" fillId="2" borderId="29" xfId="0" applyFont="1" applyFill="1" applyBorder="1" applyAlignment="1">
      <alignment horizontal="center" vertical="center" wrapText="1"/>
    </xf>
    <xf numFmtId="0" fontId="103" fillId="2" borderId="76" xfId="0" applyFont="1" applyFill="1" applyBorder="1" applyAlignment="1">
      <alignment horizontal="center" vertical="center" wrapText="1"/>
    </xf>
    <xf numFmtId="0" fontId="103" fillId="2" borderId="98" xfId="0" applyFont="1" applyFill="1" applyBorder="1" applyAlignment="1">
      <alignment horizontal="center" vertical="center" wrapText="1"/>
    </xf>
    <xf numFmtId="0" fontId="103" fillId="2" borderId="68" xfId="0" applyFont="1" applyFill="1" applyBorder="1" applyAlignment="1">
      <alignment horizontal="center" vertical="center" wrapText="1"/>
    </xf>
    <xf numFmtId="0" fontId="109" fillId="2" borderId="25" xfId="0" applyFont="1" applyFill="1" applyBorder="1" applyAlignment="1">
      <alignment horizontal="center" vertical="center"/>
    </xf>
    <xf numFmtId="0" fontId="109" fillId="2" borderId="10" xfId="0" applyFont="1" applyFill="1" applyBorder="1" applyAlignment="1">
      <alignment horizontal="center" vertical="center"/>
    </xf>
    <xf numFmtId="0" fontId="109" fillId="2" borderId="54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 wrapText="1"/>
    </xf>
    <xf numFmtId="0" fontId="44" fillId="2" borderId="0" xfId="0" applyFont="1" applyFill="1" applyAlignment="1">
      <alignment horizontal="center" vertical="center"/>
    </xf>
    <xf numFmtId="0" fontId="125" fillId="2" borderId="0" xfId="0" quotePrefix="1" applyFont="1" applyFill="1" applyAlignment="1">
      <alignment horizontal="center" vertical="center"/>
    </xf>
    <xf numFmtId="0" fontId="103" fillId="2" borderId="104" xfId="0" applyFont="1" applyFill="1" applyBorder="1" applyAlignment="1">
      <alignment horizontal="center" vertical="center"/>
    </xf>
    <xf numFmtId="0" fontId="103" fillId="2" borderId="106" xfId="0" applyFont="1" applyFill="1" applyBorder="1" applyAlignment="1">
      <alignment horizontal="center" vertical="center"/>
    </xf>
    <xf numFmtId="0" fontId="103" fillId="2" borderId="105" xfId="0" applyFont="1" applyFill="1" applyBorder="1" applyAlignment="1">
      <alignment horizontal="center" vertical="center"/>
    </xf>
    <xf numFmtId="0" fontId="42" fillId="2" borderId="11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91" xfId="0" applyFont="1" applyFill="1" applyBorder="1" applyAlignment="1">
      <alignment horizontal="center" vertical="center" wrapText="1"/>
    </xf>
    <xf numFmtId="0" fontId="109" fillId="2" borderId="86" xfId="0" applyFont="1" applyFill="1" applyBorder="1" applyAlignment="1">
      <alignment horizontal="center" vertical="center"/>
    </xf>
    <xf numFmtId="0" fontId="40" fillId="2" borderId="18" xfId="0" applyFont="1" applyFill="1" applyBorder="1" applyAlignment="1">
      <alignment horizontal="center" vertical="center" wrapText="1"/>
    </xf>
    <xf numFmtId="0" fontId="40" fillId="2" borderId="87" xfId="0" applyFont="1" applyFill="1" applyBorder="1" applyAlignment="1">
      <alignment horizontal="center" vertical="center" wrapText="1"/>
    </xf>
    <xf numFmtId="0" fontId="40" fillId="2" borderId="91" xfId="0" applyFont="1" applyFill="1" applyBorder="1" applyAlignment="1">
      <alignment horizontal="center" vertical="center" wrapText="1"/>
    </xf>
    <xf numFmtId="0" fontId="124" fillId="2" borderId="8" xfId="0" applyFont="1" applyFill="1" applyBorder="1" applyAlignment="1">
      <alignment horizontal="center" vertical="center" wrapText="1"/>
    </xf>
    <xf numFmtId="0" fontId="124" fillId="2" borderId="4" xfId="0" applyFont="1" applyFill="1" applyBorder="1" applyAlignment="1">
      <alignment horizontal="center" vertical="center" wrapText="1"/>
    </xf>
    <xf numFmtId="0" fontId="124" fillId="2" borderId="78" xfId="0" applyFont="1" applyFill="1" applyBorder="1" applyAlignment="1">
      <alignment horizontal="center" vertical="center" wrapText="1"/>
    </xf>
    <xf numFmtId="0" fontId="42" fillId="2" borderId="112" xfId="0" applyFont="1" applyFill="1" applyBorder="1" applyAlignment="1">
      <alignment horizontal="center" vertical="center"/>
    </xf>
    <xf numFmtId="0" fontId="109" fillId="2" borderId="115" xfId="0" applyFont="1" applyFill="1" applyBorder="1" applyAlignment="1">
      <alignment horizontal="center" vertical="center"/>
    </xf>
    <xf numFmtId="0" fontId="124" fillId="2" borderId="11" xfId="0" applyFont="1" applyFill="1" applyBorder="1" applyAlignment="1">
      <alignment horizontal="center" vertical="center" wrapText="1"/>
    </xf>
    <xf numFmtId="0" fontId="124" fillId="2" borderId="0" xfId="0" applyFont="1" applyFill="1" applyAlignment="1">
      <alignment horizontal="center" vertical="center" wrapText="1"/>
    </xf>
    <xf numFmtId="0" fontId="124" fillId="2" borderId="23" xfId="0" applyFont="1" applyFill="1" applyBorder="1" applyAlignment="1">
      <alignment horizontal="center" vertical="center" wrapText="1"/>
    </xf>
    <xf numFmtId="0" fontId="42" fillId="2" borderId="7" xfId="9" applyFont="1" applyFill="1" applyBorder="1" applyAlignment="1">
      <alignment horizontal="center" vertical="center"/>
    </xf>
    <xf numFmtId="0" fontId="42" fillId="2" borderId="8" xfId="9" applyFont="1" applyFill="1" applyBorder="1" applyAlignment="1">
      <alignment horizontal="center" vertical="center"/>
    </xf>
    <xf numFmtId="0" fontId="42" fillId="2" borderId="53" xfId="9" applyFont="1" applyFill="1" applyBorder="1" applyAlignment="1">
      <alignment horizontal="center" vertical="center"/>
    </xf>
    <xf numFmtId="0" fontId="42" fillId="2" borderId="78" xfId="9" applyFont="1" applyFill="1" applyBorder="1" applyAlignment="1">
      <alignment horizontal="center" vertical="center"/>
    </xf>
    <xf numFmtId="0" fontId="103" fillId="2" borderId="107" xfId="0" applyFont="1" applyFill="1" applyBorder="1" applyAlignment="1">
      <alignment horizontal="center" vertical="center"/>
    </xf>
    <xf numFmtId="0" fontId="103" fillId="2" borderId="108" xfId="0" applyFont="1" applyFill="1" applyBorder="1" applyAlignment="1">
      <alignment horizontal="center" vertical="center"/>
    </xf>
    <xf numFmtId="0" fontId="103" fillId="2" borderId="109" xfId="0" applyFont="1" applyFill="1" applyBorder="1" applyAlignment="1">
      <alignment horizontal="center" vertical="center"/>
    </xf>
    <xf numFmtId="0" fontId="126" fillId="27" borderId="123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vertical="center" wrapText="1"/>
    </xf>
    <xf numFmtId="0" fontId="54" fillId="16" borderId="123" xfId="0" applyFont="1" applyFill="1" applyBorder="1" applyAlignment="1">
      <alignment horizontal="left" vertical="center" wrapText="1"/>
    </xf>
    <xf numFmtId="0" fontId="54" fillId="16" borderId="124" xfId="0" applyFont="1" applyFill="1" applyBorder="1" applyAlignment="1">
      <alignment horizontal="left" vertical="center" wrapText="1"/>
    </xf>
    <xf numFmtId="0" fontId="54" fillId="16" borderId="126" xfId="0" applyFont="1" applyFill="1" applyBorder="1" applyAlignment="1">
      <alignment horizontal="left" vertical="center" wrapText="1"/>
    </xf>
    <xf numFmtId="0" fontId="127" fillId="32" borderId="123" xfId="0" applyFont="1" applyFill="1" applyBorder="1" applyAlignment="1">
      <alignment horizontal="center" vertical="center" wrapText="1"/>
    </xf>
    <xf numFmtId="0" fontId="127" fillId="32" borderId="147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2" fillId="2" borderId="4" xfId="0" applyFont="1" applyFill="1" applyBorder="1" applyAlignment="1">
      <alignment horizontal="left" vertical="center" wrapText="1"/>
    </xf>
    <xf numFmtId="0" fontId="42" fillId="2" borderId="78" xfId="0" applyFont="1" applyFill="1" applyBorder="1" applyAlignment="1">
      <alignment horizontal="left" vertical="center" wrapText="1"/>
    </xf>
    <xf numFmtId="0" fontId="58" fillId="2" borderId="8" xfId="0" applyFont="1" applyFill="1" applyBorder="1" applyAlignment="1">
      <alignment horizontal="left" vertical="center" wrapText="1"/>
    </xf>
    <xf numFmtId="0" fontId="58" fillId="2" borderId="4" xfId="0" applyFont="1" applyFill="1" applyBorder="1" applyAlignment="1">
      <alignment horizontal="left" vertical="center" wrapText="1"/>
    </xf>
    <xf numFmtId="0" fontId="58" fillId="2" borderId="78" xfId="0" applyFont="1" applyFill="1" applyBorder="1" applyAlignment="1">
      <alignment horizontal="left" vertical="center" wrapText="1"/>
    </xf>
    <xf numFmtId="0" fontId="54" fillId="16" borderId="123" xfId="0" applyFont="1" applyFill="1" applyBorder="1" applyAlignment="1">
      <alignment horizontal="center" vertical="center" wrapText="1"/>
    </xf>
    <xf numFmtId="0" fontId="54" fillId="16" borderId="126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left" vertical="center" wrapText="1"/>
    </xf>
    <xf numFmtId="0" fontId="55" fillId="16" borderId="151" xfId="0" applyFont="1" applyFill="1" applyBorder="1" applyAlignment="1">
      <alignment horizontal="left" vertical="center" wrapText="1"/>
    </xf>
    <xf numFmtId="0" fontId="54" fillId="27" borderId="123" xfId="0" applyFont="1" applyFill="1" applyBorder="1" applyAlignment="1">
      <alignment horizontal="left" vertical="center" wrapText="1"/>
    </xf>
    <xf numFmtId="0" fontId="54" fillId="27" borderId="124" xfId="0" applyFont="1" applyFill="1" applyBorder="1" applyAlignment="1">
      <alignment horizontal="left" vertical="center" wrapText="1"/>
    </xf>
    <xf numFmtId="0" fontId="54" fillId="27" borderId="126" xfId="0" applyFont="1" applyFill="1" applyBorder="1" applyAlignment="1">
      <alignment horizontal="left" vertical="center" wrapText="1"/>
    </xf>
    <xf numFmtId="0" fontId="54" fillId="27" borderId="149" xfId="0" applyFont="1" applyFill="1" applyBorder="1" applyAlignment="1">
      <alignment horizontal="left" vertical="center" wrapText="1"/>
    </xf>
    <xf numFmtId="0" fontId="54" fillId="27" borderId="150" xfId="0" applyFont="1" applyFill="1" applyBorder="1" applyAlignment="1">
      <alignment horizontal="left" vertical="center" wrapText="1"/>
    </xf>
    <xf numFmtId="0" fontId="54" fillId="27" borderId="141" xfId="0" applyFont="1" applyFill="1" applyBorder="1" applyAlignment="1">
      <alignment horizontal="left" vertical="center" wrapText="1"/>
    </xf>
    <xf numFmtId="0" fontId="54" fillId="27" borderId="123" xfId="0" applyFont="1" applyFill="1" applyBorder="1" applyAlignment="1">
      <alignment horizontal="center" vertical="center" wrapText="1"/>
    </xf>
    <xf numFmtId="0" fontId="54" fillId="27" borderId="124" xfId="0" applyFont="1" applyFill="1" applyBorder="1" applyAlignment="1">
      <alignment horizontal="center" vertical="center" wrapText="1"/>
    </xf>
    <xf numFmtId="0" fontId="54" fillId="27" borderId="126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center" vertical="center"/>
    </xf>
    <xf numFmtId="0" fontId="55" fillId="16" borderId="126" xfId="0" applyFont="1" applyFill="1" applyBorder="1" applyAlignment="1">
      <alignment horizontal="center" vertical="center"/>
    </xf>
    <xf numFmtId="0" fontId="54" fillId="16" borderId="124" xfId="0" applyFont="1" applyFill="1" applyBorder="1" applyAlignment="1">
      <alignment horizontal="center" vertical="center" wrapText="1"/>
    </xf>
    <xf numFmtId="0" fontId="126" fillId="27" borderId="122" xfId="0" applyFont="1" applyFill="1" applyBorder="1" applyAlignment="1">
      <alignment horizontal="center" vertical="center" wrapText="1"/>
    </xf>
    <xf numFmtId="0" fontId="126" fillId="27" borderId="126" xfId="0" applyFont="1" applyFill="1" applyBorder="1" applyAlignment="1">
      <alignment horizontal="center" vertical="center" wrapText="1"/>
    </xf>
    <xf numFmtId="0" fontId="54" fillId="2" borderId="123" xfId="0" applyFont="1" applyFill="1" applyBorder="1" applyAlignment="1">
      <alignment horizontal="center" vertical="center" wrapText="1"/>
    </xf>
    <xf numFmtId="0" fontId="54" fillId="2" borderId="124" xfId="0" applyFont="1" applyFill="1" applyBorder="1" applyAlignment="1">
      <alignment horizontal="center" vertical="center" wrapText="1"/>
    </xf>
    <xf numFmtId="0" fontId="54" fillId="2" borderId="126" xfId="0" applyFont="1" applyFill="1" applyBorder="1" applyAlignment="1">
      <alignment horizontal="center" vertical="center" wrapText="1"/>
    </xf>
    <xf numFmtId="0" fontId="54" fillId="27" borderId="149" xfId="0" applyFont="1" applyFill="1" applyBorder="1" applyAlignment="1">
      <alignment horizontal="center" vertical="center" wrapText="1"/>
    </xf>
    <xf numFmtId="0" fontId="54" fillId="27" borderId="150" xfId="0" applyFont="1" applyFill="1" applyBorder="1" applyAlignment="1">
      <alignment horizontal="center" vertical="center" wrapText="1"/>
    </xf>
    <xf numFmtId="0" fontId="54" fillId="27" borderId="141" xfId="0" applyFont="1" applyFill="1" applyBorder="1" applyAlignment="1">
      <alignment horizontal="center" vertical="center" wrapText="1"/>
    </xf>
    <xf numFmtId="0" fontId="54" fillId="27" borderId="122" xfId="0" applyFont="1" applyFill="1" applyBorder="1" applyAlignment="1">
      <alignment horizontal="center" vertical="center" wrapText="1"/>
    </xf>
    <xf numFmtId="0" fontId="54" fillId="16" borderId="140" xfId="0" applyFont="1" applyFill="1" applyBorder="1" applyAlignment="1">
      <alignment horizontal="center" vertical="center" wrapText="1"/>
    </xf>
    <xf numFmtId="0" fontId="54" fillId="24" borderId="16" xfId="0" applyFont="1" applyFill="1" applyBorder="1" applyAlignment="1">
      <alignment horizontal="center" vertical="center" wrapText="1"/>
    </xf>
    <xf numFmtId="0" fontId="54" fillId="24" borderId="91" xfId="0" applyFont="1" applyFill="1" applyBorder="1" applyAlignment="1">
      <alignment horizontal="center" vertical="center" wrapText="1"/>
    </xf>
    <xf numFmtId="0" fontId="112" fillId="16" borderId="4" xfId="0" applyFont="1" applyFill="1" applyBorder="1" applyAlignment="1">
      <alignment horizontal="center" vertical="center" wrapText="1"/>
    </xf>
    <xf numFmtId="0" fontId="112" fillId="16" borderId="78" xfId="0" applyFont="1" applyFill="1" applyBorder="1" applyAlignment="1">
      <alignment horizontal="center" vertical="center" wrapText="1"/>
    </xf>
    <xf numFmtId="0" fontId="55" fillId="16" borderId="124" xfId="0" applyFont="1" applyFill="1" applyBorder="1" applyAlignment="1">
      <alignment horizontal="left" vertical="center" wrapText="1"/>
    </xf>
    <xf numFmtId="0" fontId="55" fillId="16" borderId="126" xfId="0" applyFont="1" applyFill="1" applyBorder="1" applyAlignment="1">
      <alignment horizontal="left" vertical="center" wrapText="1"/>
    </xf>
    <xf numFmtId="0" fontId="54" fillId="27" borderId="152" xfId="0" applyFont="1" applyFill="1" applyBorder="1" applyAlignment="1">
      <alignment horizontal="center" vertical="center" wrapText="1"/>
    </xf>
    <xf numFmtId="0" fontId="54" fillId="27" borderId="153" xfId="0" applyFont="1" applyFill="1" applyBorder="1" applyAlignment="1">
      <alignment horizontal="center" vertical="center" wrapText="1"/>
    </xf>
    <xf numFmtId="0" fontId="112" fillId="16" borderId="8" xfId="0" applyFont="1" applyFill="1" applyBorder="1" applyAlignment="1">
      <alignment horizontal="center" vertical="center" wrapText="1"/>
    </xf>
    <xf numFmtId="0" fontId="112" fillId="16" borderId="122" xfId="0" applyFont="1" applyFill="1" applyBorder="1" applyAlignment="1">
      <alignment horizontal="center" vertical="center" wrapText="1"/>
    </xf>
    <xf numFmtId="0" fontId="112" fillId="16" borderId="123" xfId="0" applyFont="1" applyFill="1" applyBorder="1" applyAlignment="1">
      <alignment horizontal="center" vertical="center" wrapText="1"/>
    </xf>
    <xf numFmtId="0" fontId="54" fillId="27" borderId="148" xfId="0" applyFont="1" applyFill="1" applyBorder="1" applyAlignment="1">
      <alignment horizontal="center" vertical="center" wrapText="1"/>
    </xf>
    <xf numFmtId="0" fontId="54" fillId="27" borderId="127" xfId="0" applyFont="1" applyFill="1" applyBorder="1" applyAlignment="1">
      <alignment horizontal="center" vertical="center" wrapText="1"/>
    </xf>
    <xf numFmtId="0" fontId="54" fillId="27" borderId="139" xfId="0" applyFont="1" applyFill="1" applyBorder="1" applyAlignment="1">
      <alignment horizontal="center" vertical="center" wrapText="1"/>
    </xf>
    <xf numFmtId="0" fontId="54" fillId="2" borderId="123" xfId="0" applyFont="1" applyFill="1" applyBorder="1" applyAlignment="1">
      <alignment horizontal="left" vertical="center" wrapText="1"/>
    </xf>
    <xf numFmtId="0" fontId="54" fillId="2" borderId="124" xfId="0" applyFont="1" applyFill="1" applyBorder="1" applyAlignment="1">
      <alignment horizontal="left" vertical="center" wrapText="1"/>
    </xf>
    <xf numFmtId="0" fontId="54" fillId="2" borderId="126" xfId="0" applyFont="1" applyFill="1" applyBorder="1" applyAlignment="1">
      <alignment horizontal="left" vertical="center" wrapText="1"/>
    </xf>
    <xf numFmtId="0" fontId="54" fillId="16" borderId="148" xfId="0" applyFont="1" applyFill="1" applyBorder="1" applyAlignment="1">
      <alignment horizontal="center" vertical="center" wrapText="1"/>
    </xf>
    <xf numFmtId="0" fontId="54" fillId="16" borderId="127" xfId="0" applyFont="1" applyFill="1" applyBorder="1" applyAlignment="1">
      <alignment horizontal="center" vertical="center" wrapText="1"/>
    </xf>
    <xf numFmtId="0" fontId="54" fillId="16" borderId="139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center" vertical="center" wrapText="1"/>
    </xf>
    <xf numFmtId="0" fontId="55" fillId="16" borderId="126" xfId="0" applyFont="1" applyFill="1" applyBorder="1" applyAlignment="1">
      <alignment horizontal="center" vertical="center" wrapText="1"/>
    </xf>
    <xf numFmtId="0" fontId="55" fillId="16" borderId="2" xfId="0" applyFont="1" applyFill="1" applyBorder="1" applyAlignment="1">
      <alignment horizontal="center" vertical="center" wrapText="1"/>
    </xf>
    <xf numFmtId="0" fontId="55" fillId="16" borderId="127" xfId="0" applyFont="1" applyFill="1" applyBorder="1" applyAlignment="1">
      <alignment horizontal="center" vertical="center" wrapText="1"/>
    </xf>
    <xf numFmtId="0" fontId="55" fillId="16" borderId="139" xfId="0" applyFont="1" applyFill="1" applyBorder="1" applyAlignment="1">
      <alignment horizontal="center" vertical="center" wrapText="1"/>
    </xf>
    <xf numFmtId="0" fontId="54" fillId="16" borderId="147" xfId="0" applyFont="1" applyFill="1" applyBorder="1" applyAlignment="1">
      <alignment horizontal="center" vertical="center" wrapText="1"/>
    </xf>
    <xf numFmtId="0" fontId="124" fillId="2" borderId="27" xfId="0" applyFont="1" applyFill="1" applyBorder="1" applyAlignment="1">
      <alignment horizontal="center" vertical="center" wrapText="1"/>
    </xf>
    <xf numFmtId="0" fontId="124" fillId="2" borderId="16" xfId="0" applyFont="1" applyFill="1" applyBorder="1" applyAlignment="1">
      <alignment horizontal="center" vertical="center" wrapText="1"/>
    </xf>
    <xf numFmtId="0" fontId="124" fillId="2" borderId="81" xfId="0" applyFont="1" applyFill="1" applyBorder="1" applyAlignment="1">
      <alignment horizontal="center" vertical="center" wrapText="1"/>
    </xf>
    <xf numFmtId="0" fontId="124" fillId="2" borderId="91" xfId="0" applyFont="1" applyFill="1" applyBorder="1" applyAlignment="1">
      <alignment horizontal="center" vertical="center" wrapText="1"/>
    </xf>
    <xf numFmtId="37" fontId="102" fillId="2" borderId="8" xfId="1" applyNumberFormat="1" applyFont="1" applyFill="1" applyBorder="1" applyAlignment="1">
      <alignment horizontal="center" vertical="center"/>
    </xf>
    <xf numFmtId="0" fontId="102" fillId="2" borderId="78" xfId="1" applyNumberFormat="1" applyFont="1" applyFill="1" applyBorder="1" applyAlignment="1">
      <alignment horizontal="center" vertical="center"/>
    </xf>
    <xf numFmtId="0" fontId="45" fillId="2" borderId="27" xfId="0" applyFont="1" applyFill="1" applyBorder="1" applyAlignment="1">
      <alignment horizontal="center" vertical="center" wrapText="1"/>
    </xf>
    <xf numFmtId="0" fontId="45" fillId="2" borderId="16" xfId="0" applyFont="1" applyFill="1" applyBorder="1" applyAlignment="1">
      <alignment horizontal="center" vertical="center" wrapText="1"/>
    </xf>
    <xf numFmtId="0" fontId="45" fillId="2" borderId="81" xfId="0" applyFont="1" applyFill="1" applyBorder="1" applyAlignment="1">
      <alignment horizontal="center" vertical="center" wrapText="1"/>
    </xf>
    <xf numFmtId="0" fontId="45" fillId="2" borderId="91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103" fillId="2" borderId="78" xfId="0" applyFont="1" applyFill="1" applyBorder="1" applyAlignment="1">
      <alignment horizontal="center" vertical="center" wrapText="1"/>
    </xf>
    <xf numFmtId="0" fontId="103" fillId="2" borderId="2" xfId="0" applyFont="1" applyFill="1" applyBorder="1" applyAlignment="1">
      <alignment horizontal="center" vertical="center" wrapText="1"/>
    </xf>
    <xf numFmtId="0" fontId="103" fillId="2" borderId="8" xfId="0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wrapText="1"/>
    </xf>
    <xf numFmtId="0" fontId="103" fillId="2" borderId="4" xfId="0" applyFont="1" applyFill="1" applyBorder="1" applyAlignment="1">
      <alignment horizontal="center" vertical="center" wrapText="1"/>
    </xf>
    <xf numFmtId="0" fontId="103" fillId="2" borderId="16" xfId="0" applyFont="1" applyFill="1" applyBorder="1" applyAlignment="1">
      <alignment horizontal="center" vertical="center" wrapText="1"/>
    </xf>
    <xf numFmtId="0" fontId="103" fillId="2" borderId="87" xfId="0" applyFont="1" applyFill="1" applyBorder="1" applyAlignment="1">
      <alignment horizontal="center" vertical="center" wrapText="1"/>
    </xf>
    <xf numFmtId="0" fontId="102" fillId="2" borderId="27" xfId="0" applyFont="1" applyFill="1" applyBorder="1" applyAlignment="1">
      <alignment horizontal="center" vertical="center" wrapText="1"/>
    </xf>
    <xf numFmtId="0" fontId="102" fillId="2" borderId="11" xfId="0" applyFont="1" applyFill="1" applyBorder="1" applyAlignment="1">
      <alignment horizontal="center" vertical="center" wrapText="1"/>
    </xf>
    <xf numFmtId="0" fontId="102" fillId="2" borderId="16" xfId="0" applyFont="1" applyFill="1" applyBorder="1" applyAlignment="1">
      <alignment horizontal="center" vertical="center" wrapText="1"/>
    </xf>
    <xf numFmtId="0" fontId="102" fillId="2" borderId="81" xfId="0" applyFont="1" applyFill="1" applyBorder="1" applyAlignment="1">
      <alignment horizontal="center" vertical="center" wrapText="1"/>
    </xf>
    <xf numFmtId="0" fontId="102" fillId="2" borderId="23" xfId="0" applyFont="1" applyFill="1" applyBorder="1" applyAlignment="1">
      <alignment horizontal="center" vertical="center" wrapText="1"/>
    </xf>
    <xf numFmtId="0" fontId="102" fillId="2" borderId="91" xfId="0" applyFont="1" applyFill="1" applyBorder="1" applyAlignment="1">
      <alignment horizontal="center" vertical="center" wrapText="1"/>
    </xf>
  </cellXfs>
  <cellStyles count="16">
    <cellStyle name="Comma" xfId="1" builtinId="3"/>
    <cellStyle name="Comma 2" xfId="2" xr:uid="{00000000-0005-0000-0000-000001000000}"/>
    <cellStyle name="Comma 3" xfId="3" xr:uid="{00000000-0005-0000-0000-000002000000}"/>
    <cellStyle name="Comma 7" xfId="4" xr:uid="{00000000-0005-0000-0000-000003000000}"/>
    <cellStyle name="Normal" xfId="0" builtinId="0"/>
    <cellStyle name="Normal 10 3" xfId="5" xr:uid="{00000000-0005-0000-0000-000005000000}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8" xfId="11" xr:uid="{00000000-0005-0000-0000-00000B000000}"/>
    <cellStyle name="Percent" xfId="12" builtinId="5"/>
    <cellStyle name="Percent 2" xfId="13" xr:uid="{00000000-0005-0000-0000-00000D000000}"/>
    <cellStyle name="Percent 3" xfId="14" xr:uid="{00000000-0005-0000-0000-00000E000000}"/>
    <cellStyle name="Percent 6" xfId="15" xr:uid="{00000000-0005-0000-0000-00000F000000}"/>
  </cellStyles>
  <dxfs count="5">
    <dxf>
      <fill>
        <patternFill>
          <bgColor theme="7" tint="0.59996337778862885"/>
        </patternFill>
      </fill>
    </dxf>
    <dxf>
      <fill>
        <patternFill patternType="solid"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133351</xdr:rowOff>
    </xdr:from>
    <xdr:ext cx="4019550" cy="140017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687694-D17F-E451-7B7E-B5A5D8E1B3F1}"/>
            </a:ext>
          </a:extLst>
        </xdr:cNvPr>
        <xdr:cNvSpPr/>
      </xdr:nvSpPr>
      <xdr:spPr>
        <a:xfrm>
          <a:off x="1819275" y="1485901"/>
          <a:ext cx="4019550" cy="140017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HASIL SURVEY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LOKASI PERUMAHAN KUMUH DAN PERMUKIMAN KUMUH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TAHUN 2021</a:t>
          </a:r>
          <a:endParaRPr lang="en-US" sz="2000" b="1" cap="none" spc="50">
            <a:ln w="11430"/>
            <a:solidFill>
              <a:srgbClr val="FF0000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12</xdr:col>
      <xdr:colOff>38099</xdr:colOff>
      <xdr:row>14</xdr:row>
      <xdr:rowOff>1</xdr:rowOff>
    </xdr:from>
    <xdr:to>
      <xdr:col>18</xdr:col>
      <xdr:colOff>552450</xdr:colOff>
      <xdr:row>17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0B84C5-48E3-CC90-24E5-ED3B5719CC24}"/>
            </a:ext>
          </a:extLst>
        </xdr:cNvPr>
        <xdr:cNvSpPr txBox="1"/>
      </xdr:nvSpPr>
      <xdr:spPr>
        <a:xfrm>
          <a:off x="7372349" y="2686051"/>
          <a:ext cx="4171951" cy="7143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Mohon dipastikan isi dengan lengkap</a:t>
          </a:r>
        </a:p>
        <a:p>
          <a:pPr>
            <a:lnSpc>
              <a:spcPts val="1200"/>
            </a:lnSpc>
          </a:pPr>
          <a:r>
            <a:rPr lang="en-US" sz="1400" b="1">
              <a:solidFill>
                <a:srgbClr val="FFFF00"/>
              </a:solidFill>
            </a:rPr>
            <a:t>Mulai dari Cover menggunakan huruf Kapital Semua</a:t>
          </a:r>
        </a:p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Karena akan Link ke belakang!!!</a:t>
          </a:r>
        </a:p>
        <a:p>
          <a:pPr>
            <a:lnSpc>
              <a:spcPts val="1200"/>
            </a:lnSpc>
          </a:pPr>
          <a:endParaRPr lang="en-US" sz="1400" b="1">
            <a:solidFill>
              <a:srgbClr val="FFFF00"/>
            </a:solidFill>
          </a:endParaRPr>
        </a:p>
        <a:p>
          <a:pPr>
            <a:lnSpc>
              <a:spcPts val="1100"/>
            </a:lnSpc>
          </a:pPr>
          <a:endParaRPr lang="en-US" sz="1400" b="1">
            <a:solidFill>
              <a:srgbClr val="FFFF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20</xdr:col>
      <xdr:colOff>428625</xdr:colOff>
      <xdr:row>7</xdr:row>
      <xdr:rowOff>104775</xdr:rowOff>
    </xdr:to>
    <xdr:pic>
      <xdr:nvPicPr>
        <xdr:cNvPr id="10328" name="Picture 1">
          <a:extLst>
            <a:ext uri="{FF2B5EF4-FFF2-40B4-BE49-F238E27FC236}">
              <a16:creationId xmlns:a16="http://schemas.microsoft.com/office/drawing/2014/main" id="{CF69C98A-299B-B010-EBB5-9DF188B4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19</xdr:col>
      <xdr:colOff>200025</xdr:colOff>
      <xdr:row>6</xdr:row>
      <xdr:rowOff>9525</xdr:rowOff>
    </xdr:to>
    <xdr:pic>
      <xdr:nvPicPr>
        <xdr:cNvPr id="11352" name="Picture 1">
          <a:extLst>
            <a:ext uri="{FF2B5EF4-FFF2-40B4-BE49-F238E27FC236}">
              <a16:creationId xmlns:a16="http://schemas.microsoft.com/office/drawing/2014/main" id="{2137A3F7-423F-950B-F047-09F296BB3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304800</xdr:colOff>
      <xdr:row>6</xdr:row>
      <xdr:rowOff>9525</xdr:rowOff>
    </xdr:to>
    <xdr:pic>
      <xdr:nvPicPr>
        <xdr:cNvPr id="12376" name="Picture 1">
          <a:extLst>
            <a:ext uri="{FF2B5EF4-FFF2-40B4-BE49-F238E27FC236}">
              <a16:creationId xmlns:a16="http://schemas.microsoft.com/office/drawing/2014/main" id="{7CF99784-565F-B14B-1EC4-7E2B4241A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7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F4EAD265-D707-4718-797B-0FA470E0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8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C390747-72EE-E1CD-8634-9225F181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16</xdr:row>
      <xdr:rowOff>466725</xdr:rowOff>
    </xdr:from>
    <xdr:to>
      <xdr:col>14</xdr:col>
      <xdr:colOff>876300</xdr:colOff>
      <xdr:row>18</xdr:row>
      <xdr:rowOff>0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23812E18-1F04-A97A-09A5-A36925F5804E}"/>
            </a:ext>
          </a:extLst>
        </xdr:cNvPr>
        <xdr:cNvGrpSpPr>
          <a:grpSpLocks/>
        </xdr:cNvGrpSpPr>
      </xdr:nvGrpSpPr>
      <xdr:grpSpPr bwMode="auto">
        <a:xfrm>
          <a:off x="11088158" y="5280025"/>
          <a:ext cx="752475" cy="286808"/>
          <a:chOff x="11744327" y="5295900"/>
          <a:chExt cx="752474" cy="609600"/>
        </a:xfrm>
        <a:solidFill>
          <a:schemeClr val="bg1"/>
        </a:solidFill>
      </xdr:grpSpPr>
      <xdr:sp macro="" textlink="">
        <xdr:nvSpPr>
          <xdr:cNvPr id="3" name="Up Arrow 2">
            <a:extLst>
              <a:ext uri="{FF2B5EF4-FFF2-40B4-BE49-F238E27FC236}">
                <a16:creationId xmlns:a16="http://schemas.microsoft.com/office/drawing/2014/main" id="{FF25AAEE-32A9-4148-25A2-8430F1868FAB}"/>
              </a:ext>
            </a:extLst>
          </xdr:cNvPr>
          <xdr:cNvSpPr/>
        </xdr:nvSpPr>
        <xdr:spPr>
          <a:xfrm>
            <a:off x="11876619" y="5613072"/>
            <a:ext cx="504824" cy="526371"/>
          </a:xfrm>
          <a:prstGeom prst="upArrow">
            <a:avLst/>
          </a:prstGeom>
          <a:grpFill/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1ACD6E5-E863-8949-7F2A-8B25567EFA6C}"/>
              </a:ext>
            </a:extLst>
          </xdr:cNvPr>
          <xdr:cNvSpPr txBox="1"/>
        </xdr:nvSpPr>
        <xdr:spPr>
          <a:xfrm>
            <a:off x="11743269" y="5916748"/>
            <a:ext cx="752474" cy="303676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22</xdr:col>
      <xdr:colOff>57150</xdr:colOff>
      <xdr:row>16</xdr:row>
      <xdr:rowOff>504825</xdr:rowOff>
    </xdr:from>
    <xdr:to>
      <xdr:col>22</xdr:col>
      <xdr:colOff>809625</xdr:colOff>
      <xdr:row>18</xdr:row>
      <xdr:rowOff>0</xdr:rowOff>
    </xdr:to>
    <xdr:grpSp>
      <xdr:nvGrpSpPr>
        <xdr:cNvPr id="18454" name="Group 9">
          <a:extLst>
            <a:ext uri="{FF2B5EF4-FFF2-40B4-BE49-F238E27FC236}">
              <a16:creationId xmlns:a16="http://schemas.microsoft.com/office/drawing/2014/main" id="{C7F028E6-90BE-32A1-6503-1B71F0A599C6}"/>
            </a:ext>
          </a:extLst>
        </xdr:cNvPr>
        <xdr:cNvGrpSpPr>
          <a:grpSpLocks/>
        </xdr:cNvGrpSpPr>
      </xdr:nvGrpSpPr>
      <xdr:grpSpPr bwMode="auto">
        <a:xfrm>
          <a:off x="18112317" y="5280025"/>
          <a:ext cx="752475" cy="286808"/>
          <a:chOff x="11744327" y="5295900"/>
          <a:chExt cx="752474" cy="609600"/>
        </a:xfrm>
      </xdr:grpSpPr>
      <xdr:sp macro="" textlink="">
        <xdr:nvSpPr>
          <xdr:cNvPr id="11" name="Up Arrow 2">
            <a:extLst>
              <a:ext uri="{FF2B5EF4-FFF2-40B4-BE49-F238E27FC236}">
                <a16:creationId xmlns:a16="http://schemas.microsoft.com/office/drawing/2014/main" id="{715E029C-E52D-561D-3312-BB5C67C9163C}"/>
              </a:ext>
            </a:extLst>
          </xdr:cNvPr>
          <xdr:cNvSpPr/>
        </xdr:nvSpPr>
        <xdr:spPr>
          <a:xfrm>
            <a:off x="11877677" y="5295900"/>
            <a:ext cx="504824" cy="528320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B3E4374-F572-DD84-BEB9-120463EC0C35}"/>
              </a:ext>
            </a:extLst>
          </xdr:cNvPr>
          <xdr:cNvSpPr txBox="1"/>
        </xdr:nvSpPr>
        <xdr:spPr>
          <a:xfrm>
            <a:off x="11744327" y="5600700"/>
            <a:ext cx="752474" cy="304800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49</xdr:col>
      <xdr:colOff>190500</xdr:colOff>
      <xdr:row>16</xdr:row>
      <xdr:rowOff>457200</xdr:rowOff>
    </xdr:from>
    <xdr:to>
      <xdr:col>49</xdr:col>
      <xdr:colOff>942975</xdr:colOff>
      <xdr:row>18</xdr:row>
      <xdr:rowOff>0</xdr:rowOff>
    </xdr:to>
    <xdr:grpSp>
      <xdr:nvGrpSpPr>
        <xdr:cNvPr id="18455" name="Group 12">
          <a:extLst>
            <a:ext uri="{FF2B5EF4-FFF2-40B4-BE49-F238E27FC236}">
              <a16:creationId xmlns:a16="http://schemas.microsoft.com/office/drawing/2014/main" id="{BE03BDFF-51C6-D551-6222-1E4DABD51668}"/>
            </a:ext>
          </a:extLst>
        </xdr:cNvPr>
        <xdr:cNvGrpSpPr>
          <a:grpSpLocks/>
        </xdr:cNvGrpSpPr>
      </xdr:nvGrpSpPr>
      <xdr:grpSpPr bwMode="auto">
        <a:xfrm>
          <a:off x="41656000" y="5280025"/>
          <a:ext cx="752475" cy="286808"/>
          <a:chOff x="11744327" y="5295900"/>
          <a:chExt cx="752474" cy="742950"/>
        </a:xfrm>
      </xdr:grpSpPr>
      <xdr:sp macro="" textlink="">
        <xdr:nvSpPr>
          <xdr:cNvPr id="14" name="Up Arrow 2">
            <a:extLst>
              <a:ext uri="{FF2B5EF4-FFF2-40B4-BE49-F238E27FC236}">
                <a16:creationId xmlns:a16="http://schemas.microsoft.com/office/drawing/2014/main" id="{D8587697-35BF-3FDD-4AC4-AB3E4EC6644E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6E3620D0-E1B4-2154-CDCB-90FB08E428CD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76</xdr:col>
      <xdr:colOff>76200</xdr:colOff>
      <xdr:row>16</xdr:row>
      <xdr:rowOff>495300</xdr:rowOff>
    </xdr:from>
    <xdr:to>
      <xdr:col>76</xdr:col>
      <xdr:colOff>828675</xdr:colOff>
      <xdr:row>18</xdr:row>
      <xdr:rowOff>0</xdr:rowOff>
    </xdr:to>
    <xdr:grpSp>
      <xdr:nvGrpSpPr>
        <xdr:cNvPr id="18456" name="Group 15">
          <a:extLst>
            <a:ext uri="{FF2B5EF4-FFF2-40B4-BE49-F238E27FC236}">
              <a16:creationId xmlns:a16="http://schemas.microsoft.com/office/drawing/2014/main" id="{0F0BA20E-FB9A-6832-9578-77EE132D4763}"/>
            </a:ext>
          </a:extLst>
        </xdr:cNvPr>
        <xdr:cNvGrpSpPr>
          <a:grpSpLocks/>
        </xdr:cNvGrpSpPr>
      </xdr:nvGrpSpPr>
      <xdr:grpSpPr bwMode="auto">
        <a:xfrm>
          <a:off x="61523033" y="5280025"/>
          <a:ext cx="752475" cy="286808"/>
          <a:chOff x="11744327" y="5295900"/>
          <a:chExt cx="752474" cy="742950"/>
        </a:xfrm>
      </xdr:grpSpPr>
      <xdr:sp macro="" textlink="">
        <xdr:nvSpPr>
          <xdr:cNvPr id="17" name="Up Arrow 2">
            <a:extLst>
              <a:ext uri="{FF2B5EF4-FFF2-40B4-BE49-F238E27FC236}">
                <a16:creationId xmlns:a16="http://schemas.microsoft.com/office/drawing/2014/main" id="{E08BFE54-503A-ADF6-3FB9-968A4B9E9CE2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4CFE917-9F2A-4B4E-9972-EE7344DE54AB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44</xdr:row>
      <xdr:rowOff>28575</xdr:rowOff>
    </xdr:from>
    <xdr:to>
      <xdr:col>6</xdr:col>
      <xdr:colOff>0</xdr:colOff>
      <xdr:row>53</xdr:row>
      <xdr:rowOff>95250</xdr:rowOff>
    </xdr:to>
    <xdr:grpSp>
      <xdr:nvGrpSpPr>
        <xdr:cNvPr id="15622" name="Group 1">
          <a:extLst>
            <a:ext uri="{FF2B5EF4-FFF2-40B4-BE49-F238E27FC236}">
              <a16:creationId xmlns:a16="http://schemas.microsoft.com/office/drawing/2014/main" id="{D66ACF1B-3EF2-AB4E-5DAF-84D139A969FC}"/>
            </a:ext>
          </a:extLst>
        </xdr:cNvPr>
        <xdr:cNvGrpSpPr>
          <a:grpSpLocks/>
        </xdr:cNvGrpSpPr>
      </xdr:nvGrpSpPr>
      <xdr:grpSpPr bwMode="auto">
        <a:xfrm>
          <a:off x="5285547" y="11839575"/>
          <a:ext cx="2856257" cy="1781175"/>
          <a:chOff x="4661004" y="12111567"/>
          <a:chExt cx="7561729" cy="122343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5AFD091-CE52-1129-3D46-0AAB81CF69F7}"/>
              </a:ext>
            </a:extLst>
          </xdr:cNvPr>
          <xdr:cNvSpPr/>
        </xdr:nvSpPr>
        <xdr:spPr>
          <a:xfrm>
            <a:off x="4661004" y="12085397"/>
            <a:ext cx="7536439" cy="601902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𝑲𝒐𝒏𝒕𝒓𝒊𝒃𝒖𝒔𝒊 𝒑𝒆𝒏𝒂𝒏𝒈𝒂𝒏𝒂𝒏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=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( (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𝑅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𝑎𝑡𝑎2 𝑘𝑢𝑚𝑢ℎ 𝑠𝑒𝑘𝑡𝑜𝑟𝑎𝑙 𝑎𝑤𝑎𝑙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− 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/>
              </a:rPr>
              <a:t>𝑅𝑎𝑡𝑎2 𝑘𝑢𝑚𝑢ℎ 𝑠𝑒𝑘𝑡𝑜𝑟𝑎𝑙 𝑎𝑘ℎ𝑖𝑟)/((𝑅𝑎𝑡𝑎−𝑟𝑎𝑡𝑎 𝑘𝑢𝑚𝑢ℎ 𝑠𝑒𝑘𝑡𝑜𝑟𝑎𝑙 𝑎𝑤𝑎𝑙−24,99%))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  <a:ea typeface="Cambria Math"/>
              </a:rPr>
              <a:t>×</a:t>
            </a:r>
            <a:r>
              <a:rPr lang="en-US" sz="1200" i="1">
                <a:solidFill>
                  <a:sysClr val="windowText" lastClr="000000"/>
                </a:solidFill>
                <a:latin typeface="+mn-lt"/>
              </a:rPr>
              <a:t>100%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6309722-E684-A08D-110F-880844AE8D27}"/>
              </a:ext>
            </a:extLst>
          </xdr:cNvPr>
          <xdr:cNvSpPr/>
        </xdr:nvSpPr>
        <xdr:spPr>
          <a:xfrm>
            <a:off x="4661004" y="12772351"/>
            <a:ext cx="7511149" cy="56264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en-US" sz="1200" b="1" i="1">
                <a:solidFill>
                  <a:sysClr val="windowText" lastClr="000000"/>
                </a:solidFill>
              </a:rPr>
              <a:t>* Jika total nilai tingkat kekumuhan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 akhir &lt; 1</a:t>
            </a:r>
            <a:r>
              <a:rPr lang="id-ID" sz="1200" b="1" i="1" baseline="0">
                <a:solidFill>
                  <a:sysClr val="windowText" lastClr="000000"/>
                </a:solidFill>
              </a:rPr>
              <a:t>6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, maka kontribusi penanganan adalah 100% (dianggap sudah tertangani 100%)</a:t>
            </a:r>
            <a:endParaRPr lang="en-US" sz="1200" b="1" i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291738</xdr:colOff>
      <xdr:row>1</xdr:row>
      <xdr:rowOff>138793</xdr:rowOff>
    </xdr:from>
    <xdr:ext cx="12535262" cy="77643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AF253B-5372-607F-CBC7-44CF5288FBF1}"/>
            </a:ext>
          </a:extLst>
        </xdr:cNvPr>
        <xdr:cNvSpPr/>
      </xdr:nvSpPr>
      <xdr:spPr>
        <a:xfrm>
          <a:off x="21199113" y="329293"/>
          <a:ext cx="12535262" cy="7764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r>
            <a:rPr lang="id-ID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Survei Lokasi Perumahan Kumuh dan Permukiman Kumuh</a:t>
          </a:r>
          <a:endParaRPr lang="en-US" sz="32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Basis</a:t>
          </a:r>
        </a:p>
      </xdr:txBody>
    </xdr:sp>
    <xdr:clientData/>
  </xdr:oneCellAnchor>
  <xdr:twoCellAnchor>
    <xdr:from>
      <xdr:col>104</xdr:col>
      <xdr:colOff>171450</xdr:colOff>
      <xdr:row>1</xdr:row>
      <xdr:rowOff>133350</xdr:rowOff>
    </xdr:from>
    <xdr:to>
      <xdr:col>105</xdr:col>
      <xdr:colOff>209550</xdr:colOff>
      <xdr:row>3</xdr:row>
      <xdr:rowOff>85725</xdr:rowOff>
    </xdr:to>
    <xdr:pic>
      <xdr:nvPicPr>
        <xdr:cNvPr id="2350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11856AB-B5B0-D134-CF0C-82C35769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0" y="323850"/>
          <a:ext cx="647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105</xdr:col>
      <xdr:colOff>333375</xdr:colOff>
      <xdr:row>1</xdr:row>
      <xdr:rowOff>190500</xdr:rowOff>
    </xdr:from>
    <xdr:to>
      <xdr:col>109</xdr:col>
      <xdr:colOff>9525</xdr:colOff>
      <xdr:row>3</xdr:row>
      <xdr:rowOff>57150</xdr:rowOff>
    </xdr:to>
    <xdr:pic>
      <xdr:nvPicPr>
        <xdr:cNvPr id="2351" name="Picture 3" descr="C:\Users\Rian Fahrian\Downloads\download.jpg">
          <a:extLst>
            <a:ext uri="{FF2B5EF4-FFF2-40B4-BE49-F238E27FC236}">
              <a16:creationId xmlns:a16="http://schemas.microsoft.com/office/drawing/2014/main" id="{6AE29051-D57A-7E4C-1983-3A3CC5E7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5" r="17796"/>
        <a:stretch>
          <a:fillRect/>
        </a:stretch>
      </xdr:blipFill>
      <xdr:spPr bwMode="auto">
        <a:xfrm>
          <a:off x="49730025" y="381000"/>
          <a:ext cx="2114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2095499</xdr:colOff>
      <xdr:row>50</xdr:row>
      <xdr:rowOff>523873</xdr:rowOff>
    </xdr:from>
    <xdr:to>
      <xdr:col>22</xdr:col>
      <xdr:colOff>71437</xdr:colOff>
      <xdr:row>60</xdr:row>
      <xdr:rowOff>166686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0C18D6-C515-70AB-67B6-19B9FC14E3DF}"/>
            </a:ext>
          </a:extLst>
        </xdr:cNvPr>
        <xdr:cNvSpPr txBox="1"/>
      </xdr:nvSpPr>
      <xdr:spPr>
        <a:xfrm>
          <a:off x="7096124" y="30884811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48</xdr:col>
      <xdr:colOff>0</xdr:colOff>
      <xdr:row>51</xdr:row>
      <xdr:rowOff>0</xdr:rowOff>
    </xdr:from>
    <xdr:to>
      <xdr:col>68</xdr:col>
      <xdr:colOff>381001</xdr:colOff>
      <xdr:row>60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5F1368-D5FE-AAE7-D5CD-B60AF3FD96A5}"/>
            </a:ext>
          </a:extLst>
        </xdr:cNvPr>
        <xdr:cNvSpPr txBox="1"/>
      </xdr:nvSpPr>
      <xdr:spPr>
        <a:xfrm>
          <a:off x="24598313" y="30908625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515303</xdr:colOff>
      <xdr:row>3</xdr:row>
      <xdr:rowOff>47626</xdr:rowOff>
    </xdr:from>
    <xdr:ext cx="7735090" cy="107978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0326082-45FC-2C1B-5174-6858C2F04EF3}"/>
            </a:ext>
          </a:extLst>
        </xdr:cNvPr>
        <xdr:cNvSpPr/>
      </xdr:nvSpPr>
      <xdr:spPr>
        <a:xfrm>
          <a:off x="11623834" y="619126"/>
          <a:ext cx="7735090" cy="10797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endParaRPr lang="id-ID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600"/>
            </a:lnSpc>
          </a:pPr>
          <a:r>
            <a:rPr lang="id-ID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Survey Lokasi Perumahan Kumuh dan Permukiman Kumuh</a:t>
          </a:r>
          <a:endParaRPr lang="en-US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RT</a:t>
          </a:r>
        </a:p>
      </xdr:txBody>
    </xdr:sp>
    <xdr:clientData/>
  </xdr:oneCellAnchor>
  <xdr:twoCellAnchor>
    <xdr:from>
      <xdr:col>5</xdr:col>
      <xdr:colOff>825500</xdr:colOff>
      <xdr:row>29</xdr:row>
      <xdr:rowOff>0</xdr:rowOff>
    </xdr:from>
    <xdr:to>
      <xdr:col>15</xdr:col>
      <xdr:colOff>476251</xdr:colOff>
      <xdr:row>50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E94E63-A941-EF16-38DF-CCFAF4641B1C}"/>
            </a:ext>
          </a:extLst>
        </xdr:cNvPr>
        <xdr:cNvSpPr txBox="1"/>
      </xdr:nvSpPr>
      <xdr:spPr>
        <a:xfrm>
          <a:off x="4413250" y="18192750"/>
          <a:ext cx="9398001" cy="5334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18</xdr:col>
      <xdr:colOff>944564</xdr:colOff>
      <xdr:row>29</xdr:row>
      <xdr:rowOff>55565</xdr:rowOff>
    </xdr:from>
    <xdr:to>
      <xdr:col>31</xdr:col>
      <xdr:colOff>444502</xdr:colOff>
      <xdr:row>50</xdr:row>
      <xdr:rowOff>55565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9410B7-200D-4B02-63D3-AE9425FB5413}"/>
            </a:ext>
          </a:extLst>
        </xdr:cNvPr>
        <xdr:cNvSpPr txBox="1"/>
      </xdr:nvSpPr>
      <xdr:spPr>
        <a:xfrm>
          <a:off x="17422814" y="18248315"/>
          <a:ext cx="8929688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29" name="Rectangle 172">
          <a:extLst>
            <a:ext uri="{FF2B5EF4-FFF2-40B4-BE49-F238E27FC236}">
              <a16:creationId xmlns:a16="http://schemas.microsoft.com/office/drawing/2014/main" id="{4B5505F7-2FDC-50E7-6744-0938AA23C3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0" name="Rectangle 173">
          <a:extLst>
            <a:ext uri="{FF2B5EF4-FFF2-40B4-BE49-F238E27FC236}">
              <a16:creationId xmlns:a16="http://schemas.microsoft.com/office/drawing/2014/main" id="{6C224449-F58E-AE5A-1AE1-78A40B9CD6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1" name="Rectangle 174">
          <a:extLst>
            <a:ext uri="{FF2B5EF4-FFF2-40B4-BE49-F238E27FC236}">
              <a16:creationId xmlns:a16="http://schemas.microsoft.com/office/drawing/2014/main" id="{28ED2FB8-5111-46EF-7D6B-CB04447856C1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2" name="Rectangle 172">
          <a:extLst>
            <a:ext uri="{FF2B5EF4-FFF2-40B4-BE49-F238E27FC236}">
              <a16:creationId xmlns:a16="http://schemas.microsoft.com/office/drawing/2014/main" id="{510A190C-750D-71BA-CCCF-9D6DCFF876E2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3" name="Rectangle 173">
          <a:extLst>
            <a:ext uri="{FF2B5EF4-FFF2-40B4-BE49-F238E27FC236}">
              <a16:creationId xmlns:a16="http://schemas.microsoft.com/office/drawing/2014/main" id="{38AB7F0C-77C5-4E8B-56A4-6DEA02F6DCC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4" name="Rectangle 174">
          <a:extLst>
            <a:ext uri="{FF2B5EF4-FFF2-40B4-BE49-F238E27FC236}">
              <a16:creationId xmlns:a16="http://schemas.microsoft.com/office/drawing/2014/main" id="{62AFDC74-ECEC-1196-5A98-0169FF368AD8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5" name="Rectangle 172">
          <a:extLst>
            <a:ext uri="{FF2B5EF4-FFF2-40B4-BE49-F238E27FC236}">
              <a16:creationId xmlns:a16="http://schemas.microsoft.com/office/drawing/2014/main" id="{C012DE38-26C5-0E1F-17BE-D4C9A102AB0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6" name="Rectangle 173">
          <a:extLst>
            <a:ext uri="{FF2B5EF4-FFF2-40B4-BE49-F238E27FC236}">
              <a16:creationId xmlns:a16="http://schemas.microsoft.com/office/drawing/2014/main" id="{146088DD-CC3D-B710-8363-A7D11DE12B2D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7" name="Rectangle 174">
          <a:extLst>
            <a:ext uri="{FF2B5EF4-FFF2-40B4-BE49-F238E27FC236}">
              <a16:creationId xmlns:a16="http://schemas.microsoft.com/office/drawing/2014/main" id="{23B48070-1C94-3DBE-1F10-F406339B632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8" name="Rectangle 172">
          <a:extLst>
            <a:ext uri="{FF2B5EF4-FFF2-40B4-BE49-F238E27FC236}">
              <a16:creationId xmlns:a16="http://schemas.microsoft.com/office/drawing/2014/main" id="{C310EC37-3D3E-4C40-D4F1-27A04199BD4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9" name="Rectangle 173">
          <a:extLst>
            <a:ext uri="{FF2B5EF4-FFF2-40B4-BE49-F238E27FC236}">
              <a16:creationId xmlns:a16="http://schemas.microsoft.com/office/drawing/2014/main" id="{6E842B8B-D0B8-434B-3DE2-73445173BD46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40" name="Rectangle 174">
          <a:extLst>
            <a:ext uri="{FF2B5EF4-FFF2-40B4-BE49-F238E27FC236}">
              <a16:creationId xmlns:a16="http://schemas.microsoft.com/office/drawing/2014/main" id="{8DD685A0-F72B-AAA9-A41D-F11E7DD46320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14</xdr:row>
      <xdr:rowOff>628650</xdr:rowOff>
    </xdr:from>
    <xdr:to>
      <xdr:col>25</xdr:col>
      <xdr:colOff>276225</xdr:colOff>
      <xdr:row>22</xdr:row>
      <xdr:rowOff>57150</xdr:rowOff>
    </xdr:to>
    <xdr:pic>
      <xdr:nvPicPr>
        <xdr:cNvPr id="5305" name="Picture 3">
          <a:extLst>
            <a:ext uri="{FF2B5EF4-FFF2-40B4-BE49-F238E27FC236}">
              <a16:creationId xmlns:a16="http://schemas.microsoft.com/office/drawing/2014/main" id="{FE1DC20A-0D08-9259-5CE9-79231031C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8925" y="4781550"/>
          <a:ext cx="57626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0</xdr:row>
      <xdr:rowOff>0</xdr:rowOff>
    </xdr:from>
    <xdr:to>
      <xdr:col>22</xdr:col>
      <xdr:colOff>3190875</xdr:colOff>
      <xdr:row>6</xdr:row>
      <xdr:rowOff>9525</xdr:rowOff>
    </xdr:to>
    <xdr:pic>
      <xdr:nvPicPr>
        <xdr:cNvPr id="5306" name="Picture 4">
          <a:extLst>
            <a:ext uri="{FF2B5EF4-FFF2-40B4-BE49-F238E27FC236}">
              <a16:creationId xmlns:a16="http://schemas.microsoft.com/office/drawing/2014/main" id="{39A9D06F-43A3-E954-5C5B-1C66EDD12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457200</xdr:colOff>
      <xdr:row>15</xdr:row>
      <xdr:rowOff>76200</xdr:rowOff>
    </xdr:from>
    <xdr:to>
      <xdr:col>22</xdr:col>
      <xdr:colOff>161925</xdr:colOff>
      <xdr:row>23</xdr:row>
      <xdr:rowOff>9525</xdr:rowOff>
    </xdr:to>
    <xdr:pic>
      <xdr:nvPicPr>
        <xdr:cNvPr id="6319" name="Picture 12">
          <a:extLst>
            <a:ext uri="{FF2B5EF4-FFF2-40B4-BE49-F238E27FC236}">
              <a16:creationId xmlns:a16="http://schemas.microsoft.com/office/drawing/2014/main" id="{1724A722-1890-9E9B-0D58-41D856679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657725"/>
          <a:ext cx="45339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21</xdr:col>
      <xdr:colOff>733425</xdr:colOff>
      <xdr:row>6</xdr:row>
      <xdr:rowOff>9525</xdr:rowOff>
    </xdr:to>
    <xdr:pic>
      <xdr:nvPicPr>
        <xdr:cNvPr id="6320" name="Picture 14">
          <a:extLst>
            <a:ext uri="{FF2B5EF4-FFF2-40B4-BE49-F238E27FC236}">
              <a16:creationId xmlns:a16="http://schemas.microsoft.com/office/drawing/2014/main" id="{F4DEB877-B7DC-1CC7-1680-2F595A68F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21</xdr:col>
      <xdr:colOff>466725</xdr:colOff>
      <xdr:row>6</xdr:row>
      <xdr:rowOff>9525</xdr:rowOff>
    </xdr:to>
    <xdr:pic>
      <xdr:nvPicPr>
        <xdr:cNvPr id="7256" name="Picture 1">
          <a:extLst>
            <a:ext uri="{FF2B5EF4-FFF2-40B4-BE49-F238E27FC236}">
              <a16:creationId xmlns:a16="http://schemas.microsoft.com/office/drawing/2014/main" id="{16F6CF97-9BA6-784F-1A0F-D9F396382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333375</xdr:colOff>
      <xdr:row>6</xdr:row>
      <xdr:rowOff>9525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D257AD09-7C50-4BEA-5389-5745B8AFC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14</xdr:col>
      <xdr:colOff>28575</xdr:colOff>
      <xdr:row>6</xdr:row>
      <xdr:rowOff>9525</xdr:rowOff>
    </xdr:to>
    <xdr:pic>
      <xdr:nvPicPr>
        <xdr:cNvPr id="9304" name="Picture 1">
          <a:extLst>
            <a:ext uri="{FF2B5EF4-FFF2-40B4-BE49-F238E27FC236}">
              <a16:creationId xmlns:a16="http://schemas.microsoft.com/office/drawing/2014/main" id="{8EE8EFA8-E278-11F9-F425-C255D96B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7E91364\Copy%20of%20Dok%20Usulan%20Keg%20IDB%202011_Kel.Kamal%20Muar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 2011"/>
      <sheetName val="Usulan Kegiatan_2011"/>
      <sheetName val="Rekap Total Usulan Keg_2011"/>
      <sheetName val="Rekap Usulan Keg_2011"/>
      <sheetName val="Dok Istisna'a_2011"/>
      <sheetName val="Dok Jeddah_2011"/>
      <sheetName val="Rekap Dok ICDD_2011"/>
      <sheetName val="Kode Kegiatan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Jalan Tanah</v>
          </cell>
        </row>
        <row r="4">
          <cell r="B4" t="str">
            <v>Jalan Beton</v>
          </cell>
        </row>
        <row r="5">
          <cell r="B5" t="str">
            <v>Jalan Rabat Beton</v>
          </cell>
        </row>
        <row r="6">
          <cell r="B6" t="str">
            <v>Jalan Paving Block</v>
          </cell>
        </row>
        <row r="7">
          <cell r="B7" t="str">
            <v>Jalan Aspal Manual</v>
          </cell>
        </row>
        <row r="8">
          <cell r="B8" t="str">
            <v>Jalan Hotmix</v>
          </cell>
        </row>
        <row r="9">
          <cell r="B9" t="str">
            <v>Jalan Sirtu</v>
          </cell>
        </row>
        <row r="10">
          <cell r="B10" t="str">
            <v>Jalan Makadam</v>
          </cell>
        </row>
        <row r="11">
          <cell r="B11" t="str">
            <v>Jalan Telford</v>
          </cell>
        </row>
        <row r="12">
          <cell r="B12" t="str">
            <v>Tembok Penahan Tanah (TPT)</v>
          </cell>
        </row>
        <row r="13">
          <cell r="B13" t="str">
            <v>Tembok Penahan Jalan (Plengsengan)</v>
          </cell>
        </row>
        <row r="14">
          <cell r="B14" t="str">
            <v>Talud/Siring</v>
          </cell>
        </row>
        <row r="16">
          <cell r="B16" t="str">
            <v>Saluran air hujan Terbuka (Batu Kali, Pas. Bata, Buis Beton)</v>
          </cell>
        </row>
        <row r="17">
          <cell r="B17" t="str">
            <v>Saluran Air hujan Tertutup (Buis Beton, Pipa PVC)</v>
          </cell>
        </row>
        <row r="19">
          <cell r="B19" t="str">
            <v>Jembatan Kayu</v>
          </cell>
        </row>
        <row r="20">
          <cell r="B20" t="str">
            <v>Jembatan Besi</v>
          </cell>
        </row>
        <row r="21">
          <cell r="B21" t="str">
            <v>Jembatan Beton / Batu</v>
          </cell>
        </row>
        <row r="22">
          <cell r="B22" t="str">
            <v>Gorong-gorong</v>
          </cell>
        </row>
        <row r="23">
          <cell r="B23" t="str">
            <v>Plat Duiker</v>
          </cell>
        </row>
        <row r="25">
          <cell r="B25" t="str">
            <v>Perbaikan Rumah Tidak Layak Huni</v>
          </cell>
        </row>
        <row r="27">
          <cell r="B27" t="str">
            <v>MCK ( Mandi + Cuci + Kakus )</v>
          </cell>
        </row>
        <row r="28">
          <cell r="B28" t="str">
            <v>Jamban Keluarga</v>
          </cell>
        </row>
        <row r="29">
          <cell r="B29" t="str">
            <v>Jamban Umum</v>
          </cell>
        </row>
        <row r="30">
          <cell r="B30" t="str">
            <v>Septictank Komunal</v>
          </cell>
        </row>
        <row r="32">
          <cell r="B32" t="str">
            <v>Bak sampah Keluarga</v>
          </cell>
        </row>
        <row r="33">
          <cell r="B33" t="str">
            <v>Gerobak Sampah</v>
          </cell>
        </row>
        <row r="34">
          <cell r="B34" t="str">
            <v>Tempat Pembuangan Sampah Sementara (TPS)</v>
          </cell>
        </row>
        <row r="36">
          <cell r="B36" t="str">
            <v>Sumur Gali (Kerek)</v>
          </cell>
        </row>
        <row r="37">
          <cell r="B37" t="str">
            <v>Sumur Pompa Tangan ( SPT )</v>
          </cell>
        </row>
        <row r="38">
          <cell r="B38" t="str">
            <v>Penampung Air Hujan ( PAH )</v>
          </cell>
        </row>
        <row r="39">
          <cell r="B39" t="str">
            <v>Hidran Umum ( HU )</v>
          </cell>
        </row>
        <row r="40">
          <cell r="B40" t="str">
            <v>Hidran Kebakaran</v>
          </cell>
        </row>
        <row r="41">
          <cell r="B41" t="str">
            <v xml:space="preserve">Sumur Bor </v>
          </cell>
        </row>
        <row r="42">
          <cell r="B42" t="str">
            <v>Sumur Artesis</v>
          </cell>
        </row>
        <row r="43">
          <cell r="B43" t="str">
            <v>PAM</v>
          </cell>
        </row>
        <row r="44">
          <cell r="B44" t="str">
            <v>Perpipaan</v>
          </cell>
        </row>
        <row r="45">
          <cell r="B45" t="str">
            <v>Pelindung Mata Air ( PMA )</v>
          </cell>
        </row>
        <row r="46">
          <cell r="B46" t="str">
            <v>Penangkap Air Permukaan (PAP)</v>
          </cell>
        </row>
        <row r="48">
          <cell r="B48" t="str">
            <v>Penerangan Jalan Umum (PJU)</v>
          </cell>
        </row>
        <row r="49">
          <cell r="B49" t="str">
            <v>Pembangkit listrik Mikro Hidro (PLTMH)</v>
          </cell>
        </row>
        <row r="50">
          <cell r="B50" t="str">
            <v>Pembangkit Listrik Disel/Generator</v>
          </cell>
        </row>
        <row r="51">
          <cell r="B51" t="str">
            <v>Jaringan Kabel Listrik</v>
          </cell>
        </row>
        <row r="53">
          <cell r="B53" t="str">
            <v>Bangunan Pendidikan Anak Usia Dini (PAUD)</v>
          </cell>
        </row>
        <row r="54">
          <cell r="B54" t="str">
            <v>Perbaikan Gedung Sekolah</v>
          </cell>
        </row>
        <row r="55">
          <cell r="B55" t="str">
            <v>Penambahan Ruang (Kelas/Guru/Lab / Perpustakaan)</v>
          </cell>
        </row>
        <row r="57">
          <cell r="B57" t="str">
            <v>Saluran irigasi</v>
          </cell>
        </row>
        <row r="58">
          <cell r="B58" t="str">
            <v>Pintu Air</v>
          </cell>
        </row>
        <row r="59">
          <cell r="B59" t="str">
            <v>Waduk / Embung</v>
          </cell>
        </row>
        <row r="61">
          <cell r="B61" t="str">
            <v>Bangunan Posyandu</v>
          </cell>
        </row>
        <row r="63">
          <cell r="B63" t="str">
            <v>Kios</v>
          </cell>
        </row>
        <row r="64">
          <cell r="B64" t="str">
            <v>Los Pasar</v>
          </cell>
        </row>
        <row r="65">
          <cell r="B65" t="str">
            <v>Tempat Pelelangan Ikan (TPI)</v>
          </cell>
        </row>
        <row r="67">
          <cell r="B67" t="str">
            <v>Saluran Pembuangan Limbah</v>
          </cell>
        </row>
        <row r="69">
          <cell r="B69" t="str">
            <v>Tambatan Perahu</v>
          </cell>
        </row>
        <row r="71">
          <cell r="B71" t="str">
            <v>Plat Penutup Saluran</v>
          </cell>
        </row>
        <row r="72">
          <cell r="B72" t="str">
            <v>Pagar Pengaman Jalan/Kali (Railing)</v>
          </cell>
        </row>
        <row r="74">
          <cell r="B74" t="str">
            <v>Sumur Resapan Air Hujan</v>
          </cell>
        </row>
        <row r="75">
          <cell r="B75" t="str">
            <v>Resapan Biopori</v>
          </cell>
        </row>
        <row r="76">
          <cell r="B76" t="str">
            <v>Bak Kontrol Saluran</v>
          </cell>
        </row>
        <row r="78">
          <cell r="B78" t="str">
            <v>Pemberian uang tunai</v>
          </cell>
        </row>
        <row r="79">
          <cell r="B79" t="str">
            <v>Sembako murah (nilai subsidinya)</v>
          </cell>
        </row>
        <row r="80">
          <cell r="B80" t="str">
            <v>Pelatihan Bidang Pertanian</v>
          </cell>
        </row>
        <row r="81">
          <cell r="B81" t="str">
            <v>Pelatihan Bidang Peternakan</v>
          </cell>
        </row>
        <row r="82">
          <cell r="B82" t="str">
            <v>Pelatihan Bidang Pertukangan</v>
          </cell>
        </row>
        <row r="83">
          <cell r="B83" t="str">
            <v>Pelatihan Bidang Pendidikan</v>
          </cell>
        </row>
        <row r="84">
          <cell r="B84" t="str">
            <v>Pelatihan Bidang Kesehatan</v>
          </cell>
        </row>
        <row r="85">
          <cell r="B85" t="str">
            <v>Pelatihan Bidang Keselamatan</v>
          </cell>
        </row>
        <row r="86">
          <cell r="B86" t="str">
            <v>Pelatihan Ketrampilan</v>
          </cell>
        </row>
        <row r="87">
          <cell r="B87" t="str">
            <v>Beasiswa</v>
          </cell>
        </row>
        <row r="88">
          <cell r="B88" t="str">
            <v>Imunisasi</v>
          </cell>
        </row>
        <row r="89">
          <cell r="B89" t="str">
            <v>Periksa Kehamilan</v>
          </cell>
        </row>
        <row r="90">
          <cell r="B90" t="str">
            <v>Perbaikan gizi</v>
          </cell>
        </row>
        <row r="91">
          <cell r="B91" t="str">
            <v>Lain - lain Sosial</v>
          </cell>
        </row>
        <row r="93">
          <cell r="B93" t="str">
            <v>Industri Rumah Tangga</v>
          </cell>
        </row>
        <row r="94">
          <cell r="B94" t="str">
            <v>Perdagangan</v>
          </cell>
        </row>
        <row r="95">
          <cell r="B95" t="str">
            <v>Peningkatan SDM</v>
          </cell>
        </row>
        <row r="96">
          <cell r="B96" t="str">
            <v>Lain - lain Ekonomi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5"/>
  <sheetViews>
    <sheetView tabSelected="1" topLeftCell="A6" workbookViewId="0">
      <selection activeCell="H21" sqref="H21"/>
    </sheetView>
  </sheetViews>
  <sheetFormatPr defaultRowHeight="15" x14ac:dyDescent="0.25"/>
  <cols>
    <col min="1" max="2" width="9.140625" style="84"/>
    <col min="3" max="3" width="9" style="84" customWidth="1"/>
    <col min="4" max="4" width="20.140625" style="84" customWidth="1"/>
    <col min="5" max="5" width="2" style="84" customWidth="1"/>
    <col min="6" max="6" width="14.85546875" style="84" bestFit="1" customWidth="1"/>
    <col min="7" max="16384" width="9.140625" style="84"/>
  </cols>
  <sheetData>
    <row r="1" spans="2:11" ht="15.75" thickBot="1" x14ac:dyDescent="0.3"/>
    <row r="2" spans="2:11" ht="15.75" thickTop="1" x14ac:dyDescent="0.25">
      <c r="B2" s="243"/>
      <c r="C2" s="115"/>
      <c r="D2" s="115"/>
      <c r="E2" s="115"/>
      <c r="F2" s="115"/>
      <c r="G2" s="115"/>
      <c r="H2" s="115"/>
      <c r="I2" s="115"/>
      <c r="J2" s="115"/>
      <c r="K2" s="244"/>
    </row>
    <row r="3" spans="2:11" x14ac:dyDescent="0.25">
      <c r="B3" s="245"/>
      <c r="K3" s="140"/>
    </row>
    <row r="4" spans="2:11" x14ac:dyDescent="0.25">
      <c r="B4" s="245"/>
      <c r="K4" s="140"/>
    </row>
    <row r="5" spans="2:11" x14ac:dyDescent="0.25">
      <c r="B5" s="245"/>
      <c r="K5" s="140"/>
    </row>
    <row r="6" spans="2:11" x14ac:dyDescent="0.25">
      <c r="B6" s="245"/>
      <c r="K6" s="140"/>
    </row>
    <row r="7" spans="2:11" x14ac:dyDescent="0.25">
      <c r="B7" s="245"/>
      <c r="K7" s="140"/>
    </row>
    <row r="8" spans="2:11" x14ac:dyDescent="0.25">
      <c r="B8" s="245"/>
      <c r="K8" s="140"/>
    </row>
    <row r="9" spans="2:11" x14ac:dyDescent="0.25">
      <c r="B9" s="245"/>
      <c r="K9" s="140"/>
    </row>
    <row r="10" spans="2:11" x14ac:dyDescent="0.25">
      <c r="B10" s="245"/>
      <c r="K10" s="140"/>
    </row>
    <row r="11" spans="2:11" x14ac:dyDescent="0.25">
      <c r="B11" s="245"/>
      <c r="K11" s="140"/>
    </row>
    <row r="12" spans="2:11" x14ac:dyDescent="0.25">
      <c r="B12" s="245"/>
      <c r="K12" s="140"/>
    </row>
    <row r="13" spans="2:11" x14ac:dyDescent="0.25">
      <c r="B13" s="245"/>
      <c r="K13" s="140"/>
    </row>
    <row r="14" spans="2:11" x14ac:dyDescent="0.25">
      <c r="B14" s="245"/>
      <c r="K14" s="140"/>
    </row>
    <row r="15" spans="2:11" x14ac:dyDescent="0.25">
      <c r="B15" s="245"/>
      <c r="K15" s="140"/>
    </row>
    <row r="16" spans="2:11" x14ac:dyDescent="0.25">
      <c r="B16" s="245"/>
      <c r="K16" s="140"/>
    </row>
    <row r="17" spans="2:11" ht="15.75" x14ac:dyDescent="0.25">
      <c r="B17" s="245"/>
      <c r="C17" s="74"/>
      <c r="D17" s="144" t="s">
        <v>13</v>
      </c>
      <c r="E17" s="617" t="s">
        <v>14</v>
      </c>
      <c r="F17" s="144" t="s">
        <v>939</v>
      </c>
      <c r="G17" s="74"/>
      <c r="H17" s="74"/>
      <c r="I17" s="74"/>
      <c r="K17" s="140"/>
    </row>
    <row r="18" spans="2:11" ht="15.75" x14ac:dyDescent="0.25">
      <c r="B18" s="245"/>
      <c r="C18" s="74"/>
      <c r="D18" s="144" t="s">
        <v>895</v>
      </c>
      <c r="E18" s="617" t="s">
        <v>14</v>
      </c>
      <c r="F18" s="144" t="s">
        <v>945</v>
      </c>
      <c r="G18" s="74"/>
      <c r="H18" s="74"/>
      <c r="I18" s="74"/>
      <c r="K18" s="140"/>
    </row>
    <row r="19" spans="2:11" ht="15.75" x14ac:dyDescent="0.25">
      <c r="B19" s="245"/>
      <c r="C19" s="74"/>
      <c r="D19" s="144" t="s">
        <v>12</v>
      </c>
      <c r="E19" s="617" t="s">
        <v>14</v>
      </c>
      <c r="F19" s="144" t="s">
        <v>946</v>
      </c>
      <c r="G19" s="74"/>
      <c r="H19" s="74"/>
      <c r="I19" s="74"/>
      <c r="K19" s="140"/>
    </row>
    <row r="20" spans="2:11" ht="15.75" x14ac:dyDescent="0.25">
      <c r="B20" s="245"/>
      <c r="C20" s="74"/>
      <c r="D20" s="144" t="s">
        <v>11</v>
      </c>
      <c r="E20" s="617" t="s">
        <v>14</v>
      </c>
      <c r="F20" s="144" t="s">
        <v>947</v>
      </c>
      <c r="G20" s="74"/>
      <c r="H20" s="74"/>
      <c r="I20" s="74"/>
      <c r="K20" s="140"/>
    </row>
    <row r="21" spans="2:11" ht="15.75" x14ac:dyDescent="0.25">
      <c r="B21" s="245"/>
      <c r="C21" s="74"/>
      <c r="D21" s="144" t="s">
        <v>890</v>
      </c>
      <c r="E21" s="617" t="s">
        <v>14</v>
      </c>
      <c r="F21" s="144" t="s">
        <v>948</v>
      </c>
      <c r="G21" s="74"/>
      <c r="H21" s="74"/>
      <c r="I21" s="74"/>
      <c r="K21" s="140"/>
    </row>
    <row r="22" spans="2:11" ht="15.75" x14ac:dyDescent="0.25">
      <c r="B22" s="245"/>
      <c r="C22" s="74"/>
      <c r="D22" s="144" t="s">
        <v>158</v>
      </c>
      <c r="E22" s="617" t="s">
        <v>14</v>
      </c>
      <c r="F22" s="1050" t="s">
        <v>940</v>
      </c>
      <c r="G22" s="74"/>
      <c r="H22" s="74"/>
      <c r="I22" s="74"/>
      <c r="K22" s="140"/>
    </row>
    <row r="23" spans="2:11" ht="15.75" x14ac:dyDescent="0.25">
      <c r="B23" s="245"/>
      <c r="C23" s="30"/>
      <c r="D23" s="30"/>
      <c r="E23" s="30"/>
      <c r="G23" s="30"/>
      <c r="H23" s="144"/>
      <c r="I23" s="30"/>
      <c r="J23" s="30"/>
      <c r="K23" s="140"/>
    </row>
    <row r="24" spans="2:11" ht="15.75" x14ac:dyDescent="0.25">
      <c r="B24" s="245"/>
      <c r="C24" s="30"/>
      <c r="D24" s="30"/>
      <c r="E24" s="30"/>
      <c r="G24" s="30"/>
      <c r="H24" s="144"/>
      <c r="I24" s="30"/>
      <c r="K24" s="140"/>
    </row>
    <row r="25" spans="2:11" ht="15.75" x14ac:dyDescent="0.25">
      <c r="B25" s="245"/>
      <c r="C25" s="30"/>
      <c r="D25" s="30"/>
      <c r="E25" s="30"/>
      <c r="H25" s="30"/>
      <c r="I25" s="30"/>
      <c r="K25" s="140"/>
    </row>
    <row r="26" spans="2:11" ht="15.75" x14ac:dyDescent="0.25">
      <c r="B26" s="245"/>
      <c r="D26" s="30"/>
      <c r="E26" s="30"/>
      <c r="H26" s="144"/>
      <c r="I26" s="30"/>
      <c r="J26" s="30"/>
      <c r="K26" s="140"/>
    </row>
    <row r="27" spans="2:11" ht="15.75" x14ac:dyDescent="0.25">
      <c r="B27" s="245"/>
      <c r="H27" s="144"/>
      <c r="K27" s="140"/>
    </row>
    <row r="28" spans="2:11" ht="15.75" x14ac:dyDescent="0.25">
      <c r="B28" s="245"/>
      <c r="C28" s="30"/>
      <c r="D28" s="30"/>
      <c r="E28" s="30"/>
      <c r="H28" s="30"/>
      <c r="J28" s="30"/>
      <c r="K28" s="140"/>
    </row>
    <row r="29" spans="2:11" ht="15.75" x14ac:dyDescent="0.25">
      <c r="B29" s="245"/>
      <c r="C29" s="30"/>
      <c r="D29" s="30"/>
      <c r="E29" s="30"/>
      <c r="H29" s="65"/>
      <c r="K29" s="140"/>
    </row>
    <row r="30" spans="2:11" ht="15.75" x14ac:dyDescent="0.25">
      <c r="B30" s="245"/>
      <c r="C30" s="30"/>
      <c r="D30" s="30"/>
      <c r="E30" s="65"/>
      <c r="H30" s="65"/>
      <c r="I30" s="30"/>
      <c r="K30" s="140"/>
    </row>
    <row r="31" spans="2:11" ht="15.75" x14ac:dyDescent="0.25">
      <c r="B31" s="245"/>
      <c r="E31" s="30"/>
      <c r="H31" s="65"/>
      <c r="K31" s="140"/>
    </row>
    <row r="32" spans="2:11" x14ac:dyDescent="0.25">
      <c r="B32" s="245"/>
      <c r="K32" s="140"/>
    </row>
    <row r="33" spans="2:11" ht="15.75" x14ac:dyDescent="0.25">
      <c r="B33" s="245"/>
      <c r="H33" s="144"/>
      <c r="K33" s="140"/>
    </row>
    <row r="34" spans="2:11" ht="15.75" x14ac:dyDescent="0.25">
      <c r="B34" s="245"/>
      <c r="H34" s="144"/>
      <c r="K34" s="140"/>
    </row>
    <row r="35" spans="2:11" ht="15.75" x14ac:dyDescent="0.25">
      <c r="B35" s="245"/>
      <c r="H35" s="144"/>
      <c r="K35" s="140"/>
    </row>
    <row r="36" spans="2:11" ht="15.75" x14ac:dyDescent="0.25">
      <c r="B36" s="245"/>
      <c r="H36" s="144"/>
      <c r="K36" s="140"/>
    </row>
    <row r="37" spans="2:11" ht="15.75" x14ac:dyDescent="0.25">
      <c r="B37" s="245"/>
      <c r="H37" s="144"/>
      <c r="K37" s="140"/>
    </row>
    <row r="38" spans="2:11" ht="15.75" x14ac:dyDescent="0.25">
      <c r="B38" s="245"/>
      <c r="H38" s="144"/>
      <c r="K38" s="140"/>
    </row>
    <row r="39" spans="2:11" ht="15.75" x14ac:dyDescent="0.25">
      <c r="B39" s="245"/>
      <c r="H39" s="144"/>
      <c r="K39" s="140"/>
    </row>
    <row r="40" spans="2:11" x14ac:dyDescent="0.25">
      <c r="B40" s="245"/>
      <c r="K40" s="140"/>
    </row>
    <row r="41" spans="2:11" x14ac:dyDescent="0.25">
      <c r="B41" s="245"/>
      <c r="K41" s="140"/>
    </row>
    <row r="42" spans="2:11" x14ac:dyDescent="0.25">
      <c r="B42" s="245"/>
      <c r="K42" s="140"/>
    </row>
    <row r="43" spans="2:11" x14ac:dyDescent="0.25">
      <c r="B43" s="245"/>
      <c r="K43" s="140"/>
    </row>
    <row r="44" spans="2:11" x14ac:dyDescent="0.25">
      <c r="B44" s="245"/>
      <c r="K44" s="140"/>
    </row>
    <row r="45" spans="2:11" x14ac:dyDescent="0.25">
      <c r="B45" s="245"/>
      <c r="K45" s="140"/>
    </row>
    <row r="46" spans="2:11" x14ac:dyDescent="0.25">
      <c r="B46" s="245"/>
      <c r="K46" s="140"/>
    </row>
    <row r="47" spans="2:11" x14ac:dyDescent="0.25">
      <c r="B47" s="245"/>
      <c r="K47" s="140"/>
    </row>
    <row r="48" spans="2:11" x14ac:dyDescent="0.25">
      <c r="B48" s="245"/>
      <c r="K48" s="140"/>
    </row>
    <row r="49" spans="2:11" x14ac:dyDescent="0.25">
      <c r="B49" s="245"/>
      <c r="K49" s="140"/>
    </row>
    <row r="50" spans="2:11" x14ac:dyDescent="0.25">
      <c r="B50" s="245"/>
      <c r="K50" s="140"/>
    </row>
    <row r="51" spans="2:11" x14ac:dyDescent="0.25">
      <c r="B51" s="245"/>
      <c r="K51" s="140"/>
    </row>
    <row r="52" spans="2:11" x14ac:dyDescent="0.25">
      <c r="B52" s="245"/>
      <c r="K52" s="140"/>
    </row>
    <row r="53" spans="2:11" x14ac:dyDescent="0.25">
      <c r="B53" s="245"/>
      <c r="K53" s="140"/>
    </row>
    <row r="54" spans="2:11" ht="15.75" thickBot="1" x14ac:dyDescent="0.3">
      <c r="B54" s="246"/>
      <c r="C54" s="247"/>
      <c r="D54" s="247"/>
      <c r="E54" s="247"/>
      <c r="F54" s="247"/>
      <c r="G54" s="247"/>
      <c r="H54" s="247"/>
      <c r="I54" s="247"/>
      <c r="J54" s="247"/>
      <c r="K54" s="248"/>
    </row>
    <row r="55" spans="2:11" ht="15.75" thickTop="1" x14ac:dyDescent="0.25"/>
  </sheetData>
  <printOptions horizontalCentered="1"/>
  <pageMargins left="0" right="0" top="0" bottom="0" header="0" footer="0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AJ23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10" width="14.140625" style="90" customWidth="1"/>
    <col min="11" max="11" width="9.140625" style="90"/>
    <col min="12" max="12" width="9.140625" style="84"/>
    <col min="13" max="13" width="40" style="84" customWidth="1"/>
    <col min="14" max="36" width="9.140625" style="84"/>
    <col min="37" max="16384" width="9.140625" style="90"/>
  </cols>
  <sheetData>
    <row r="1" spans="1:36" s="153" customFormat="1" ht="23.25" x14ac:dyDescent="0.35">
      <c r="B1" s="153" t="s">
        <v>133</v>
      </c>
    </row>
    <row r="2" spans="1:36" s="84" customFormat="1" x14ac:dyDescent="0.25"/>
    <row r="3" spans="1:36" s="30" customFormat="1" ht="21" customHeight="1" x14ac:dyDescent="0.25">
      <c r="B3" s="85" t="s">
        <v>15</v>
      </c>
      <c r="C3" s="33" t="s">
        <v>90</v>
      </c>
    </row>
    <row r="4" spans="1:36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36" s="30" customFormat="1" ht="15.75" x14ac:dyDescent="0.25">
      <c r="B5" s="76"/>
      <c r="C5" s="30" t="s">
        <v>893</v>
      </c>
      <c r="D5" s="1045" t="str">
        <f>A.1_Update!D5</f>
        <v>SUKOHARJO</v>
      </c>
    </row>
    <row r="6" spans="1:36" s="30" customFormat="1" ht="15.75" x14ac:dyDescent="0.25">
      <c r="B6" s="76"/>
      <c r="C6" s="30" t="s">
        <v>746</v>
      </c>
      <c r="D6" s="1045" t="str">
        <f>A.1_Update!D6</f>
        <v>MOJOLABAN</v>
      </c>
    </row>
    <row r="7" spans="1:36" s="30" customFormat="1" ht="15.75" x14ac:dyDescent="0.25">
      <c r="B7" s="76"/>
      <c r="C7" s="30" t="s">
        <v>747</v>
      </c>
      <c r="D7" s="30" t="str">
        <f>A.1_Update!D7</f>
        <v>BEKONANG</v>
      </c>
    </row>
    <row r="8" spans="1:36" s="30" customFormat="1" ht="15.75" x14ac:dyDescent="0.25">
      <c r="A8" s="76"/>
      <c r="C8" s="30" t="s">
        <v>894</v>
      </c>
      <c r="D8" s="30" t="str">
        <f>A.1_Update!D8</f>
        <v>RT003-RW008</v>
      </c>
    </row>
    <row r="9" spans="1:36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36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71"/>
      <c r="J10" s="171"/>
    </row>
    <row r="11" spans="1:36" s="94" customFormat="1" ht="18" customHeight="1" thickBot="1" x14ac:dyDescent="0.3">
      <c r="A11" s="93"/>
      <c r="B11" s="1377" t="s">
        <v>110</v>
      </c>
      <c r="C11" s="1351" t="s">
        <v>111</v>
      </c>
      <c r="D11" s="1341" t="s">
        <v>134</v>
      </c>
      <c r="E11" s="1342"/>
      <c r="F11" s="1342"/>
      <c r="G11" s="1342"/>
      <c r="H11" s="1342"/>
      <c r="I11" s="1342"/>
      <c r="J11" s="1343"/>
      <c r="K11" s="1274" t="s">
        <v>135</v>
      </c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</row>
    <row r="12" spans="1:36" s="94" customFormat="1" ht="45.75" customHeight="1" x14ac:dyDescent="0.25">
      <c r="A12" s="93"/>
      <c r="B12" s="1378"/>
      <c r="C12" s="1381"/>
      <c r="D12" s="1388" t="s">
        <v>861</v>
      </c>
      <c r="E12" s="1389"/>
      <c r="F12" s="1389"/>
      <c r="G12" s="1389"/>
      <c r="H12" s="1390"/>
      <c r="I12" s="1284" t="s">
        <v>150</v>
      </c>
      <c r="J12" s="1283"/>
      <c r="K12" s="1275"/>
      <c r="L12" s="93"/>
      <c r="M12" s="441" t="s">
        <v>591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</row>
    <row r="13" spans="1:36" s="154" customFormat="1" x14ac:dyDescent="0.25">
      <c r="A13" s="110"/>
      <c r="B13" s="1378"/>
      <c r="C13" s="1381"/>
      <c r="D13" s="1339">
        <v>18</v>
      </c>
      <c r="E13" s="1281"/>
      <c r="F13" s="1281"/>
      <c r="G13" s="1281"/>
      <c r="H13" s="1340"/>
      <c r="I13" s="1391">
        <v>19</v>
      </c>
      <c r="J13" s="1392"/>
      <c r="K13" s="1275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</row>
    <row r="14" spans="1:36" s="154" customFormat="1" x14ac:dyDescent="0.25">
      <c r="A14" s="110"/>
      <c r="B14" s="1379"/>
      <c r="C14" s="1382"/>
      <c r="D14" s="9" t="s">
        <v>2</v>
      </c>
      <c r="E14" s="13" t="s">
        <v>1</v>
      </c>
      <c r="F14" s="271" t="s">
        <v>0</v>
      </c>
      <c r="G14" s="306" t="s">
        <v>4</v>
      </c>
      <c r="H14" s="281" t="s">
        <v>3</v>
      </c>
      <c r="I14" s="58" t="s">
        <v>2</v>
      </c>
      <c r="J14" s="281" t="s">
        <v>1</v>
      </c>
      <c r="K14" s="1275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</row>
    <row r="15" spans="1:36" s="122" customFormat="1" ht="75.75" customHeight="1" thickBot="1" x14ac:dyDescent="0.3">
      <c r="A15" s="89"/>
      <c r="B15" s="1380"/>
      <c r="C15" s="1383"/>
      <c r="D15" s="7" t="s">
        <v>28</v>
      </c>
      <c r="E15" s="14" t="s">
        <v>859</v>
      </c>
      <c r="F15" s="294" t="s">
        <v>351</v>
      </c>
      <c r="G15" s="817" t="s">
        <v>43</v>
      </c>
      <c r="H15" s="810" t="s">
        <v>869</v>
      </c>
      <c r="I15" s="59" t="s">
        <v>136</v>
      </c>
      <c r="J15" s="810" t="s">
        <v>888</v>
      </c>
      <c r="K15" s="1276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</row>
    <row r="16" spans="1:36" s="122" customFormat="1" ht="15.75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</row>
    <row r="17" spans="1:36" s="122" customFormat="1" ht="18.75" customHeight="1" x14ac:dyDescent="0.25">
      <c r="A17" s="89"/>
      <c r="B17" s="155">
        <v>1</v>
      </c>
      <c r="C17" s="67" t="str">
        <f>A.1_Update!C17</f>
        <v>PANUT</v>
      </c>
      <c r="D17" s="8" t="str">
        <f>IF('Form FGD RT Versi 1 Lembar A3'!AY11="","",'Form FGD RT Versi 1 Lembar A3'!AY11)</f>
        <v/>
      </c>
      <c r="E17" s="15" t="str">
        <f>IF('Form FGD RT Versi 1 Lembar A3'!AZ11="","",'Form FGD RT Versi 1 Lembar A3'!AZ11)</f>
        <v/>
      </c>
      <c r="F17" s="295">
        <f>IF('Form FGD RT Versi 1 Lembar A3'!BA11="","",'Form FGD RT Versi 1 Lembar A3'!BA11)</f>
        <v>1</v>
      </c>
      <c r="G17" s="250" t="str">
        <f>IF('Form FGD RT Versi 1 Lembar A3'!BB11="","",'Form FGD RT Versi 1 Lembar A3'!BB11)</f>
        <v/>
      </c>
      <c r="H17" s="811" t="str">
        <f>IF('Form FGD RT Versi 1 Lembar A3'!BC11="","",'Form FGD RT Versi 1 Lembar A3'!BC11)</f>
        <v/>
      </c>
      <c r="I17" s="249" t="str">
        <f>IF('Form FGD RT Versi 1 Lembar A3'!BD11="","",'Form FGD RT Versi 1 Lembar A3'!BD11)</f>
        <v/>
      </c>
      <c r="J17" s="811" t="str">
        <f>IF('Form FGD RT Versi 1 Lembar A3'!BE11="","",'Form FGD RT Versi 1 Lembar A3'!BE11)</f>
        <v/>
      </c>
      <c r="K17" s="366">
        <f>IF(C17="","",IF(I17=1,1,0))</f>
        <v>0</v>
      </c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</row>
    <row r="18" spans="1:36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 t="str">
        <f>IF('Form FGD RT Versi 1 Lembar A3'!AY12="","",'Form FGD RT Versi 1 Lembar A3'!AY12)</f>
        <v/>
      </c>
      <c r="E18" s="12" t="str">
        <f>IF('Form FGD RT Versi 1 Lembar A3'!AZ12="","",'Form FGD RT Versi 1 Lembar A3'!AZ12)</f>
        <v/>
      </c>
      <c r="F18" s="272">
        <f>IF('Form FGD RT Versi 1 Lembar A3'!BA12="","",'Form FGD RT Versi 1 Lembar A3'!BA12)</f>
        <v>1</v>
      </c>
      <c r="G18" s="296" t="str">
        <f>IF('Form FGD RT Versi 1 Lembar A3'!BB12="","",'Form FGD RT Versi 1 Lembar A3'!BB12)</f>
        <v/>
      </c>
      <c r="H18" s="812" t="str">
        <f>IF('Form FGD RT Versi 1 Lembar A3'!BC12="","",'Form FGD RT Versi 1 Lembar A3'!BC12)</f>
        <v/>
      </c>
      <c r="I18" s="60" t="str">
        <f>IF('Form FGD RT Versi 1 Lembar A3'!BD12="","",'Form FGD RT Versi 1 Lembar A3'!BD12)</f>
        <v/>
      </c>
      <c r="J18" s="812" t="str">
        <f>IF('Form FGD RT Versi 1 Lembar A3'!BE12="","",'Form FGD RT Versi 1 Lembar A3'!BE12)</f>
        <v/>
      </c>
      <c r="K18" s="367">
        <f t="shared" ref="K18:K81" si="0">IF(C18="","",IF(I18=1,1,0))</f>
        <v>0</v>
      </c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</row>
    <row r="19" spans="1:36" s="122" customFormat="1" ht="18.75" customHeight="1" x14ac:dyDescent="0.25">
      <c r="A19" s="89"/>
      <c r="B19" s="156">
        <v>3</v>
      </c>
      <c r="C19" s="68" t="str">
        <f>A.1_Update!C19</f>
        <v>SUHARDI</v>
      </c>
      <c r="D19" s="3" t="str">
        <f>IF('Form FGD RT Versi 1 Lembar A3'!AY13="","",'Form FGD RT Versi 1 Lembar A3'!AY13)</f>
        <v/>
      </c>
      <c r="E19" s="12" t="str">
        <f>IF('Form FGD RT Versi 1 Lembar A3'!AZ13="","",'Form FGD RT Versi 1 Lembar A3'!AZ13)</f>
        <v/>
      </c>
      <c r="F19" s="272">
        <f>IF('Form FGD RT Versi 1 Lembar A3'!BA13="","",'Form FGD RT Versi 1 Lembar A3'!BA13)</f>
        <v>1</v>
      </c>
      <c r="G19" s="296" t="str">
        <f>IF('Form FGD RT Versi 1 Lembar A3'!BB13="","",'Form FGD RT Versi 1 Lembar A3'!BB13)</f>
        <v/>
      </c>
      <c r="H19" s="812" t="str">
        <f>IF('Form FGD RT Versi 1 Lembar A3'!BC13="","",'Form FGD RT Versi 1 Lembar A3'!BC13)</f>
        <v/>
      </c>
      <c r="I19" s="61" t="str">
        <f>IF('Form FGD RT Versi 1 Lembar A3'!BD13="","",'Form FGD RT Versi 1 Lembar A3'!BD13)</f>
        <v/>
      </c>
      <c r="J19" s="812" t="str">
        <f>IF('Form FGD RT Versi 1 Lembar A3'!BE13="","",'Form FGD RT Versi 1 Lembar A3'!BE13)</f>
        <v/>
      </c>
      <c r="K19" s="367">
        <f t="shared" si="0"/>
        <v>0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</row>
    <row r="20" spans="1:36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 t="str">
        <f>IF('Form FGD RT Versi 1 Lembar A3'!AY14="","",'Form FGD RT Versi 1 Lembar A3'!AY14)</f>
        <v/>
      </c>
      <c r="E20" s="12" t="str">
        <f>IF('Form FGD RT Versi 1 Lembar A3'!AZ14="","",'Form FGD RT Versi 1 Lembar A3'!AZ14)</f>
        <v/>
      </c>
      <c r="F20" s="272">
        <f>IF('Form FGD RT Versi 1 Lembar A3'!BA14="","",'Form FGD RT Versi 1 Lembar A3'!BA14)</f>
        <v>1</v>
      </c>
      <c r="G20" s="296" t="str">
        <f>IF('Form FGD RT Versi 1 Lembar A3'!BB14="","",'Form FGD RT Versi 1 Lembar A3'!BB14)</f>
        <v/>
      </c>
      <c r="H20" s="812" t="str">
        <f>IF('Form FGD RT Versi 1 Lembar A3'!BC14="","",'Form FGD RT Versi 1 Lembar A3'!BC14)</f>
        <v/>
      </c>
      <c r="I20" s="61" t="str">
        <f>IF('Form FGD RT Versi 1 Lembar A3'!BD14="","",'Form FGD RT Versi 1 Lembar A3'!BD14)</f>
        <v/>
      </c>
      <c r="J20" s="812" t="str">
        <f>IF('Form FGD RT Versi 1 Lembar A3'!BE14="","",'Form FGD RT Versi 1 Lembar A3'!BE14)</f>
        <v/>
      </c>
      <c r="K20" s="367">
        <f t="shared" si="0"/>
        <v>0</v>
      </c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</row>
    <row r="21" spans="1:36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 t="str">
        <f>IF('Form FGD RT Versi 1 Lembar A3'!AY15="","",'Form FGD RT Versi 1 Lembar A3'!AY15)</f>
        <v/>
      </c>
      <c r="E21" s="12" t="str">
        <f>IF('Form FGD RT Versi 1 Lembar A3'!AZ15="","",'Form FGD RT Versi 1 Lembar A3'!AZ15)</f>
        <v/>
      </c>
      <c r="F21" s="272">
        <f>IF('Form FGD RT Versi 1 Lembar A3'!BA15="","",'Form FGD RT Versi 1 Lembar A3'!BA15)</f>
        <v>1</v>
      </c>
      <c r="G21" s="296" t="str">
        <f>IF('Form FGD RT Versi 1 Lembar A3'!BB15="","",'Form FGD RT Versi 1 Lembar A3'!BB15)</f>
        <v/>
      </c>
      <c r="H21" s="812" t="str">
        <f>IF('Form FGD RT Versi 1 Lembar A3'!BC15="","",'Form FGD RT Versi 1 Lembar A3'!BC15)</f>
        <v/>
      </c>
      <c r="I21" s="61" t="str">
        <f>IF('Form FGD RT Versi 1 Lembar A3'!BD15="","",'Form FGD RT Versi 1 Lembar A3'!BD15)</f>
        <v/>
      </c>
      <c r="J21" s="812" t="str">
        <f>IF('Form FGD RT Versi 1 Lembar A3'!BE15="","",'Form FGD RT Versi 1 Lembar A3'!BE15)</f>
        <v/>
      </c>
      <c r="K21" s="367">
        <f t="shared" si="0"/>
        <v>0</v>
      </c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</row>
    <row r="22" spans="1:36" s="122" customFormat="1" ht="18.75" customHeight="1" x14ac:dyDescent="0.25">
      <c r="A22" s="89"/>
      <c r="B22" s="156">
        <v>6</v>
      </c>
      <c r="C22" s="68" t="str">
        <f>A.1_Update!C22</f>
        <v>SULARNO</v>
      </c>
      <c r="D22" s="3" t="str">
        <f>IF('Form FGD RT Versi 1 Lembar A3'!AY16="","",'Form FGD RT Versi 1 Lembar A3'!AY16)</f>
        <v/>
      </c>
      <c r="E22" s="12" t="str">
        <f>IF('Form FGD RT Versi 1 Lembar A3'!AZ16="","",'Form FGD RT Versi 1 Lembar A3'!AZ16)</f>
        <v/>
      </c>
      <c r="F22" s="272">
        <f>IF('Form FGD RT Versi 1 Lembar A3'!BA16="","",'Form FGD RT Versi 1 Lembar A3'!BA16)</f>
        <v>1</v>
      </c>
      <c r="G22" s="296" t="str">
        <f>IF('Form FGD RT Versi 1 Lembar A3'!BB16="","",'Form FGD RT Versi 1 Lembar A3'!BB16)</f>
        <v/>
      </c>
      <c r="H22" s="812" t="str">
        <f>IF('Form FGD RT Versi 1 Lembar A3'!BC16="","",'Form FGD RT Versi 1 Lembar A3'!BC16)</f>
        <v/>
      </c>
      <c r="I22" s="61" t="str">
        <f>IF('Form FGD RT Versi 1 Lembar A3'!BD16="","",'Form FGD RT Versi 1 Lembar A3'!BD16)</f>
        <v/>
      </c>
      <c r="J22" s="812" t="str">
        <f>IF('Form FGD RT Versi 1 Lembar A3'!BE16="","",'Form FGD RT Versi 1 Lembar A3'!BE16)</f>
        <v/>
      </c>
      <c r="K22" s="367">
        <f t="shared" si="0"/>
        <v>0</v>
      </c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</row>
    <row r="23" spans="1:36" s="122" customFormat="1" ht="18.75" customHeight="1" x14ac:dyDescent="0.25">
      <c r="A23" s="89"/>
      <c r="B23" s="156">
        <v>7</v>
      </c>
      <c r="C23" s="68" t="str">
        <f>A.1_Update!C23</f>
        <v>SUYAMTO</v>
      </c>
      <c r="D23" s="3" t="str">
        <f>IF('Form FGD RT Versi 1 Lembar A3'!AY17="","",'Form FGD RT Versi 1 Lembar A3'!AY17)</f>
        <v/>
      </c>
      <c r="E23" s="12" t="str">
        <f>IF('Form FGD RT Versi 1 Lembar A3'!AZ17="","",'Form FGD RT Versi 1 Lembar A3'!AZ17)</f>
        <v/>
      </c>
      <c r="F23" s="272">
        <f>IF('Form FGD RT Versi 1 Lembar A3'!BA17="","",'Form FGD RT Versi 1 Lembar A3'!BA17)</f>
        <v>1</v>
      </c>
      <c r="G23" s="296" t="str">
        <f>IF('Form FGD RT Versi 1 Lembar A3'!BB17="","",'Form FGD RT Versi 1 Lembar A3'!BB17)</f>
        <v/>
      </c>
      <c r="H23" s="812" t="str">
        <f>IF('Form FGD RT Versi 1 Lembar A3'!BC17="","",'Form FGD RT Versi 1 Lembar A3'!BC17)</f>
        <v/>
      </c>
      <c r="I23" s="61" t="str">
        <f>IF('Form FGD RT Versi 1 Lembar A3'!BD17="","",'Form FGD RT Versi 1 Lembar A3'!BD17)</f>
        <v/>
      </c>
      <c r="J23" s="812" t="str">
        <f>IF('Form FGD RT Versi 1 Lembar A3'!BE17="","",'Form FGD RT Versi 1 Lembar A3'!BE17)</f>
        <v/>
      </c>
      <c r="K23" s="367">
        <f t="shared" si="0"/>
        <v>0</v>
      </c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</row>
    <row r="24" spans="1:36" s="122" customFormat="1" ht="18.75" customHeight="1" x14ac:dyDescent="0.25">
      <c r="A24" s="89"/>
      <c r="B24" s="156">
        <v>8</v>
      </c>
      <c r="C24" s="68" t="str">
        <f>A.1_Update!C24</f>
        <v>WIJI</v>
      </c>
      <c r="D24" s="3" t="str">
        <f>IF('Form FGD RT Versi 1 Lembar A3'!AY18="","",'Form FGD RT Versi 1 Lembar A3'!AY18)</f>
        <v/>
      </c>
      <c r="E24" s="12" t="str">
        <f>IF('Form FGD RT Versi 1 Lembar A3'!AZ18="","",'Form FGD RT Versi 1 Lembar A3'!AZ18)</f>
        <v/>
      </c>
      <c r="F24" s="272">
        <f>IF('Form FGD RT Versi 1 Lembar A3'!BA18="","",'Form FGD RT Versi 1 Lembar A3'!BA18)</f>
        <v>1</v>
      </c>
      <c r="G24" s="296" t="str">
        <f>IF('Form FGD RT Versi 1 Lembar A3'!BB18="","",'Form FGD RT Versi 1 Lembar A3'!BB18)</f>
        <v/>
      </c>
      <c r="H24" s="812" t="str">
        <f>IF('Form FGD RT Versi 1 Lembar A3'!BC18="","",'Form FGD RT Versi 1 Lembar A3'!BC18)</f>
        <v/>
      </c>
      <c r="I24" s="61" t="str">
        <f>IF('Form FGD RT Versi 1 Lembar A3'!BD18="","",'Form FGD RT Versi 1 Lembar A3'!BD18)</f>
        <v/>
      </c>
      <c r="J24" s="812" t="str">
        <f>IF('Form FGD RT Versi 1 Lembar A3'!BE18="","",'Form FGD RT Versi 1 Lembar A3'!BE18)</f>
        <v/>
      </c>
      <c r="K24" s="367">
        <f t="shared" si="0"/>
        <v>0</v>
      </c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</row>
    <row r="25" spans="1:36" s="122" customFormat="1" ht="18.75" customHeight="1" x14ac:dyDescent="0.25">
      <c r="A25" s="89"/>
      <c r="B25" s="156">
        <v>9</v>
      </c>
      <c r="C25" s="68" t="str">
        <f>A.1_Update!C25</f>
        <v>TIMAN</v>
      </c>
      <c r="D25" s="3" t="str">
        <f>IF('Form FGD RT Versi 1 Lembar A3'!AY19="","",'Form FGD RT Versi 1 Lembar A3'!AY19)</f>
        <v/>
      </c>
      <c r="E25" s="12" t="str">
        <f>IF('Form FGD RT Versi 1 Lembar A3'!AZ19="","",'Form FGD RT Versi 1 Lembar A3'!AZ19)</f>
        <v/>
      </c>
      <c r="F25" s="272">
        <f>IF('Form FGD RT Versi 1 Lembar A3'!BA19="","",'Form FGD RT Versi 1 Lembar A3'!BA19)</f>
        <v>1</v>
      </c>
      <c r="G25" s="296" t="str">
        <f>IF('Form FGD RT Versi 1 Lembar A3'!BB19="","",'Form FGD RT Versi 1 Lembar A3'!BB19)</f>
        <v/>
      </c>
      <c r="H25" s="812" t="str">
        <f>IF('Form FGD RT Versi 1 Lembar A3'!BC19="","",'Form FGD RT Versi 1 Lembar A3'!BC19)</f>
        <v/>
      </c>
      <c r="I25" s="61" t="str">
        <f>IF('Form FGD RT Versi 1 Lembar A3'!BD19="","",'Form FGD RT Versi 1 Lembar A3'!BD19)</f>
        <v/>
      </c>
      <c r="J25" s="812" t="str">
        <f>IF('Form FGD RT Versi 1 Lembar A3'!BE19="","",'Form FGD RT Versi 1 Lembar A3'!BE19)</f>
        <v/>
      </c>
      <c r="K25" s="367">
        <f t="shared" si="0"/>
        <v>0</v>
      </c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</row>
    <row r="26" spans="1:36" ht="18.75" customHeight="1" x14ac:dyDescent="0.25">
      <c r="B26" s="156">
        <v>10</v>
      </c>
      <c r="C26" s="68" t="str">
        <f>A.1_Update!C26</f>
        <v>SUGIMAN</v>
      </c>
      <c r="D26" s="156" t="str">
        <f>IF('Form FGD RT Versi 1 Lembar A3'!AY20="","",'Form FGD RT Versi 1 Lembar A3'!AY20)</f>
        <v/>
      </c>
      <c r="E26" s="157" t="str">
        <f>IF('Form FGD RT Versi 1 Lembar A3'!AZ20="","",'Form FGD RT Versi 1 Lembar A3'!AZ20)</f>
        <v/>
      </c>
      <c r="F26" s="297">
        <f>IF('Form FGD RT Versi 1 Lembar A3'!BA20="","",'Form FGD RT Versi 1 Lembar A3'!BA20)</f>
        <v>1</v>
      </c>
      <c r="G26" s="298" t="str">
        <f>IF('Form FGD RT Versi 1 Lembar A3'!BB20="","",'Form FGD RT Versi 1 Lembar A3'!BB20)</f>
        <v/>
      </c>
      <c r="H26" s="813" t="str">
        <f>IF('Form FGD RT Versi 1 Lembar A3'!BC20="","",'Form FGD RT Versi 1 Lembar A3'!BC20)</f>
        <v/>
      </c>
      <c r="I26" s="172" t="str">
        <f>IF('Form FGD RT Versi 1 Lembar A3'!BD20="","",'Form FGD RT Versi 1 Lembar A3'!BD20)</f>
        <v/>
      </c>
      <c r="J26" s="813" t="str">
        <f>IF('Form FGD RT Versi 1 Lembar A3'!BE20="","",'Form FGD RT Versi 1 Lembar A3'!BE20)</f>
        <v/>
      </c>
      <c r="K26" s="368">
        <f t="shared" si="0"/>
        <v>0</v>
      </c>
    </row>
    <row r="27" spans="1:36" ht="18.75" customHeight="1" x14ac:dyDescent="0.25">
      <c r="B27" s="156">
        <v>11</v>
      </c>
      <c r="C27" s="68" t="str">
        <f>A.1_Update!C27</f>
        <v>SRIYANTO SUGIMIN</v>
      </c>
      <c r="D27" s="156" t="str">
        <f>IF('Form FGD RT Versi 1 Lembar A3'!AY21="","",'Form FGD RT Versi 1 Lembar A3'!AY21)</f>
        <v/>
      </c>
      <c r="E27" s="157" t="str">
        <f>IF('Form FGD RT Versi 1 Lembar A3'!AZ21="","",'Form FGD RT Versi 1 Lembar A3'!AZ21)</f>
        <v/>
      </c>
      <c r="F27" s="297">
        <f>IF('Form FGD RT Versi 1 Lembar A3'!BA21="","",'Form FGD RT Versi 1 Lembar A3'!BA21)</f>
        <v>1</v>
      </c>
      <c r="G27" s="298" t="str">
        <f>IF('Form FGD RT Versi 1 Lembar A3'!BB21="","",'Form FGD RT Versi 1 Lembar A3'!BB21)</f>
        <v/>
      </c>
      <c r="H27" s="813" t="str">
        <f>IF('Form FGD RT Versi 1 Lembar A3'!BC21="","",'Form FGD RT Versi 1 Lembar A3'!BC21)</f>
        <v/>
      </c>
      <c r="I27" s="172" t="str">
        <f>IF('Form FGD RT Versi 1 Lembar A3'!BD21="","",'Form FGD RT Versi 1 Lembar A3'!BD21)</f>
        <v/>
      </c>
      <c r="J27" s="813" t="str">
        <f>IF('Form FGD RT Versi 1 Lembar A3'!BE21="","",'Form FGD RT Versi 1 Lembar A3'!BE21)</f>
        <v/>
      </c>
      <c r="K27" s="368">
        <f t="shared" si="0"/>
        <v>0</v>
      </c>
    </row>
    <row r="28" spans="1:36" ht="18.75" customHeight="1" x14ac:dyDescent="0.25">
      <c r="B28" s="156">
        <v>12</v>
      </c>
      <c r="C28" s="68" t="str">
        <f>A.1_Update!C28</f>
        <v>SUGIYANTO</v>
      </c>
      <c r="D28" s="156" t="str">
        <f>IF('Form FGD RT Versi 1 Lembar A3'!AY22="","",'Form FGD RT Versi 1 Lembar A3'!AY22)</f>
        <v/>
      </c>
      <c r="E28" s="157" t="str">
        <f>IF('Form FGD RT Versi 1 Lembar A3'!AZ22="","",'Form FGD RT Versi 1 Lembar A3'!AZ22)</f>
        <v/>
      </c>
      <c r="F28" s="297">
        <f>IF('Form FGD RT Versi 1 Lembar A3'!BA22="","",'Form FGD RT Versi 1 Lembar A3'!BA22)</f>
        <v>1</v>
      </c>
      <c r="G28" s="298" t="str">
        <f>IF('Form FGD RT Versi 1 Lembar A3'!BB22="","",'Form FGD RT Versi 1 Lembar A3'!BB22)</f>
        <v/>
      </c>
      <c r="H28" s="813" t="str">
        <f>IF('Form FGD RT Versi 1 Lembar A3'!BC22="","",'Form FGD RT Versi 1 Lembar A3'!BC22)</f>
        <v/>
      </c>
      <c r="I28" s="172" t="str">
        <f>IF('Form FGD RT Versi 1 Lembar A3'!BD22="","",'Form FGD RT Versi 1 Lembar A3'!BD22)</f>
        <v/>
      </c>
      <c r="J28" s="813" t="str">
        <f>IF('Form FGD RT Versi 1 Lembar A3'!BE22="","",'Form FGD RT Versi 1 Lembar A3'!BE22)</f>
        <v/>
      </c>
      <c r="K28" s="368">
        <f t="shared" si="0"/>
        <v>0</v>
      </c>
    </row>
    <row r="29" spans="1:36" ht="18.75" customHeight="1" x14ac:dyDescent="0.25">
      <c r="B29" s="156">
        <v>13</v>
      </c>
      <c r="C29" s="68" t="str">
        <f>A.1_Update!C29</f>
        <v>SUPADI</v>
      </c>
      <c r="D29" s="156" t="str">
        <f>IF('Form FGD RT Versi 1 Lembar A3'!AY23="","",'Form FGD RT Versi 1 Lembar A3'!AY23)</f>
        <v/>
      </c>
      <c r="E29" s="157" t="str">
        <f>IF('Form FGD RT Versi 1 Lembar A3'!AZ23="","",'Form FGD RT Versi 1 Lembar A3'!AZ23)</f>
        <v/>
      </c>
      <c r="F29" s="297">
        <f>IF('Form FGD RT Versi 1 Lembar A3'!BA23="","",'Form FGD RT Versi 1 Lembar A3'!BA23)</f>
        <v>1</v>
      </c>
      <c r="G29" s="298" t="str">
        <f>IF('Form FGD RT Versi 1 Lembar A3'!BB23="","",'Form FGD RT Versi 1 Lembar A3'!BB23)</f>
        <v/>
      </c>
      <c r="H29" s="813" t="str">
        <f>IF('Form FGD RT Versi 1 Lembar A3'!BC23="","",'Form FGD RT Versi 1 Lembar A3'!BC23)</f>
        <v/>
      </c>
      <c r="I29" s="172" t="str">
        <f>IF('Form FGD RT Versi 1 Lembar A3'!BD23="","",'Form FGD RT Versi 1 Lembar A3'!BD23)</f>
        <v/>
      </c>
      <c r="J29" s="813" t="str">
        <f>IF('Form FGD RT Versi 1 Lembar A3'!BE23="","",'Form FGD RT Versi 1 Lembar A3'!BE23)</f>
        <v/>
      </c>
      <c r="K29" s="368">
        <f t="shared" si="0"/>
        <v>0</v>
      </c>
    </row>
    <row r="30" spans="1:36" ht="18.75" customHeight="1" x14ac:dyDescent="0.25">
      <c r="B30" s="156">
        <v>14</v>
      </c>
      <c r="C30" s="68" t="str">
        <f>A.1_Update!C30</f>
        <v>PAIDI</v>
      </c>
      <c r="D30" s="156" t="str">
        <f>IF('Form FGD RT Versi 1 Lembar A3'!AY24="","",'Form FGD RT Versi 1 Lembar A3'!AY24)</f>
        <v/>
      </c>
      <c r="E30" s="157" t="str">
        <f>IF('Form FGD RT Versi 1 Lembar A3'!AZ24="","",'Form FGD RT Versi 1 Lembar A3'!AZ24)</f>
        <v/>
      </c>
      <c r="F30" s="297">
        <f>IF('Form FGD RT Versi 1 Lembar A3'!BA24="","",'Form FGD RT Versi 1 Lembar A3'!BA24)</f>
        <v>1</v>
      </c>
      <c r="G30" s="298" t="str">
        <f>IF('Form FGD RT Versi 1 Lembar A3'!BB24="","",'Form FGD RT Versi 1 Lembar A3'!BB24)</f>
        <v/>
      </c>
      <c r="H30" s="813" t="str">
        <f>IF('Form FGD RT Versi 1 Lembar A3'!BC24="","",'Form FGD RT Versi 1 Lembar A3'!BC24)</f>
        <v/>
      </c>
      <c r="I30" s="172" t="str">
        <f>IF('Form FGD RT Versi 1 Lembar A3'!BD24="","",'Form FGD RT Versi 1 Lembar A3'!BD24)</f>
        <v/>
      </c>
      <c r="J30" s="813" t="str">
        <f>IF('Form FGD RT Versi 1 Lembar A3'!BE24="","",'Form FGD RT Versi 1 Lembar A3'!BE24)</f>
        <v/>
      </c>
      <c r="K30" s="368">
        <f t="shared" si="0"/>
        <v>0</v>
      </c>
    </row>
    <row r="31" spans="1:36" ht="18.75" customHeight="1" x14ac:dyDescent="0.25">
      <c r="B31" s="156">
        <v>15</v>
      </c>
      <c r="C31" s="68" t="str">
        <f>A.1_Update!C31</f>
        <v>SEGER SUBARI</v>
      </c>
      <c r="D31" s="156" t="str">
        <f>IF('Form FGD RT Versi 1 Lembar A3'!AY25="","",'Form FGD RT Versi 1 Lembar A3'!AY25)</f>
        <v/>
      </c>
      <c r="E31" s="157" t="str">
        <f>IF('Form FGD RT Versi 1 Lembar A3'!AZ25="","",'Form FGD RT Versi 1 Lembar A3'!AZ25)</f>
        <v/>
      </c>
      <c r="F31" s="297">
        <f>IF('Form FGD RT Versi 1 Lembar A3'!BA25="","",'Form FGD RT Versi 1 Lembar A3'!BA25)</f>
        <v>1</v>
      </c>
      <c r="G31" s="298" t="str">
        <f>IF('Form FGD RT Versi 1 Lembar A3'!BB25="","",'Form FGD RT Versi 1 Lembar A3'!BB25)</f>
        <v/>
      </c>
      <c r="H31" s="813" t="str">
        <f>IF('Form FGD RT Versi 1 Lembar A3'!BC25="","",'Form FGD RT Versi 1 Lembar A3'!BC25)</f>
        <v/>
      </c>
      <c r="I31" s="172" t="str">
        <f>IF('Form FGD RT Versi 1 Lembar A3'!BD25="","",'Form FGD RT Versi 1 Lembar A3'!BD25)</f>
        <v/>
      </c>
      <c r="J31" s="813" t="str">
        <f>IF('Form FGD RT Versi 1 Lembar A3'!BE25="","",'Form FGD RT Versi 1 Lembar A3'!BE25)</f>
        <v/>
      </c>
      <c r="K31" s="368">
        <f t="shared" si="0"/>
        <v>0</v>
      </c>
    </row>
    <row r="32" spans="1:36" ht="18.75" customHeight="1" x14ac:dyDescent="0.25">
      <c r="B32" s="156">
        <v>16</v>
      </c>
      <c r="C32" s="68" t="str">
        <f>A.1_Update!C32</f>
        <v>NUR PARMIN</v>
      </c>
      <c r="D32" s="156" t="str">
        <f>IF('Form FGD RT Versi 1 Lembar A3'!AY26="","",'Form FGD RT Versi 1 Lembar A3'!AY26)</f>
        <v/>
      </c>
      <c r="E32" s="157" t="str">
        <f>IF('Form FGD RT Versi 1 Lembar A3'!AZ26="","",'Form FGD RT Versi 1 Lembar A3'!AZ26)</f>
        <v/>
      </c>
      <c r="F32" s="297">
        <f>IF('Form FGD RT Versi 1 Lembar A3'!BA26="","",'Form FGD RT Versi 1 Lembar A3'!BA26)</f>
        <v>1</v>
      </c>
      <c r="G32" s="298" t="str">
        <f>IF('Form FGD RT Versi 1 Lembar A3'!BB26="","",'Form FGD RT Versi 1 Lembar A3'!BB26)</f>
        <v/>
      </c>
      <c r="H32" s="813" t="str">
        <f>IF('Form FGD RT Versi 1 Lembar A3'!BC26="","",'Form FGD RT Versi 1 Lembar A3'!BC26)</f>
        <v/>
      </c>
      <c r="I32" s="172" t="str">
        <f>IF('Form FGD RT Versi 1 Lembar A3'!BD26="","",'Form FGD RT Versi 1 Lembar A3'!BD26)</f>
        <v/>
      </c>
      <c r="J32" s="813" t="str">
        <f>IF('Form FGD RT Versi 1 Lembar A3'!BE26="","",'Form FGD RT Versi 1 Lembar A3'!BE26)</f>
        <v/>
      </c>
      <c r="K32" s="368">
        <f t="shared" si="0"/>
        <v>0</v>
      </c>
    </row>
    <row r="33" spans="2:11" ht="18.75" customHeight="1" x14ac:dyDescent="0.25">
      <c r="B33" s="156">
        <v>17</v>
      </c>
      <c r="C33" s="68" t="str">
        <f>A.1_Update!C33</f>
        <v>SUMADI</v>
      </c>
      <c r="D33" s="156" t="str">
        <f>IF('Form FGD RT Versi 1 Lembar A3'!AY27="","",'Form FGD RT Versi 1 Lembar A3'!AY27)</f>
        <v/>
      </c>
      <c r="E33" s="157" t="str">
        <f>IF('Form FGD RT Versi 1 Lembar A3'!AZ27="","",'Form FGD RT Versi 1 Lembar A3'!AZ27)</f>
        <v/>
      </c>
      <c r="F33" s="297">
        <f>IF('Form FGD RT Versi 1 Lembar A3'!BA27="","",'Form FGD RT Versi 1 Lembar A3'!BA27)</f>
        <v>1</v>
      </c>
      <c r="G33" s="298" t="str">
        <f>IF('Form FGD RT Versi 1 Lembar A3'!BB27="","",'Form FGD RT Versi 1 Lembar A3'!BB27)</f>
        <v/>
      </c>
      <c r="H33" s="813" t="str">
        <f>IF('Form FGD RT Versi 1 Lembar A3'!BC27="","",'Form FGD RT Versi 1 Lembar A3'!BC27)</f>
        <v/>
      </c>
      <c r="I33" s="172" t="str">
        <f>IF('Form FGD RT Versi 1 Lembar A3'!BD27="","",'Form FGD RT Versi 1 Lembar A3'!BD27)</f>
        <v/>
      </c>
      <c r="J33" s="813" t="str">
        <f>IF('Form FGD RT Versi 1 Lembar A3'!BE27="","",'Form FGD RT Versi 1 Lembar A3'!BE27)</f>
        <v/>
      </c>
      <c r="K33" s="368">
        <f t="shared" si="0"/>
        <v>0</v>
      </c>
    </row>
    <row r="34" spans="2:11" ht="18.75" customHeight="1" x14ac:dyDescent="0.25">
      <c r="B34" s="156">
        <v>18</v>
      </c>
      <c r="C34" s="68" t="str">
        <f>A.1_Update!C34</f>
        <v>BADRI SUKINO</v>
      </c>
      <c r="D34" s="156" t="str">
        <f>IF('Form FGD RT Versi 1 Lembar A3'!AY28="","",'Form FGD RT Versi 1 Lembar A3'!AY28)</f>
        <v/>
      </c>
      <c r="E34" s="157" t="str">
        <f>IF('Form FGD RT Versi 1 Lembar A3'!AZ28="","",'Form FGD RT Versi 1 Lembar A3'!AZ28)</f>
        <v/>
      </c>
      <c r="F34" s="297">
        <f>IF('Form FGD RT Versi 1 Lembar A3'!BA28="","",'Form FGD RT Versi 1 Lembar A3'!BA28)</f>
        <v>1</v>
      </c>
      <c r="G34" s="298" t="str">
        <f>IF('Form FGD RT Versi 1 Lembar A3'!BB28="","",'Form FGD RT Versi 1 Lembar A3'!BB28)</f>
        <v/>
      </c>
      <c r="H34" s="813" t="str">
        <f>IF('Form FGD RT Versi 1 Lembar A3'!BC28="","",'Form FGD RT Versi 1 Lembar A3'!BC28)</f>
        <v/>
      </c>
      <c r="I34" s="172" t="str">
        <f>IF('Form FGD RT Versi 1 Lembar A3'!BD28="","",'Form FGD RT Versi 1 Lembar A3'!BD28)</f>
        <v/>
      </c>
      <c r="J34" s="813" t="str">
        <f>IF('Form FGD RT Versi 1 Lembar A3'!BE28="","",'Form FGD RT Versi 1 Lembar A3'!BE28)</f>
        <v/>
      </c>
      <c r="K34" s="368">
        <f t="shared" si="0"/>
        <v>0</v>
      </c>
    </row>
    <row r="35" spans="2:11" ht="18.75" customHeight="1" x14ac:dyDescent="0.25">
      <c r="B35" s="156">
        <v>19</v>
      </c>
      <c r="C35" s="68" t="str">
        <f>A.1_Update!C35</f>
        <v>ATMOSUWITO SURIP</v>
      </c>
      <c r="D35" s="156" t="str">
        <f>IF('Form FGD RT Versi 1 Lembar A3'!AY29="","",'Form FGD RT Versi 1 Lembar A3'!AY29)</f>
        <v/>
      </c>
      <c r="E35" s="157" t="str">
        <f>IF('Form FGD RT Versi 1 Lembar A3'!AZ29="","",'Form FGD RT Versi 1 Lembar A3'!AZ29)</f>
        <v/>
      </c>
      <c r="F35" s="297">
        <f>IF('Form FGD RT Versi 1 Lembar A3'!BA29="","",'Form FGD RT Versi 1 Lembar A3'!BA29)</f>
        <v>1</v>
      </c>
      <c r="G35" s="298" t="str">
        <f>IF('Form FGD RT Versi 1 Lembar A3'!BB29="","",'Form FGD RT Versi 1 Lembar A3'!BB29)</f>
        <v/>
      </c>
      <c r="H35" s="813" t="str">
        <f>IF('Form FGD RT Versi 1 Lembar A3'!BC29="","",'Form FGD RT Versi 1 Lembar A3'!BC29)</f>
        <v/>
      </c>
      <c r="I35" s="172" t="str">
        <f>IF('Form FGD RT Versi 1 Lembar A3'!BD29="","",'Form FGD RT Versi 1 Lembar A3'!BD29)</f>
        <v/>
      </c>
      <c r="J35" s="813" t="str">
        <f>IF('Form FGD RT Versi 1 Lembar A3'!BE29="","",'Form FGD RT Versi 1 Lembar A3'!BE29)</f>
        <v/>
      </c>
      <c r="K35" s="368">
        <f t="shared" si="0"/>
        <v>0</v>
      </c>
    </row>
    <row r="36" spans="2:11" ht="18.75" customHeight="1" x14ac:dyDescent="0.25">
      <c r="B36" s="156">
        <v>20</v>
      </c>
      <c r="C36" s="68" t="str">
        <f>A.1_Update!C36</f>
        <v>GUNADI</v>
      </c>
      <c r="D36" s="156" t="str">
        <f>IF('Form FGD RT Versi 1 Lembar A3'!AY30="","",'Form FGD RT Versi 1 Lembar A3'!AY30)</f>
        <v/>
      </c>
      <c r="E36" s="157" t="str">
        <f>IF('Form FGD RT Versi 1 Lembar A3'!AZ30="","",'Form FGD RT Versi 1 Lembar A3'!AZ30)</f>
        <v/>
      </c>
      <c r="F36" s="297">
        <f>IF('Form FGD RT Versi 1 Lembar A3'!BA30="","",'Form FGD RT Versi 1 Lembar A3'!BA30)</f>
        <v>1</v>
      </c>
      <c r="G36" s="298" t="str">
        <f>IF('Form FGD RT Versi 1 Lembar A3'!BB30="","",'Form FGD RT Versi 1 Lembar A3'!BB30)</f>
        <v/>
      </c>
      <c r="H36" s="813" t="str">
        <f>IF('Form FGD RT Versi 1 Lembar A3'!BC30="","",'Form FGD RT Versi 1 Lembar A3'!BC30)</f>
        <v/>
      </c>
      <c r="I36" s="172" t="str">
        <f>IF('Form FGD RT Versi 1 Lembar A3'!BD30="","",'Form FGD RT Versi 1 Lembar A3'!BD30)</f>
        <v/>
      </c>
      <c r="J36" s="813" t="str">
        <f>IF('Form FGD RT Versi 1 Lembar A3'!BE30="","",'Form FGD RT Versi 1 Lembar A3'!BE30)</f>
        <v/>
      </c>
      <c r="K36" s="368">
        <f t="shared" si="0"/>
        <v>0</v>
      </c>
    </row>
    <row r="37" spans="2:11" ht="18.75" customHeight="1" x14ac:dyDescent="0.25">
      <c r="B37" s="156">
        <v>21</v>
      </c>
      <c r="C37" s="68" t="str">
        <f>A.1_Update!C37</f>
        <v>SUNARDI</v>
      </c>
      <c r="D37" s="156" t="str">
        <f>IF('Form FGD RT Versi 1 Lembar A3'!AY31="","",'Form FGD RT Versi 1 Lembar A3'!AY31)</f>
        <v/>
      </c>
      <c r="E37" s="157" t="str">
        <f>IF('Form FGD RT Versi 1 Lembar A3'!AZ31="","",'Form FGD RT Versi 1 Lembar A3'!AZ31)</f>
        <v/>
      </c>
      <c r="F37" s="297">
        <f>IF('Form FGD RT Versi 1 Lembar A3'!BA31="","",'Form FGD RT Versi 1 Lembar A3'!BA31)</f>
        <v>1</v>
      </c>
      <c r="G37" s="298" t="str">
        <f>IF('Form FGD RT Versi 1 Lembar A3'!BB31="","",'Form FGD RT Versi 1 Lembar A3'!BB31)</f>
        <v/>
      </c>
      <c r="H37" s="813" t="str">
        <f>IF('Form FGD RT Versi 1 Lembar A3'!BC31="","",'Form FGD RT Versi 1 Lembar A3'!BC31)</f>
        <v/>
      </c>
      <c r="I37" s="172" t="str">
        <f>IF('Form FGD RT Versi 1 Lembar A3'!BD31="","",'Form FGD RT Versi 1 Lembar A3'!BD31)</f>
        <v/>
      </c>
      <c r="J37" s="813" t="str">
        <f>IF('Form FGD RT Versi 1 Lembar A3'!BE31="","",'Form FGD RT Versi 1 Lembar A3'!BE31)</f>
        <v/>
      </c>
      <c r="K37" s="368">
        <f t="shared" si="0"/>
        <v>0</v>
      </c>
    </row>
    <row r="38" spans="2:11" ht="18.75" customHeight="1" x14ac:dyDescent="0.25">
      <c r="B38" s="156">
        <v>22</v>
      </c>
      <c r="C38" s="68" t="str">
        <f>A.1_Update!C38</f>
        <v>PAIMAN TARNOSUWITO</v>
      </c>
      <c r="D38" s="156" t="str">
        <f>IF('Form FGD RT Versi 1 Lembar A3'!AY32="","",'Form FGD RT Versi 1 Lembar A3'!AY32)</f>
        <v/>
      </c>
      <c r="E38" s="157" t="str">
        <f>IF('Form FGD RT Versi 1 Lembar A3'!AZ32="","",'Form FGD RT Versi 1 Lembar A3'!AZ32)</f>
        <v/>
      </c>
      <c r="F38" s="297">
        <f>IF('Form FGD RT Versi 1 Lembar A3'!BA32="","",'Form FGD RT Versi 1 Lembar A3'!BA32)</f>
        <v>1</v>
      </c>
      <c r="G38" s="298" t="str">
        <f>IF('Form FGD RT Versi 1 Lembar A3'!BB32="","",'Form FGD RT Versi 1 Lembar A3'!BB32)</f>
        <v/>
      </c>
      <c r="H38" s="813" t="str">
        <f>IF('Form FGD RT Versi 1 Lembar A3'!BC32="","",'Form FGD RT Versi 1 Lembar A3'!BC32)</f>
        <v/>
      </c>
      <c r="I38" s="172" t="str">
        <f>IF('Form FGD RT Versi 1 Lembar A3'!BD32="","",'Form FGD RT Versi 1 Lembar A3'!BD32)</f>
        <v/>
      </c>
      <c r="J38" s="813" t="str">
        <f>IF('Form FGD RT Versi 1 Lembar A3'!BE32="","",'Form FGD RT Versi 1 Lembar A3'!BE32)</f>
        <v/>
      </c>
      <c r="K38" s="368">
        <f t="shared" si="0"/>
        <v>0</v>
      </c>
    </row>
    <row r="39" spans="2:11" ht="18.75" customHeight="1" x14ac:dyDescent="0.25">
      <c r="B39" s="156">
        <v>23</v>
      </c>
      <c r="C39" s="68" t="str">
        <f>A.1_Update!C39</f>
        <v>NGADINO</v>
      </c>
      <c r="D39" s="156" t="str">
        <f>IF('Form FGD RT Versi 1 Lembar A3'!AY33="","",'Form FGD RT Versi 1 Lembar A3'!AY33)</f>
        <v/>
      </c>
      <c r="E39" s="157" t="str">
        <f>IF('Form FGD RT Versi 1 Lembar A3'!AZ33="","",'Form FGD RT Versi 1 Lembar A3'!AZ33)</f>
        <v/>
      </c>
      <c r="F39" s="297">
        <f>IF('Form FGD RT Versi 1 Lembar A3'!BA33="","",'Form FGD RT Versi 1 Lembar A3'!BA33)</f>
        <v>1</v>
      </c>
      <c r="G39" s="298" t="str">
        <f>IF('Form FGD RT Versi 1 Lembar A3'!BB33="","",'Form FGD RT Versi 1 Lembar A3'!BB33)</f>
        <v/>
      </c>
      <c r="H39" s="813" t="str">
        <f>IF('Form FGD RT Versi 1 Lembar A3'!BC33="","",'Form FGD RT Versi 1 Lembar A3'!BC33)</f>
        <v/>
      </c>
      <c r="I39" s="172" t="str">
        <f>IF('Form FGD RT Versi 1 Lembar A3'!BD33="","",'Form FGD RT Versi 1 Lembar A3'!BD33)</f>
        <v/>
      </c>
      <c r="J39" s="813" t="str">
        <f>IF('Form FGD RT Versi 1 Lembar A3'!BE33="","",'Form FGD RT Versi 1 Lembar A3'!BE33)</f>
        <v/>
      </c>
      <c r="K39" s="368">
        <f t="shared" si="0"/>
        <v>0</v>
      </c>
    </row>
    <row r="40" spans="2:11" ht="18.75" customHeight="1" x14ac:dyDescent="0.25">
      <c r="B40" s="156">
        <v>24</v>
      </c>
      <c r="C40" s="68" t="str">
        <f>A.1_Update!C40</f>
        <v>SOMO SEMITO KROMO SEMITO</v>
      </c>
      <c r="D40" s="156" t="str">
        <f>IF('Form FGD RT Versi 1 Lembar A3'!AY34="","",'Form FGD RT Versi 1 Lembar A3'!AY34)</f>
        <v/>
      </c>
      <c r="E40" s="157" t="str">
        <f>IF('Form FGD RT Versi 1 Lembar A3'!AZ34="","",'Form FGD RT Versi 1 Lembar A3'!AZ34)</f>
        <v/>
      </c>
      <c r="F40" s="297">
        <f>IF('Form FGD RT Versi 1 Lembar A3'!BA34="","",'Form FGD RT Versi 1 Lembar A3'!BA34)</f>
        <v>1</v>
      </c>
      <c r="G40" s="298" t="str">
        <f>IF('Form FGD RT Versi 1 Lembar A3'!BB34="","",'Form FGD RT Versi 1 Lembar A3'!BB34)</f>
        <v/>
      </c>
      <c r="H40" s="813" t="str">
        <f>IF('Form FGD RT Versi 1 Lembar A3'!BC34="","",'Form FGD RT Versi 1 Lembar A3'!BC34)</f>
        <v/>
      </c>
      <c r="I40" s="172" t="str">
        <f>IF('Form FGD RT Versi 1 Lembar A3'!BD34="","",'Form FGD RT Versi 1 Lembar A3'!BD34)</f>
        <v/>
      </c>
      <c r="J40" s="813" t="str">
        <f>IF('Form FGD RT Versi 1 Lembar A3'!BE34="","",'Form FGD RT Versi 1 Lembar A3'!BE34)</f>
        <v/>
      </c>
      <c r="K40" s="368">
        <f t="shared" si="0"/>
        <v>0</v>
      </c>
    </row>
    <row r="41" spans="2:11" ht="18.75" customHeight="1" x14ac:dyDescent="0.25">
      <c r="B41" s="156">
        <v>25</v>
      </c>
      <c r="C41" s="68" t="str">
        <f>A.1_Update!C41</f>
        <v>AMAT SUPRONI</v>
      </c>
      <c r="D41" s="156" t="str">
        <f>IF('Form FGD RT Versi 1 Lembar A3'!AY35="","",'Form FGD RT Versi 1 Lembar A3'!AY35)</f>
        <v/>
      </c>
      <c r="E41" s="157" t="str">
        <f>IF('Form FGD RT Versi 1 Lembar A3'!AZ35="","",'Form FGD RT Versi 1 Lembar A3'!AZ35)</f>
        <v/>
      </c>
      <c r="F41" s="297">
        <f>IF('Form FGD RT Versi 1 Lembar A3'!BA35="","",'Form FGD RT Versi 1 Lembar A3'!BA35)</f>
        <v>1</v>
      </c>
      <c r="G41" s="298" t="str">
        <f>IF('Form FGD RT Versi 1 Lembar A3'!BB35="","",'Form FGD RT Versi 1 Lembar A3'!BB35)</f>
        <v/>
      </c>
      <c r="H41" s="813" t="str">
        <f>IF('Form FGD RT Versi 1 Lembar A3'!BC35="","",'Form FGD RT Versi 1 Lembar A3'!BC35)</f>
        <v/>
      </c>
      <c r="I41" s="172" t="str">
        <f>IF('Form FGD RT Versi 1 Lembar A3'!BD35="","",'Form FGD RT Versi 1 Lembar A3'!BD35)</f>
        <v/>
      </c>
      <c r="J41" s="813" t="str">
        <f>IF('Form FGD RT Versi 1 Lembar A3'!BE35="","",'Form FGD RT Versi 1 Lembar A3'!BE35)</f>
        <v/>
      </c>
      <c r="K41" s="368">
        <f t="shared" si="0"/>
        <v>0</v>
      </c>
    </row>
    <row r="42" spans="2:11" ht="18.75" customHeight="1" x14ac:dyDescent="0.25">
      <c r="B42" s="156">
        <v>26</v>
      </c>
      <c r="C42" s="68" t="str">
        <f>A.1_Update!C42</f>
        <v>KARTONO GIONO</v>
      </c>
      <c r="D42" s="156" t="str">
        <f>IF('Form FGD RT Versi 1 Lembar A3'!AY36="","",'Form FGD RT Versi 1 Lembar A3'!AY36)</f>
        <v/>
      </c>
      <c r="E42" s="157" t="str">
        <f>IF('Form FGD RT Versi 1 Lembar A3'!AZ36="","",'Form FGD RT Versi 1 Lembar A3'!AZ36)</f>
        <v/>
      </c>
      <c r="F42" s="297">
        <f>IF('Form FGD RT Versi 1 Lembar A3'!BA36="","",'Form FGD RT Versi 1 Lembar A3'!BA36)</f>
        <v>1</v>
      </c>
      <c r="G42" s="298" t="str">
        <f>IF('Form FGD RT Versi 1 Lembar A3'!BB36="","",'Form FGD RT Versi 1 Lembar A3'!BB36)</f>
        <v/>
      </c>
      <c r="H42" s="813" t="str">
        <f>IF('Form FGD RT Versi 1 Lembar A3'!BC36="","",'Form FGD RT Versi 1 Lembar A3'!BC36)</f>
        <v/>
      </c>
      <c r="I42" s="172" t="str">
        <f>IF('Form FGD RT Versi 1 Lembar A3'!BD36="","",'Form FGD RT Versi 1 Lembar A3'!BD36)</f>
        <v/>
      </c>
      <c r="J42" s="813" t="str">
        <f>IF('Form FGD RT Versi 1 Lembar A3'!BE36="","",'Form FGD RT Versi 1 Lembar A3'!BE36)</f>
        <v/>
      </c>
      <c r="K42" s="368">
        <f t="shared" si="0"/>
        <v>0</v>
      </c>
    </row>
    <row r="43" spans="2:11" ht="18.75" customHeight="1" x14ac:dyDescent="0.25">
      <c r="B43" s="156">
        <v>27</v>
      </c>
      <c r="C43" s="68" t="str">
        <f>A.1_Update!C43</f>
        <v>KARSO DIMULYO</v>
      </c>
      <c r="D43" s="156" t="str">
        <f>IF('Form FGD RT Versi 1 Lembar A3'!AY37="","",'Form FGD RT Versi 1 Lembar A3'!AY37)</f>
        <v/>
      </c>
      <c r="E43" s="157" t="str">
        <f>IF('Form FGD RT Versi 1 Lembar A3'!AZ37="","",'Form FGD RT Versi 1 Lembar A3'!AZ37)</f>
        <v/>
      </c>
      <c r="F43" s="297">
        <f>IF('Form FGD RT Versi 1 Lembar A3'!BA37="","",'Form FGD RT Versi 1 Lembar A3'!BA37)</f>
        <v>1</v>
      </c>
      <c r="G43" s="298" t="str">
        <f>IF('Form FGD RT Versi 1 Lembar A3'!BB37="","",'Form FGD RT Versi 1 Lembar A3'!BB37)</f>
        <v/>
      </c>
      <c r="H43" s="813" t="str">
        <f>IF('Form FGD RT Versi 1 Lembar A3'!BC37="","",'Form FGD RT Versi 1 Lembar A3'!BC37)</f>
        <v/>
      </c>
      <c r="I43" s="172" t="str">
        <f>IF('Form FGD RT Versi 1 Lembar A3'!BD37="","",'Form FGD RT Versi 1 Lembar A3'!BD37)</f>
        <v/>
      </c>
      <c r="J43" s="813" t="str">
        <f>IF('Form FGD RT Versi 1 Lembar A3'!BE37="","",'Form FGD RT Versi 1 Lembar A3'!BE37)</f>
        <v/>
      </c>
      <c r="K43" s="368">
        <f t="shared" si="0"/>
        <v>0</v>
      </c>
    </row>
    <row r="44" spans="2:11" ht="18.75" customHeight="1" x14ac:dyDescent="0.25">
      <c r="B44" s="156">
        <v>28</v>
      </c>
      <c r="C44" s="68" t="str">
        <f>A.1_Update!C44</f>
        <v>NGADINO</v>
      </c>
      <c r="D44" s="156" t="str">
        <f>IF('Form FGD RT Versi 1 Lembar A3'!AY38="","",'Form FGD RT Versi 1 Lembar A3'!AY38)</f>
        <v/>
      </c>
      <c r="E44" s="157" t="str">
        <f>IF('Form FGD RT Versi 1 Lembar A3'!AZ38="","",'Form FGD RT Versi 1 Lembar A3'!AZ38)</f>
        <v/>
      </c>
      <c r="F44" s="297">
        <f>IF('Form FGD RT Versi 1 Lembar A3'!BA38="","",'Form FGD RT Versi 1 Lembar A3'!BA38)</f>
        <v>1</v>
      </c>
      <c r="G44" s="298" t="str">
        <f>IF('Form FGD RT Versi 1 Lembar A3'!BB38="","",'Form FGD RT Versi 1 Lembar A3'!BB38)</f>
        <v/>
      </c>
      <c r="H44" s="813" t="str">
        <f>IF('Form FGD RT Versi 1 Lembar A3'!BC38="","",'Form FGD RT Versi 1 Lembar A3'!BC38)</f>
        <v/>
      </c>
      <c r="I44" s="172" t="str">
        <f>IF('Form FGD RT Versi 1 Lembar A3'!BD38="","",'Form FGD RT Versi 1 Lembar A3'!BD38)</f>
        <v/>
      </c>
      <c r="J44" s="813" t="str">
        <f>IF('Form FGD RT Versi 1 Lembar A3'!BE38="","",'Form FGD RT Versi 1 Lembar A3'!BE38)</f>
        <v/>
      </c>
      <c r="K44" s="368">
        <f t="shared" si="0"/>
        <v>0</v>
      </c>
    </row>
    <row r="45" spans="2:11" ht="18.75" customHeight="1" x14ac:dyDescent="0.25">
      <c r="B45" s="156">
        <v>29</v>
      </c>
      <c r="C45" s="68" t="str">
        <f>A.1_Update!C45</f>
        <v>SUPARMO</v>
      </c>
      <c r="D45" s="156" t="str">
        <f>IF('Form FGD RT Versi 1 Lembar A3'!AY39="","",'Form FGD RT Versi 1 Lembar A3'!AY39)</f>
        <v/>
      </c>
      <c r="E45" s="157" t="str">
        <f>IF('Form FGD RT Versi 1 Lembar A3'!AZ39="","",'Form FGD RT Versi 1 Lembar A3'!AZ39)</f>
        <v/>
      </c>
      <c r="F45" s="297">
        <f>IF('Form FGD RT Versi 1 Lembar A3'!BA39="","",'Form FGD RT Versi 1 Lembar A3'!BA39)</f>
        <v>1</v>
      </c>
      <c r="G45" s="298" t="str">
        <f>IF('Form FGD RT Versi 1 Lembar A3'!BB39="","",'Form FGD RT Versi 1 Lembar A3'!BB39)</f>
        <v/>
      </c>
      <c r="H45" s="813" t="str">
        <f>IF('Form FGD RT Versi 1 Lembar A3'!BC39="","",'Form FGD RT Versi 1 Lembar A3'!BC39)</f>
        <v/>
      </c>
      <c r="I45" s="172" t="str">
        <f>IF('Form FGD RT Versi 1 Lembar A3'!BD39="","",'Form FGD RT Versi 1 Lembar A3'!BD39)</f>
        <v/>
      </c>
      <c r="J45" s="813" t="str">
        <f>IF('Form FGD RT Versi 1 Lembar A3'!BE39="","",'Form FGD RT Versi 1 Lembar A3'!BE39)</f>
        <v/>
      </c>
      <c r="K45" s="368">
        <f t="shared" si="0"/>
        <v>0</v>
      </c>
    </row>
    <row r="46" spans="2:11" ht="18.75" customHeight="1" x14ac:dyDescent="0.25">
      <c r="B46" s="156">
        <v>30</v>
      </c>
      <c r="C46" s="68" t="str">
        <f>A.1_Update!C46</f>
        <v>WIJI NARNO WIYONO</v>
      </c>
      <c r="D46" s="156" t="str">
        <f>IF('Form FGD RT Versi 1 Lembar A3'!AY40="","",'Form FGD RT Versi 1 Lembar A3'!AY40)</f>
        <v/>
      </c>
      <c r="E46" s="157" t="str">
        <f>IF('Form FGD RT Versi 1 Lembar A3'!AZ40="","",'Form FGD RT Versi 1 Lembar A3'!AZ40)</f>
        <v/>
      </c>
      <c r="F46" s="297">
        <f>IF('Form FGD RT Versi 1 Lembar A3'!BA40="","",'Form FGD RT Versi 1 Lembar A3'!BA40)</f>
        <v>1</v>
      </c>
      <c r="G46" s="298" t="str">
        <f>IF('Form FGD RT Versi 1 Lembar A3'!BB40="","",'Form FGD RT Versi 1 Lembar A3'!BB40)</f>
        <v/>
      </c>
      <c r="H46" s="813" t="str">
        <f>IF('Form FGD RT Versi 1 Lembar A3'!BC40="","",'Form FGD RT Versi 1 Lembar A3'!BC40)</f>
        <v/>
      </c>
      <c r="I46" s="172" t="str">
        <f>IF('Form FGD RT Versi 1 Lembar A3'!BD40="","",'Form FGD RT Versi 1 Lembar A3'!BD40)</f>
        <v/>
      </c>
      <c r="J46" s="813" t="str">
        <f>IF('Form FGD RT Versi 1 Lembar A3'!BE40="","",'Form FGD RT Versi 1 Lembar A3'!BE40)</f>
        <v/>
      </c>
      <c r="K46" s="368">
        <f t="shared" si="0"/>
        <v>0</v>
      </c>
    </row>
    <row r="47" spans="2:11" ht="18.75" customHeight="1" x14ac:dyDescent="0.25">
      <c r="B47" s="156">
        <v>31</v>
      </c>
      <c r="C47" s="68" t="str">
        <f>A.1_Update!C47</f>
        <v>SUKIMIN AL SAMIDI</v>
      </c>
      <c r="D47" s="156" t="str">
        <f>IF('Form FGD RT Versi 1 Lembar A3'!AY41="","",'Form FGD RT Versi 1 Lembar A3'!AY41)</f>
        <v/>
      </c>
      <c r="E47" s="157" t="str">
        <f>IF('Form FGD RT Versi 1 Lembar A3'!AZ41="","",'Form FGD RT Versi 1 Lembar A3'!AZ41)</f>
        <v/>
      </c>
      <c r="F47" s="297">
        <f>IF('Form FGD RT Versi 1 Lembar A3'!BA41="","",'Form FGD RT Versi 1 Lembar A3'!BA41)</f>
        <v>1</v>
      </c>
      <c r="G47" s="298" t="str">
        <f>IF('Form FGD RT Versi 1 Lembar A3'!BB41="","",'Form FGD RT Versi 1 Lembar A3'!BB41)</f>
        <v/>
      </c>
      <c r="H47" s="813" t="str">
        <f>IF('Form FGD RT Versi 1 Lembar A3'!BC41="","",'Form FGD RT Versi 1 Lembar A3'!BC41)</f>
        <v/>
      </c>
      <c r="I47" s="172" t="str">
        <f>IF('Form FGD RT Versi 1 Lembar A3'!BD41="","",'Form FGD RT Versi 1 Lembar A3'!BD41)</f>
        <v/>
      </c>
      <c r="J47" s="813" t="str">
        <f>IF('Form FGD RT Versi 1 Lembar A3'!BE41="","",'Form FGD RT Versi 1 Lembar A3'!BE41)</f>
        <v/>
      </c>
      <c r="K47" s="368">
        <f t="shared" si="0"/>
        <v>0</v>
      </c>
    </row>
    <row r="48" spans="2:11" ht="18.75" customHeight="1" x14ac:dyDescent="0.25">
      <c r="B48" s="156">
        <v>32</v>
      </c>
      <c r="C48" s="68" t="str">
        <f>A.1_Update!C48</f>
        <v>WARNO SUWIRYO</v>
      </c>
      <c r="D48" s="156" t="str">
        <f>IF('Form FGD RT Versi 1 Lembar A3'!AY42="","",'Form FGD RT Versi 1 Lembar A3'!AY42)</f>
        <v/>
      </c>
      <c r="E48" s="157" t="str">
        <f>IF('Form FGD RT Versi 1 Lembar A3'!AZ42="","",'Form FGD RT Versi 1 Lembar A3'!AZ42)</f>
        <v/>
      </c>
      <c r="F48" s="297">
        <f>IF('Form FGD RT Versi 1 Lembar A3'!BA42="","",'Form FGD RT Versi 1 Lembar A3'!BA42)</f>
        <v>1</v>
      </c>
      <c r="G48" s="298" t="str">
        <f>IF('Form FGD RT Versi 1 Lembar A3'!BB42="","",'Form FGD RT Versi 1 Lembar A3'!BB42)</f>
        <v/>
      </c>
      <c r="H48" s="813" t="str">
        <f>IF('Form FGD RT Versi 1 Lembar A3'!BC42="","",'Form FGD RT Versi 1 Lembar A3'!BC42)</f>
        <v/>
      </c>
      <c r="I48" s="172" t="str">
        <f>IF('Form FGD RT Versi 1 Lembar A3'!BD42="","",'Form FGD RT Versi 1 Lembar A3'!BD42)</f>
        <v/>
      </c>
      <c r="J48" s="813" t="str">
        <f>IF('Form FGD RT Versi 1 Lembar A3'!BE42="","",'Form FGD RT Versi 1 Lembar A3'!BE42)</f>
        <v/>
      </c>
      <c r="K48" s="368">
        <f t="shared" si="0"/>
        <v>0</v>
      </c>
    </row>
    <row r="49" spans="2:11" ht="18.75" customHeight="1" x14ac:dyDescent="0.25">
      <c r="B49" s="156">
        <v>33</v>
      </c>
      <c r="C49" s="68" t="str">
        <f>A.1_Update!C49</f>
        <v>MARTO PAWIRO</v>
      </c>
      <c r="D49" s="156" t="str">
        <f>IF('Form FGD RT Versi 1 Lembar A3'!AY43="","",'Form FGD RT Versi 1 Lembar A3'!AY43)</f>
        <v/>
      </c>
      <c r="E49" s="157" t="str">
        <f>IF('Form FGD RT Versi 1 Lembar A3'!AZ43="","",'Form FGD RT Versi 1 Lembar A3'!AZ43)</f>
        <v/>
      </c>
      <c r="F49" s="297">
        <f>IF('Form FGD RT Versi 1 Lembar A3'!BA43="","",'Form FGD RT Versi 1 Lembar A3'!BA43)</f>
        <v>1</v>
      </c>
      <c r="G49" s="298" t="str">
        <f>IF('Form FGD RT Versi 1 Lembar A3'!BB43="","",'Form FGD RT Versi 1 Lembar A3'!BB43)</f>
        <v/>
      </c>
      <c r="H49" s="813" t="str">
        <f>IF('Form FGD RT Versi 1 Lembar A3'!BC43="","",'Form FGD RT Versi 1 Lembar A3'!BC43)</f>
        <v/>
      </c>
      <c r="I49" s="172" t="str">
        <f>IF('Form FGD RT Versi 1 Lembar A3'!BD43="","",'Form FGD RT Versi 1 Lembar A3'!BD43)</f>
        <v/>
      </c>
      <c r="J49" s="813" t="str">
        <f>IF('Form FGD RT Versi 1 Lembar A3'!BE43="","",'Form FGD RT Versi 1 Lembar A3'!BE43)</f>
        <v/>
      </c>
      <c r="K49" s="368">
        <f t="shared" si="0"/>
        <v>0</v>
      </c>
    </row>
    <row r="50" spans="2:11" ht="18.75" customHeight="1" x14ac:dyDescent="0.25">
      <c r="B50" s="156">
        <v>34</v>
      </c>
      <c r="C50" s="68" t="str">
        <f>A.1_Update!C50</f>
        <v>ALI MAHMUDI</v>
      </c>
      <c r="D50" s="156" t="str">
        <f>IF('Form FGD RT Versi 1 Lembar A3'!AY44="","",'Form FGD RT Versi 1 Lembar A3'!AY44)</f>
        <v/>
      </c>
      <c r="E50" s="157" t="str">
        <f>IF('Form FGD RT Versi 1 Lembar A3'!AZ44="","",'Form FGD RT Versi 1 Lembar A3'!AZ44)</f>
        <v/>
      </c>
      <c r="F50" s="297">
        <f>IF('Form FGD RT Versi 1 Lembar A3'!BA44="","",'Form FGD RT Versi 1 Lembar A3'!BA44)</f>
        <v>1</v>
      </c>
      <c r="G50" s="298" t="str">
        <f>IF('Form FGD RT Versi 1 Lembar A3'!BB44="","",'Form FGD RT Versi 1 Lembar A3'!BB44)</f>
        <v/>
      </c>
      <c r="H50" s="813" t="str">
        <f>IF('Form FGD RT Versi 1 Lembar A3'!BC44="","",'Form FGD RT Versi 1 Lembar A3'!BC44)</f>
        <v/>
      </c>
      <c r="I50" s="172" t="str">
        <f>IF('Form FGD RT Versi 1 Lembar A3'!BD44="","",'Form FGD RT Versi 1 Lembar A3'!BD44)</f>
        <v/>
      </c>
      <c r="J50" s="813" t="str">
        <f>IF('Form FGD RT Versi 1 Lembar A3'!BE44="","",'Form FGD RT Versi 1 Lembar A3'!BE44)</f>
        <v/>
      </c>
      <c r="K50" s="368">
        <f t="shared" si="0"/>
        <v>0</v>
      </c>
    </row>
    <row r="51" spans="2:11" ht="18.75" customHeight="1" x14ac:dyDescent="0.25">
      <c r="B51" s="156">
        <v>35</v>
      </c>
      <c r="C51" s="68" t="str">
        <f>A.1_Update!C51</f>
        <v>AGUS SETIYONO</v>
      </c>
      <c r="D51" s="156" t="str">
        <f>IF('Form FGD RT Versi 1 Lembar A3'!AY45="","",'Form FGD RT Versi 1 Lembar A3'!AY45)</f>
        <v/>
      </c>
      <c r="E51" s="157" t="str">
        <f>IF('Form FGD RT Versi 1 Lembar A3'!AZ45="","",'Form FGD RT Versi 1 Lembar A3'!AZ45)</f>
        <v/>
      </c>
      <c r="F51" s="297">
        <f>IF('Form FGD RT Versi 1 Lembar A3'!BA45="","",'Form FGD RT Versi 1 Lembar A3'!BA45)</f>
        <v>1</v>
      </c>
      <c r="G51" s="298" t="str">
        <f>IF('Form FGD RT Versi 1 Lembar A3'!BB45="","",'Form FGD RT Versi 1 Lembar A3'!BB45)</f>
        <v/>
      </c>
      <c r="H51" s="813" t="str">
        <f>IF('Form FGD RT Versi 1 Lembar A3'!BC45="","",'Form FGD RT Versi 1 Lembar A3'!BC45)</f>
        <v/>
      </c>
      <c r="I51" s="172" t="str">
        <f>IF('Form FGD RT Versi 1 Lembar A3'!BD45="","",'Form FGD RT Versi 1 Lembar A3'!BD45)</f>
        <v/>
      </c>
      <c r="J51" s="813" t="str">
        <f>IF('Form FGD RT Versi 1 Lembar A3'!BE45="","",'Form FGD RT Versi 1 Lembar A3'!BE45)</f>
        <v/>
      </c>
      <c r="K51" s="368">
        <f t="shared" si="0"/>
        <v>0</v>
      </c>
    </row>
    <row r="52" spans="2:11" ht="18.75" customHeight="1" x14ac:dyDescent="0.25">
      <c r="B52" s="156">
        <v>36</v>
      </c>
      <c r="C52" s="68" t="str">
        <f>A.1_Update!C52</f>
        <v>DUWI TEGUH SANTOSO</v>
      </c>
      <c r="D52" s="156" t="str">
        <f>IF('Form FGD RT Versi 1 Lembar A3'!AY46="","",'Form FGD RT Versi 1 Lembar A3'!AY46)</f>
        <v/>
      </c>
      <c r="E52" s="157" t="str">
        <f>IF('Form FGD RT Versi 1 Lembar A3'!AZ46="","",'Form FGD RT Versi 1 Lembar A3'!AZ46)</f>
        <v/>
      </c>
      <c r="F52" s="297">
        <f>IF('Form FGD RT Versi 1 Lembar A3'!BA46="","",'Form FGD RT Versi 1 Lembar A3'!BA46)</f>
        <v>1</v>
      </c>
      <c r="G52" s="298" t="str">
        <f>IF('Form FGD RT Versi 1 Lembar A3'!BB46="","",'Form FGD RT Versi 1 Lembar A3'!BB46)</f>
        <v/>
      </c>
      <c r="H52" s="813" t="str">
        <f>IF('Form FGD RT Versi 1 Lembar A3'!BC46="","",'Form FGD RT Versi 1 Lembar A3'!BC46)</f>
        <v/>
      </c>
      <c r="I52" s="172" t="str">
        <f>IF('Form FGD RT Versi 1 Lembar A3'!BD46="","",'Form FGD RT Versi 1 Lembar A3'!BD46)</f>
        <v/>
      </c>
      <c r="J52" s="813" t="str">
        <f>IF('Form FGD RT Versi 1 Lembar A3'!BE46="","",'Form FGD RT Versi 1 Lembar A3'!BE46)</f>
        <v/>
      </c>
      <c r="K52" s="368">
        <f t="shared" si="0"/>
        <v>0</v>
      </c>
    </row>
    <row r="53" spans="2:11" ht="18.75" customHeight="1" x14ac:dyDescent="0.25">
      <c r="B53" s="156">
        <v>37</v>
      </c>
      <c r="C53" s="68" t="str">
        <f>A.1_Update!C53</f>
        <v>SIGIT SUYANTO</v>
      </c>
      <c r="D53" s="156" t="str">
        <f>IF('Form FGD RT Versi 1 Lembar A3'!AY47="","",'Form FGD RT Versi 1 Lembar A3'!AY47)</f>
        <v/>
      </c>
      <c r="E53" s="157" t="str">
        <f>IF('Form FGD RT Versi 1 Lembar A3'!AZ47="","",'Form FGD RT Versi 1 Lembar A3'!AZ47)</f>
        <v/>
      </c>
      <c r="F53" s="297">
        <f>IF('Form FGD RT Versi 1 Lembar A3'!BA47="","",'Form FGD RT Versi 1 Lembar A3'!BA47)</f>
        <v>1</v>
      </c>
      <c r="G53" s="298" t="str">
        <f>IF('Form FGD RT Versi 1 Lembar A3'!BB47="","",'Form FGD RT Versi 1 Lembar A3'!BB47)</f>
        <v/>
      </c>
      <c r="H53" s="813" t="str">
        <f>IF('Form FGD RT Versi 1 Lembar A3'!BC47="","",'Form FGD RT Versi 1 Lembar A3'!BC47)</f>
        <v/>
      </c>
      <c r="I53" s="172" t="str">
        <f>IF('Form FGD RT Versi 1 Lembar A3'!BD47="","",'Form FGD RT Versi 1 Lembar A3'!BD47)</f>
        <v/>
      </c>
      <c r="J53" s="813" t="str">
        <f>IF('Form FGD RT Versi 1 Lembar A3'!BE47="","",'Form FGD RT Versi 1 Lembar A3'!BE47)</f>
        <v/>
      </c>
      <c r="K53" s="368">
        <f t="shared" si="0"/>
        <v>0</v>
      </c>
    </row>
    <row r="54" spans="2:11" ht="18.75" customHeight="1" x14ac:dyDescent="0.25">
      <c r="B54" s="156">
        <v>38</v>
      </c>
      <c r="C54" s="68" t="str">
        <f>A.1_Update!C54</f>
        <v>ISMADI</v>
      </c>
      <c r="D54" s="156" t="str">
        <f>IF('Form FGD RT Versi 1 Lembar A3'!AY48="","",'Form FGD RT Versi 1 Lembar A3'!AY48)</f>
        <v/>
      </c>
      <c r="E54" s="157" t="str">
        <f>IF('Form FGD RT Versi 1 Lembar A3'!AZ48="","",'Form FGD RT Versi 1 Lembar A3'!AZ48)</f>
        <v/>
      </c>
      <c r="F54" s="297">
        <f>IF('Form FGD RT Versi 1 Lembar A3'!BA48="","",'Form FGD RT Versi 1 Lembar A3'!BA48)</f>
        <v>1</v>
      </c>
      <c r="G54" s="298" t="str">
        <f>IF('Form FGD RT Versi 1 Lembar A3'!BB48="","",'Form FGD RT Versi 1 Lembar A3'!BB48)</f>
        <v/>
      </c>
      <c r="H54" s="813" t="str">
        <f>IF('Form FGD RT Versi 1 Lembar A3'!BC48="","",'Form FGD RT Versi 1 Lembar A3'!BC48)</f>
        <v/>
      </c>
      <c r="I54" s="172" t="str">
        <f>IF('Form FGD RT Versi 1 Lembar A3'!BD48="","",'Form FGD RT Versi 1 Lembar A3'!BD48)</f>
        <v/>
      </c>
      <c r="J54" s="813" t="str">
        <f>IF('Form FGD RT Versi 1 Lembar A3'!BE48="","",'Form FGD RT Versi 1 Lembar A3'!BE48)</f>
        <v/>
      </c>
      <c r="K54" s="368">
        <f t="shared" si="0"/>
        <v>0</v>
      </c>
    </row>
    <row r="55" spans="2:11" ht="18.75" customHeight="1" x14ac:dyDescent="0.25">
      <c r="B55" s="156">
        <v>39</v>
      </c>
      <c r="C55" s="68" t="str">
        <f>A.1_Update!C55</f>
        <v>SULTONI</v>
      </c>
      <c r="D55" s="156" t="str">
        <f>IF('Form FGD RT Versi 1 Lembar A3'!AY49="","",'Form FGD RT Versi 1 Lembar A3'!AY49)</f>
        <v/>
      </c>
      <c r="E55" s="157" t="str">
        <f>IF('Form FGD RT Versi 1 Lembar A3'!AZ49="","",'Form FGD RT Versi 1 Lembar A3'!AZ49)</f>
        <v/>
      </c>
      <c r="F55" s="297">
        <f>IF('Form FGD RT Versi 1 Lembar A3'!BA49="","",'Form FGD RT Versi 1 Lembar A3'!BA49)</f>
        <v>1</v>
      </c>
      <c r="G55" s="298" t="str">
        <f>IF('Form FGD RT Versi 1 Lembar A3'!BB49="","",'Form FGD RT Versi 1 Lembar A3'!BB49)</f>
        <v/>
      </c>
      <c r="H55" s="813" t="str">
        <f>IF('Form FGD RT Versi 1 Lembar A3'!BC49="","",'Form FGD RT Versi 1 Lembar A3'!BC49)</f>
        <v/>
      </c>
      <c r="I55" s="172" t="str">
        <f>IF('Form FGD RT Versi 1 Lembar A3'!BD49="","",'Form FGD RT Versi 1 Lembar A3'!BD49)</f>
        <v/>
      </c>
      <c r="J55" s="813" t="str">
        <f>IF('Form FGD RT Versi 1 Lembar A3'!BE49="","",'Form FGD RT Versi 1 Lembar A3'!BE49)</f>
        <v/>
      </c>
      <c r="K55" s="368">
        <f t="shared" si="0"/>
        <v>0</v>
      </c>
    </row>
    <row r="56" spans="2:11" ht="18.75" customHeight="1" x14ac:dyDescent="0.25">
      <c r="B56" s="156">
        <v>40</v>
      </c>
      <c r="C56" s="68" t="str">
        <f>A.1_Update!C56</f>
        <v>PUJIANTO</v>
      </c>
      <c r="D56" s="156" t="str">
        <f>IF('Form FGD RT Versi 1 Lembar A3'!AY50="","",'Form FGD RT Versi 1 Lembar A3'!AY50)</f>
        <v/>
      </c>
      <c r="E56" s="157" t="str">
        <f>IF('Form FGD RT Versi 1 Lembar A3'!AZ50="","",'Form FGD RT Versi 1 Lembar A3'!AZ50)</f>
        <v/>
      </c>
      <c r="F56" s="297">
        <f>IF('Form FGD RT Versi 1 Lembar A3'!BA50="","",'Form FGD RT Versi 1 Lembar A3'!BA50)</f>
        <v>1</v>
      </c>
      <c r="G56" s="298" t="str">
        <f>IF('Form FGD RT Versi 1 Lembar A3'!BB50="","",'Form FGD RT Versi 1 Lembar A3'!BB50)</f>
        <v/>
      </c>
      <c r="H56" s="813" t="str">
        <f>IF('Form FGD RT Versi 1 Lembar A3'!BC50="","",'Form FGD RT Versi 1 Lembar A3'!BC50)</f>
        <v/>
      </c>
      <c r="I56" s="172" t="str">
        <f>IF('Form FGD RT Versi 1 Lembar A3'!BD50="","",'Form FGD RT Versi 1 Lembar A3'!BD50)</f>
        <v/>
      </c>
      <c r="J56" s="813" t="str">
        <f>IF('Form FGD RT Versi 1 Lembar A3'!BE50="","",'Form FGD RT Versi 1 Lembar A3'!BE50)</f>
        <v/>
      </c>
      <c r="K56" s="368">
        <f t="shared" si="0"/>
        <v>0</v>
      </c>
    </row>
    <row r="57" spans="2:11" ht="18.75" customHeight="1" x14ac:dyDescent="0.25">
      <c r="B57" s="156">
        <v>41</v>
      </c>
      <c r="C57" s="68" t="str">
        <f>A.1_Update!C57</f>
        <v/>
      </c>
      <c r="D57" s="156" t="str">
        <f>IF('Form FGD RT Versi 1 Lembar A3'!AY51="","",'Form FGD RT Versi 1 Lembar A3'!AY51)</f>
        <v/>
      </c>
      <c r="E57" s="157" t="str">
        <f>IF('Form FGD RT Versi 1 Lembar A3'!AZ51="","",'Form FGD RT Versi 1 Lembar A3'!AZ51)</f>
        <v/>
      </c>
      <c r="F57" s="297" t="str">
        <f>IF('Form FGD RT Versi 1 Lembar A3'!BA51="","",'Form FGD RT Versi 1 Lembar A3'!BA51)</f>
        <v/>
      </c>
      <c r="G57" s="298" t="str">
        <f>IF('Form FGD RT Versi 1 Lembar A3'!BB51="","",'Form FGD RT Versi 1 Lembar A3'!BB51)</f>
        <v/>
      </c>
      <c r="H57" s="813" t="str">
        <f>IF('Form FGD RT Versi 1 Lembar A3'!BC51="","",'Form FGD RT Versi 1 Lembar A3'!BC51)</f>
        <v/>
      </c>
      <c r="I57" s="172" t="str">
        <f>IF('Form FGD RT Versi 1 Lembar A3'!BD51="","",'Form FGD RT Versi 1 Lembar A3'!BD51)</f>
        <v/>
      </c>
      <c r="J57" s="813" t="str">
        <f>IF('Form FGD RT Versi 1 Lembar A3'!BE51="","",'Form FGD RT Versi 1 Lembar A3'!BE51)</f>
        <v/>
      </c>
      <c r="K57" s="368" t="str">
        <f t="shared" si="0"/>
        <v/>
      </c>
    </row>
    <row r="58" spans="2:11" ht="18.75" customHeight="1" x14ac:dyDescent="0.25">
      <c r="B58" s="156">
        <v>42</v>
      </c>
      <c r="C58" s="68" t="str">
        <f>A.1_Update!C58</f>
        <v/>
      </c>
      <c r="D58" s="156" t="str">
        <f>IF('Form FGD RT Versi 1 Lembar A3'!AY52="","",'Form FGD RT Versi 1 Lembar A3'!AY52)</f>
        <v/>
      </c>
      <c r="E58" s="157" t="str">
        <f>IF('Form FGD RT Versi 1 Lembar A3'!AZ52="","",'Form FGD RT Versi 1 Lembar A3'!AZ52)</f>
        <v/>
      </c>
      <c r="F58" s="297" t="str">
        <f>IF('Form FGD RT Versi 1 Lembar A3'!BA52="","",'Form FGD RT Versi 1 Lembar A3'!BA52)</f>
        <v/>
      </c>
      <c r="G58" s="298" t="str">
        <f>IF('Form FGD RT Versi 1 Lembar A3'!BB52="","",'Form FGD RT Versi 1 Lembar A3'!BB52)</f>
        <v/>
      </c>
      <c r="H58" s="813" t="str">
        <f>IF('Form FGD RT Versi 1 Lembar A3'!BC52="","",'Form FGD RT Versi 1 Lembar A3'!BC52)</f>
        <v/>
      </c>
      <c r="I58" s="172" t="str">
        <f>IF('Form FGD RT Versi 1 Lembar A3'!BD52="","",'Form FGD RT Versi 1 Lembar A3'!BD52)</f>
        <v/>
      </c>
      <c r="J58" s="813" t="str">
        <f>IF('Form FGD RT Versi 1 Lembar A3'!BE52="","",'Form FGD RT Versi 1 Lembar A3'!BE52)</f>
        <v/>
      </c>
      <c r="K58" s="368" t="str">
        <f t="shared" si="0"/>
        <v/>
      </c>
    </row>
    <row r="59" spans="2:11" ht="18.75" customHeight="1" x14ac:dyDescent="0.25">
      <c r="B59" s="156">
        <v>43</v>
      </c>
      <c r="C59" s="68" t="str">
        <f>A.1_Update!C59</f>
        <v/>
      </c>
      <c r="D59" s="156" t="str">
        <f>IF('Form FGD RT Versi 1 Lembar A3'!AY53="","",'Form FGD RT Versi 1 Lembar A3'!AY53)</f>
        <v/>
      </c>
      <c r="E59" s="157" t="str">
        <f>IF('Form FGD RT Versi 1 Lembar A3'!AZ53="","",'Form FGD RT Versi 1 Lembar A3'!AZ53)</f>
        <v/>
      </c>
      <c r="F59" s="297" t="str">
        <f>IF('Form FGD RT Versi 1 Lembar A3'!BA53="","",'Form FGD RT Versi 1 Lembar A3'!BA53)</f>
        <v/>
      </c>
      <c r="G59" s="298" t="str">
        <f>IF('Form FGD RT Versi 1 Lembar A3'!BB53="","",'Form FGD RT Versi 1 Lembar A3'!BB53)</f>
        <v/>
      </c>
      <c r="H59" s="813" t="str">
        <f>IF('Form FGD RT Versi 1 Lembar A3'!BC53="","",'Form FGD RT Versi 1 Lembar A3'!BC53)</f>
        <v/>
      </c>
      <c r="I59" s="172" t="str">
        <f>IF('Form FGD RT Versi 1 Lembar A3'!BD53="","",'Form FGD RT Versi 1 Lembar A3'!BD53)</f>
        <v/>
      </c>
      <c r="J59" s="813" t="str">
        <f>IF('Form FGD RT Versi 1 Lembar A3'!BE53="","",'Form FGD RT Versi 1 Lembar A3'!BE53)</f>
        <v/>
      </c>
      <c r="K59" s="368" t="str">
        <f t="shared" si="0"/>
        <v/>
      </c>
    </row>
    <row r="60" spans="2:11" ht="18.75" customHeight="1" x14ac:dyDescent="0.25">
      <c r="B60" s="156">
        <v>44</v>
      </c>
      <c r="C60" s="68" t="str">
        <f>A.1_Update!C60</f>
        <v/>
      </c>
      <c r="D60" s="156" t="str">
        <f>IF('Form FGD RT Versi 1 Lembar A3'!AY54="","",'Form FGD RT Versi 1 Lembar A3'!AY54)</f>
        <v/>
      </c>
      <c r="E60" s="157" t="str">
        <f>IF('Form FGD RT Versi 1 Lembar A3'!AZ54="","",'Form FGD RT Versi 1 Lembar A3'!AZ54)</f>
        <v/>
      </c>
      <c r="F60" s="297" t="str">
        <f>IF('Form FGD RT Versi 1 Lembar A3'!BA54="","",'Form FGD RT Versi 1 Lembar A3'!BA54)</f>
        <v/>
      </c>
      <c r="G60" s="298" t="str">
        <f>IF('Form FGD RT Versi 1 Lembar A3'!BB54="","",'Form FGD RT Versi 1 Lembar A3'!BB54)</f>
        <v/>
      </c>
      <c r="H60" s="813" t="str">
        <f>IF('Form FGD RT Versi 1 Lembar A3'!BC54="","",'Form FGD RT Versi 1 Lembar A3'!BC54)</f>
        <v/>
      </c>
      <c r="I60" s="172" t="str">
        <f>IF('Form FGD RT Versi 1 Lembar A3'!BD54="","",'Form FGD RT Versi 1 Lembar A3'!BD54)</f>
        <v/>
      </c>
      <c r="J60" s="813" t="str">
        <f>IF('Form FGD RT Versi 1 Lembar A3'!BE54="","",'Form FGD RT Versi 1 Lembar A3'!BE54)</f>
        <v/>
      </c>
      <c r="K60" s="368" t="str">
        <f t="shared" si="0"/>
        <v/>
      </c>
    </row>
    <row r="61" spans="2:11" ht="18.75" customHeight="1" x14ac:dyDescent="0.25">
      <c r="B61" s="156">
        <v>45</v>
      </c>
      <c r="C61" s="68" t="str">
        <f>A.1_Update!C61</f>
        <v/>
      </c>
      <c r="D61" s="156" t="str">
        <f>IF('Form FGD RT Versi 1 Lembar A3'!AY55="","",'Form FGD RT Versi 1 Lembar A3'!AY55)</f>
        <v/>
      </c>
      <c r="E61" s="157" t="str">
        <f>IF('Form FGD RT Versi 1 Lembar A3'!AZ55="","",'Form FGD RT Versi 1 Lembar A3'!AZ55)</f>
        <v/>
      </c>
      <c r="F61" s="297" t="str">
        <f>IF('Form FGD RT Versi 1 Lembar A3'!BA55="","",'Form FGD RT Versi 1 Lembar A3'!BA55)</f>
        <v/>
      </c>
      <c r="G61" s="298" t="str">
        <f>IF('Form FGD RT Versi 1 Lembar A3'!BB55="","",'Form FGD RT Versi 1 Lembar A3'!BB55)</f>
        <v/>
      </c>
      <c r="H61" s="813" t="str">
        <f>IF('Form FGD RT Versi 1 Lembar A3'!BC55="","",'Form FGD RT Versi 1 Lembar A3'!BC55)</f>
        <v/>
      </c>
      <c r="I61" s="172" t="str">
        <f>IF('Form FGD RT Versi 1 Lembar A3'!BD55="","",'Form FGD RT Versi 1 Lembar A3'!BD55)</f>
        <v/>
      </c>
      <c r="J61" s="813" t="str">
        <f>IF('Form FGD RT Versi 1 Lembar A3'!BE55="","",'Form FGD RT Versi 1 Lembar A3'!BE55)</f>
        <v/>
      </c>
      <c r="K61" s="368" t="str">
        <f t="shared" si="0"/>
        <v/>
      </c>
    </row>
    <row r="62" spans="2:11" ht="18.75" customHeight="1" x14ac:dyDescent="0.25">
      <c r="B62" s="156">
        <v>46</v>
      </c>
      <c r="C62" s="68" t="str">
        <f>A.1_Update!C62</f>
        <v/>
      </c>
      <c r="D62" s="156" t="str">
        <f>IF('Form FGD RT Versi 1 Lembar A3'!AY56="","",'Form FGD RT Versi 1 Lembar A3'!AY56)</f>
        <v/>
      </c>
      <c r="E62" s="157" t="str">
        <f>IF('Form FGD RT Versi 1 Lembar A3'!AZ56="","",'Form FGD RT Versi 1 Lembar A3'!AZ56)</f>
        <v/>
      </c>
      <c r="F62" s="297" t="str">
        <f>IF('Form FGD RT Versi 1 Lembar A3'!BA56="","",'Form FGD RT Versi 1 Lembar A3'!BA56)</f>
        <v/>
      </c>
      <c r="G62" s="298" t="str">
        <f>IF('Form FGD RT Versi 1 Lembar A3'!BB56="","",'Form FGD RT Versi 1 Lembar A3'!BB56)</f>
        <v/>
      </c>
      <c r="H62" s="813" t="str">
        <f>IF('Form FGD RT Versi 1 Lembar A3'!BC56="","",'Form FGD RT Versi 1 Lembar A3'!BC56)</f>
        <v/>
      </c>
      <c r="I62" s="172" t="str">
        <f>IF('Form FGD RT Versi 1 Lembar A3'!BD56="","",'Form FGD RT Versi 1 Lembar A3'!BD56)</f>
        <v/>
      </c>
      <c r="J62" s="813" t="str">
        <f>IF('Form FGD RT Versi 1 Lembar A3'!BE56="","",'Form FGD RT Versi 1 Lembar A3'!BE56)</f>
        <v/>
      </c>
      <c r="K62" s="368" t="str">
        <f t="shared" si="0"/>
        <v/>
      </c>
    </row>
    <row r="63" spans="2:11" ht="18.75" customHeight="1" x14ac:dyDescent="0.25">
      <c r="B63" s="156">
        <v>47</v>
      </c>
      <c r="C63" s="68" t="str">
        <f>A.1_Update!C63</f>
        <v/>
      </c>
      <c r="D63" s="156" t="str">
        <f>IF('Form FGD RT Versi 1 Lembar A3'!AY57="","",'Form FGD RT Versi 1 Lembar A3'!AY57)</f>
        <v/>
      </c>
      <c r="E63" s="157" t="str">
        <f>IF('Form FGD RT Versi 1 Lembar A3'!AZ57="","",'Form FGD RT Versi 1 Lembar A3'!AZ57)</f>
        <v/>
      </c>
      <c r="F63" s="297" t="str">
        <f>IF('Form FGD RT Versi 1 Lembar A3'!BA57="","",'Form FGD RT Versi 1 Lembar A3'!BA57)</f>
        <v/>
      </c>
      <c r="G63" s="298" t="str">
        <f>IF('Form FGD RT Versi 1 Lembar A3'!BB57="","",'Form FGD RT Versi 1 Lembar A3'!BB57)</f>
        <v/>
      </c>
      <c r="H63" s="813" t="str">
        <f>IF('Form FGD RT Versi 1 Lembar A3'!BC57="","",'Form FGD RT Versi 1 Lembar A3'!BC57)</f>
        <v/>
      </c>
      <c r="I63" s="172" t="str">
        <f>IF('Form FGD RT Versi 1 Lembar A3'!BD57="","",'Form FGD RT Versi 1 Lembar A3'!BD57)</f>
        <v/>
      </c>
      <c r="J63" s="813" t="str">
        <f>IF('Form FGD RT Versi 1 Lembar A3'!BE57="","",'Form FGD RT Versi 1 Lembar A3'!BE57)</f>
        <v/>
      </c>
      <c r="K63" s="368" t="str">
        <f t="shared" si="0"/>
        <v/>
      </c>
    </row>
    <row r="64" spans="2:11" ht="18.75" customHeight="1" x14ac:dyDescent="0.25">
      <c r="B64" s="156">
        <v>48</v>
      </c>
      <c r="C64" s="68" t="str">
        <f>A.1_Update!C64</f>
        <v/>
      </c>
      <c r="D64" s="156" t="str">
        <f>IF('Form FGD RT Versi 1 Lembar A3'!AY58="","",'Form FGD RT Versi 1 Lembar A3'!AY58)</f>
        <v/>
      </c>
      <c r="E64" s="157" t="str">
        <f>IF('Form FGD RT Versi 1 Lembar A3'!AZ58="","",'Form FGD RT Versi 1 Lembar A3'!AZ58)</f>
        <v/>
      </c>
      <c r="F64" s="297" t="str">
        <f>IF('Form FGD RT Versi 1 Lembar A3'!BA58="","",'Form FGD RT Versi 1 Lembar A3'!BA58)</f>
        <v/>
      </c>
      <c r="G64" s="298" t="str">
        <f>IF('Form FGD RT Versi 1 Lembar A3'!BB58="","",'Form FGD RT Versi 1 Lembar A3'!BB58)</f>
        <v/>
      </c>
      <c r="H64" s="813" t="str">
        <f>IF('Form FGD RT Versi 1 Lembar A3'!BC58="","",'Form FGD RT Versi 1 Lembar A3'!BC58)</f>
        <v/>
      </c>
      <c r="I64" s="172" t="str">
        <f>IF('Form FGD RT Versi 1 Lembar A3'!BD58="","",'Form FGD RT Versi 1 Lembar A3'!BD58)</f>
        <v/>
      </c>
      <c r="J64" s="813" t="str">
        <f>IF('Form FGD RT Versi 1 Lembar A3'!BE58="","",'Form FGD RT Versi 1 Lembar A3'!BE58)</f>
        <v/>
      </c>
      <c r="K64" s="368" t="str">
        <f t="shared" si="0"/>
        <v/>
      </c>
    </row>
    <row r="65" spans="2:11" ht="18.75" customHeight="1" x14ac:dyDescent="0.25">
      <c r="B65" s="156">
        <v>49</v>
      </c>
      <c r="C65" s="68" t="str">
        <f>A.1_Update!C65</f>
        <v/>
      </c>
      <c r="D65" s="156" t="str">
        <f>IF('Form FGD RT Versi 1 Lembar A3'!AY59="","",'Form FGD RT Versi 1 Lembar A3'!AY59)</f>
        <v/>
      </c>
      <c r="E65" s="157" t="str">
        <f>IF('Form FGD RT Versi 1 Lembar A3'!AZ59="","",'Form FGD RT Versi 1 Lembar A3'!AZ59)</f>
        <v/>
      </c>
      <c r="F65" s="297" t="str">
        <f>IF('Form FGD RT Versi 1 Lembar A3'!BA59="","",'Form FGD RT Versi 1 Lembar A3'!BA59)</f>
        <v/>
      </c>
      <c r="G65" s="298" t="str">
        <f>IF('Form FGD RT Versi 1 Lembar A3'!BB59="","",'Form FGD RT Versi 1 Lembar A3'!BB59)</f>
        <v/>
      </c>
      <c r="H65" s="813" t="str">
        <f>IF('Form FGD RT Versi 1 Lembar A3'!BC59="","",'Form FGD RT Versi 1 Lembar A3'!BC59)</f>
        <v/>
      </c>
      <c r="I65" s="172" t="str">
        <f>IF('Form FGD RT Versi 1 Lembar A3'!BD59="","",'Form FGD RT Versi 1 Lembar A3'!BD59)</f>
        <v/>
      </c>
      <c r="J65" s="813" t="str">
        <f>IF('Form FGD RT Versi 1 Lembar A3'!BE59="","",'Form FGD RT Versi 1 Lembar A3'!BE59)</f>
        <v/>
      </c>
      <c r="K65" s="368" t="str">
        <f t="shared" si="0"/>
        <v/>
      </c>
    </row>
    <row r="66" spans="2:11" ht="18.75" customHeight="1" x14ac:dyDescent="0.25">
      <c r="B66" s="156">
        <v>50</v>
      </c>
      <c r="C66" s="68" t="str">
        <f>A.1_Update!C66</f>
        <v/>
      </c>
      <c r="D66" s="156" t="str">
        <f>IF('Form FGD RT Versi 1 Lembar A3'!AY60="","",'Form FGD RT Versi 1 Lembar A3'!AY60)</f>
        <v/>
      </c>
      <c r="E66" s="157" t="str">
        <f>IF('Form FGD RT Versi 1 Lembar A3'!AZ60="","",'Form FGD RT Versi 1 Lembar A3'!AZ60)</f>
        <v/>
      </c>
      <c r="F66" s="297" t="str">
        <f>IF('Form FGD RT Versi 1 Lembar A3'!BA60="","",'Form FGD RT Versi 1 Lembar A3'!BA60)</f>
        <v/>
      </c>
      <c r="G66" s="298" t="str">
        <f>IF('Form FGD RT Versi 1 Lembar A3'!BB60="","",'Form FGD RT Versi 1 Lembar A3'!BB60)</f>
        <v/>
      </c>
      <c r="H66" s="813" t="str">
        <f>IF('Form FGD RT Versi 1 Lembar A3'!BC60="","",'Form FGD RT Versi 1 Lembar A3'!BC60)</f>
        <v/>
      </c>
      <c r="I66" s="172" t="str">
        <f>IF('Form FGD RT Versi 1 Lembar A3'!BD60="","",'Form FGD RT Versi 1 Lembar A3'!BD60)</f>
        <v/>
      </c>
      <c r="J66" s="813" t="str">
        <f>IF('Form FGD RT Versi 1 Lembar A3'!BE60="","",'Form FGD RT Versi 1 Lembar A3'!BE60)</f>
        <v/>
      </c>
      <c r="K66" s="368" t="str">
        <f t="shared" si="0"/>
        <v/>
      </c>
    </row>
    <row r="67" spans="2:11" ht="18.75" customHeight="1" x14ac:dyDescent="0.25">
      <c r="B67" s="156">
        <v>51</v>
      </c>
      <c r="C67" s="68" t="str">
        <f>A.1_Update!C67</f>
        <v/>
      </c>
      <c r="D67" s="156" t="str">
        <f>IF('Form FGD RT Versi 1 Lembar A3'!AY61="","",'Form FGD RT Versi 1 Lembar A3'!AY61)</f>
        <v/>
      </c>
      <c r="E67" s="157" t="str">
        <f>IF('Form FGD RT Versi 1 Lembar A3'!AZ61="","",'Form FGD RT Versi 1 Lembar A3'!AZ61)</f>
        <v/>
      </c>
      <c r="F67" s="297" t="str">
        <f>IF('Form FGD RT Versi 1 Lembar A3'!BA61="","",'Form FGD RT Versi 1 Lembar A3'!BA61)</f>
        <v/>
      </c>
      <c r="G67" s="298" t="str">
        <f>IF('Form FGD RT Versi 1 Lembar A3'!BB61="","",'Form FGD RT Versi 1 Lembar A3'!BB61)</f>
        <v/>
      </c>
      <c r="H67" s="813" t="str">
        <f>IF('Form FGD RT Versi 1 Lembar A3'!BC61="","",'Form FGD RT Versi 1 Lembar A3'!BC61)</f>
        <v/>
      </c>
      <c r="I67" s="172" t="str">
        <f>IF('Form FGD RT Versi 1 Lembar A3'!BD61="","",'Form FGD RT Versi 1 Lembar A3'!BD61)</f>
        <v/>
      </c>
      <c r="J67" s="813" t="str">
        <f>IF('Form FGD RT Versi 1 Lembar A3'!BE61="","",'Form FGD RT Versi 1 Lembar A3'!BE61)</f>
        <v/>
      </c>
      <c r="K67" s="368" t="str">
        <f t="shared" si="0"/>
        <v/>
      </c>
    </row>
    <row r="68" spans="2:11" ht="18.75" customHeight="1" x14ac:dyDescent="0.25">
      <c r="B68" s="156">
        <v>52</v>
      </c>
      <c r="C68" s="68" t="str">
        <f>A.1_Update!C68</f>
        <v/>
      </c>
      <c r="D68" s="156" t="str">
        <f>IF('Form FGD RT Versi 1 Lembar A3'!AY62="","",'Form FGD RT Versi 1 Lembar A3'!AY62)</f>
        <v/>
      </c>
      <c r="E68" s="157" t="str">
        <f>IF('Form FGD RT Versi 1 Lembar A3'!AZ62="","",'Form FGD RT Versi 1 Lembar A3'!AZ62)</f>
        <v/>
      </c>
      <c r="F68" s="297" t="str">
        <f>IF('Form FGD RT Versi 1 Lembar A3'!BA62="","",'Form FGD RT Versi 1 Lembar A3'!BA62)</f>
        <v/>
      </c>
      <c r="G68" s="298" t="str">
        <f>IF('Form FGD RT Versi 1 Lembar A3'!BB62="","",'Form FGD RT Versi 1 Lembar A3'!BB62)</f>
        <v/>
      </c>
      <c r="H68" s="813" t="str">
        <f>IF('Form FGD RT Versi 1 Lembar A3'!BC62="","",'Form FGD RT Versi 1 Lembar A3'!BC62)</f>
        <v/>
      </c>
      <c r="I68" s="172" t="str">
        <f>IF('Form FGD RT Versi 1 Lembar A3'!BD62="","",'Form FGD RT Versi 1 Lembar A3'!BD62)</f>
        <v/>
      </c>
      <c r="J68" s="813" t="str">
        <f>IF('Form FGD RT Versi 1 Lembar A3'!BE62="","",'Form FGD RT Versi 1 Lembar A3'!BE62)</f>
        <v/>
      </c>
      <c r="K68" s="368" t="str">
        <f t="shared" si="0"/>
        <v/>
      </c>
    </row>
    <row r="69" spans="2:11" ht="18.75" customHeight="1" x14ac:dyDescent="0.25">
      <c r="B69" s="156">
        <v>53</v>
      </c>
      <c r="C69" s="68" t="str">
        <f>A.1_Update!C69</f>
        <v/>
      </c>
      <c r="D69" s="156" t="str">
        <f>IF('Form FGD RT Versi 1 Lembar A3'!AY63="","",'Form FGD RT Versi 1 Lembar A3'!AY63)</f>
        <v/>
      </c>
      <c r="E69" s="157" t="str">
        <f>IF('Form FGD RT Versi 1 Lembar A3'!AZ63="","",'Form FGD RT Versi 1 Lembar A3'!AZ63)</f>
        <v/>
      </c>
      <c r="F69" s="297" t="str">
        <f>IF('Form FGD RT Versi 1 Lembar A3'!BA63="","",'Form FGD RT Versi 1 Lembar A3'!BA63)</f>
        <v/>
      </c>
      <c r="G69" s="298" t="str">
        <f>IF('Form FGD RT Versi 1 Lembar A3'!BB63="","",'Form FGD RT Versi 1 Lembar A3'!BB63)</f>
        <v/>
      </c>
      <c r="H69" s="813" t="str">
        <f>IF('Form FGD RT Versi 1 Lembar A3'!BC63="","",'Form FGD RT Versi 1 Lembar A3'!BC63)</f>
        <v/>
      </c>
      <c r="I69" s="172" t="str">
        <f>IF('Form FGD RT Versi 1 Lembar A3'!BD63="","",'Form FGD RT Versi 1 Lembar A3'!BD63)</f>
        <v/>
      </c>
      <c r="J69" s="813" t="str">
        <f>IF('Form FGD RT Versi 1 Lembar A3'!BE63="","",'Form FGD RT Versi 1 Lembar A3'!BE63)</f>
        <v/>
      </c>
      <c r="K69" s="368" t="str">
        <f t="shared" si="0"/>
        <v/>
      </c>
    </row>
    <row r="70" spans="2:11" ht="18.75" customHeight="1" x14ac:dyDescent="0.25">
      <c r="B70" s="156">
        <v>54</v>
      </c>
      <c r="C70" s="68" t="str">
        <f>A.1_Update!C70</f>
        <v/>
      </c>
      <c r="D70" s="156" t="str">
        <f>IF('Form FGD RT Versi 1 Lembar A3'!AY64="","",'Form FGD RT Versi 1 Lembar A3'!AY64)</f>
        <v/>
      </c>
      <c r="E70" s="157" t="str">
        <f>IF('Form FGD RT Versi 1 Lembar A3'!AZ64="","",'Form FGD RT Versi 1 Lembar A3'!AZ64)</f>
        <v/>
      </c>
      <c r="F70" s="297" t="str">
        <f>IF('Form FGD RT Versi 1 Lembar A3'!BA64="","",'Form FGD RT Versi 1 Lembar A3'!BA64)</f>
        <v/>
      </c>
      <c r="G70" s="298" t="str">
        <f>IF('Form FGD RT Versi 1 Lembar A3'!BB64="","",'Form FGD RT Versi 1 Lembar A3'!BB64)</f>
        <v/>
      </c>
      <c r="H70" s="813" t="str">
        <f>IF('Form FGD RT Versi 1 Lembar A3'!BC64="","",'Form FGD RT Versi 1 Lembar A3'!BC64)</f>
        <v/>
      </c>
      <c r="I70" s="172" t="str">
        <f>IF('Form FGD RT Versi 1 Lembar A3'!BD64="","",'Form FGD RT Versi 1 Lembar A3'!BD64)</f>
        <v/>
      </c>
      <c r="J70" s="813" t="str">
        <f>IF('Form FGD RT Versi 1 Lembar A3'!BE64="","",'Form FGD RT Versi 1 Lembar A3'!BE64)</f>
        <v/>
      </c>
      <c r="K70" s="368" t="str">
        <f t="shared" si="0"/>
        <v/>
      </c>
    </row>
    <row r="71" spans="2:11" ht="18.75" customHeight="1" x14ac:dyDescent="0.25">
      <c r="B71" s="156">
        <v>55</v>
      </c>
      <c r="C71" s="68" t="str">
        <f>A.1_Update!C71</f>
        <v/>
      </c>
      <c r="D71" s="156" t="str">
        <f>IF('Form FGD RT Versi 1 Lembar A3'!AY65="","",'Form FGD RT Versi 1 Lembar A3'!AY65)</f>
        <v/>
      </c>
      <c r="E71" s="157" t="str">
        <f>IF('Form FGD RT Versi 1 Lembar A3'!AZ65="","",'Form FGD RT Versi 1 Lembar A3'!AZ65)</f>
        <v/>
      </c>
      <c r="F71" s="297" t="str">
        <f>IF('Form FGD RT Versi 1 Lembar A3'!BA65="","",'Form FGD RT Versi 1 Lembar A3'!BA65)</f>
        <v/>
      </c>
      <c r="G71" s="298" t="str">
        <f>IF('Form FGD RT Versi 1 Lembar A3'!BB65="","",'Form FGD RT Versi 1 Lembar A3'!BB65)</f>
        <v/>
      </c>
      <c r="H71" s="813" t="str">
        <f>IF('Form FGD RT Versi 1 Lembar A3'!BC65="","",'Form FGD RT Versi 1 Lembar A3'!BC65)</f>
        <v/>
      </c>
      <c r="I71" s="172" t="str">
        <f>IF('Form FGD RT Versi 1 Lembar A3'!BD65="","",'Form FGD RT Versi 1 Lembar A3'!BD65)</f>
        <v/>
      </c>
      <c r="J71" s="813" t="str">
        <f>IF('Form FGD RT Versi 1 Lembar A3'!BE65="","",'Form FGD RT Versi 1 Lembar A3'!BE65)</f>
        <v/>
      </c>
      <c r="K71" s="368" t="str">
        <f t="shared" si="0"/>
        <v/>
      </c>
    </row>
    <row r="72" spans="2:11" ht="18.75" customHeight="1" x14ac:dyDescent="0.25">
      <c r="B72" s="156">
        <v>56</v>
      </c>
      <c r="C72" s="68" t="str">
        <f>A.1_Update!C72</f>
        <v/>
      </c>
      <c r="D72" s="156" t="str">
        <f>IF('Form FGD RT Versi 1 Lembar A3'!AY66="","",'Form FGD RT Versi 1 Lembar A3'!AY66)</f>
        <v/>
      </c>
      <c r="E72" s="157" t="str">
        <f>IF('Form FGD RT Versi 1 Lembar A3'!AZ66="","",'Form FGD RT Versi 1 Lembar A3'!AZ66)</f>
        <v/>
      </c>
      <c r="F72" s="297" t="str">
        <f>IF('Form FGD RT Versi 1 Lembar A3'!BA66="","",'Form FGD RT Versi 1 Lembar A3'!BA66)</f>
        <v/>
      </c>
      <c r="G72" s="298" t="str">
        <f>IF('Form FGD RT Versi 1 Lembar A3'!BB66="","",'Form FGD RT Versi 1 Lembar A3'!BB66)</f>
        <v/>
      </c>
      <c r="H72" s="813" t="str">
        <f>IF('Form FGD RT Versi 1 Lembar A3'!BC66="","",'Form FGD RT Versi 1 Lembar A3'!BC66)</f>
        <v/>
      </c>
      <c r="I72" s="172" t="str">
        <f>IF('Form FGD RT Versi 1 Lembar A3'!BD66="","",'Form FGD RT Versi 1 Lembar A3'!BD66)</f>
        <v/>
      </c>
      <c r="J72" s="813" t="str">
        <f>IF('Form FGD RT Versi 1 Lembar A3'!BE66="","",'Form FGD RT Versi 1 Lembar A3'!BE66)</f>
        <v/>
      </c>
      <c r="K72" s="368" t="str">
        <f t="shared" si="0"/>
        <v/>
      </c>
    </row>
    <row r="73" spans="2:11" ht="18.75" customHeight="1" x14ac:dyDescent="0.25">
      <c r="B73" s="156">
        <v>57</v>
      </c>
      <c r="C73" s="68" t="str">
        <f>A.1_Update!C73</f>
        <v/>
      </c>
      <c r="D73" s="156" t="str">
        <f>IF('Form FGD RT Versi 1 Lembar A3'!AY67="","",'Form FGD RT Versi 1 Lembar A3'!AY67)</f>
        <v/>
      </c>
      <c r="E73" s="157" t="str">
        <f>IF('Form FGD RT Versi 1 Lembar A3'!AZ67="","",'Form FGD RT Versi 1 Lembar A3'!AZ67)</f>
        <v/>
      </c>
      <c r="F73" s="297" t="str">
        <f>IF('Form FGD RT Versi 1 Lembar A3'!BA67="","",'Form FGD RT Versi 1 Lembar A3'!BA67)</f>
        <v/>
      </c>
      <c r="G73" s="298" t="str">
        <f>IF('Form FGD RT Versi 1 Lembar A3'!BB67="","",'Form FGD RT Versi 1 Lembar A3'!BB67)</f>
        <v/>
      </c>
      <c r="H73" s="813" t="str">
        <f>IF('Form FGD RT Versi 1 Lembar A3'!BC67="","",'Form FGD RT Versi 1 Lembar A3'!BC67)</f>
        <v/>
      </c>
      <c r="I73" s="172" t="str">
        <f>IF('Form FGD RT Versi 1 Lembar A3'!BD67="","",'Form FGD RT Versi 1 Lembar A3'!BD67)</f>
        <v/>
      </c>
      <c r="J73" s="813" t="str">
        <f>IF('Form FGD RT Versi 1 Lembar A3'!BE67="","",'Form FGD RT Versi 1 Lembar A3'!BE67)</f>
        <v/>
      </c>
      <c r="K73" s="368" t="str">
        <f t="shared" si="0"/>
        <v/>
      </c>
    </row>
    <row r="74" spans="2:11" ht="18.75" customHeight="1" x14ac:dyDescent="0.25">
      <c r="B74" s="156">
        <v>58</v>
      </c>
      <c r="C74" s="68" t="str">
        <f>A.1_Update!C74</f>
        <v/>
      </c>
      <c r="D74" s="156" t="str">
        <f>IF('Form FGD RT Versi 1 Lembar A3'!AY68="","",'Form FGD RT Versi 1 Lembar A3'!AY68)</f>
        <v/>
      </c>
      <c r="E74" s="157" t="str">
        <f>IF('Form FGD RT Versi 1 Lembar A3'!AZ68="","",'Form FGD RT Versi 1 Lembar A3'!AZ68)</f>
        <v/>
      </c>
      <c r="F74" s="297" t="str">
        <f>IF('Form FGD RT Versi 1 Lembar A3'!BA68="","",'Form FGD RT Versi 1 Lembar A3'!BA68)</f>
        <v/>
      </c>
      <c r="G74" s="298" t="str">
        <f>IF('Form FGD RT Versi 1 Lembar A3'!BB68="","",'Form FGD RT Versi 1 Lembar A3'!BB68)</f>
        <v/>
      </c>
      <c r="H74" s="813" t="str">
        <f>IF('Form FGD RT Versi 1 Lembar A3'!BC68="","",'Form FGD RT Versi 1 Lembar A3'!BC68)</f>
        <v/>
      </c>
      <c r="I74" s="172" t="str">
        <f>IF('Form FGD RT Versi 1 Lembar A3'!BD68="","",'Form FGD RT Versi 1 Lembar A3'!BD68)</f>
        <v/>
      </c>
      <c r="J74" s="813" t="str">
        <f>IF('Form FGD RT Versi 1 Lembar A3'!BE68="","",'Form FGD RT Versi 1 Lembar A3'!BE68)</f>
        <v/>
      </c>
      <c r="K74" s="368" t="str">
        <f t="shared" si="0"/>
        <v/>
      </c>
    </row>
    <row r="75" spans="2:11" ht="18.75" customHeight="1" x14ac:dyDescent="0.25">
      <c r="B75" s="156">
        <v>59</v>
      </c>
      <c r="C75" s="68" t="str">
        <f>A.1_Update!C75</f>
        <v/>
      </c>
      <c r="D75" s="156" t="str">
        <f>IF('Form FGD RT Versi 1 Lembar A3'!AY69="","",'Form FGD RT Versi 1 Lembar A3'!AY69)</f>
        <v/>
      </c>
      <c r="E75" s="157" t="str">
        <f>IF('Form FGD RT Versi 1 Lembar A3'!AZ69="","",'Form FGD RT Versi 1 Lembar A3'!AZ69)</f>
        <v/>
      </c>
      <c r="F75" s="297" t="str">
        <f>IF('Form FGD RT Versi 1 Lembar A3'!BA69="","",'Form FGD RT Versi 1 Lembar A3'!BA69)</f>
        <v/>
      </c>
      <c r="G75" s="298" t="str">
        <f>IF('Form FGD RT Versi 1 Lembar A3'!BB69="","",'Form FGD RT Versi 1 Lembar A3'!BB69)</f>
        <v/>
      </c>
      <c r="H75" s="813" t="str">
        <f>IF('Form FGD RT Versi 1 Lembar A3'!BC69="","",'Form FGD RT Versi 1 Lembar A3'!BC69)</f>
        <v/>
      </c>
      <c r="I75" s="172" t="str">
        <f>IF('Form FGD RT Versi 1 Lembar A3'!BD69="","",'Form FGD RT Versi 1 Lembar A3'!BD69)</f>
        <v/>
      </c>
      <c r="J75" s="813" t="str">
        <f>IF('Form FGD RT Versi 1 Lembar A3'!BE69="","",'Form FGD RT Versi 1 Lembar A3'!BE69)</f>
        <v/>
      </c>
      <c r="K75" s="368" t="str">
        <f t="shared" si="0"/>
        <v/>
      </c>
    </row>
    <row r="76" spans="2:11" ht="18.75" customHeight="1" x14ac:dyDescent="0.25">
      <c r="B76" s="156">
        <v>60</v>
      </c>
      <c r="C76" s="68" t="str">
        <f>A.1_Update!C76</f>
        <v/>
      </c>
      <c r="D76" s="156" t="str">
        <f>IF('Form FGD RT Versi 1 Lembar A3'!AY70="","",'Form FGD RT Versi 1 Lembar A3'!AY70)</f>
        <v/>
      </c>
      <c r="E76" s="157" t="str">
        <f>IF('Form FGD RT Versi 1 Lembar A3'!AZ70="","",'Form FGD RT Versi 1 Lembar A3'!AZ70)</f>
        <v/>
      </c>
      <c r="F76" s="297" t="str">
        <f>IF('Form FGD RT Versi 1 Lembar A3'!BA70="","",'Form FGD RT Versi 1 Lembar A3'!BA70)</f>
        <v/>
      </c>
      <c r="G76" s="298" t="str">
        <f>IF('Form FGD RT Versi 1 Lembar A3'!BB70="","",'Form FGD RT Versi 1 Lembar A3'!BB70)</f>
        <v/>
      </c>
      <c r="H76" s="813" t="str">
        <f>IF('Form FGD RT Versi 1 Lembar A3'!BC70="","",'Form FGD RT Versi 1 Lembar A3'!BC70)</f>
        <v/>
      </c>
      <c r="I76" s="172" t="str">
        <f>IF('Form FGD RT Versi 1 Lembar A3'!BD70="","",'Form FGD RT Versi 1 Lembar A3'!BD70)</f>
        <v/>
      </c>
      <c r="J76" s="813" t="str">
        <f>IF('Form FGD RT Versi 1 Lembar A3'!BE70="","",'Form FGD RT Versi 1 Lembar A3'!BE70)</f>
        <v/>
      </c>
      <c r="K76" s="368" t="str">
        <f t="shared" si="0"/>
        <v/>
      </c>
    </row>
    <row r="77" spans="2:11" ht="18.75" customHeight="1" x14ac:dyDescent="0.25">
      <c r="B77" s="156">
        <v>61</v>
      </c>
      <c r="C77" s="68" t="str">
        <f>A.1_Update!C77</f>
        <v/>
      </c>
      <c r="D77" s="156" t="str">
        <f>IF('Form FGD RT Versi 1 Lembar A3'!AY71="","",'Form FGD RT Versi 1 Lembar A3'!AY71)</f>
        <v/>
      </c>
      <c r="E77" s="157" t="str">
        <f>IF('Form FGD RT Versi 1 Lembar A3'!AZ71="","",'Form FGD RT Versi 1 Lembar A3'!AZ71)</f>
        <v/>
      </c>
      <c r="F77" s="297" t="str">
        <f>IF('Form FGD RT Versi 1 Lembar A3'!BA71="","",'Form FGD RT Versi 1 Lembar A3'!BA71)</f>
        <v/>
      </c>
      <c r="G77" s="298" t="str">
        <f>IF('Form FGD RT Versi 1 Lembar A3'!BB71="","",'Form FGD RT Versi 1 Lembar A3'!BB71)</f>
        <v/>
      </c>
      <c r="H77" s="813" t="str">
        <f>IF('Form FGD RT Versi 1 Lembar A3'!BC71="","",'Form FGD RT Versi 1 Lembar A3'!BC71)</f>
        <v/>
      </c>
      <c r="I77" s="172" t="str">
        <f>IF('Form FGD RT Versi 1 Lembar A3'!BD71="","",'Form FGD RT Versi 1 Lembar A3'!BD71)</f>
        <v/>
      </c>
      <c r="J77" s="813" t="str">
        <f>IF('Form FGD RT Versi 1 Lembar A3'!BE71="","",'Form FGD RT Versi 1 Lembar A3'!BE71)</f>
        <v/>
      </c>
      <c r="K77" s="368" t="str">
        <f t="shared" si="0"/>
        <v/>
      </c>
    </row>
    <row r="78" spans="2:11" ht="18.75" customHeight="1" x14ac:dyDescent="0.25">
      <c r="B78" s="156">
        <v>62</v>
      </c>
      <c r="C78" s="68" t="str">
        <f>A.1_Update!C78</f>
        <v/>
      </c>
      <c r="D78" s="156" t="str">
        <f>IF('Form FGD RT Versi 1 Lembar A3'!AY72="","",'Form FGD RT Versi 1 Lembar A3'!AY72)</f>
        <v/>
      </c>
      <c r="E78" s="157" t="str">
        <f>IF('Form FGD RT Versi 1 Lembar A3'!AZ72="","",'Form FGD RT Versi 1 Lembar A3'!AZ72)</f>
        <v/>
      </c>
      <c r="F78" s="297" t="str">
        <f>IF('Form FGD RT Versi 1 Lembar A3'!BA72="","",'Form FGD RT Versi 1 Lembar A3'!BA72)</f>
        <v/>
      </c>
      <c r="G78" s="298" t="str">
        <f>IF('Form FGD RT Versi 1 Lembar A3'!BB72="","",'Form FGD RT Versi 1 Lembar A3'!BB72)</f>
        <v/>
      </c>
      <c r="H78" s="813" t="str">
        <f>IF('Form FGD RT Versi 1 Lembar A3'!BC72="","",'Form FGD RT Versi 1 Lembar A3'!BC72)</f>
        <v/>
      </c>
      <c r="I78" s="172" t="str">
        <f>IF('Form FGD RT Versi 1 Lembar A3'!BD72="","",'Form FGD RT Versi 1 Lembar A3'!BD72)</f>
        <v/>
      </c>
      <c r="J78" s="813" t="str">
        <f>IF('Form FGD RT Versi 1 Lembar A3'!BE72="","",'Form FGD RT Versi 1 Lembar A3'!BE72)</f>
        <v/>
      </c>
      <c r="K78" s="368" t="str">
        <f t="shared" si="0"/>
        <v/>
      </c>
    </row>
    <row r="79" spans="2:11" ht="18.75" customHeight="1" x14ac:dyDescent="0.25">
      <c r="B79" s="156">
        <v>63</v>
      </c>
      <c r="C79" s="68" t="str">
        <f>A.1_Update!C79</f>
        <v/>
      </c>
      <c r="D79" s="156" t="str">
        <f>IF('Form FGD RT Versi 1 Lembar A3'!AY73="","",'Form FGD RT Versi 1 Lembar A3'!AY73)</f>
        <v/>
      </c>
      <c r="E79" s="157" t="str">
        <f>IF('Form FGD RT Versi 1 Lembar A3'!AZ73="","",'Form FGD RT Versi 1 Lembar A3'!AZ73)</f>
        <v/>
      </c>
      <c r="F79" s="297" t="str">
        <f>IF('Form FGD RT Versi 1 Lembar A3'!BA73="","",'Form FGD RT Versi 1 Lembar A3'!BA73)</f>
        <v/>
      </c>
      <c r="G79" s="298" t="str">
        <f>IF('Form FGD RT Versi 1 Lembar A3'!BB73="","",'Form FGD RT Versi 1 Lembar A3'!BB73)</f>
        <v/>
      </c>
      <c r="H79" s="813" t="str">
        <f>IF('Form FGD RT Versi 1 Lembar A3'!BC73="","",'Form FGD RT Versi 1 Lembar A3'!BC73)</f>
        <v/>
      </c>
      <c r="I79" s="172" t="str">
        <f>IF('Form FGD RT Versi 1 Lembar A3'!BD73="","",'Form FGD RT Versi 1 Lembar A3'!BD73)</f>
        <v/>
      </c>
      <c r="J79" s="813" t="str">
        <f>IF('Form FGD RT Versi 1 Lembar A3'!BE73="","",'Form FGD RT Versi 1 Lembar A3'!BE73)</f>
        <v/>
      </c>
      <c r="K79" s="368" t="str">
        <f t="shared" si="0"/>
        <v/>
      </c>
    </row>
    <row r="80" spans="2:11" ht="18.75" customHeight="1" x14ac:dyDescent="0.25">
      <c r="B80" s="156">
        <v>64</v>
      </c>
      <c r="C80" s="68" t="str">
        <f>A.1_Update!C80</f>
        <v/>
      </c>
      <c r="D80" s="156" t="str">
        <f>IF('Form FGD RT Versi 1 Lembar A3'!AY74="","",'Form FGD RT Versi 1 Lembar A3'!AY74)</f>
        <v/>
      </c>
      <c r="E80" s="157" t="str">
        <f>IF('Form FGD RT Versi 1 Lembar A3'!AZ74="","",'Form FGD RT Versi 1 Lembar A3'!AZ74)</f>
        <v/>
      </c>
      <c r="F80" s="297" t="str">
        <f>IF('Form FGD RT Versi 1 Lembar A3'!BA74="","",'Form FGD RT Versi 1 Lembar A3'!BA74)</f>
        <v/>
      </c>
      <c r="G80" s="298" t="str">
        <f>IF('Form FGD RT Versi 1 Lembar A3'!BB74="","",'Form FGD RT Versi 1 Lembar A3'!BB74)</f>
        <v/>
      </c>
      <c r="H80" s="813" t="str">
        <f>IF('Form FGD RT Versi 1 Lembar A3'!BC74="","",'Form FGD RT Versi 1 Lembar A3'!BC74)</f>
        <v/>
      </c>
      <c r="I80" s="172" t="str">
        <f>IF('Form FGD RT Versi 1 Lembar A3'!BD74="","",'Form FGD RT Versi 1 Lembar A3'!BD74)</f>
        <v/>
      </c>
      <c r="J80" s="813" t="str">
        <f>IF('Form FGD RT Versi 1 Lembar A3'!BE74="","",'Form FGD RT Versi 1 Lembar A3'!BE74)</f>
        <v/>
      </c>
      <c r="K80" s="368" t="str">
        <f t="shared" si="0"/>
        <v/>
      </c>
    </row>
    <row r="81" spans="2:11" ht="18.75" customHeight="1" x14ac:dyDescent="0.25">
      <c r="B81" s="156">
        <v>65</v>
      </c>
      <c r="C81" s="68" t="str">
        <f>A.1_Update!C81</f>
        <v/>
      </c>
      <c r="D81" s="156" t="str">
        <f>IF('Form FGD RT Versi 1 Lembar A3'!AY75="","",'Form FGD RT Versi 1 Lembar A3'!AY75)</f>
        <v/>
      </c>
      <c r="E81" s="157" t="str">
        <f>IF('Form FGD RT Versi 1 Lembar A3'!AZ75="","",'Form FGD RT Versi 1 Lembar A3'!AZ75)</f>
        <v/>
      </c>
      <c r="F81" s="297" t="str">
        <f>IF('Form FGD RT Versi 1 Lembar A3'!BA75="","",'Form FGD RT Versi 1 Lembar A3'!BA75)</f>
        <v/>
      </c>
      <c r="G81" s="298" t="str">
        <f>IF('Form FGD RT Versi 1 Lembar A3'!BB75="","",'Form FGD RT Versi 1 Lembar A3'!BB75)</f>
        <v/>
      </c>
      <c r="H81" s="813" t="str">
        <f>IF('Form FGD RT Versi 1 Lembar A3'!BC75="","",'Form FGD RT Versi 1 Lembar A3'!BC75)</f>
        <v/>
      </c>
      <c r="I81" s="172" t="str">
        <f>IF('Form FGD RT Versi 1 Lembar A3'!BD75="","",'Form FGD RT Versi 1 Lembar A3'!BD75)</f>
        <v/>
      </c>
      <c r="J81" s="813" t="str">
        <f>IF('Form FGD RT Versi 1 Lembar A3'!BE75="","",'Form FGD RT Versi 1 Lembar A3'!BE75)</f>
        <v/>
      </c>
      <c r="K81" s="368" t="str">
        <f t="shared" si="0"/>
        <v/>
      </c>
    </row>
    <row r="82" spans="2:11" ht="18.75" customHeight="1" x14ac:dyDescent="0.25">
      <c r="B82" s="156">
        <v>66</v>
      </c>
      <c r="C82" s="68" t="str">
        <f>A.1_Update!C82</f>
        <v/>
      </c>
      <c r="D82" s="156" t="str">
        <f>IF('Form FGD RT Versi 1 Lembar A3'!AY76="","",'Form FGD RT Versi 1 Lembar A3'!AY76)</f>
        <v/>
      </c>
      <c r="E82" s="157" t="str">
        <f>IF('Form FGD RT Versi 1 Lembar A3'!AZ76="","",'Form FGD RT Versi 1 Lembar A3'!AZ76)</f>
        <v/>
      </c>
      <c r="F82" s="297" t="str">
        <f>IF('Form FGD RT Versi 1 Lembar A3'!BA76="","",'Form FGD RT Versi 1 Lembar A3'!BA76)</f>
        <v/>
      </c>
      <c r="G82" s="298" t="str">
        <f>IF('Form FGD RT Versi 1 Lembar A3'!BB76="","",'Form FGD RT Versi 1 Lembar A3'!BB76)</f>
        <v/>
      </c>
      <c r="H82" s="813" t="str">
        <f>IF('Form FGD RT Versi 1 Lembar A3'!BC76="","",'Form FGD RT Versi 1 Lembar A3'!BC76)</f>
        <v/>
      </c>
      <c r="I82" s="172" t="str">
        <f>IF('Form FGD RT Versi 1 Lembar A3'!BD76="","",'Form FGD RT Versi 1 Lembar A3'!BD76)</f>
        <v/>
      </c>
      <c r="J82" s="813" t="str">
        <f>IF('Form FGD RT Versi 1 Lembar A3'!BE76="","",'Form FGD RT Versi 1 Lembar A3'!BE76)</f>
        <v/>
      </c>
      <c r="K82" s="368" t="str">
        <f t="shared" ref="K82:K145" si="1">IF(C82="","",IF(I82=1,1,0))</f>
        <v/>
      </c>
    </row>
    <row r="83" spans="2:11" ht="18.75" customHeight="1" x14ac:dyDescent="0.25">
      <c r="B83" s="156">
        <v>67</v>
      </c>
      <c r="C83" s="68" t="str">
        <f>A.1_Update!C83</f>
        <v/>
      </c>
      <c r="D83" s="156" t="str">
        <f>IF('Form FGD RT Versi 1 Lembar A3'!AY77="","",'Form FGD RT Versi 1 Lembar A3'!AY77)</f>
        <v/>
      </c>
      <c r="E83" s="157" t="str">
        <f>IF('Form FGD RT Versi 1 Lembar A3'!AZ77="","",'Form FGD RT Versi 1 Lembar A3'!AZ77)</f>
        <v/>
      </c>
      <c r="F83" s="297" t="str">
        <f>IF('Form FGD RT Versi 1 Lembar A3'!BA77="","",'Form FGD RT Versi 1 Lembar A3'!BA77)</f>
        <v/>
      </c>
      <c r="G83" s="298" t="str">
        <f>IF('Form FGD RT Versi 1 Lembar A3'!BB77="","",'Form FGD RT Versi 1 Lembar A3'!BB77)</f>
        <v/>
      </c>
      <c r="H83" s="813" t="str">
        <f>IF('Form FGD RT Versi 1 Lembar A3'!BC77="","",'Form FGD RT Versi 1 Lembar A3'!BC77)</f>
        <v/>
      </c>
      <c r="I83" s="172" t="str">
        <f>IF('Form FGD RT Versi 1 Lembar A3'!BD77="","",'Form FGD RT Versi 1 Lembar A3'!BD77)</f>
        <v/>
      </c>
      <c r="J83" s="813" t="str">
        <f>IF('Form FGD RT Versi 1 Lembar A3'!BE77="","",'Form FGD RT Versi 1 Lembar A3'!BE77)</f>
        <v/>
      </c>
      <c r="K83" s="368" t="str">
        <f t="shared" si="1"/>
        <v/>
      </c>
    </row>
    <row r="84" spans="2:11" ht="18.75" customHeight="1" x14ac:dyDescent="0.25">
      <c r="B84" s="156">
        <v>68</v>
      </c>
      <c r="C84" s="68" t="str">
        <f>A.1_Update!C84</f>
        <v/>
      </c>
      <c r="D84" s="156" t="str">
        <f>IF('Form FGD RT Versi 1 Lembar A3'!AY78="","",'Form FGD RT Versi 1 Lembar A3'!AY78)</f>
        <v/>
      </c>
      <c r="E84" s="157" t="str">
        <f>IF('Form FGD RT Versi 1 Lembar A3'!AZ78="","",'Form FGD RT Versi 1 Lembar A3'!AZ78)</f>
        <v/>
      </c>
      <c r="F84" s="297" t="str">
        <f>IF('Form FGD RT Versi 1 Lembar A3'!BA78="","",'Form FGD RT Versi 1 Lembar A3'!BA78)</f>
        <v/>
      </c>
      <c r="G84" s="298" t="str">
        <f>IF('Form FGD RT Versi 1 Lembar A3'!BB78="","",'Form FGD RT Versi 1 Lembar A3'!BB78)</f>
        <v/>
      </c>
      <c r="H84" s="813" t="str">
        <f>IF('Form FGD RT Versi 1 Lembar A3'!BC78="","",'Form FGD RT Versi 1 Lembar A3'!BC78)</f>
        <v/>
      </c>
      <c r="I84" s="172" t="str">
        <f>IF('Form FGD RT Versi 1 Lembar A3'!BD78="","",'Form FGD RT Versi 1 Lembar A3'!BD78)</f>
        <v/>
      </c>
      <c r="J84" s="813" t="str">
        <f>IF('Form FGD RT Versi 1 Lembar A3'!BE78="","",'Form FGD RT Versi 1 Lembar A3'!BE78)</f>
        <v/>
      </c>
      <c r="K84" s="368" t="str">
        <f t="shared" si="1"/>
        <v/>
      </c>
    </row>
    <row r="85" spans="2:11" ht="18.75" customHeight="1" x14ac:dyDescent="0.25">
      <c r="B85" s="156">
        <v>69</v>
      </c>
      <c r="C85" s="68" t="str">
        <f>A.1_Update!C85</f>
        <v/>
      </c>
      <c r="D85" s="156" t="str">
        <f>IF('Form FGD RT Versi 1 Lembar A3'!AY79="","",'Form FGD RT Versi 1 Lembar A3'!AY79)</f>
        <v/>
      </c>
      <c r="E85" s="157" t="str">
        <f>IF('Form FGD RT Versi 1 Lembar A3'!AZ79="","",'Form FGD RT Versi 1 Lembar A3'!AZ79)</f>
        <v/>
      </c>
      <c r="F85" s="297" t="str">
        <f>IF('Form FGD RT Versi 1 Lembar A3'!BA79="","",'Form FGD RT Versi 1 Lembar A3'!BA79)</f>
        <v/>
      </c>
      <c r="G85" s="298" t="str">
        <f>IF('Form FGD RT Versi 1 Lembar A3'!BB79="","",'Form FGD RT Versi 1 Lembar A3'!BB79)</f>
        <v/>
      </c>
      <c r="H85" s="813" t="str">
        <f>IF('Form FGD RT Versi 1 Lembar A3'!BC79="","",'Form FGD RT Versi 1 Lembar A3'!BC79)</f>
        <v/>
      </c>
      <c r="I85" s="172" t="str">
        <f>IF('Form FGD RT Versi 1 Lembar A3'!BD79="","",'Form FGD RT Versi 1 Lembar A3'!BD79)</f>
        <v/>
      </c>
      <c r="J85" s="813" t="str">
        <f>IF('Form FGD RT Versi 1 Lembar A3'!BE79="","",'Form FGD RT Versi 1 Lembar A3'!BE79)</f>
        <v/>
      </c>
      <c r="K85" s="368" t="str">
        <f t="shared" si="1"/>
        <v/>
      </c>
    </row>
    <row r="86" spans="2:11" ht="18.75" customHeight="1" x14ac:dyDescent="0.25">
      <c r="B86" s="156">
        <v>70</v>
      </c>
      <c r="C86" s="68" t="str">
        <f>A.1_Update!C86</f>
        <v/>
      </c>
      <c r="D86" s="156" t="str">
        <f>IF('Form FGD RT Versi 1 Lembar A3'!AY80="","",'Form FGD RT Versi 1 Lembar A3'!AY80)</f>
        <v/>
      </c>
      <c r="E86" s="157" t="str">
        <f>IF('Form FGD RT Versi 1 Lembar A3'!AZ80="","",'Form FGD RT Versi 1 Lembar A3'!AZ80)</f>
        <v/>
      </c>
      <c r="F86" s="297" t="str">
        <f>IF('Form FGD RT Versi 1 Lembar A3'!BA80="","",'Form FGD RT Versi 1 Lembar A3'!BA80)</f>
        <v/>
      </c>
      <c r="G86" s="298" t="str">
        <f>IF('Form FGD RT Versi 1 Lembar A3'!BB80="","",'Form FGD RT Versi 1 Lembar A3'!BB80)</f>
        <v/>
      </c>
      <c r="H86" s="813" t="str">
        <f>IF('Form FGD RT Versi 1 Lembar A3'!BC80="","",'Form FGD RT Versi 1 Lembar A3'!BC80)</f>
        <v/>
      </c>
      <c r="I86" s="172" t="str">
        <f>IF('Form FGD RT Versi 1 Lembar A3'!BD80="","",'Form FGD RT Versi 1 Lembar A3'!BD80)</f>
        <v/>
      </c>
      <c r="J86" s="813" t="str">
        <f>IF('Form FGD RT Versi 1 Lembar A3'!BE80="","",'Form FGD RT Versi 1 Lembar A3'!BE80)</f>
        <v/>
      </c>
      <c r="K86" s="368" t="str">
        <f t="shared" si="1"/>
        <v/>
      </c>
    </row>
    <row r="87" spans="2:11" ht="18.75" customHeight="1" x14ac:dyDescent="0.25">
      <c r="B87" s="156">
        <v>71</v>
      </c>
      <c r="C87" s="68" t="str">
        <f>A.1_Update!C87</f>
        <v/>
      </c>
      <c r="D87" s="156" t="str">
        <f>IF('Form FGD RT Versi 1 Lembar A3'!AY81="","",'Form FGD RT Versi 1 Lembar A3'!AY81)</f>
        <v/>
      </c>
      <c r="E87" s="157" t="str">
        <f>IF('Form FGD RT Versi 1 Lembar A3'!AZ81="","",'Form FGD RT Versi 1 Lembar A3'!AZ81)</f>
        <v/>
      </c>
      <c r="F87" s="297" t="str">
        <f>IF('Form FGD RT Versi 1 Lembar A3'!BA81="","",'Form FGD RT Versi 1 Lembar A3'!BA81)</f>
        <v/>
      </c>
      <c r="G87" s="298" t="str">
        <f>IF('Form FGD RT Versi 1 Lembar A3'!BB81="","",'Form FGD RT Versi 1 Lembar A3'!BB81)</f>
        <v/>
      </c>
      <c r="H87" s="813" t="str">
        <f>IF('Form FGD RT Versi 1 Lembar A3'!BC81="","",'Form FGD RT Versi 1 Lembar A3'!BC81)</f>
        <v/>
      </c>
      <c r="I87" s="172" t="str">
        <f>IF('Form FGD RT Versi 1 Lembar A3'!BD81="","",'Form FGD RT Versi 1 Lembar A3'!BD81)</f>
        <v/>
      </c>
      <c r="J87" s="813" t="str">
        <f>IF('Form FGD RT Versi 1 Lembar A3'!BE81="","",'Form FGD RT Versi 1 Lembar A3'!BE81)</f>
        <v/>
      </c>
      <c r="K87" s="368" t="str">
        <f t="shared" si="1"/>
        <v/>
      </c>
    </row>
    <row r="88" spans="2:11" ht="18.75" customHeight="1" x14ac:dyDescent="0.25">
      <c r="B88" s="156">
        <v>72</v>
      </c>
      <c r="C88" s="68" t="str">
        <f>A.1_Update!C88</f>
        <v/>
      </c>
      <c r="D88" s="156" t="str">
        <f>IF('Form FGD RT Versi 1 Lembar A3'!AY82="","",'Form FGD RT Versi 1 Lembar A3'!AY82)</f>
        <v/>
      </c>
      <c r="E88" s="157" t="str">
        <f>IF('Form FGD RT Versi 1 Lembar A3'!AZ82="","",'Form FGD RT Versi 1 Lembar A3'!AZ82)</f>
        <v/>
      </c>
      <c r="F88" s="297" t="str">
        <f>IF('Form FGD RT Versi 1 Lembar A3'!BA82="","",'Form FGD RT Versi 1 Lembar A3'!BA82)</f>
        <v/>
      </c>
      <c r="G88" s="298" t="str">
        <f>IF('Form FGD RT Versi 1 Lembar A3'!BB82="","",'Form FGD RT Versi 1 Lembar A3'!BB82)</f>
        <v/>
      </c>
      <c r="H88" s="813" t="str">
        <f>IF('Form FGD RT Versi 1 Lembar A3'!BC82="","",'Form FGD RT Versi 1 Lembar A3'!BC82)</f>
        <v/>
      </c>
      <c r="I88" s="172" t="str">
        <f>IF('Form FGD RT Versi 1 Lembar A3'!BD82="","",'Form FGD RT Versi 1 Lembar A3'!BD82)</f>
        <v/>
      </c>
      <c r="J88" s="813" t="str">
        <f>IF('Form FGD RT Versi 1 Lembar A3'!BE82="","",'Form FGD RT Versi 1 Lembar A3'!BE82)</f>
        <v/>
      </c>
      <c r="K88" s="368" t="str">
        <f t="shared" si="1"/>
        <v/>
      </c>
    </row>
    <row r="89" spans="2:11" ht="18.75" customHeight="1" x14ac:dyDescent="0.25">
      <c r="B89" s="156">
        <v>73</v>
      </c>
      <c r="C89" s="68" t="str">
        <f>A.1_Update!C89</f>
        <v/>
      </c>
      <c r="D89" s="156" t="str">
        <f>IF('Form FGD RT Versi 1 Lembar A3'!AY83="","",'Form FGD RT Versi 1 Lembar A3'!AY83)</f>
        <v/>
      </c>
      <c r="E89" s="157" t="str">
        <f>IF('Form FGD RT Versi 1 Lembar A3'!AZ83="","",'Form FGD RT Versi 1 Lembar A3'!AZ83)</f>
        <v/>
      </c>
      <c r="F89" s="297" t="str">
        <f>IF('Form FGD RT Versi 1 Lembar A3'!BA83="","",'Form FGD RT Versi 1 Lembar A3'!BA83)</f>
        <v/>
      </c>
      <c r="G89" s="298" t="str">
        <f>IF('Form FGD RT Versi 1 Lembar A3'!BB83="","",'Form FGD RT Versi 1 Lembar A3'!BB83)</f>
        <v/>
      </c>
      <c r="H89" s="813" t="str">
        <f>IF('Form FGD RT Versi 1 Lembar A3'!BC83="","",'Form FGD RT Versi 1 Lembar A3'!BC83)</f>
        <v/>
      </c>
      <c r="I89" s="172" t="str">
        <f>IF('Form FGD RT Versi 1 Lembar A3'!BD83="","",'Form FGD RT Versi 1 Lembar A3'!BD83)</f>
        <v/>
      </c>
      <c r="J89" s="813" t="str">
        <f>IF('Form FGD RT Versi 1 Lembar A3'!BE83="","",'Form FGD RT Versi 1 Lembar A3'!BE83)</f>
        <v/>
      </c>
      <c r="K89" s="368" t="str">
        <f t="shared" si="1"/>
        <v/>
      </c>
    </row>
    <row r="90" spans="2:11" ht="18.75" customHeight="1" x14ac:dyDescent="0.25">
      <c r="B90" s="156">
        <v>74</v>
      </c>
      <c r="C90" s="68" t="str">
        <f>A.1_Update!C90</f>
        <v/>
      </c>
      <c r="D90" s="156" t="str">
        <f>IF('Form FGD RT Versi 1 Lembar A3'!AY84="","",'Form FGD RT Versi 1 Lembar A3'!AY84)</f>
        <v/>
      </c>
      <c r="E90" s="157" t="str">
        <f>IF('Form FGD RT Versi 1 Lembar A3'!AZ84="","",'Form FGD RT Versi 1 Lembar A3'!AZ84)</f>
        <v/>
      </c>
      <c r="F90" s="297" t="str">
        <f>IF('Form FGD RT Versi 1 Lembar A3'!BA84="","",'Form FGD RT Versi 1 Lembar A3'!BA84)</f>
        <v/>
      </c>
      <c r="G90" s="298" t="str">
        <f>IF('Form FGD RT Versi 1 Lembar A3'!BB84="","",'Form FGD RT Versi 1 Lembar A3'!BB84)</f>
        <v/>
      </c>
      <c r="H90" s="813" t="str">
        <f>IF('Form FGD RT Versi 1 Lembar A3'!BC84="","",'Form FGD RT Versi 1 Lembar A3'!BC84)</f>
        <v/>
      </c>
      <c r="I90" s="172" t="str">
        <f>IF('Form FGD RT Versi 1 Lembar A3'!BD84="","",'Form FGD RT Versi 1 Lembar A3'!BD84)</f>
        <v/>
      </c>
      <c r="J90" s="813" t="str">
        <f>IF('Form FGD RT Versi 1 Lembar A3'!BE84="","",'Form FGD RT Versi 1 Lembar A3'!BE84)</f>
        <v/>
      </c>
      <c r="K90" s="368" t="str">
        <f t="shared" si="1"/>
        <v/>
      </c>
    </row>
    <row r="91" spans="2:11" ht="18.75" customHeight="1" x14ac:dyDescent="0.25">
      <c r="B91" s="156">
        <v>75</v>
      </c>
      <c r="C91" s="68" t="str">
        <f>A.1_Update!C91</f>
        <v/>
      </c>
      <c r="D91" s="156" t="str">
        <f>IF('Form FGD RT Versi 1 Lembar A3'!AY85="","",'Form FGD RT Versi 1 Lembar A3'!AY85)</f>
        <v/>
      </c>
      <c r="E91" s="157" t="str">
        <f>IF('Form FGD RT Versi 1 Lembar A3'!AZ85="","",'Form FGD RT Versi 1 Lembar A3'!AZ85)</f>
        <v/>
      </c>
      <c r="F91" s="297" t="str">
        <f>IF('Form FGD RT Versi 1 Lembar A3'!BA85="","",'Form FGD RT Versi 1 Lembar A3'!BA85)</f>
        <v/>
      </c>
      <c r="G91" s="298" t="str">
        <f>IF('Form FGD RT Versi 1 Lembar A3'!BB85="","",'Form FGD RT Versi 1 Lembar A3'!BB85)</f>
        <v/>
      </c>
      <c r="H91" s="813" t="str">
        <f>IF('Form FGD RT Versi 1 Lembar A3'!BC85="","",'Form FGD RT Versi 1 Lembar A3'!BC85)</f>
        <v/>
      </c>
      <c r="I91" s="172" t="str">
        <f>IF('Form FGD RT Versi 1 Lembar A3'!BD85="","",'Form FGD RT Versi 1 Lembar A3'!BD85)</f>
        <v/>
      </c>
      <c r="J91" s="813" t="str">
        <f>IF('Form FGD RT Versi 1 Lembar A3'!BE85="","",'Form FGD RT Versi 1 Lembar A3'!BE85)</f>
        <v/>
      </c>
      <c r="K91" s="368" t="str">
        <f t="shared" si="1"/>
        <v/>
      </c>
    </row>
    <row r="92" spans="2:11" ht="18.75" customHeight="1" x14ac:dyDescent="0.25">
      <c r="B92" s="156">
        <v>76</v>
      </c>
      <c r="C92" s="68" t="str">
        <f>A.1_Update!C92</f>
        <v/>
      </c>
      <c r="D92" s="156" t="str">
        <f>IF('Form FGD RT Versi 1 Lembar A3'!AY86="","",'Form FGD RT Versi 1 Lembar A3'!AY86)</f>
        <v/>
      </c>
      <c r="E92" s="157" t="str">
        <f>IF('Form FGD RT Versi 1 Lembar A3'!AZ86="","",'Form FGD RT Versi 1 Lembar A3'!AZ86)</f>
        <v/>
      </c>
      <c r="F92" s="297" t="str">
        <f>IF('Form FGD RT Versi 1 Lembar A3'!BA86="","",'Form FGD RT Versi 1 Lembar A3'!BA86)</f>
        <v/>
      </c>
      <c r="G92" s="298" t="str">
        <f>IF('Form FGD RT Versi 1 Lembar A3'!BB86="","",'Form FGD RT Versi 1 Lembar A3'!BB86)</f>
        <v/>
      </c>
      <c r="H92" s="813" t="str">
        <f>IF('Form FGD RT Versi 1 Lembar A3'!BC86="","",'Form FGD RT Versi 1 Lembar A3'!BC86)</f>
        <v/>
      </c>
      <c r="I92" s="172" t="str">
        <f>IF('Form FGD RT Versi 1 Lembar A3'!BD86="","",'Form FGD RT Versi 1 Lembar A3'!BD86)</f>
        <v/>
      </c>
      <c r="J92" s="813" t="str">
        <f>IF('Form FGD RT Versi 1 Lembar A3'!BE86="","",'Form FGD RT Versi 1 Lembar A3'!BE86)</f>
        <v/>
      </c>
      <c r="K92" s="368" t="str">
        <f t="shared" si="1"/>
        <v/>
      </c>
    </row>
    <row r="93" spans="2:11" ht="18.75" customHeight="1" x14ac:dyDescent="0.25">
      <c r="B93" s="156">
        <v>77</v>
      </c>
      <c r="C93" s="68" t="str">
        <f>A.1_Update!C93</f>
        <v/>
      </c>
      <c r="D93" s="156" t="str">
        <f>IF('Form FGD RT Versi 1 Lembar A3'!AY87="","",'Form FGD RT Versi 1 Lembar A3'!AY87)</f>
        <v/>
      </c>
      <c r="E93" s="157" t="str">
        <f>IF('Form FGD RT Versi 1 Lembar A3'!AZ87="","",'Form FGD RT Versi 1 Lembar A3'!AZ87)</f>
        <v/>
      </c>
      <c r="F93" s="297" t="str">
        <f>IF('Form FGD RT Versi 1 Lembar A3'!BA87="","",'Form FGD RT Versi 1 Lembar A3'!BA87)</f>
        <v/>
      </c>
      <c r="G93" s="298" t="str">
        <f>IF('Form FGD RT Versi 1 Lembar A3'!BB87="","",'Form FGD RT Versi 1 Lembar A3'!BB87)</f>
        <v/>
      </c>
      <c r="H93" s="813" t="str">
        <f>IF('Form FGD RT Versi 1 Lembar A3'!BC87="","",'Form FGD RT Versi 1 Lembar A3'!BC87)</f>
        <v/>
      </c>
      <c r="I93" s="172" t="str">
        <f>IF('Form FGD RT Versi 1 Lembar A3'!BD87="","",'Form FGD RT Versi 1 Lembar A3'!BD87)</f>
        <v/>
      </c>
      <c r="J93" s="813" t="str">
        <f>IF('Form FGD RT Versi 1 Lembar A3'!BE87="","",'Form FGD RT Versi 1 Lembar A3'!BE87)</f>
        <v/>
      </c>
      <c r="K93" s="368" t="str">
        <f t="shared" si="1"/>
        <v/>
      </c>
    </row>
    <row r="94" spans="2:11" ht="18.75" customHeight="1" x14ac:dyDescent="0.25">
      <c r="B94" s="156">
        <v>78</v>
      </c>
      <c r="C94" s="68" t="str">
        <f>A.1_Update!C94</f>
        <v/>
      </c>
      <c r="D94" s="156" t="str">
        <f>IF('Form FGD RT Versi 1 Lembar A3'!AY88="","",'Form FGD RT Versi 1 Lembar A3'!AY88)</f>
        <v/>
      </c>
      <c r="E94" s="157" t="str">
        <f>IF('Form FGD RT Versi 1 Lembar A3'!AZ88="","",'Form FGD RT Versi 1 Lembar A3'!AZ88)</f>
        <v/>
      </c>
      <c r="F94" s="297" t="str">
        <f>IF('Form FGD RT Versi 1 Lembar A3'!BA88="","",'Form FGD RT Versi 1 Lembar A3'!BA88)</f>
        <v/>
      </c>
      <c r="G94" s="298" t="str">
        <f>IF('Form FGD RT Versi 1 Lembar A3'!BB88="","",'Form FGD RT Versi 1 Lembar A3'!BB88)</f>
        <v/>
      </c>
      <c r="H94" s="813" t="str">
        <f>IF('Form FGD RT Versi 1 Lembar A3'!BC88="","",'Form FGD RT Versi 1 Lembar A3'!BC88)</f>
        <v/>
      </c>
      <c r="I94" s="172" t="str">
        <f>IF('Form FGD RT Versi 1 Lembar A3'!BD88="","",'Form FGD RT Versi 1 Lembar A3'!BD88)</f>
        <v/>
      </c>
      <c r="J94" s="813" t="str">
        <f>IF('Form FGD RT Versi 1 Lembar A3'!BE88="","",'Form FGD RT Versi 1 Lembar A3'!BE88)</f>
        <v/>
      </c>
      <c r="K94" s="368" t="str">
        <f t="shared" si="1"/>
        <v/>
      </c>
    </row>
    <row r="95" spans="2:11" ht="18.75" customHeight="1" x14ac:dyDescent="0.25">
      <c r="B95" s="156">
        <v>79</v>
      </c>
      <c r="C95" s="68" t="str">
        <f>A.1_Update!C95</f>
        <v/>
      </c>
      <c r="D95" s="156" t="str">
        <f>IF('Form FGD RT Versi 1 Lembar A3'!AY89="","",'Form FGD RT Versi 1 Lembar A3'!AY89)</f>
        <v/>
      </c>
      <c r="E95" s="157" t="str">
        <f>IF('Form FGD RT Versi 1 Lembar A3'!AZ89="","",'Form FGD RT Versi 1 Lembar A3'!AZ89)</f>
        <v/>
      </c>
      <c r="F95" s="297" t="str">
        <f>IF('Form FGD RT Versi 1 Lembar A3'!BA89="","",'Form FGD RT Versi 1 Lembar A3'!BA89)</f>
        <v/>
      </c>
      <c r="G95" s="298" t="str">
        <f>IF('Form FGD RT Versi 1 Lembar A3'!BB89="","",'Form FGD RT Versi 1 Lembar A3'!BB89)</f>
        <v/>
      </c>
      <c r="H95" s="813" t="str">
        <f>IF('Form FGD RT Versi 1 Lembar A3'!BC89="","",'Form FGD RT Versi 1 Lembar A3'!BC89)</f>
        <v/>
      </c>
      <c r="I95" s="172" t="str">
        <f>IF('Form FGD RT Versi 1 Lembar A3'!BD89="","",'Form FGD RT Versi 1 Lembar A3'!BD89)</f>
        <v/>
      </c>
      <c r="J95" s="813" t="str">
        <f>IF('Form FGD RT Versi 1 Lembar A3'!BE89="","",'Form FGD RT Versi 1 Lembar A3'!BE89)</f>
        <v/>
      </c>
      <c r="K95" s="368" t="str">
        <f t="shared" si="1"/>
        <v/>
      </c>
    </row>
    <row r="96" spans="2:11" ht="18.75" customHeight="1" x14ac:dyDescent="0.25">
      <c r="B96" s="156">
        <v>80</v>
      </c>
      <c r="C96" s="68" t="str">
        <f>A.1_Update!C96</f>
        <v/>
      </c>
      <c r="D96" s="156" t="str">
        <f>IF('Form FGD RT Versi 1 Lembar A3'!AY90="","",'Form FGD RT Versi 1 Lembar A3'!AY90)</f>
        <v/>
      </c>
      <c r="E96" s="157" t="str">
        <f>IF('Form FGD RT Versi 1 Lembar A3'!AZ90="","",'Form FGD RT Versi 1 Lembar A3'!AZ90)</f>
        <v/>
      </c>
      <c r="F96" s="297" t="str">
        <f>IF('Form FGD RT Versi 1 Lembar A3'!BA90="","",'Form FGD RT Versi 1 Lembar A3'!BA90)</f>
        <v/>
      </c>
      <c r="G96" s="298" t="str">
        <f>IF('Form FGD RT Versi 1 Lembar A3'!BB90="","",'Form FGD RT Versi 1 Lembar A3'!BB90)</f>
        <v/>
      </c>
      <c r="H96" s="813" t="str">
        <f>IF('Form FGD RT Versi 1 Lembar A3'!BC90="","",'Form FGD RT Versi 1 Lembar A3'!BC90)</f>
        <v/>
      </c>
      <c r="I96" s="172" t="str">
        <f>IF('Form FGD RT Versi 1 Lembar A3'!BD90="","",'Form FGD RT Versi 1 Lembar A3'!BD90)</f>
        <v/>
      </c>
      <c r="J96" s="813" t="str">
        <f>IF('Form FGD RT Versi 1 Lembar A3'!BE90="","",'Form FGD RT Versi 1 Lembar A3'!BE90)</f>
        <v/>
      </c>
      <c r="K96" s="368" t="str">
        <f t="shared" si="1"/>
        <v/>
      </c>
    </row>
    <row r="97" spans="2:11" ht="18.75" customHeight="1" x14ac:dyDescent="0.25">
      <c r="B97" s="156">
        <v>81</v>
      </c>
      <c r="C97" s="68" t="str">
        <f>A.1_Update!C97</f>
        <v/>
      </c>
      <c r="D97" s="156" t="str">
        <f>IF('Form FGD RT Versi 1 Lembar A3'!AY91="","",'Form FGD RT Versi 1 Lembar A3'!AY91)</f>
        <v/>
      </c>
      <c r="E97" s="157" t="str">
        <f>IF('Form FGD RT Versi 1 Lembar A3'!AZ91="","",'Form FGD RT Versi 1 Lembar A3'!AZ91)</f>
        <v/>
      </c>
      <c r="F97" s="297" t="str">
        <f>IF('Form FGD RT Versi 1 Lembar A3'!BA91="","",'Form FGD RT Versi 1 Lembar A3'!BA91)</f>
        <v/>
      </c>
      <c r="G97" s="298" t="str">
        <f>IF('Form FGD RT Versi 1 Lembar A3'!BB91="","",'Form FGD RT Versi 1 Lembar A3'!BB91)</f>
        <v/>
      </c>
      <c r="H97" s="813" t="str">
        <f>IF('Form FGD RT Versi 1 Lembar A3'!BC91="","",'Form FGD RT Versi 1 Lembar A3'!BC91)</f>
        <v/>
      </c>
      <c r="I97" s="172" t="str">
        <f>IF('Form FGD RT Versi 1 Lembar A3'!BD91="","",'Form FGD RT Versi 1 Lembar A3'!BD91)</f>
        <v/>
      </c>
      <c r="J97" s="813" t="str">
        <f>IF('Form FGD RT Versi 1 Lembar A3'!BE91="","",'Form FGD RT Versi 1 Lembar A3'!BE91)</f>
        <v/>
      </c>
      <c r="K97" s="368" t="str">
        <f t="shared" si="1"/>
        <v/>
      </c>
    </row>
    <row r="98" spans="2:11" ht="18.75" customHeight="1" x14ac:dyDescent="0.25">
      <c r="B98" s="156">
        <v>82</v>
      </c>
      <c r="C98" s="68" t="str">
        <f>A.1_Update!C98</f>
        <v/>
      </c>
      <c r="D98" s="156" t="str">
        <f>IF('Form FGD RT Versi 1 Lembar A3'!AY92="","",'Form FGD RT Versi 1 Lembar A3'!AY92)</f>
        <v/>
      </c>
      <c r="E98" s="157" t="str">
        <f>IF('Form FGD RT Versi 1 Lembar A3'!AZ92="","",'Form FGD RT Versi 1 Lembar A3'!AZ92)</f>
        <v/>
      </c>
      <c r="F98" s="297" t="str">
        <f>IF('Form FGD RT Versi 1 Lembar A3'!BA92="","",'Form FGD RT Versi 1 Lembar A3'!BA92)</f>
        <v/>
      </c>
      <c r="G98" s="298" t="str">
        <f>IF('Form FGD RT Versi 1 Lembar A3'!BB92="","",'Form FGD RT Versi 1 Lembar A3'!BB92)</f>
        <v/>
      </c>
      <c r="H98" s="813" t="str">
        <f>IF('Form FGD RT Versi 1 Lembar A3'!BC92="","",'Form FGD RT Versi 1 Lembar A3'!BC92)</f>
        <v/>
      </c>
      <c r="I98" s="172" t="str">
        <f>IF('Form FGD RT Versi 1 Lembar A3'!BD92="","",'Form FGD RT Versi 1 Lembar A3'!BD92)</f>
        <v/>
      </c>
      <c r="J98" s="813" t="str">
        <f>IF('Form FGD RT Versi 1 Lembar A3'!BE92="","",'Form FGD RT Versi 1 Lembar A3'!BE92)</f>
        <v/>
      </c>
      <c r="K98" s="368" t="str">
        <f t="shared" si="1"/>
        <v/>
      </c>
    </row>
    <row r="99" spans="2:11" ht="18.75" customHeight="1" x14ac:dyDescent="0.25">
      <c r="B99" s="156">
        <v>83</v>
      </c>
      <c r="C99" s="68" t="str">
        <f>A.1_Update!C99</f>
        <v/>
      </c>
      <c r="D99" s="156" t="str">
        <f>IF('Form FGD RT Versi 1 Lembar A3'!AY93="","",'Form FGD RT Versi 1 Lembar A3'!AY93)</f>
        <v/>
      </c>
      <c r="E99" s="157" t="str">
        <f>IF('Form FGD RT Versi 1 Lembar A3'!AZ93="","",'Form FGD RT Versi 1 Lembar A3'!AZ93)</f>
        <v/>
      </c>
      <c r="F99" s="297" t="str">
        <f>IF('Form FGD RT Versi 1 Lembar A3'!BA93="","",'Form FGD RT Versi 1 Lembar A3'!BA93)</f>
        <v/>
      </c>
      <c r="G99" s="298" t="str">
        <f>IF('Form FGD RT Versi 1 Lembar A3'!BB93="","",'Form FGD RT Versi 1 Lembar A3'!BB93)</f>
        <v/>
      </c>
      <c r="H99" s="813" t="str">
        <f>IF('Form FGD RT Versi 1 Lembar A3'!BC93="","",'Form FGD RT Versi 1 Lembar A3'!BC93)</f>
        <v/>
      </c>
      <c r="I99" s="172" t="str">
        <f>IF('Form FGD RT Versi 1 Lembar A3'!BD93="","",'Form FGD RT Versi 1 Lembar A3'!BD93)</f>
        <v/>
      </c>
      <c r="J99" s="813" t="str">
        <f>IF('Form FGD RT Versi 1 Lembar A3'!BE93="","",'Form FGD RT Versi 1 Lembar A3'!BE93)</f>
        <v/>
      </c>
      <c r="K99" s="368" t="str">
        <f t="shared" si="1"/>
        <v/>
      </c>
    </row>
    <row r="100" spans="2:11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A3'!AY94="","",'Form FGD RT Versi 1 Lembar A3'!AY94)</f>
        <v/>
      </c>
      <c r="E100" s="157" t="str">
        <f>IF('Form FGD RT Versi 1 Lembar A3'!AZ94="","",'Form FGD RT Versi 1 Lembar A3'!AZ94)</f>
        <v/>
      </c>
      <c r="F100" s="297" t="str">
        <f>IF('Form FGD RT Versi 1 Lembar A3'!BA94="","",'Form FGD RT Versi 1 Lembar A3'!BA94)</f>
        <v/>
      </c>
      <c r="G100" s="298" t="str">
        <f>IF('Form FGD RT Versi 1 Lembar A3'!BB94="","",'Form FGD RT Versi 1 Lembar A3'!BB94)</f>
        <v/>
      </c>
      <c r="H100" s="813" t="str">
        <f>IF('Form FGD RT Versi 1 Lembar A3'!BC94="","",'Form FGD RT Versi 1 Lembar A3'!BC94)</f>
        <v/>
      </c>
      <c r="I100" s="172" t="str">
        <f>IF('Form FGD RT Versi 1 Lembar A3'!BD94="","",'Form FGD RT Versi 1 Lembar A3'!BD94)</f>
        <v/>
      </c>
      <c r="J100" s="813" t="str">
        <f>IF('Form FGD RT Versi 1 Lembar A3'!BE94="","",'Form FGD RT Versi 1 Lembar A3'!BE94)</f>
        <v/>
      </c>
      <c r="K100" s="368" t="str">
        <f t="shared" si="1"/>
        <v/>
      </c>
    </row>
    <row r="101" spans="2:11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A3'!AY95="","",'Form FGD RT Versi 1 Lembar A3'!AY95)</f>
        <v/>
      </c>
      <c r="E101" s="157" t="str">
        <f>IF('Form FGD RT Versi 1 Lembar A3'!AZ95="","",'Form FGD RT Versi 1 Lembar A3'!AZ95)</f>
        <v/>
      </c>
      <c r="F101" s="297" t="str">
        <f>IF('Form FGD RT Versi 1 Lembar A3'!BA95="","",'Form FGD RT Versi 1 Lembar A3'!BA95)</f>
        <v/>
      </c>
      <c r="G101" s="298" t="str">
        <f>IF('Form FGD RT Versi 1 Lembar A3'!BB95="","",'Form FGD RT Versi 1 Lembar A3'!BB95)</f>
        <v/>
      </c>
      <c r="H101" s="813" t="str">
        <f>IF('Form FGD RT Versi 1 Lembar A3'!BC95="","",'Form FGD RT Versi 1 Lembar A3'!BC95)</f>
        <v/>
      </c>
      <c r="I101" s="172" t="str">
        <f>IF('Form FGD RT Versi 1 Lembar A3'!BD95="","",'Form FGD RT Versi 1 Lembar A3'!BD95)</f>
        <v/>
      </c>
      <c r="J101" s="813" t="str">
        <f>IF('Form FGD RT Versi 1 Lembar A3'!BE95="","",'Form FGD RT Versi 1 Lembar A3'!BE95)</f>
        <v/>
      </c>
      <c r="K101" s="368" t="str">
        <f t="shared" si="1"/>
        <v/>
      </c>
    </row>
    <row r="102" spans="2:11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A3'!AY96="","",'Form FGD RT Versi 1 Lembar A3'!AY96)</f>
        <v/>
      </c>
      <c r="E102" s="157" t="str">
        <f>IF('Form FGD RT Versi 1 Lembar A3'!AZ96="","",'Form FGD RT Versi 1 Lembar A3'!AZ96)</f>
        <v/>
      </c>
      <c r="F102" s="297" t="str">
        <f>IF('Form FGD RT Versi 1 Lembar A3'!BA96="","",'Form FGD RT Versi 1 Lembar A3'!BA96)</f>
        <v/>
      </c>
      <c r="G102" s="298" t="str">
        <f>IF('Form FGD RT Versi 1 Lembar A3'!BB96="","",'Form FGD RT Versi 1 Lembar A3'!BB96)</f>
        <v/>
      </c>
      <c r="H102" s="813" t="str">
        <f>IF('Form FGD RT Versi 1 Lembar A3'!BC96="","",'Form FGD RT Versi 1 Lembar A3'!BC96)</f>
        <v/>
      </c>
      <c r="I102" s="172" t="str">
        <f>IF('Form FGD RT Versi 1 Lembar A3'!BD96="","",'Form FGD RT Versi 1 Lembar A3'!BD96)</f>
        <v/>
      </c>
      <c r="J102" s="813" t="str">
        <f>IF('Form FGD RT Versi 1 Lembar A3'!BE96="","",'Form FGD RT Versi 1 Lembar A3'!BE96)</f>
        <v/>
      </c>
      <c r="K102" s="368" t="str">
        <f t="shared" si="1"/>
        <v/>
      </c>
    </row>
    <row r="103" spans="2:11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A3'!AY97="","",'Form FGD RT Versi 1 Lembar A3'!AY97)</f>
        <v/>
      </c>
      <c r="E103" s="157" t="str">
        <f>IF('Form FGD RT Versi 1 Lembar A3'!AZ97="","",'Form FGD RT Versi 1 Lembar A3'!AZ97)</f>
        <v/>
      </c>
      <c r="F103" s="297" t="str">
        <f>IF('Form FGD RT Versi 1 Lembar A3'!BA97="","",'Form FGD RT Versi 1 Lembar A3'!BA97)</f>
        <v/>
      </c>
      <c r="G103" s="298" t="str">
        <f>IF('Form FGD RT Versi 1 Lembar A3'!BB97="","",'Form FGD RT Versi 1 Lembar A3'!BB97)</f>
        <v/>
      </c>
      <c r="H103" s="813" t="str">
        <f>IF('Form FGD RT Versi 1 Lembar A3'!BC97="","",'Form FGD RT Versi 1 Lembar A3'!BC97)</f>
        <v/>
      </c>
      <c r="I103" s="172" t="str">
        <f>IF('Form FGD RT Versi 1 Lembar A3'!BD97="","",'Form FGD RT Versi 1 Lembar A3'!BD97)</f>
        <v/>
      </c>
      <c r="J103" s="813" t="str">
        <f>IF('Form FGD RT Versi 1 Lembar A3'!BE97="","",'Form FGD RT Versi 1 Lembar A3'!BE97)</f>
        <v/>
      </c>
      <c r="K103" s="368" t="str">
        <f t="shared" si="1"/>
        <v/>
      </c>
    </row>
    <row r="104" spans="2:11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A3'!AY98="","",'Form FGD RT Versi 1 Lembar A3'!AY98)</f>
        <v/>
      </c>
      <c r="E104" s="157" t="str">
        <f>IF('Form FGD RT Versi 1 Lembar A3'!AZ98="","",'Form FGD RT Versi 1 Lembar A3'!AZ98)</f>
        <v/>
      </c>
      <c r="F104" s="297" t="str">
        <f>IF('Form FGD RT Versi 1 Lembar A3'!BA98="","",'Form FGD RT Versi 1 Lembar A3'!BA98)</f>
        <v/>
      </c>
      <c r="G104" s="298" t="str">
        <f>IF('Form FGD RT Versi 1 Lembar A3'!BB98="","",'Form FGD RT Versi 1 Lembar A3'!BB98)</f>
        <v/>
      </c>
      <c r="H104" s="813" t="str">
        <f>IF('Form FGD RT Versi 1 Lembar A3'!BC98="","",'Form FGD RT Versi 1 Lembar A3'!BC98)</f>
        <v/>
      </c>
      <c r="I104" s="172" t="str">
        <f>IF('Form FGD RT Versi 1 Lembar A3'!BD98="","",'Form FGD RT Versi 1 Lembar A3'!BD98)</f>
        <v/>
      </c>
      <c r="J104" s="813" t="str">
        <f>IF('Form FGD RT Versi 1 Lembar A3'!BE98="","",'Form FGD RT Versi 1 Lembar A3'!BE98)</f>
        <v/>
      </c>
      <c r="K104" s="368" t="str">
        <f t="shared" si="1"/>
        <v/>
      </c>
    </row>
    <row r="105" spans="2:11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A3'!AY99="","",'Form FGD RT Versi 1 Lembar A3'!AY99)</f>
        <v/>
      </c>
      <c r="E105" s="157" t="str">
        <f>IF('Form FGD RT Versi 1 Lembar A3'!AZ99="","",'Form FGD RT Versi 1 Lembar A3'!AZ99)</f>
        <v/>
      </c>
      <c r="F105" s="297" t="str">
        <f>IF('Form FGD RT Versi 1 Lembar A3'!BA99="","",'Form FGD RT Versi 1 Lembar A3'!BA99)</f>
        <v/>
      </c>
      <c r="G105" s="298" t="str">
        <f>IF('Form FGD RT Versi 1 Lembar A3'!BB99="","",'Form FGD RT Versi 1 Lembar A3'!BB99)</f>
        <v/>
      </c>
      <c r="H105" s="813" t="str">
        <f>IF('Form FGD RT Versi 1 Lembar A3'!BC99="","",'Form FGD RT Versi 1 Lembar A3'!BC99)</f>
        <v/>
      </c>
      <c r="I105" s="172" t="str">
        <f>IF('Form FGD RT Versi 1 Lembar A3'!BD99="","",'Form FGD RT Versi 1 Lembar A3'!BD99)</f>
        <v/>
      </c>
      <c r="J105" s="813" t="str">
        <f>IF('Form FGD RT Versi 1 Lembar A3'!BE99="","",'Form FGD RT Versi 1 Lembar A3'!BE99)</f>
        <v/>
      </c>
      <c r="K105" s="368" t="str">
        <f t="shared" si="1"/>
        <v/>
      </c>
    </row>
    <row r="106" spans="2:11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A3'!AY100="","",'Form FGD RT Versi 1 Lembar A3'!AY100)</f>
        <v/>
      </c>
      <c r="E106" s="157" t="str">
        <f>IF('Form FGD RT Versi 1 Lembar A3'!AZ100="","",'Form FGD RT Versi 1 Lembar A3'!AZ100)</f>
        <v/>
      </c>
      <c r="F106" s="297" t="str">
        <f>IF('Form FGD RT Versi 1 Lembar A3'!BA100="","",'Form FGD RT Versi 1 Lembar A3'!BA100)</f>
        <v/>
      </c>
      <c r="G106" s="298" t="str">
        <f>IF('Form FGD RT Versi 1 Lembar A3'!BB100="","",'Form FGD RT Versi 1 Lembar A3'!BB100)</f>
        <v/>
      </c>
      <c r="H106" s="813" t="str">
        <f>IF('Form FGD RT Versi 1 Lembar A3'!BC100="","",'Form FGD RT Versi 1 Lembar A3'!BC100)</f>
        <v/>
      </c>
      <c r="I106" s="172" t="str">
        <f>IF('Form FGD RT Versi 1 Lembar A3'!BD100="","",'Form FGD RT Versi 1 Lembar A3'!BD100)</f>
        <v/>
      </c>
      <c r="J106" s="813" t="str">
        <f>IF('Form FGD RT Versi 1 Lembar A3'!BE100="","",'Form FGD RT Versi 1 Lembar A3'!BE100)</f>
        <v/>
      </c>
      <c r="K106" s="368" t="str">
        <f t="shared" si="1"/>
        <v/>
      </c>
    </row>
    <row r="107" spans="2:11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A3'!AY101="","",'Form FGD RT Versi 1 Lembar A3'!AY101)</f>
        <v/>
      </c>
      <c r="E107" s="157" t="str">
        <f>IF('Form FGD RT Versi 1 Lembar A3'!AZ101="","",'Form FGD RT Versi 1 Lembar A3'!AZ101)</f>
        <v/>
      </c>
      <c r="F107" s="297" t="str">
        <f>IF('Form FGD RT Versi 1 Lembar A3'!BA101="","",'Form FGD RT Versi 1 Lembar A3'!BA101)</f>
        <v/>
      </c>
      <c r="G107" s="298" t="str">
        <f>IF('Form FGD RT Versi 1 Lembar A3'!BB101="","",'Form FGD RT Versi 1 Lembar A3'!BB101)</f>
        <v/>
      </c>
      <c r="H107" s="813" t="str">
        <f>IF('Form FGD RT Versi 1 Lembar A3'!BC101="","",'Form FGD RT Versi 1 Lembar A3'!BC101)</f>
        <v/>
      </c>
      <c r="I107" s="172" t="str">
        <f>IF('Form FGD RT Versi 1 Lembar A3'!BD101="","",'Form FGD RT Versi 1 Lembar A3'!BD101)</f>
        <v/>
      </c>
      <c r="J107" s="813" t="str">
        <f>IF('Form FGD RT Versi 1 Lembar A3'!BE101="","",'Form FGD RT Versi 1 Lembar A3'!BE101)</f>
        <v/>
      </c>
      <c r="K107" s="368" t="str">
        <f t="shared" si="1"/>
        <v/>
      </c>
    </row>
    <row r="108" spans="2:11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A3'!AY102="","",'Form FGD RT Versi 1 Lembar A3'!AY102)</f>
        <v/>
      </c>
      <c r="E108" s="157" t="str">
        <f>IF('Form FGD RT Versi 1 Lembar A3'!AZ102="","",'Form FGD RT Versi 1 Lembar A3'!AZ102)</f>
        <v/>
      </c>
      <c r="F108" s="297" t="str">
        <f>IF('Form FGD RT Versi 1 Lembar A3'!BA102="","",'Form FGD RT Versi 1 Lembar A3'!BA102)</f>
        <v/>
      </c>
      <c r="G108" s="298" t="str">
        <f>IF('Form FGD RT Versi 1 Lembar A3'!BB102="","",'Form FGD RT Versi 1 Lembar A3'!BB102)</f>
        <v/>
      </c>
      <c r="H108" s="813" t="str">
        <f>IF('Form FGD RT Versi 1 Lembar A3'!BC102="","",'Form FGD RT Versi 1 Lembar A3'!BC102)</f>
        <v/>
      </c>
      <c r="I108" s="172" t="str">
        <f>IF('Form FGD RT Versi 1 Lembar A3'!BD102="","",'Form FGD RT Versi 1 Lembar A3'!BD102)</f>
        <v/>
      </c>
      <c r="J108" s="813" t="str">
        <f>IF('Form FGD RT Versi 1 Lembar A3'!BE102="","",'Form FGD RT Versi 1 Lembar A3'!BE102)</f>
        <v/>
      </c>
      <c r="K108" s="368" t="str">
        <f t="shared" si="1"/>
        <v/>
      </c>
    </row>
    <row r="109" spans="2:11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A3'!AY103="","",'Form FGD RT Versi 1 Lembar A3'!AY103)</f>
        <v/>
      </c>
      <c r="E109" s="157" t="str">
        <f>IF('Form FGD RT Versi 1 Lembar A3'!AZ103="","",'Form FGD RT Versi 1 Lembar A3'!AZ103)</f>
        <v/>
      </c>
      <c r="F109" s="297" t="str">
        <f>IF('Form FGD RT Versi 1 Lembar A3'!BA103="","",'Form FGD RT Versi 1 Lembar A3'!BA103)</f>
        <v/>
      </c>
      <c r="G109" s="298" t="str">
        <f>IF('Form FGD RT Versi 1 Lembar A3'!BB103="","",'Form FGD RT Versi 1 Lembar A3'!BB103)</f>
        <v/>
      </c>
      <c r="H109" s="813" t="str">
        <f>IF('Form FGD RT Versi 1 Lembar A3'!BC103="","",'Form FGD RT Versi 1 Lembar A3'!BC103)</f>
        <v/>
      </c>
      <c r="I109" s="172" t="str">
        <f>IF('Form FGD RT Versi 1 Lembar A3'!BD103="","",'Form FGD RT Versi 1 Lembar A3'!BD103)</f>
        <v/>
      </c>
      <c r="J109" s="813" t="str">
        <f>IF('Form FGD RT Versi 1 Lembar A3'!BE103="","",'Form FGD RT Versi 1 Lembar A3'!BE103)</f>
        <v/>
      </c>
      <c r="K109" s="368" t="str">
        <f t="shared" si="1"/>
        <v/>
      </c>
    </row>
    <row r="110" spans="2:11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A3'!AY104="","",'Form FGD RT Versi 1 Lembar A3'!AY104)</f>
        <v/>
      </c>
      <c r="E110" s="157" t="str">
        <f>IF('Form FGD RT Versi 1 Lembar A3'!AZ104="","",'Form FGD RT Versi 1 Lembar A3'!AZ104)</f>
        <v/>
      </c>
      <c r="F110" s="297" t="str">
        <f>IF('Form FGD RT Versi 1 Lembar A3'!BA104="","",'Form FGD RT Versi 1 Lembar A3'!BA104)</f>
        <v/>
      </c>
      <c r="G110" s="298" t="str">
        <f>IF('Form FGD RT Versi 1 Lembar A3'!BB104="","",'Form FGD RT Versi 1 Lembar A3'!BB104)</f>
        <v/>
      </c>
      <c r="H110" s="813" t="str">
        <f>IF('Form FGD RT Versi 1 Lembar A3'!BC104="","",'Form FGD RT Versi 1 Lembar A3'!BC104)</f>
        <v/>
      </c>
      <c r="I110" s="172" t="str">
        <f>IF('Form FGD RT Versi 1 Lembar A3'!BD104="","",'Form FGD RT Versi 1 Lembar A3'!BD104)</f>
        <v/>
      </c>
      <c r="J110" s="813" t="str">
        <f>IF('Form FGD RT Versi 1 Lembar A3'!BE104="","",'Form FGD RT Versi 1 Lembar A3'!BE104)</f>
        <v/>
      </c>
      <c r="K110" s="368" t="str">
        <f t="shared" si="1"/>
        <v/>
      </c>
    </row>
    <row r="111" spans="2:11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A3'!AY105="","",'Form FGD RT Versi 1 Lembar A3'!AY105)</f>
        <v/>
      </c>
      <c r="E111" s="157" t="str">
        <f>IF('Form FGD RT Versi 1 Lembar A3'!AZ105="","",'Form FGD RT Versi 1 Lembar A3'!AZ105)</f>
        <v/>
      </c>
      <c r="F111" s="297" t="str">
        <f>IF('Form FGD RT Versi 1 Lembar A3'!BA105="","",'Form FGD RT Versi 1 Lembar A3'!BA105)</f>
        <v/>
      </c>
      <c r="G111" s="298" t="str">
        <f>IF('Form FGD RT Versi 1 Lembar A3'!BB105="","",'Form FGD RT Versi 1 Lembar A3'!BB105)</f>
        <v/>
      </c>
      <c r="H111" s="813" t="str">
        <f>IF('Form FGD RT Versi 1 Lembar A3'!BC105="","",'Form FGD RT Versi 1 Lembar A3'!BC105)</f>
        <v/>
      </c>
      <c r="I111" s="172" t="str">
        <f>IF('Form FGD RT Versi 1 Lembar A3'!BD105="","",'Form FGD RT Versi 1 Lembar A3'!BD105)</f>
        <v/>
      </c>
      <c r="J111" s="813" t="str">
        <f>IF('Form FGD RT Versi 1 Lembar A3'!BE105="","",'Form FGD RT Versi 1 Lembar A3'!BE105)</f>
        <v/>
      </c>
      <c r="K111" s="368" t="str">
        <f t="shared" si="1"/>
        <v/>
      </c>
    </row>
    <row r="112" spans="2:11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A3'!AY106="","",'Form FGD RT Versi 1 Lembar A3'!AY106)</f>
        <v/>
      </c>
      <c r="E112" s="157" t="str">
        <f>IF('Form FGD RT Versi 1 Lembar A3'!AZ106="","",'Form FGD RT Versi 1 Lembar A3'!AZ106)</f>
        <v/>
      </c>
      <c r="F112" s="297" t="str">
        <f>IF('Form FGD RT Versi 1 Lembar A3'!BA106="","",'Form FGD RT Versi 1 Lembar A3'!BA106)</f>
        <v/>
      </c>
      <c r="G112" s="298" t="str">
        <f>IF('Form FGD RT Versi 1 Lembar A3'!BB106="","",'Form FGD RT Versi 1 Lembar A3'!BB106)</f>
        <v/>
      </c>
      <c r="H112" s="813" t="str">
        <f>IF('Form FGD RT Versi 1 Lembar A3'!BC106="","",'Form FGD RT Versi 1 Lembar A3'!BC106)</f>
        <v/>
      </c>
      <c r="I112" s="172" t="str">
        <f>IF('Form FGD RT Versi 1 Lembar A3'!BD106="","",'Form FGD RT Versi 1 Lembar A3'!BD106)</f>
        <v/>
      </c>
      <c r="J112" s="813" t="str">
        <f>IF('Form FGD RT Versi 1 Lembar A3'!BE106="","",'Form FGD RT Versi 1 Lembar A3'!BE106)</f>
        <v/>
      </c>
      <c r="K112" s="368" t="str">
        <f t="shared" si="1"/>
        <v/>
      </c>
    </row>
    <row r="113" spans="2:11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A3'!AY107="","",'Form FGD RT Versi 1 Lembar A3'!AY107)</f>
        <v/>
      </c>
      <c r="E113" s="157" t="str">
        <f>IF('Form FGD RT Versi 1 Lembar A3'!AZ107="","",'Form FGD RT Versi 1 Lembar A3'!AZ107)</f>
        <v/>
      </c>
      <c r="F113" s="297" t="str">
        <f>IF('Form FGD RT Versi 1 Lembar A3'!BA107="","",'Form FGD RT Versi 1 Lembar A3'!BA107)</f>
        <v/>
      </c>
      <c r="G113" s="298" t="str">
        <f>IF('Form FGD RT Versi 1 Lembar A3'!BB107="","",'Form FGD RT Versi 1 Lembar A3'!BB107)</f>
        <v/>
      </c>
      <c r="H113" s="813" t="str">
        <f>IF('Form FGD RT Versi 1 Lembar A3'!BC107="","",'Form FGD RT Versi 1 Lembar A3'!BC107)</f>
        <v/>
      </c>
      <c r="I113" s="172" t="str">
        <f>IF('Form FGD RT Versi 1 Lembar A3'!BD107="","",'Form FGD RT Versi 1 Lembar A3'!BD107)</f>
        <v/>
      </c>
      <c r="J113" s="813" t="str">
        <f>IF('Form FGD RT Versi 1 Lembar A3'!BE107="","",'Form FGD RT Versi 1 Lembar A3'!BE107)</f>
        <v/>
      </c>
      <c r="K113" s="368" t="str">
        <f t="shared" si="1"/>
        <v/>
      </c>
    </row>
    <row r="114" spans="2:11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A3'!AY108="","",'Form FGD RT Versi 1 Lembar A3'!AY108)</f>
        <v/>
      </c>
      <c r="E114" s="157" t="str">
        <f>IF('Form FGD RT Versi 1 Lembar A3'!AZ108="","",'Form FGD RT Versi 1 Lembar A3'!AZ108)</f>
        <v/>
      </c>
      <c r="F114" s="297" t="str">
        <f>IF('Form FGD RT Versi 1 Lembar A3'!BA108="","",'Form FGD RT Versi 1 Lembar A3'!BA108)</f>
        <v/>
      </c>
      <c r="G114" s="298" t="str">
        <f>IF('Form FGD RT Versi 1 Lembar A3'!BB108="","",'Form FGD RT Versi 1 Lembar A3'!BB108)</f>
        <v/>
      </c>
      <c r="H114" s="813" t="str">
        <f>IF('Form FGD RT Versi 1 Lembar A3'!BC108="","",'Form FGD RT Versi 1 Lembar A3'!BC108)</f>
        <v/>
      </c>
      <c r="I114" s="172" t="str">
        <f>IF('Form FGD RT Versi 1 Lembar A3'!BD108="","",'Form FGD RT Versi 1 Lembar A3'!BD108)</f>
        <v/>
      </c>
      <c r="J114" s="813" t="str">
        <f>IF('Form FGD RT Versi 1 Lembar A3'!BE108="","",'Form FGD RT Versi 1 Lembar A3'!BE108)</f>
        <v/>
      </c>
      <c r="K114" s="368" t="str">
        <f t="shared" si="1"/>
        <v/>
      </c>
    </row>
    <row r="115" spans="2:11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A3'!AY109="","",'Form FGD RT Versi 1 Lembar A3'!AY109)</f>
        <v/>
      </c>
      <c r="E115" s="157" t="str">
        <f>IF('Form FGD RT Versi 1 Lembar A3'!AZ109="","",'Form FGD RT Versi 1 Lembar A3'!AZ109)</f>
        <v/>
      </c>
      <c r="F115" s="297" t="str">
        <f>IF('Form FGD RT Versi 1 Lembar A3'!BA109="","",'Form FGD RT Versi 1 Lembar A3'!BA109)</f>
        <v/>
      </c>
      <c r="G115" s="298" t="str">
        <f>IF('Form FGD RT Versi 1 Lembar A3'!BB109="","",'Form FGD RT Versi 1 Lembar A3'!BB109)</f>
        <v/>
      </c>
      <c r="H115" s="813" t="str">
        <f>IF('Form FGD RT Versi 1 Lembar A3'!BC109="","",'Form FGD RT Versi 1 Lembar A3'!BC109)</f>
        <v/>
      </c>
      <c r="I115" s="172" t="str">
        <f>IF('Form FGD RT Versi 1 Lembar A3'!BD109="","",'Form FGD RT Versi 1 Lembar A3'!BD109)</f>
        <v/>
      </c>
      <c r="J115" s="813" t="str">
        <f>IF('Form FGD RT Versi 1 Lembar A3'!BE109="","",'Form FGD RT Versi 1 Lembar A3'!BE109)</f>
        <v/>
      </c>
      <c r="K115" s="368" t="str">
        <f t="shared" si="1"/>
        <v/>
      </c>
    </row>
    <row r="116" spans="2:11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A3'!AY110="","",'Form FGD RT Versi 1 Lembar A3'!AY110)</f>
        <v/>
      </c>
      <c r="E116" s="157" t="str">
        <f>IF('Form FGD RT Versi 1 Lembar A3'!AZ110="","",'Form FGD RT Versi 1 Lembar A3'!AZ110)</f>
        <v/>
      </c>
      <c r="F116" s="297" t="str">
        <f>IF('Form FGD RT Versi 1 Lembar A3'!BA110="","",'Form FGD RT Versi 1 Lembar A3'!BA110)</f>
        <v/>
      </c>
      <c r="G116" s="298" t="str">
        <f>IF('Form FGD RT Versi 1 Lembar A3'!BB110="","",'Form FGD RT Versi 1 Lembar A3'!BB110)</f>
        <v/>
      </c>
      <c r="H116" s="813" t="str">
        <f>IF('Form FGD RT Versi 1 Lembar A3'!BC110="","",'Form FGD RT Versi 1 Lembar A3'!BC110)</f>
        <v/>
      </c>
      <c r="I116" s="172" t="str">
        <f>IF('Form FGD RT Versi 1 Lembar A3'!BD110="","",'Form FGD RT Versi 1 Lembar A3'!BD110)</f>
        <v/>
      </c>
      <c r="J116" s="813" t="str">
        <f>IF('Form FGD RT Versi 1 Lembar A3'!BE110="","",'Form FGD RT Versi 1 Lembar A3'!BE110)</f>
        <v/>
      </c>
      <c r="K116" s="368" t="str">
        <f t="shared" si="1"/>
        <v/>
      </c>
    </row>
    <row r="117" spans="2:11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A3'!AY111="","",'Form FGD RT Versi 1 Lembar A3'!AY111)</f>
        <v/>
      </c>
      <c r="E117" s="157" t="str">
        <f>IF('Form FGD RT Versi 1 Lembar A3'!AZ111="","",'Form FGD RT Versi 1 Lembar A3'!AZ111)</f>
        <v/>
      </c>
      <c r="F117" s="297" t="str">
        <f>IF('Form FGD RT Versi 1 Lembar A3'!BA111="","",'Form FGD RT Versi 1 Lembar A3'!BA111)</f>
        <v/>
      </c>
      <c r="G117" s="298" t="str">
        <f>IF('Form FGD RT Versi 1 Lembar A3'!BB111="","",'Form FGD RT Versi 1 Lembar A3'!BB111)</f>
        <v/>
      </c>
      <c r="H117" s="813" t="str">
        <f>IF('Form FGD RT Versi 1 Lembar A3'!BC111="","",'Form FGD RT Versi 1 Lembar A3'!BC111)</f>
        <v/>
      </c>
      <c r="I117" s="172" t="str">
        <f>IF('Form FGD RT Versi 1 Lembar A3'!BD111="","",'Form FGD RT Versi 1 Lembar A3'!BD111)</f>
        <v/>
      </c>
      <c r="J117" s="813" t="str">
        <f>IF('Form FGD RT Versi 1 Lembar A3'!BE111="","",'Form FGD RT Versi 1 Lembar A3'!BE111)</f>
        <v/>
      </c>
      <c r="K117" s="368" t="str">
        <f t="shared" si="1"/>
        <v/>
      </c>
    </row>
    <row r="118" spans="2:11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A3'!AY112="","",'Form FGD RT Versi 1 Lembar A3'!AY112)</f>
        <v/>
      </c>
      <c r="E118" s="157" t="str">
        <f>IF('Form FGD RT Versi 1 Lembar A3'!AZ112="","",'Form FGD RT Versi 1 Lembar A3'!AZ112)</f>
        <v/>
      </c>
      <c r="F118" s="297" t="str">
        <f>IF('Form FGD RT Versi 1 Lembar A3'!BA112="","",'Form FGD RT Versi 1 Lembar A3'!BA112)</f>
        <v/>
      </c>
      <c r="G118" s="298" t="str">
        <f>IF('Form FGD RT Versi 1 Lembar A3'!BB112="","",'Form FGD RT Versi 1 Lembar A3'!BB112)</f>
        <v/>
      </c>
      <c r="H118" s="813" t="str">
        <f>IF('Form FGD RT Versi 1 Lembar A3'!BC112="","",'Form FGD RT Versi 1 Lembar A3'!BC112)</f>
        <v/>
      </c>
      <c r="I118" s="172" t="str">
        <f>IF('Form FGD RT Versi 1 Lembar A3'!BD112="","",'Form FGD RT Versi 1 Lembar A3'!BD112)</f>
        <v/>
      </c>
      <c r="J118" s="813" t="str">
        <f>IF('Form FGD RT Versi 1 Lembar A3'!BE112="","",'Form FGD RT Versi 1 Lembar A3'!BE112)</f>
        <v/>
      </c>
      <c r="K118" s="368" t="str">
        <f t="shared" si="1"/>
        <v/>
      </c>
    </row>
    <row r="119" spans="2:11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A3'!AY113="","",'Form FGD RT Versi 1 Lembar A3'!AY113)</f>
        <v/>
      </c>
      <c r="E119" s="157" t="str">
        <f>IF('Form FGD RT Versi 1 Lembar A3'!AZ113="","",'Form FGD RT Versi 1 Lembar A3'!AZ113)</f>
        <v/>
      </c>
      <c r="F119" s="297" t="str">
        <f>IF('Form FGD RT Versi 1 Lembar A3'!BA113="","",'Form FGD RT Versi 1 Lembar A3'!BA113)</f>
        <v/>
      </c>
      <c r="G119" s="298" t="str">
        <f>IF('Form FGD RT Versi 1 Lembar A3'!BB113="","",'Form FGD RT Versi 1 Lembar A3'!BB113)</f>
        <v/>
      </c>
      <c r="H119" s="813" t="str">
        <f>IF('Form FGD RT Versi 1 Lembar A3'!BC113="","",'Form FGD RT Versi 1 Lembar A3'!BC113)</f>
        <v/>
      </c>
      <c r="I119" s="172" t="str">
        <f>IF('Form FGD RT Versi 1 Lembar A3'!BD113="","",'Form FGD RT Versi 1 Lembar A3'!BD113)</f>
        <v/>
      </c>
      <c r="J119" s="813" t="str">
        <f>IF('Form FGD RT Versi 1 Lembar A3'!BE113="","",'Form FGD RT Versi 1 Lembar A3'!BE113)</f>
        <v/>
      </c>
      <c r="K119" s="368" t="str">
        <f t="shared" si="1"/>
        <v/>
      </c>
    </row>
    <row r="120" spans="2:11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A3'!AY114="","",'Form FGD RT Versi 1 Lembar A3'!AY114)</f>
        <v/>
      </c>
      <c r="E120" s="157" t="str">
        <f>IF('Form FGD RT Versi 1 Lembar A3'!AZ114="","",'Form FGD RT Versi 1 Lembar A3'!AZ114)</f>
        <v/>
      </c>
      <c r="F120" s="297" t="str">
        <f>IF('Form FGD RT Versi 1 Lembar A3'!BA114="","",'Form FGD RT Versi 1 Lembar A3'!BA114)</f>
        <v/>
      </c>
      <c r="G120" s="298" t="str">
        <f>IF('Form FGD RT Versi 1 Lembar A3'!BB114="","",'Form FGD RT Versi 1 Lembar A3'!BB114)</f>
        <v/>
      </c>
      <c r="H120" s="813" t="str">
        <f>IF('Form FGD RT Versi 1 Lembar A3'!BC114="","",'Form FGD RT Versi 1 Lembar A3'!BC114)</f>
        <v/>
      </c>
      <c r="I120" s="172" t="str">
        <f>IF('Form FGD RT Versi 1 Lembar A3'!BD114="","",'Form FGD RT Versi 1 Lembar A3'!BD114)</f>
        <v/>
      </c>
      <c r="J120" s="813" t="str">
        <f>IF('Form FGD RT Versi 1 Lembar A3'!BE114="","",'Form FGD RT Versi 1 Lembar A3'!BE114)</f>
        <v/>
      </c>
      <c r="K120" s="368" t="str">
        <f t="shared" si="1"/>
        <v/>
      </c>
    </row>
    <row r="121" spans="2:11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A3'!AY115="","",'Form FGD RT Versi 1 Lembar A3'!AY115)</f>
        <v/>
      </c>
      <c r="E121" s="157" t="str">
        <f>IF('Form FGD RT Versi 1 Lembar A3'!AZ115="","",'Form FGD RT Versi 1 Lembar A3'!AZ115)</f>
        <v/>
      </c>
      <c r="F121" s="297" t="str">
        <f>IF('Form FGD RT Versi 1 Lembar A3'!BA115="","",'Form FGD RT Versi 1 Lembar A3'!BA115)</f>
        <v/>
      </c>
      <c r="G121" s="298" t="str">
        <f>IF('Form FGD RT Versi 1 Lembar A3'!BB115="","",'Form FGD RT Versi 1 Lembar A3'!BB115)</f>
        <v/>
      </c>
      <c r="H121" s="813" t="str">
        <f>IF('Form FGD RT Versi 1 Lembar A3'!BC115="","",'Form FGD RT Versi 1 Lembar A3'!BC115)</f>
        <v/>
      </c>
      <c r="I121" s="172" t="str">
        <f>IF('Form FGD RT Versi 1 Lembar A3'!BD115="","",'Form FGD RT Versi 1 Lembar A3'!BD115)</f>
        <v/>
      </c>
      <c r="J121" s="813" t="str">
        <f>IF('Form FGD RT Versi 1 Lembar A3'!BE115="","",'Form FGD RT Versi 1 Lembar A3'!BE115)</f>
        <v/>
      </c>
      <c r="K121" s="368" t="str">
        <f t="shared" si="1"/>
        <v/>
      </c>
    </row>
    <row r="122" spans="2:11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A3'!AY116="","",'Form FGD RT Versi 1 Lembar A3'!AY116)</f>
        <v/>
      </c>
      <c r="E122" s="157" t="str">
        <f>IF('Form FGD RT Versi 1 Lembar A3'!AZ116="","",'Form FGD RT Versi 1 Lembar A3'!AZ116)</f>
        <v/>
      </c>
      <c r="F122" s="297" t="str">
        <f>IF('Form FGD RT Versi 1 Lembar A3'!BA116="","",'Form FGD RT Versi 1 Lembar A3'!BA116)</f>
        <v/>
      </c>
      <c r="G122" s="298" t="str">
        <f>IF('Form FGD RT Versi 1 Lembar A3'!BB116="","",'Form FGD RT Versi 1 Lembar A3'!BB116)</f>
        <v/>
      </c>
      <c r="H122" s="813" t="str">
        <f>IF('Form FGD RT Versi 1 Lembar A3'!BC116="","",'Form FGD RT Versi 1 Lembar A3'!BC116)</f>
        <v/>
      </c>
      <c r="I122" s="172" t="str">
        <f>IF('Form FGD RT Versi 1 Lembar A3'!BD116="","",'Form FGD RT Versi 1 Lembar A3'!BD116)</f>
        <v/>
      </c>
      <c r="J122" s="813" t="str">
        <f>IF('Form FGD RT Versi 1 Lembar A3'!BE116="","",'Form FGD RT Versi 1 Lembar A3'!BE116)</f>
        <v/>
      </c>
      <c r="K122" s="368" t="str">
        <f t="shared" si="1"/>
        <v/>
      </c>
    </row>
    <row r="123" spans="2:11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A3'!AY117="","",'Form FGD RT Versi 1 Lembar A3'!AY117)</f>
        <v/>
      </c>
      <c r="E123" s="157" t="str">
        <f>IF('Form FGD RT Versi 1 Lembar A3'!AZ117="","",'Form FGD RT Versi 1 Lembar A3'!AZ117)</f>
        <v/>
      </c>
      <c r="F123" s="297" t="str">
        <f>IF('Form FGD RT Versi 1 Lembar A3'!BA117="","",'Form FGD RT Versi 1 Lembar A3'!BA117)</f>
        <v/>
      </c>
      <c r="G123" s="298" t="str">
        <f>IF('Form FGD RT Versi 1 Lembar A3'!BB117="","",'Form FGD RT Versi 1 Lembar A3'!BB117)</f>
        <v/>
      </c>
      <c r="H123" s="813" t="str">
        <f>IF('Form FGD RT Versi 1 Lembar A3'!BC117="","",'Form FGD RT Versi 1 Lembar A3'!BC117)</f>
        <v/>
      </c>
      <c r="I123" s="172" t="str">
        <f>IF('Form FGD RT Versi 1 Lembar A3'!BD117="","",'Form FGD RT Versi 1 Lembar A3'!BD117)</f>
        <v/>
      </c>
      <c r="J123" s="813" t="str">
        <f>IF('Form FGD RT Versi 1 Lembar A3'!BE117="","",'Form FGD RT Versi 1 Lembar A3'!BE117)</f>
        <v/>
      </c>
      <c r="K123" s="368" t="str">
        <f t="shared" si="1"/>
        <v/>
      </c>
    </row>
    <row r="124" spans="2:11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A3'!AY118="","",'Form FGD RT Versi 1 Lembar A3'!AY118)</f>
        <v/>
      </c>
      <c r="E124" s="157" t="str">
        <f>IF('Form FGD RT Versi 1 Lembar A3'!AZ118="","",'Form FGD RT Versi 1 Lembar A3'!AZ118)</f>
        <v/>
      </c>
      <c r="F124" s="297" t="str">
        <f>IF('Form FGD RT Versi 1 Lembar A3'!BA118="","",'Form FGD RT Versi 1 Lembar A3'!BA118)</f>
        <v/>
      </c>
      <c r="G124" s="298" t="str">
        <f>IF('Form FGD RT Versi 1 Lembar A3'!BB118="","",'Form FGD RT Versi 1 Lembar A3'!BB118)</f>
        <v/>
      </c>
      <c r="H124" s="813" t="str">
        <f>IF('Form FGD RT Versi 1 Lembar A3'!BC118="","",'Form FGD RT Versi 1 Lembar A3'!BC118)</f>
        <v/>
      </c>
      <c r="I124" s="172" t="str">
        <f>IF('Form FGD RT Versi 1 Lembar A3'!BD118="","",'Form FGD RT Versi 1 Lembar A3'!BD118)</f>
        <v/>
      </c>
      <c r="J124" s="813" t="str">
        <f>IF('Form FGD RT Versi 1 Lembar A3'!BE118="","",'Form FGD RT Versi 1 Lembar A3'!BE118)</f>
        <v/>
      </c>
      <c r="K124" s="368" t="str">
        <f t="shared" si="1"/>
        <v/>
      </c>
    </row>
    <row r="125" spans="2:11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A3'!AY119="","",'Form FGD RT Versi 1 Lembar A3'!AY119)</f>
        <v/>
      </c>
      <c r="E125" s="157" t="str">
        <f>IF('Form FGD RT Versi 1 Lembar A3'!AZ119="","",'Form FGD RT Versi 1 Lembar A3'!AZ119)</f>
        <v/>
      </c>
      <c r="F125" s="297" t="str">
        <f>IF('Form FGD RT Versi 1 Lembar A3'!BA119="","",'Form FGD RT Versi 1 Lembar A3'!BA119)</f>
        <v/>
      </c>
      <c r="G125" s="298" t="str">
        <f>IF('Form FGD RT Versi 1 Lembar A3'!BB119="","",'Form FGD RT Versi 1 Lembar A3'!BB119)</f>
        <v/>
      </c>
      <c r="H125" s="813" t="str">
        <f>IF('Form FGD RT Versi 1 Lembar A3'!BC119="","",'Form FGD RT Versi 1 Lembar A3'!BC119)</f>
        <v/>
      </c>
      <c r="I125" s="172" t="str">
        <f>IF('Form FGD RT Versi 1 Lembar A3'!BD119="","",'Form FGD RT Versi 1 Lembar A3'!BD119)</f>
        <v/>
      </c>
      <c r="J125" s="813" t="str">
        <f>IF('Form FGD RT Versi 1 Lembar A3'!BE119="","",'Form FGD RT Versi 1 Lembar A3'!BE119)</f>
        <v/>
      </c>
      <c r="K125" s="368" t="str">
        <f t="shared" si="1"/>
        <v/>
      </c>
    </row>
    <row r="126" spans="2:11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A3'!AY120="","",'Form FGD RT Versi 1 Lembar A3'!AY120)</f>
        <v/>
      </c>
      <c r="E126" s="157" t="str">
        <f>IF('Form FGD RT Versi 1 Lembar A3'!AZ120="","",'Form FGD RT Versi 1 Lembar A3'!AZ120)</f>
        <v/>
      </c>
      <c r="F126" s="297" t="str">
        <f>IF('Form FGD RT Versi 1 Lembar A3'!BA120="","",'Form FGD RT Versi 1 Lembar A3'!BA120)</f>
        <v/>
      </c>
      <c r="G126" s="298" t="str">
        <f>IF('Form FGD RT Versi 1 Lembar A3'!BB120="","",'Form FGD RT Versi 1 Lembar A3'!BB120)</f>
        <v/>
      </c>
      <c r="H126" s="813" t="str">
        <f>IF('Form FGD RT Versi 1 Lembar A3'!BC120="","",'Form FGD RT Versi 1 Lembar A3'!BC120)</f>
        <v/>
      </c>
      <c r="I126" s="172" t="str">
        <f>IF('Form FGD RT Versi 1 Lembar A3'!BD120="","",'Form FGD RT Versi 1 Lembar A3'!BD120)</f>
        <v/>
      </c>
      <c r="J126" s="813" t="str">
        <f>IF('Form FGD RT Versi 1 Lembar A3'!BE120="","",'Form FGD RT Versi 1 Lembar A3'!BE120)</f>
        <v/>
      </c>
      <c r="K126" s="368" t="str">
        <f t="shared" si="1"/>
        <v/>
      </c>
    </row>
    <row r="127" spans="2:11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A3'!AY121="","",'Form FGD RT Versi 1 Lembar A3'!AY121)</f>
        <v/>
      </c>
      <c r="E127" s="157" t="str">
        <f>IF('Form FGD RT Versi 1 Lembar A3'!AZ121="","",'Form FGD RT Versi 1 Lembar A3'!AZ121)</f>
        <v/>
      </c>
      <c r="F127" s="297" t="str">
        <f>IF('Form FGD RT Versi 1 Lembar A3'!BA121="","",'Form FGD RT Versi 1 Lembar A3'!BA121)</f>
        <v/>
      </c>
      <c r="G127" s="298" t="str">
        <f>IF('Form FGD RT Versi 1 Lembar A3'!BB121="","",'Form FGD RT Versi 1 Lembar A3'!BB121)</f>
        <v/>
      </c>
      <c r="H127" s="813" t="str">
        <f>IF('Form FGD RT Versi 1 Lembar A3'!BC121="","",'Form FGD RT Versi 1 Lembar A3'!BC121)</f>
        <v/>
      </c>
      <c r="I127" s="172" t="str">
        <f>IF('Form FGD RT Versi 1 Lembar A3'!BD121="","",'Form FGD RT Versi 1 Lembar A3'!BD121)</f>
        <v/>
      </c>
      <c r="J127" s="813" t="str">
        <f>IF('Form FGD RT Versi 1 Lembar A3'!BE121="","",'Form FGD RT Versi 1 Lembar A3'!BE121)</f>
        <v/>
      </c>
      <c r="K127" s="368" t="str">
        <f t="shared" si="1"/>
        <v/>
      </c>
    </row>
    <row r="128" spans="2:11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A3'!AY122="","",'Form FGD RT Versi 1 Lembar A3'!AY122)</f>
        <v/>
      </c>
      <c r="E128" s="157" t="str">
        <f>IF('Form FGD RT Versi 1 Lembar A3'!AZ122="","",'Form FGD RT Versi 1 Lembar A3'!AZ122)</f>
        <v/>
      </c>
      <c r="F128" s="297" t="str">
        <f>IF('Form FGD RT Versi 1 Lembar A3'!BA122="","",'Form FGD RT Versi 1 Lembar A3'!BA122)</f>
        <v/>
      </c>
      <c r="G128" s="298" t="str">
        <f>IF('Form FGD RT Versi 1 Lembar A3'!BB122="","",'Form FGD RT Versi 1 Lembar A3'!BB122)</f>
        <v/>
      </c>
      <c r="H128" s="813" t="str">
        <f>IF('Form FGD RT Versi 1 Lembar A3'!BC122="","",'Form FGD RT Versi 1 Lembar A3'!BC122)</f>
        <v/>
      </c>
      <c r="I128" s="172" t="str">
        <f>IF('Form FGD RT Versi 1 Lembar A3'!BD122="","",'Form FGD RT Versi 1 Lembar A3'!BD122)</f>
        <v/>
      </c>
      <c r="J128" s="813" t="str">
        <f>IF('Form FGD RT Versi 1 Lembar A3'!BE122="","",'Form FGD RT Versi 1 Lembar A3'!BE122)</f>
        <v/>
      </c>
      <c r="K128" s="368" t="str">
        <f t="shared" si="1"/>
        <v/>
      </c>
    </row>
    <row r="129" spans="2:11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A3'!AY123="","",'Form FGD RT Versi 1 Lembar A3'!AY123)</f>
        <v/>
      </c>
      <c r="E129" s="157" t="str">
        <f>IF('Form FGD RT Versi 1 Lembar A3'!AZ123="","",'Form FGD RT Versi 1 Lembar A3'!AZ123)</f>
        <v/>
      </c>
      <c r="F129" s="297" t="str">
        <f>IF('Form FGD RT Versi 1 Lembar A3'!BA123="","",'Form FGD RT Versi 1 Lembar A3'!BA123)</f>
        <v/>
      </c>
      <c r="G129" s="298" t="str">
        <f>IF('Form FGD RT Versi 1 Lembar A3'!BB123="","",'Form FGD RT Versi 1 Lembar A3'!BB123)</f>
        <v/>
      </c>
      <c r="H129" s="813" t="str">
        <f>IF('Form FGD RT Versi 1 Lembar A3'!BC123="","",'Form FGD RT Versi 1 Lembar A3'!BC123)</f>
        <v/>
      </c>
      <c r="I129" s="172" t="str">
        <f>IF('Form FGD RT Versi 1 Lembar A3'!BD123="","",'Form FGD RT Versi 1 Lembar A3'!BD123)</f>
        <v/>
      </c>
      <c r="J129" s="813" t="str">
        <f>IF('Form FGD RT Versi 1 Lembar A3'!BE123="","",'Form FGD RT Versi 1 Lembar A3'!BE123)</f>
        <v/>
      </c>
      <c r="K129" s="368" t="str">
        <f t="shared" si="1"/>
        <v/>
      </c>
    </row>
    <row r="130" spans="2:11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A3'!AY124="","",'Form FGD RT Versi 1 Lembar A3'!AY124)</f>
        <v/>
      </c>
      <c r="E130" s="157" t="str">
        <f>IF('Form FGD RT Versi 1 Lembar A3'!AZ124="","",'Form FGD RT Versi 1 Lembar A3'!AZ124)</f>
        <v/>
      </c>
      <c r="F130" s="297" t="str">
        <f>IF('Form FGD RT Versi 1 Lembar A3'!BA124="","",'Form FGD RT Versi 1 Lembar A3'!BA124)</f>
        <v/>
      </c>
      <c r="G130" s="298" t="str">
        <f>IF('Form FGD RT Versi 1 Lembar A3'!BB124="","",'Form FGD RT Versi 1 Lembar A3'!BB124)</f>
        <v/>
      </c>
      <c r="H130" s="813" t="str">
        <f>IF('Form FGD RT Versi 1 Lembar A3'!BC124="","",'Form FGD RT Versi 1 Lembar A3'!BC124)</f>
        <v/>
      </c>
      <c r="I130" s="172" t="str">
        <f>IF('Form FGD RT Versi 1 Lembar A3'!BD124="","",'Form FGD RT Versi 1 Lembar A3'!BD124)</f>
        <v/>
      </c>
      <c r="J130" s="813" t="str">
        <f>IF('Form FGD RT Versi 1 Lembar A3'!BE124="","",'Form FGD RT Versi 1 Lembar A3'!BE124)</f>
        <v/>
      </c>
      <c r="K130" s="368" t="str">
        <f t="shared" si="1"/>
        <v/>
      </c>
    </row>
    <row r="131" spans="2:11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A3'!AY125="","",'Form FGD RT Versi 1 Lembar A3'!AY125)</f>
        <v/>
      </c>
      <c r="E131" s="157" t="str">
        <f>IF('Form FGD RT Versi 1 Lembar A3'!AZ125="","",'Form FGD RT Versi 1 Lembar A3'!AZ125)</f>
        <v/>
      </c>
      <c r="F131" s="297" t="str">
        <f>IF('Form FGD RT Versi 1 Lembar A3'!BA125="","",'Form FGD RT Versi 1 Lembar A3'!BA125)</f>
        <v/>
      </c>
      <c r="G131" s="298" t="str">
        <f>IF('Form FGD RT Versi 1 Lembar A3'!BB125="","",'Form FGD RT Versi 1 Lembar A3'!BB125)</f>
        <v/>
      </c>
      <c r="H131" s="813" t="str">
        <f>IF('Form FGD RT Versi 1 Lembar A3'!BC125="","",'Form FGD RT Versi 1 Lembar A3'!BC125)</f>
        <v/>
      </c>
      <c r="I131" s="172" t="str">
        <f>IF('Form FGD RT Versi 1 Lembar A3'!BD125="","",'Form FGD RT Versi 1 Lembar A3'!BD125)</f>
        <v/>
      </c>
      <c r="J131" s="813" t="str">
        <f>IF('Form FGD RT Versi 1 Lembar A3'!BE125="","",'Form FGD RT Versi 1 Lembar A3'!BE125)</f>
        <v/>
      </c>
      <c r="K131" s="368" t="str">
        <f t="shared" si="1"/>
        <v/>
      </c>
    </row>
    <row r="132" spans="2:11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A3'!AY126="","",'Form FGD RT Versi 1 Lembar A3'!AY126)</f>
        <v/>
      </c>
      <c r="E132" s="157" t="str">
        <f>IF('Form FGD RT Versi 1 Lembar A3'!AZ126="","",'Form FGD RT Versi 1 Lembar A3'!AZ126)</f>
        <v/>
      </c>
      <c r="F132" s="297" t="str">
        <f>IF('Form FGD RT Versi 1 Lembar A3'!BA126="","",'Form FGD RT Versi 1 Lembar A3'!BA126)</f>
        <v/>
      </c>
      <c r="G132" s="298" t="str">
        <f>IF('Form FGD RT Versi 1 Lembar A3'!BB126="","",'Form FGD RT Versi 1 Lembar A3'!BB126)</f>
        <v/>
      </c>
      <c r="H132" s="813" t="str">
        <f>IF('Form FGD RT Versi 1 Lembar A3'!BC126="","",'Form FGD RT Versi 1 Lembar A3'!BC126)</f>
        <v/>
      </c>
      <c r="I132" s="172" t="str">
        <f>IF('Form FGD RT Versi 1 Lembar A3'!BD126="","",'Form FGD RT Versi 1 Lembar A3'!BD126)</f>
        <v/>
      </c>
      <c r="J132" s="813" t="str">
        <f>IF('Form FGD RT Versi 1 Lembar A3'!BE126="","",'Form FGD RT Versi 1 Lembar A3'!BE126)</f>
        <v/>
      </c>
      <c r="K132" s="368" t="str">
        <f t="shared" si="1"/>
        <v/>
      </c>
    </row>
    <row r="133" spans="2:11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A3'!AY127="","",'Form FGD RT Versi 1 Lembar A3'!AY127)</f>
        <v/>
      </c>
      <c r="E133" s="157" t="str">
        <f>IF('Form FGD RT Versi 1 Lembar A3'!AZ127="","",'Form FGD RT Versi 1 Lembar A3'!AZ127)</f>
        <v/>
      </c>
      <c r="F133" s="297" t="str">
        <f>IF('Form FGD RT Versi 1 Lembar A3'!BA127="","",'Form FGD RT Versi 1 Lembar A3'!BA127)</f>
        <v/>
      </c>
      <c r="G133" s="298" t="str">
        <f>IF('Form FGD RT Versi 1 Lembar A3'!BB127="","",'Form FGD RT Versi 1 Lembar A3'!BB127)</f>
        <v/>
      </c>
      <c r="H133" s="813" t="str">
        <f>IF('Form FGD RT Versi 1 Lembar A3'!BC127="","",'Form FGD RT Versi 1 Lembar A3'!BC127)</f>
        <v/>
      </c>
      <c r="I133" s="172" t="str">
        <f>IF('Form FGD RT Versi 1 Lembar A3'!BD127="","",'Form FGD RT Versi 1 Lembar A3'!BD127)</f>
        <v/>
      </c>
      <c r="J133" s="813" t="str">
        <f>IF('Form FGD RT Versi 1 Lembar A3'!BE127="","",'Form FGD RT Versi 1 Lembar A3'!BE127)</f>
        <v/>
      </c>
      <c r="K133" s="368" t="str">
        <f t="shared" si="1"/>
        <v/>
      </c>
    </row>
    <row r="134" spans="2:11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A3'!AY128="","",'Form FGD RT Versi 1 Lembar A3'!AY128)</f>
        <v/>
      </c>
      <c r="E134" s="157" t="str">
        <f>IF('Form FGD RT Versi 1 Lembar A3'!AZ128="","",'Form FGD RT Versi 1 Lembar A3'!AZ128)</f>
        <v/>
      </c>
      <c r="F134" s="297" t="str">
        <f>IF('Form FGD RT Versi 1 Lembar A3'!BA128="","",'Form FGD RT Versi 1 Lembar A3'!BA128)</f>
        <v/>
      </c>
      <c r="G134" s="298" t="str">
        <f>IF('Form FGD RT Versi 1 Lembar A3'!BB128="","",'Form FGD RT Versi 1 Lembar A3'!BB128)</f>
        <v/>
      </c>
      <c r="H134" s="813" t="str">
        <f>IF('Form FGD RT Versi 1 Lembar A3'!BC128="","",'Form FGD RT Versi 1 Lembar A3'!BC128)</f>
        <v/>
      </c>
      <c r="I134" s="172" t="str">
        <f>IF('Form FGD RT Versi 1 Lembar A3'!BD128="","",'Form FGD RT Versi 1 Lembar A3'!BD128)</f>
        <v/>
      </c>
      <c r="J134" s="813" t="str">
        <f>IF('Form FGD RT Versi 1 Lembar A3'!BE128="","",'Form FGD RT Versi 1 Lembar A3'!BE128)</f>
        <v/>
      </c>
      <c r="K134" s="368" t="str">
        <f t="shared" si="1"/>
        <v/>
      </c>
    </row>
    <row r="135" spans="2:11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A3'!AY129="","",'Form FGD RT Versi 1 Lembar A3'!AY129)</f>
        <v/>
      </c>
      <c r="E135" s="157" t="str">
        <f>IF('Form FGD RT Versi 1 Lembar A3'!AZ129="","",'Form FGD RT Versi 1 Lembar A3'!AZ129)</f>
        <v/>
      </c>
      <c r="F135" s="297" t="str">
        <f>IF('Form FGD RT Versi 1 Lembar A3'!BA129="","",'Form FGD RT Versi 1 Lembar A3'!BA129)</f>
        <v/>
      </c>
      <c r="G135" s="298" t="str">
        <f>IF('Form FGD RT Versi 1 Lembar A3'!BB129="","",'Form FGD RT Versi 1 Lembar A3'!BB129)</f>
        <v/>
      </c>
      <c r="H135" s="813" t="str">
        <f>IF('Form FGD RT Versi 1 Lembar A3'!BC129="","",'Form FGD RT Versi 1 Lembar A3'!BC129)</f>
        <v/>
      </c>
      <c r="I135" s="172" t="str">
        <f>IF('Form FGD RT Versi 1 Lembar A3'!BD129="","",'Form FGD RT Versi 1 Lembar A3'!BD129)</f>
        <v/>
      </c>
      <c r="J135" s="813" t="str">
        <f>IF('Form FGD RT Versi 1 Lembar A3'!BE129="","",'Form FGD RT Versi 1 Lembar A3'!BE129)</f>
        <v/>
      </c>
      <c r="K135" s="368" t="str">
        <f t="shared" si="1"/>
        <v/>
      </c>
    </row>
    <row r="136" spans="2:11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A3'!AY130="","",'Form FGD RT Versi 1 Lembar A3'!AY130)</f>
        <v/>
      </c>
      <c r="E136" s="157" t="str">
        <f>IF('Form FGD RT Versi 1 Lembar A3'!AZ130="","",'Form FGD RT Versi 1 Lembar A3'!AZ130)</f>
        <v/>
      </c>
      <c r="F136" s="297" t="str">
        <f>IF('Form FGD RT Versi 1 Lembar A3'!BA130="","",'Form FGD RT Versi 1 Lembar A3'!BA130)</f>
        <v/>
      </c>
      <c r="G136" s="298" t="str">
        <f>IF('Form FGD RT Versi 1 Lembar A3'!BB130="","",'Form FGD RT Versi 1 Lembar A3'!BB130)</f>
        <v/>
      </c>
      <c r="H136" s="813" t="str">
        <f>IF('Form FGD RT Versi 1 Lembar A3'!BC130="","",'Form FGD RT Versi 1 Lembar A3'!BC130)</f>
        <v/>
      </c>
      <c r="I136" s="172" t="str">
        <f>IF('Form FGD RT Versi 1 Lembar A3'!BD130="","",'Form FGD RT Versi 1 Lembar A3'!BD130)</f>
        <v/>
      </c>
      <c r="J136" s="813" t="str">
        <f>IF('Form FGD RT Versi 1 Lembar A3'!BE130="","",'Form FGD RT Versi 1 Lembar A3'!BE130)</f>
        <v/>
      </c>
      <c r="K136" s="368" t="str">
        <f t="shared" si="1"/>
        <v/>
      </c>
    </row>
    <row r="137" spans="2:11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A3'!AY131="","",'Form FGD RT Versi 1 Lembar A3'!AY131)</f>
        <v/>
      </c>
      <c r="E137" s="157" t="str">
        <f>IF('Form FGD RT Versi 1 Lembar A3'!AZ131="","",'Form FGD RT Versi 1 Lembar A3'!AZ131)</f>
        <v/>
      </c>
      <c r="F137" s="297" t="str">
        <f>IF('Form FGD RT Versi 1 Lembar A3'!BA131="","",'Form FGD RT Versi 1 Lembar A3'!BA131)</f>
        <v/>
      </c>
      <c r="G137" s="298" t="str">
        <f>IF('Form FGD RT Versi 1 Lembar A3'!BB131="","",'Form FGD RT Versi 1 Lembar A3'!BB131)</f>
        <v/>
      </c>
      <c r="H137" s="813" t="str">
        <f>IF('Form FGD RT Versi 1 Lembar A3'!BC131="","",'Form FGD RT Versi 1 Lembar A3'!BC131)</f>
        <v/>
      </c>
      <c r="I137" s="172" t="str">
        <f>IF('Form FGD RT Versi 1 Lembar A3'!BD131="","",'Form FGD RT Versi 1 Lembar A3'!BD131)</f>
        <v/>
      </c>
      <c r="J137" s="813" t="str">
        <f>IF('Form FGD RT Versi 1 Lembar A3'!BE131="","",'Form FGD RT Versi 1 Lembar A3'!BE131)</f>
        <v/>
      </c>
      <c r="K137" s="368" t="str">
        <f t="shared" si="1"/>
        <v/>
      </c>
    </row>
    <row r="138" spans="2:11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A3'!AY132="","",'Form FGD RT Versi 1 Lembar A3'!AY132)</f>
        <v/>
      </c>
      <c r="E138" s="157" t="str">
        <f>IF('Form FGD RT Versi 1 Lembar A3'!AZ132="","",'Form FGD RT Versi 1 Lembar A3'!AZ132)</f>
        <v/>
      </c>
      <c r="F138" s="297" t="str">
        <f>IF('Form FGD RT Versi 1 Lembar A3'!BA132="","",'Form FGD RT Versi 1 Lembar A3'!BA132)</f>
        <v/>
      </c>
      <c r="G138" s="298" t="str">
        <f>IF('Form FGD RT Versi 1 Lembar A3'!BB132="","",'Form FGD RT Versi 1 Lembar A3'!BB132)</f>
        <v/>
      </c>
      <c r="H138" s="813" t="str">
        <f>IF('Form FGD RT Versi 1 Lembar A3'!BC132="","",'Form FGD RT Versi 1 Lembar A3'!BC132)</f>
        <v/>
      </c>
      <c r="I138" s="172" t="str">
        <f>IF('Form FGD RT Versi 1 Lembar A3'!BD132="","",'Form FGD RT Versi 1 Lembar A3'!BD132)</f>
        <v/>
      </c>
      <c r="J138" s="813" t="str">
        <f>IF('Form FGD RT Versi 1 Lembar A3'!BE132="","",'Form FGD RT Versi 1 Lembar A3'!BE132)</f>
        <v/>
      </c>
      <c r="K138" s="368" t="str">
        <f t="shared" si="1"/>
        <v/>
      </c>
    </row>
    <row r="139" spans="2:11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A3'!AY133="","",'Form FGD RT Versi 1 Lembar A3'!AY133)</f>
        <v/>
      </c>
      <c r="E139" s="157" t="str">
        <f>IF('Form FGD RT Versi 1 Lembar A3'!AZ133="","",'Form FGD RT Versi 1 Lembar A3'!AZ133)</f>
        <v/>
      </c>
      <c r="F139" s="297" t="str">
        <f>IF('Form FGD RT Versi 1 Lembar A3'!BA133="","",'Form FGD RT Versi 1 Lembar A3'!BA133)</f>
        <v/>
      </c>
      <c r="G139" s="298" t="str">
        <f>IF('Form FGD RT Versi 1 Lembar A3'!BB133="","",'Form FGD RT Versi 1 Lembar A3'!BB133)</f>
        <v/>
      </c>
      <c r="H139" s="813" t="str">
        <f>IF('Form FGD RT Versi 1 Lembar A3'!BC133="","",'Form FGD RT Versi 1 Lembar A3'!BC133)</f>
        <v/>
      </c>
      <c r="I139" s="172" t="str">
        <f>IF('Form FGD RT Versi 1 Lembar A3'!BD133="","",'Form FGD RT Versi 1 Lembar A3'!BD133)</f>
        <v/>
      </c>
      <c r="J139" s="813" t="str">
        <f>IF('Form FGD RT Versi 1 Lembar A3'!BE133="","",'Form FGD RT Versi 1 Lembar A3'!BE133)</f>
        <v/>
      </c>
      <c r="K139" s="368" t="str">
        <f t="shared" si="1"/>
        <v/>
      </c>
    </row>
    <row r="140" spans="2:11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A3'!AY134="","",'Form FGD RT Versi 1 Lembar A3'!AY134)</f>
        <v/>
      </c>
      <c r="E140" s="157" t="str">
        <f>IF('Form FGD RT Versi 1 Lembar A3'!AZ134="","",'Form FGD RT Versi 1 Lembar A3'!AZ134)</f>
        <v/>
      </c>
      <c r="F140" s="297" t="str">
        <f>IF('Form FGD RT Versi 1 Lembar A3'!BA134="","",'Form FGD RT Versi 1 Lembar A3'!BA134)</f>
        <v/>
      </c>
      <c r="G140" s="298" t="str">
        <f>IF('Form FGD RT Versi 1 Lembar A3'!BB134="","",'Form FGD RT Versi 1 Lembar A3'!BB134)</f>
        <v/>
      </c>
      <c r="H140" s="813" t="str">
        <f>IF('Form FGD RT Versi 1 Lembar A3'!BC134="","",'Form FGD RT Versi 1 Lembar A3'!BC134)</f>
        <v/>
      </c>
      <c r="I140" s="172" t="str">
        <f>IF('Form FGD RT Versi 1 Lembar A3'!BD134="","",'Form FGD RT Versi 1 Lembar A3'!BD134)</f>
        <v/>
      </c>
      <c r="J140" s="813" t="str">
        <f>IF('Form FGD RT Versi 1 Lembar A3'!BE134="","",'Form FGD RT Versi 1 Lembar A3'!BE134)</f>
        <v/>
      </c>
      <c r="K140" s="368" t="str">
        <f t="shared" si="1"/>
        <v/>
      </c>
    </row>
    <row r="141" spans="2:11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A3'!AY135="","",'Form FGD RT Versi 1 Lembar A3'!AY135)</f>
        <v/>
      </c>
      <c r="E141" s="157" t="str">
        <f>IF('Form FGD RT Versi 1 Lembar A3'!AZ135="","",'Form FGD RT Versi 1 Lembar A3'!AZ135)</f>
        <v/>
      </c>
      <c r="F141" s="297" t="str">
        <f>IF('Form FGD RT Versi 1 Lembar A3'!BA135="","",'Form FGD RT Versi 1 Lembar A3'!BA135)</f>
        <v/>
      </c>
      <c r="G141" s="298" t="str">
        <f>IF('Form FGD RT Versi 1 Lembar A3'!BB135="","",'Form FGD RT Versi 1 Lembar A3'!BB135)</f>
        <v/>
      </c>
      <c r="H141" s="813" t="str">
        <f>IF('Form FGD RT Versi 1 Lembar A3'!BC135="","",'Form FGD RT Versi 1 Lembar A3'!BC135)</f>
        <v/>
      </c>
      <c r="I141" s="172" t="str">
        <f>IF('Form FGD RT Versi 1 Lembar A3'!BD135="","",'Form FGD RT Versi 1 Lembar A3'!BD135)</f>
        <v/>
      </c>
      <c r="J141" s="813" t="str">
        <f>IF('Form FGD RT Versi 1 Lembar A3'!BE135="","",'Form FGD RT Versi 1 Lembar A3'!BE135)</f>
        <v/>
      </c>
      <c r="K141" s="368" t="str">
        <f t="shared" si="1"/>
        <v/>
      </c>
    </row>
    <row r="142" spans="2:11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A3'!AY136="","",'Form FGD RT Versi 1 Lembar A3'!AY136)</f>
        <v/>
      </c>
      <c r="E142" s="157" t="str">
        <f>IF('Form FGD RT Versi 1 Lembar A3'!AZ136="","",'Form FGD RT Versi 1 Lembar A3'!AZ136)</f>
        <v/>
      </c>
      <c r="F142" s="297" t="str">
        <f>IF('Form FGD RT Versi 1 Lembar A3'!BA136="","",'Form FGD RT Versi 1 Lembar A3'!BA136)</f>
        <v/>
      </c>
      <c r="G142" s="298" t="str">
        <f>IF('Form FGD RT Versi 1 Lembar A3'!BB136="","",'Form FGD RT Versi 1 Lembar A3'!BB136)</f>
        <v/>
      </c>
      <c r="H142" s="813" t="str">
        <f>IF('Form FGD RT Versi 1 Lembar A3'!BC136="","",'Form FGD RT Versi 1 Lembar A3'!BC136)</f>
        <v/>
      </c>
      <c r="I142" s="172" t="str">
        <f>IF('Form FGD RT Versi 1 Lembar A3'!BD136="","",'Form FGD RT Versi 1 Lembar A3'!BD136)</f>
        <v/>
      </c>
      <c r="J142" s="813" t="str">
        <f>IF('Form FGD RT Versi 1 Lembar A3'!BE136="","",'Form FGD RT Versi 1 Lembar A3'!BE136)</f>
        <v/>
      </c>
      <c r="K142" s="368" t="str">
        <f t="shared" si="1"/>
        <v/>
      </c>
    </row>
    <row r="143" spans="2:11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A3'!AY137="","",'Form FGD RT Versi 1 Lembar A3'!AY137)</f>
        <v/>
      </c>
      <c r="E143" s="157" t="str">
        <f>IF('Form FGD RT Versi 1 Lembar A3'!AZ137="","",'Form FGD RT Versi 1 Lembar A3'!AZ137)</f>
        <v/>
      </c>
      <c r="F143" s="297" t="str">
        <f>IF('Form FGD RT Versi 1 Lembar A3'!BA137="","",'Form FGD RT Versi 1 Lembar A3'!BA137)</f>
        <v/>
      </c>
      <c r="G143" s="298" t="str">
        <f>IF('Form FGD RT Versi 1 Lembar A3'!BB137="","",'Form FGD RT Versi 1 Lembar A3'!BB137)</f>
        <v/>
      </c>
      <c r="H143" s="813" t="str">
        <f>IF('Form FGD RT Versi 1 Lembar A3'!BC137="","",'Form FGD RT Versi 1 Lembar A3'!BC137)</f>
        <v/>
      </c>
      <c r="I143" s="172" t="str">
        <f>IF('Form FGD RT Versi 1 Lembar A3'!BD137="","",'Form FGD RT Versi 1 Lembar A3'!BD137)</f>
        <v/>
      </c>
      <c r="J143" s="813" t="str">
        <f>IF('Form FGD RT Versi 1 Lembar A3'!BE137="","",'Form FGD RT Versi 1 Lembar A3'!BE137)</f>
        <v/>
      </c>
      <c r="K143" s="368" t="str">
        <f t="shared" si="1"/>
        <v/>
      </c>
    </row>
    <row r="144" spans="2:11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A3'!AY138="","",'Form FGD RT Versi 1 Lembar A3'!AY138)</f>
        <v/>
      </c>
      <c r="E144" s="157" t="str">
        <f>IF('Form FGD RT Versi 1 Lembar A3'!AZ138="","",'Form FGD RT Versi 1 Lembar A3'!AZ138)</f>
        <v/>
      </c>
      <c r="F144" s="297" t="str">
        <f>IF('Form FGD RT Versi 1 Lembar A3'!BA138="","",'Form FGD RT Versi 1 Lembar A3'!BA138)</f>
        <v/>
      </c>
      <c r="G144" s="298" t="str">
        <f>IF('Form FGD RT Versi 1 Lembar A3'!BB138="","",'Form FGD RT Versi 1 Lembar A3'!BB138)</f>
        <v/>
      </c>
      <c r="H144" s="813" t="str">
        <f>IF('Form FGD RT Versi 1 Lembar A3'!BC138="","",'Form FGD RT Versi 1 Lembar A3'!BC138)</f>
        <v/>
      </c>
      <c r="I144" s="172" t="str">
        <f>IF('Form FGD RT Versi 1 Lembar A3'!BD138="","",'Form FGD RT Versi 1 Lembar A3'!BD138)</f>
        <v/>
      </c>
      <c r="J144" s="813" t="str">
        <f>IF('Form FGD RT Versi 1 Lembar A3'!BE138="","",'Form FGD RT Versi 1 Lembar A3'!BE138)</f>
        <v/>
      </c>
      <c r="K144" s="368" t="str">
        <f t="shared" si="1"/>
        <v/>
      </c>
    </row>
    <row r="145" spans="2:11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A3'!AY139="","",'Form FGD RT Versi 1 Lembar A3'!AY139)</f>
        <v/>
      </c>
      <c r="E145" s="157" t="str">
        <f>IF('Form FGD RT Versi 1 Lembar A3'!AZ139="","",'Form FGD RT Versi 1 Lembar A3'!AZ139)</f>
        <v/>
      </c>
      <c r="F145" s="297" t="str">
        <f>IF('Form FGD RT Versi 1 Lembar A3'!BA139="","",'Form FGD RT Versi 1 Lembar A3'!BA139)</f>
        <v/>
      </c>
      <c r="G145" s="298" t="str">
        <f>IF('Form FGD RT Versi 1 Lembar A3'!BB139="","",'Form FGD RT Versi 1 Lembar A3'!BB139)</f>
        <v/>
      </c>
      <c r="H145" s="813" t="str">
        <f>IF('Form FGD RT Versi 1 Lembar A3'!BC139="","",'Form FGD RT Versi 1 Lembar A3'!BC139)</f>
        <v/>
      </c>
      <c r="I145" s="172" t="str">
        <f>IF('Form FGD RT Versi 1 Lembar A3'!BD139="","",'Form FGD RT Versi 1 Lembar A3'!BD139)</f>
        <v/>
      </c>
      <c r="J145" s="813" t="str">
        <f>IF('Form FGD RT Versi 1 Lembar A3'!BE139="","",'Form FGD RT Versi 1 Lembar A3'!BE139)</f>
        <v/>
      </c>
      <c r="K145" s="368" t="str">
        <f t="shared" si="1"/>
        <v/>
      </c>
    </row>
    <row r="146" spans="2:11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A3'!AY140="","",'Form FGD RT Versi 1 Lembar A3'!AY140)</f>
        <v/>
      </c>
      <c r="E146" s="157" t="str">
        <f>IF('Form FGD RT Versi 1 Lembar A3'!AZ140="","",'Form FGD RT Versi 1 Lembar A3'!AZ140)</f>
        <v/>
      </c>
      <c r="F146" s="297" t="str">
        <f>IF('Form FGD RT Versi 1 Lembar A3'!BA140="","",'Form FGD RT Versi 1 Lembar A3'!BA140)</f>
        <v/>
      </c>
      <c r="G146" s="298" t="str">
        <f>IF('Form FGD RT Versi 1 Lembar A3'!BB140="","",'Form FGD RT Versi 1 Lembar A3'!BB140)</f>
        <v/>
      </c>
      <c r="H146" s="813" t="str">
        <f>IF('Form FGD RT Versi 1 Lembar A3'!BC140="","",'Form FGD RT Versi 1 Lembar A3'!BC140)</f>
        <v/>
      </c>
      <c r="I146" s="172" t="str">
        <f>IF('Form FGD RT Versi 1 Lembar A3'!BD140="","",'Form FGD RT Versi 1 Lembar A3'!BD140)</f>
        <v/>
      </c>
      <c r="J146" s="813" t="str">
        <f>IF('Form FGD RT Versi 1 Lembar A3'!BE140="","",'Form FGD RT Versi 1 Lembar A3'!BE140)</f>
        <v/>
      </c>
      <c r="K146" s="368" t="str">
        <f t="shared" ref="K146:K166" si="2">IF(C146="","",IF(I146=1,1,0))</f>
        <v/>
      </c>
    </row>
    <row r="147" spans="2:11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A3'!AY141="","",'Form FGD RT Versi 1 Lembar A3'!AY141)</f>
        <v/>
      </c>
      <c r="E147" s="157" t="str">
        <f>IF('Form FGD RT Versi 1 Lembar A3'!AZ141="","",'Form FGD RT Versi 1 Lembar A3'!AZ141)</f>
        <v/>
      </c>
      <c r="F147" s="297" t="str">
        <f>IF('Form FGD RT Versi 1 Lembar A3'!BA141="","",'Form FGD RT Versi 1 Lembar A3'!BA141)</f>
        <v/>
      </c>
      <c r="G147" s="298" t="str">
        <f>IF('Form FGD RT Versi 1 Lembar A3'!BB141="","",'Form FGD RT Versi 1 Lembar A3'!BB141)</f>
        <v/>
      </c>
      <c r="H147" s="813" t="str">
        <f>IF('Form FGD RT Versi 1 Lembar A3'!BC141="","",'Form FGD RT Versi 1 Lembar A3'!BC141)</f>
        <v/>
      </c>
      <c r="I147" s="172" t="str">
        <f>IF('Form FGD RT Versi 1 Lembar A3'!BD141="","",'Form FGD RT Versi 1 Lembar A3'!BD141)</f>
        <v/>
      </c>
      <c r="J147" s="813" t="str">
        <f>IF('Form FGD RT Versi 1 Lembar A3'!BE141="","",'Form FGD RT Versi 1 Lembar A3'!BE141)</f>
        <v/>
      </c>
      <c r="K147" s="368" t="str">
        <f t="shared" si="2"/>
        <v/>
      </c>
    </row>
    <row r="148" spans="2:11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A3'!AY142="","",'Form FGD RT Versi 1 Lembar A3'!AY142)</f>
        <v/>
      </c>
      <c r="E148" s="157" t="str">
        <f>IF('Form FGD RT Versi 1 Lembar A3'!AZ142="","",'Form FGD RT Versi 1 Lembar A3'!AZ142)</f>
        <v/>
      </c>
      <c r="F148" s="297" t="str">
        <f>IF('Form FGD RT Versi 1 Lembar A3'!BA142="","",'Form FGD RT Versi 1 Lembar A3'!BA142)</f>
        <v/>
      </c>
      <c r="G148" s="298" t="str">
        <f>IF('Form FGD RT Versi 1 Lembar A3'!BB142="","",'Form FGD RT Versi 1 Lembar A3'!BB142)</f>
        <v/>
      </c>
      <c r="H148" s="813" t="str">
        <f>IF('Form FGD RT Versi 1 Lembar A3'!BC142="","",'Form FGD RT Versi 1 Lembar A3'!BC142)</f>
        <v/>
      </c>
      <c r="I148" s="172" t="str">
        <f>IF('Form FGD RT Versi 1 Lembar A3'!BD142="","",'Form FGD RT Versi 1 Lembar A3'!BD142)</f>
        <v/>
      </c>
      <c r="J148" s="813" t="str">
        <f>IF('Form FGD RT Versi 1 Lembar A3'!BE142="","",'Form FGD RT Versi 1 Lembar A3'!BE142)</f>
        <v/>
      </c>
      <c r="K148" s="368" t="str">
        <f t="shared" si="2"/>
        <v/>
      </c>
    </row>
    <row r="149" spans="2:11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A3'!AY143="","",'Form FGD RT Versi 1 Lembar A3'!AY143)</f>
        <v/>
      </c>
      <c r="E149" s="157" t="str">
        <f>IF('Form FGD RT Versi 1 Lembar A3'!AZ143="","",'Form FGD RT Versi 1 Lembar A3'!AZ143)</f>
        <v/>
      </c>
      <c r="F149" s="297" t="str">
        <f>IF('Form FGD RT Versi 1 Lembar A3'!BA143="","",'Form FGD RT Versi 1 Lembar A3'!BA143)</f>
        <v/>
      </c>
      <c r="G149" s="298" t="str">
        <f>IF('Form FGD RT Versi 1 Lembar A3'!BB143="","",'Form FGD RT Versi 1 Lembar A3'!BB143)</f>
        <v/>
      </c>
      <c r="H149" s="813" t="str">
        <f>IF('Form FGD RT Versi 1 Lembar A3'!BC143="","",'Form FGD RT Versi 1 Lembar A3'!BC143)</f>
        <v/>
      </c>
      <c r="I149" s="172" t="str">
        <f>IF('Form FGD RT Versi 1 Lembar A3'!BD143="","",'Form FGD RT Versi 1 Lembar A3'!BD143)</f>
        <v/>
      </c>
      <c r="J149" s="813" t="str">
        <f>IF('Form FGD RT Versi 1 Lembar A3'!BE143="","",'Form FGD RT Versi 1 Lembar A3'!BE143)</f>
        <v/>
      </c>
      <c r="K149" s="368" t="str">
        <f t="shared" si="2"/>
        <v/>
      </c>
    </row>
    <row r="150" spans="2:11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A3'!AY144="","",'Form FGD RT Versi 1 Lembar A3'!AY144)</f>
        <v/>
      </c>
      <c r="E150" s="157" t="str">
        <f>IF('Form FGD RT Versi 1 Lembar A3'!AZ144="","",'Form FGD RT Versi 1 Lembar A3'!AZ144)</f>
        <v/>
      </c>
      <c r="F150" s="297" t="str">
        <f>IF('Form FGD RT Versi 1 Lembar A3'!BA144="","",'Form FGD RT Versi 1 Lembar A3'!BA144)</f>
        <v/>
      </c>
      <c r="G150" s="298" t="str">
        <f>IF('Form FGD RT Versi 1 Lembar A3'!BB144="","",'Form FGD RT Versi 1 Lembar A3'!BB144)</f>
        <v/>
      </c>
      <c r="H150" s="813" t="str">
        <f>IF('Form FGD RT Versi 1 Lembar A3'!BC144="","",'Form FGD RT Versi 1 Lembar A3'!BC144)</f>
        <v/>
      </c>
      <c r="I150" s="172" t="str">
        <f>IF('Form FGD RT Versi 1 Lembar A3'!BD144="","",'Form FGD RT Versi 1 Lembar A3'!BD144)</f>
        <v/>
      </c>
      <c r="J150" s="813" t="str">
        <f>IF('Form FGD RT Versi 1 Lembar A3'!BE144="","",'Form FGD RT Versi 1 Lembar A3'!BE144)</f>
        <v/>
      </c>
      <c r="K150" s="368" t="str">
        <f t="shared" si="2"/>
        <v/>
      </c>
    </row>
    <row r="151" spans="2:11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A3'!AY145="","",'Form FGD RT Versi 1 Lembar A3'!AY145)</f>
        <v/>
      </c>
      <c r="E151" s="157" t="str">
        <f>IF('Form FGD RT Versi 1 Lembar A3'!AZ145="","",'Form FGD RT Versi 1 Lembar A3'!AZ145)</f>
        <v/>
      </c>
      <c r="F151" s="297" t="str">
        <f>IF('Form FGD RT Versi 1 Lembar A3'!BA145="","",'Form FGD RT Versi 1 Lembar A3'!BA145)</f>
        <v/>
      </c>
      <c r="G151" s="298" t="str">
        <f>IF('Form FGD RT Versi 1 Lembar A3'!BB145="","",'Form FGD RT Versi 1 Lembar A3'!BB145)</f>
        <v/>
      </c>
      <c r="H151" s="813" t="str">
        <f>IF('Form FGD RT Versi 1 Lembar A3'!BC145="","",'Form FGD RT Versi 1 Lembar A3'!BC145)</f>
        <v/>
      </c>
      <c r="I151" s="172" t="str">
        <f>IF('Form FGD RT Versi 1 Lembar A3'!BD145="","",'Form FGD RT Versi 1 Lembar A3'!BD145)</f>
        <v/>
      </c>
      <c r="J151" s="813" t="str">
        <f>IF('Form FGD RT Versi 1 Lembar A3'!BE145="","",'Form FGD RT Versi 1 Lembar A3'!BE145)</f>
        <v/>
      </c>
      <c r="K151" s="368" t="str">
        <f t="shared" si="2"/>
        <v/>
      </c>
    </row>
    <row r="152" spans="2:11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A3'!AY146="","",'Form FGD RT Versi 1 Lembar A3'!AY146)</f>
        <v/>
      </c>
      <c r="E152" s="157" t="str">
        <f>IF('Form FGD RT Versi 1 Lembar A3'!AZ146="","",'Form FGD RT Versi 1 Lembar A3'!AZ146)</f>
        <v/>
      </c>
      <c r="F152" s="297" t="str">
        <f>IF('Form FGD RT Versi 1 Lembar A3'!BA146="","",'Form FGD RT Versi 1 Lembar A3'!BA146)</f>
        <v/>
      </c>
      <c r="G152" s="298" t="str">
        <f>IF('Form FGD RT Versi 1 Lembar A3'!BB146="","",'Form FGD RT Versi 1 Lembar A3'!BB146)</f>
        <v/>
      </c>
      <c r="H152" s="813" t="str">
        <f>IF('Form FGD RT Versi 1 Lembar A3'!BC146="","",'Form FGD RT Versi 1 Lembar A3'!BC146)</f>
        <v/>
      </c>
      <c r="I152" s="172" t="str">
        <f>IF('Form FGD RT Versi 1 Lembar A3'!BD146="","",'Form FGD RT Versi 1 Lembar A3'!BD146)</f>
        <v/>
      </c>
      <c r="J152" s="813" t="str">
        <f>IF('Form FGD RT Versi 1 Lembar A3'!BE146="","",'Form FGD RT Versi 1 Lembar A3'!BE146)</f>
        <v/>
      </c>
      <c r="K152" s="368" t="str">
        <f t="shared" si="2"/>
        <v/>
      </c>
    </row>
    <row r="153" spans="2:11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A3'!AY147="","",'Form FGD RT Versi 1 Lembar A3'!AY147)</f>
        <v/>
      </c>
      <c r="E153" s="157" t="str">
        <f>IF('Form FGD RT Versi 1 Lembar A3'!AZ147="","",'Form FGD RT Versi 1 Lembar A3'!AZ147)</f>
        <v/>
      </c>
      <c r="F153" s="297" t="str">
        <f>IF('Form FGD RT Versi 1 Lembar A3'!BA147="","",'Form FGD RT Versi 1 Lembar A3'!BA147)</f>
        <v/>
      </c>
      <c r="G153" s="298" t="str">
        <f>IF('Form FGD RT Versi 1 Lembar A3'!BB147="","",'Form FGD RT Versi 1 Lembar A3'!BB147)</f>
        <v/>
      </c>
      <c r="H153" s="813" t="str">
        <f>IF('Form FGD RT Versi 1 Lembar A3'!BC147="","",'Form FGD RT Versi 1 Lembar A3'!BC147)</f>
        <v/>
      </c>
      <c r="I153" s="172" t="str">
        <f>IF('Form FGD RT Versi 1 Lembar A3'!BD147="","",'Form FGD RT Versi 1 Lembar A3'!BD147)</f>
        <v/>
      </c>
      <c r="J153" s="813" t="str">
        <f>IF('Form FGD RT Versi 1 Lembar A3'!BE147="","",'Form FGD RT Versi 1 Lembar A3'!BE147)</f>
        <v/>
      </c>
      <c r="K153" s="368" t="str">
        <f t="shared" si="2"/>
        <v/>
      </c>
    </row>
    <row r="154" spans="2:11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A3'!AY148="","",'Form FGD RT Versi 1 Lembar A3'!AY148)</f>
        <v/>
      </c>
      <c r="E154" s="157" t="str">
        <f>IF('Form FGD RT Versi 1 Lembar A3'!AZ148="","",'Form FGD RT Versi 1 Lembar A3'!AZ148)</f>
        <v/>
      </c>
      <c r="F154" s="297" t="str">
        <f>IF('Form FGD RT Versi 1 Lembar A3'!BA148="","",'Form FGD RT Versi 1 Lembar A3'!BA148)</f>
        <v/>
      </c>
      <c r="G154" s="298" t="str">
        <f>IF('Form FGD RT Versi 1 Lembar A3'!BB148="","",'Form FGD RT Versi 1 Lembar A3'!BB148)</f>
        <v/>
      </c>
      <c r="H154" s="813" t="str">
        <f>IF('Form FGD RT Versi 1 Lembar A3'!BC148="","",'Form FGD RT Versi 1 Lembar A3'!BC148)</f>
        <v/>
      </c>
      <c r="I154" s="172" t="str">
        <f>IF('Form FGD RT Versi 1 Lembar A3'!BD148="","",'Form FGD RT Versi 1 Lembar A3'!BD148)</f>
        <v/>
      </c>
      <c r="J154" s="813" t="str">
        <f>IF('Form FGD RT Versi 1 Lembar A3'!BE148="","",'Form FGD RT Versi 1 Lembar A3'!BE148)</f>
        <v/>
      </c>
      <c r="K154" s="368" t="str">
        <f t="shared" si="2"/>
        <v/>
      </c>
    </row>
    <row r="155" spans="2:11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A3'!AY149="","",'Form FGD RT Versi 1 Lembar A3'!AY149)</f>
        <v/>
      </c>
      <c r="E155" s="157" t="str">
        <f>IF('Form FGD RT Versi 1 Lembar A3'!AZ149="","",'Form FGD RT Versi 1 Lembar A3'!AZ149)</f>
        <v/>
      </c>
      <c r="F155" s="297" t="str">
        <f>IF('Form FGD RT Versi 1 Lembar A3'!BA149="","",'Form FGD RT Versi 1 Lembar A3'!BA149)</f>
        <v/>
      </c>
      <c r="G155" s="298" t="str">
        <f>IF('Form FGD RT Versi 1 Lembar A3'!BB149="","",'Form FGD RT Versi 1 Lembar A3'!BB149)</f>
        <v/>
      </c>
      <c r="H155" s="813" t="str">
        <f>IF('Form FGD RT Versi 1 Lembar A3'!BC149="","",'Form FGD RT Versi 1 Lembar A3'!BC149)</f>
        <v/>
      </c>
      <c r="I155" s="172" t="str">
        <f>IF('Form FGD RT Versi 1 Lembar A3'!BD149="","",'Form FGD RT Versi 1 Lembar A3'!BD149)</f>
        <v/>
      </c>
      <c r="J155" s="813" t="str">
        <f>IF('Form FGD RT Versi 1 Lembar A3'!BE149="","",'Form FGD RT Versi 1 Lembar A3'!BE149)</f>
        <v/>
      </c>
      <c r="K155" s="368" t="str">
        <f t="shared" si="2"/>
        <v/>
      </c>
    </row>
    <row r="156" spans="2:11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A3'!AY150="","",'Form FGD RT Versi 1 Lembar A3'!AY150)</f>
        <v/>
      </c>
      <c r="E156" s="157" t="str">
        <f>IF('Form FGD RT Versi 1 Lembar A3'!AZ150="","",'Form FGD RT Versi 1 Lembar A3'!AZ150)</f>
        <v/>
      </c>
      <c r="F156" s="297" t="str">
        <f>IF('Form FGD RT Versi 1 Lembar A3'!BA150="","",'Form FGD RT Versi 1 Lembar A3'!BA150)</f>
        <v/>
      </c>
      <c r="G156" s="298" t="str">
        <f>IF('Form FGD RT Versi 1 Lembar A3'!BB150="","",'Form FGD RT Versi 1 Lembar A3'!BB150)</f>
        <v/>
      </c>
      <c r="H156" s="813" t="str">
        <f>IF('Form FGD RT Versi 1 Lembar A3'!BC150="","",'Form FGD RT Versi 1 Lembar A3'!BC150)</f>
        <v/>
      </c>
      <c r="I156" s="172" t="str">
        <f>IF('Form FGD RT Versi 1 Lembar A3'!BD150="","",'Form FGD RT Versi 1 Lembar A3'!BD150)</f>
        <v/>
      </c>
      <c r="J156" s="813" t="str">
        <f>IF('Form FGD RT Versi 1 Lembar A3'!BE150="","",'Form FGD RT Versi 1 Lembar A3'!BE150)</f>
        <v/>
      </c>
      <c r="K156" s="368" t="str">
        <f t="shared" si="2"/>
        <v/>
      </c>
    </row>
    <row r="157" spans="2:11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A3'!AY151="","",'Form FGD RT Versi 1 Lembar A3'!AY151)</f>
        <v/>
      </c>
      <c r="E157" s="157" t="str">
        <f>IF('Form FGD RT Versi 1 Lembar A3'!AZ151="","",'Form FGD RT Versi 1 Lembar A3'!AZ151)</f>
        <v/>
      </c>
      <c r="F157" s="297" t="str">
        <f>IF('Form FGD RT Versi 1 Lembar A3'!BA151="","",'Form FGD RT Versi 1 Lembar A3'!BA151)</f>
        <v/>
      </c>
      <c r="G157" s="298" t="str">
        <f>IF('Form FGD RT Versi 1 Lembar A3'!BB151="","",'Form FGD RT Versi 1 Lembar A3'!BB151)</f>
        <v/>
      </c>
      <c r="H157" s="813" t="str">
        <f>IF('Form FGD RT Versi 1 Lembar A3'!BC151="","",'Form FGD RT Versi 1 Lembar A3'!BC151)</f>
        <v/>
      </c>
      <c r="I157" s="172" t="str">
        <f>IF('Form FGD RT Versi 1 Lembar A3'!BD151="","",'Form FGD RT Versi 1 Lembar A3'!BD151)</f>
        <v/>
      </c>
      <c r="J157" s="813" t="str">
        <f>IF('Form FGD RT Versi 1 Lembar A3'!BE151="","",'Form FGD RT Versi 1 Lembar A3'!BE151)</f>
        <v/>
      </c>
      <c r="K157" s="368" t="str">
        <f t="shared" si="2"/>
        <v/>
      </c>
    </row>
    <row r="158" spans="2:11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A3'!AY152="","",'Form FGD RT Versi 1 Lembar A3'!AY152)</f>
        <v/>
      </c>
      <c r="E158" s="157" t="str">
        <f>IF('Form FGD RT Versi 1 Lembar A3'!AZ152="","",'Form FGD RT Versi 1 Lembar A3'!AZ152)</f>
        <v/>
      </c>
      <c r="F158" s="297" t="str">
        <f>IF('Form FGD RT Versi 1 Lembar A3'!BA152="","",'Form FGD RT Versi 1 Lembar A3'!BA152)</f>
        <v/>
      </c>
      <c r="G158" s="298" t="str">
        <f>IF('Form FGD RT Versi 1 Lembar A3'!BB152="","",'Form FGD RT Versi 1 Lembar A3'!BB152)</f>
        <v/>
      </c>
      <c r="H158" s="813" t="str">
        <f>IF('Form FGD RT Versi 1 Lembar A3'!BC152="","",'Form FGD RT Versi 1 Lembar A3'!BC152)</f>
        <v/>
      </c>
      <c r="I158" s="172" t="str">
        <f>IF('Form FGD RT Versi 1 Lembar A3'!BD152="","",'Form FGD RT Versi 1 Lembar A3'!BD152)</f>
        <v/>
      </c>
      <c r="J158" s="813" t="str">
        <f>IF('Form FGD RT Versi 1 Lembar A3'!BE152="","",'Form FGD RT Versi 1 Lembar A3'!BE152)</f>
        <v/>
      </c>
      <c r="K158" s="368" t="str">
        <f t="shared" si="2"/>
        <v/>
      </c>
    </row>
    <row r="159" spans="2:11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A3'!AY153="","",'Form FGD RT Versi 1 Lembar A3'!AY153)</f>
        <v/>
      </c>
      <c r="E159" s="157" t="str">
        <f>IF('Form FGD RT Versi 1 Lembar A3'!AZ153="","",'Form FGD RT Versi 1 Lembar A3'!AZ153)</f>
        <v/>
      </c>
      <c r="F159" s="297" t="str">
        <f>IF('Form FGD RT Versi 1 Lembar A3'!BA153="","",'Form FGD RT Versi 1 Lembar A3'!BA153)</f>
        <v/>
      </c>
      <c r="G159" s="298" t="str">
        <f>IF('Form FGD RT Versi 1 Lembar A3'!BB153="","",'Form FGD RT Versi 1 Lembar A3'!BB153)</f>
        <v/>
      </c>
      <c r="H159" s="813" t="str">
        <f>IF('Form FGD RT Versi 1 Lembar A3'!BC153="","",'Form FGD RT Versi 1 Lembar A3'!BC153)</f>
        <v/>
      </c>
      <c r="I159" s="172" t="str">
        <f>IF('Form FGD RT Versi 1 Lembar A3'!BD153="","",'Form FGD RT Versi 1 Lembar A3'!BD153)</f>
        <v/>
      </c>
      <c r="J159" s="813" t="str">
        <f>IF('Form FGD RT Versi 1 Lembar A3'!BE153="","",'Form FGD RT Versi 1 Lembar A3'!BE153)</f>
        <v/>
      </c>
      <c r="K159" s="368" t="str">
        <f t="shared" si="2"/>
        <v/>
      </c>
    </row>
    <row r="160" spans="2:11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A3'!AY154="","",'Form FGD RT Versi 1 Lembar A3'!AY154)</f>
        <v/>
      </c>
      <c r="E160" s="157" t="str">
        <f>IF('Form FGD RT Versi 1 Lembar A3'!AZ154="","",'Form FGD RT Versi 1 Lembar A3'!AZ154)</f>
        <v/>
      </c>
      <c r="F160" s="297" t="str">
        <f>IF('Form FGD RT Versi 1 Lembar A3'!BA154="","",'Form FGD RT Versi 1 Lembar A3'!BA154)</f>
        <v/>
      </c>
      <c r="G160" s="298" t="str">
        <f>IF('Form FGD RT Versi 1 Lembar A3'!BB154="","",'Form FGD RT Versi 1 Lembar A3'!BB154)</f>
        <v/>
      </c>
      <c r="H160" s="813" t="str">
        <f>IF('Form FGD RT Versi 1 Lembar A3'!BC154="","",'Form FGD RT Versi 1 Lembar A3'!BC154)</f>
        <v/>
      </c>
      <c r="I160" s="172" t="str">
        <f>IF('Form FGD RT Versi 1 Lembar A3'!BD154="","",'Form FGD RT Versi 1 Lembar A3'!BD154)</f>
        <v/>
      </c>
      <c r="J160" s="813" t="str">
        <f>IF('Form FGD RT Versi 1 Lembar A3'!BE154="","",'Form FGD RT Versi 1 Lembar A3'!BE154)</f>
        <v/>
      </c>
      <c r="K160" s="368" t="str">
        <f t="shared" si="2"/>
        <v/>
      </c>
    </row>
    <row r="161" spans="1:36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A3'!AY155="","",'Form FGD RT Versi 1 Lembar A3'!AY155)</f>
        <v/>
      </c>
      <c r="E161" s="157" t="str">
        <f>IF('Form FGD RT Versi 1 Lembar A3'!AZ155="","",'Form FGD RT Versi 1 Lembar A3'!AZ155)</f>
        <v/>
      </c>
      <c r="F161" s="297" t="str">
        <f>IF('Form FGD RT Versi 1 Lembar A3'!BA155="","",'Form FGD RT Versi 1 Lembar A3'!BA155)</f>
        <v/>
      </c>
      <c r="G161" s="298" t="str">
        <f>IF('Form FGD RT Versi 1 Lembar A3'!BB155="","",'Form FGD RT Versi 1 Lembar A3'!BB155)</f>
        <v/>
      </c>
      <c r="H161" s="813" t="str">
        <f>IF('Form FGD RT Versi 1 Lembar A3'!BC155="","",'Form FGD RT Versi 1 Lembar A3'!BC155)</f>
        <v/>
      </c>
      <c r="I161" s="172" t="str">
        <f>IF('Form FGD RT Versi 1 Lembar A3'!BD155="","",'Form FGD RT Versi 1 Lembar A3'!BD155)</f>
        <v/>
      </c>
      <c r="J161" s="813" t="str">
        <f>IF('Form FGD RT Versi 1 Lembar A3'!BE155="","",'Form FGD RT Versi 1 Lembar A3'!BE155)</f>
        <v/>
      </c>
      <c r="K161" s="368" t="str">
        <f t="shared" si="2"/>
        <v/>
      </c>
    </row>
    <row r="162" spans="1:36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A3'!AY156="","",'Form FGD RT Versi 1 Lembar A3'!AY156)</f>
        <v/>
      </c>
      <c r="E162" s="157" t="str">
        <f>IF('Form FGD RT Versi 1 Lembar A3'!AZ156="","",'Form FGD RT Versi 1 Lembar A3'!AZ156)</f>
        <v/>
      </c>
      <c r="F162" s="297" t="str">
        <f>IF('Form FGD RT Versi 1 Lembar A3'!BA156="","",'Form FGD RT Versi 1 Lembar A3'!BA156)</f>
        <v/>
      </c>
      <c r="G162" s="298" t="str">
        <f>IF('Form FGD RT Versi 1 Lembar A3'!BB156="","",'Form FGD RT Versi 1 Lembar A3'!BB156)</f>
        <v/>
      </c>
      <c r="H162" s="813" t="str">
        <f>IF('Form FGD RT Versi 1 Lembar A3'!BC156="","",'Form FGD RT Versi 1 Lembar A3'!BC156)</f>
        <v/>
      </c>
      <c r="I162" s="172" t="str">
        <f>IF('Form FGD RT Versi 1 Lembar A3'!BD156="","",'Form FGD RT Versi 1 Lembar A3'!BD156)</f>
        <v/>
      </c>
      <c r="J162" s="813" t="str">
        <f>IF('Form FGD RT Versi 1 Lembar A3'!BE156="","",'Form FGD RT Versi 1 Lembar A3'!BE156)</f>
        <v/>
      </c>
      <c r="K162" s="368" t="str">
        <f t="shared" si="2"/>
        <v/>
      </c>
    </row>
    <row r="163" spans="1:36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A3'!AY157="","",'Form FGD RT Versi 1 Lembar A3'!AY157)</f>
        <v/>
      </c>
      <c r="E163" s="157" t="str">
        <f>IF('Form FGD RT Versi 1 Lembar A3'!AZ157="","",'Form FGD RT Versi 1 Lembar A3'!AZ157)</f>
        <v/>
      </c>
      <c r="F163" s="297" t="str">
        <f>IF('Form FGD RT Versi 1 Lembar A3'!BA157="","",'Form FGD RT Versi 1 Lembar A3'!BA157)</f>
        <v/>
      </c>
      <c r="G163" s="298" t="str">
        <f>IF('Form FGD RT Versi 1 Lembar A3'!BB157="","",'Form FGD RT Versi 1 Lembar A3'!BB157)</f>
        <v/>
      </c>
      <c r="H163" s="813" t="str">
        <f>IF('Form FGD RT Versi 1 Lembar A3'!BC157="","",'Form FGD RT Versi 1 Lembar A3'!BC157)</f>
        <v/>
      </c>
      <c r="I163" s="172" t="str">
        <f>IF('Form FGD RT Versi 1 Lembar A3'!BD157="","",'Form FGD RT Versi 1 Lembar A3'!BD157)</f>
        <v/>
      </c>
      <c r="J163" s="813" t="str">
        <f>IF('Form FGD RT Versi 1 Lembar A3'!BE157="","",'Form FGD RT Versi 1 Lembar A3'!BE157)</f>
        <v/>
      </c>
      <c r="K163" s="368" t="str">
        <f t="shared" si="2"/>
        <v/>
      </c>
    </row>
    <row r="164" spans="1:36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A3'!AY158="","",'Form FGD RT Versi 1 Lembar A3'!AY158)</f>
        <v/>
      </c>
      <c r="E164" s="157" t="str">
        <f>IF('Form FGD RT Versi 1 Lembar A3'!AZ158="","",'Form FGD RT Versi 1 Lembar A3'!AZ158)</f>
        <v/>
      </c>
      <c r="F164" s="297" t="str">
        <f>IF('Form FGD RT Versi 1 Lembar A3'!BA158="","",'Form FGD RT Versi 1 Lembar A3'!BA158)</f>
        <v/>
      </c>
      <c r="G164" s="298" t="str">
        <f>IF('Form FGD RT Versi 1 Lembar A3'!BB158="","",'Form FGD RT Versi 1 Lembar A3'!BB158)</f>
        <v/>
      </c>
      <c r="H164" s="813" t="str">
        <f>IF('Form FGD RT Versi 1 Lembar A3'!BC158="","",'Form FGD RT Versi 1 Lembar A3'!BC158)</f>
        <v/>
      </c>
      <c r="I164" s="172" t="str">
        <f>IF('Form FGD RT Versi 1 Lembar A3'!BD158="","",'Form FGD RT Versi 1 Lembar A3'!BD158)</f>
        <v/>
      </c>
      <c r="J164" s="813" t="str">
        <f>IF('Form FGD RT Versi 1 Lembar A3'!BE158="","",'Form FGD RT Versi 1 Lembar A3'!BE158)</f>
        <v/>
      </c>
      <c r="K164" s="368" t="str">
        <f t="shared" si="2"/>
        <v/>
      </c>
    </row>
    <row r="165" spans="1:36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A3'!AY159="","",'Form FGD RT Versi 1 Lembar A3'!AY159)</f>
        <v/>
      </c>
      <c r="E165" s="157" t="str">
        <f>IF('Form FGD RT Versi 1 Lembar A3'!AZ159="","",'Form FGD RT Versi 1 Lembar A3'!AZ159)</f>
        <v/>
      </c>
      <c r="F165" s="297" t="str">
        <f>IF('Form FGD RT Versi 1 Lembar A3'!BA159="","",'Form FGD RT Versi 1 Lembar A3'!BA159)</f>
        <v/>
      </c>
      <c r="G165" s="298" t="str">
        <f>IF('Form FGD RT Versi 1 Lembar A3'!BB159="","",'Form FGD RT Versi 1 Lembar A3'!BB159)</f>
        <v/>
      </c>
      <c r="H165" s="813" t="str">
        <f>IF('Form FGD RT Versi 1 Lembar A3'!BC159="","",'Form FGD RT Versi 1 Lembar A3'!BC159)</f>
        <v/>
      </c>
      <c r="I165" s="172" t="str">
        <f>IF('Form FGD RT Versi 1 Lembar A3'!BD159="","",'Form FGD RT Versi 1 Lembar A3'!BD159)</f>
        <v/>
      </c>
      <c r="J165" s="813" t="str">
        <f>IF('Form FGD RT Versi 1 Lembar A3'!BE159="","",'Form FGD RT Versi 1 Lembar A3'!BE159)</f>
        <v/>
      </c>
      <c r="K165" s="368" t="str">
        <f t="shared" si="2"/>
        <v/>
      </c>
    </row>
    <row r="166" spans="1:36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A3'!AY160="","",'Form FGD RT Versi 1 Lembar A3'!AY160)</f>
        <v/>
      </c>
      <c r="E166" s="157" t="str">
        <f>IF('Form FGD RT Versi 1 Lembar A3'!AZ160="","",'Form FGD RT Versi 1 Lembar A3'!AZ160)</f>
        <v/>
      </c>
      <c r="F166" s="297" t="str">
        <f>IF('Form FGD RT Versi 1 Lembar A3'!BA160="","",'Form FGD RT Versi 1 Lembar A3'!BA160)</f>
        <v/>
      </c>
      <c r="G166" s="298" t="str">
        <f>IF('Form FGD RT Versi 1 Lembar A3'!BB160="","",'Form FGD RT Versi 1 Lembar A3'!BB160)</f>
        <v/>
      </c>
      <c r="H166" s="813" t="str">
        <f>IF('Form FGD RT Versi 1 Lembar A3'!BC160="","",'Form FGD RT Versi 1 Lembar A3'!BC160)</f>
        <v/>
      </c>
      <c r="I166" s="172" t="str">
        <f>IF('Form FGD RT Versi 1 Lembar A3'!BD160="","",'Form FGD RT Versi 1 Lembar A3'!BD160)</f>
        <v/>
      </c>
      <c r="J166" s="813" t="str">
        <f>IF('Form FGD RT Versi 1 Lembar A3'!BE160="","",'Form FGD RT Versi 1 Lembar A3'!BE160)</f>
        <v/>
      </c>
      <c r="K166" s="368" t="str">
        <f t="shared" si="2"/>
        <v/>
      </c>
    </row>
    <row r="167" spans="1:36" s="173" customFormat="1" ht="17.25" customHeight="1" thickBot="1" x14ac:dyDescent="0.3">
      <c r="A167" s="116"/>
      <c r="B167" s="1319"/>
      <c r="C167" s="160" t="s">
        <v>154</v>
      </c>
      <c r="D167" s="599">
        <f t="shared" ref="D167:K167" si="3">SUM(D17:D166)</f>
        <v>0</v>
      </c>
      <c r="E167" s="600">
        <f t="shared" si="3"/>
        <v>0</v>
      </c>
      <c r="F167" s="397">
        <f t="shared" si="3"/>
        <v>40</v>
      </c>
      <c r="G167" s="398">
        <f t="shared" si="3"/>
        <v>0</v>
      </c>
      <c r="H167" s="394">
        <f t="shared" si="3"/>
        <v>0</v>
      </c>
      <c r="I167" s="599">
        <f t="shared" si="3"/>
        <v>0</v>
      </c>
      <c r="J167" s="601">
        <f t="shared" si="3"/>
        <v>0</v>
      </c>
      <c r="K167" s="377">
        <f t="shared" si="3"/>
        <v>0</v>
      </c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</row>
    <row r="168" spans="1:36" s="173" customFormat="1" ht="17.25" customHeight="1" thickBot="1" x14ac:dyDescent="0.3">
      <c r="A168" s="116"/>
      <c r="B168" s="1320"/>
      <c r="C168" s="161" t="s">
        <v>155</v>
      </c>
      <c r="D168" s="1393">
        <f>SUM(D167:H167)</f>
        <v>40</v>
      </c>
      <c r="E168" s="1394"/>
      <c r="F168" s="1394"/>
      <c r="G168" s="1394"/>
      <c r="H168" s="1395"/>
      <c r="I168" s="1359">
        <f>SUM(I167:J167)</f>
        <v>0</v>
      </c>
      <c r="J168" s="1360"/>
      <c r="K168" s="385">
        <f>COUNT(K17:K166)</f>
        <v>40</v>
      </c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</row>
    <row r="169" spans="1:36" s="174" customFormat="1" ht="17.25" customHeight="1" thickBot="1" x14ac:dyDescent="0.35">
      <c r="A169" s="171"/>
      <c r="B169" s="1321"/>
      <c r="C169" s="162" t="s">
        <v>420</v>
      </c>
      <c r="D169" s="1396">
        <f>D167+E167</f>
        <v>0</v>
      </c>
      <c r="E169" s="1397"/>
      <c r="F169" s="1398" t="str">
        <f>IF(D169=I168,"OKE","CEK ULANG KEMBALI")</f>
        <v>OKE</v>
      </c>
      <c r="G169" s="1398"/>
      <c r="H169" s="1398"/>
      <c r="I169" s="1398"/>
      <c r="J169" s="1399"/>
      <c r="K169" s="369">
        <f>K167/K168</f>
        <v>0</v>
      </c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</row>
    <row r="170" spans="1:36" s="84" customFormat="1" x14ac:dyDescent="0.25"/>
    <row r="171" spans="1:36" s="84" customFormat="1" x14ac:dyDescent="0.25">
      <c r="B171" s="92" t="s">
        <v>386</v>
      </c>
      <c r="C171" s="92"/>
    </row>
    <row r="172" spans="1:36" s="84" customFormat="1" x14ac:dyDescent="0.25">
      <c r="B172" s="163" t="s">
        <v>387</v>
      </c>
      <c r="C172" s="92" t="s">
        <v>507</v>
      </c>
    </row>
    <row r="173" spans="1:36" s="84" customFormat="1" x14ac:dyDescent="0.25">
      <c r="C173" s="84" t="s">
        <v>406</v>
      </c>
    </row>
    <row r="174" spans="1:36" s="84" customFormat="1" x14ac:dyDescent="0.25">
      <c r="C174" s="84" t="s">
        <v>407</v>
      </c>
    </row>
    <row r="175" spans="1:36" s="84" customFormat="1" x14ac:dyDescent="0.25">
      <c r="C175" s="84" t="s">
        <v>408</v>
      </c>
    </row>
    <row r="176" spans="1:36" s="84" customFormat="1" x14ac:dyDescent="0.25">
      <c r="B176" s="163" t="s">
        <v>388</v>
      </c>
      <c r="C176" s="92" t="s">
        <v>389</v>
      </c>
    </row>
    <row r="177" spans="2:11" s="84" customFormat="1" ht="15.75" thickBot="1" x14ac:dyDescent="0.3">
      <c r="B177" s="386"/>
      <c r="C177" s="90" t="s">
        <v>513</v>
      </c>
    </row>
    <row r="178" spans="2:11" ht="17.25" thickTop="1" thickBot="1" x14ac:dyDescent="0.3">
      <c r="B178" s="350"/>
      <c r="C178" s="93" t="s">
        <v>514</v>
      </c>
      <c r="D178" s="84"/>
      <c r="E178" s="84"/>
      <c r="F178" s="84"/>
      <c r="G178" s="84"/>
      <c r="H178" s="84"/>
      <c r="I178" s="84"/>
      <c r="J178" s="84"/>
      <c r="K178" s="84"/>
    </row>
    <row r="179" spans="2:11" s="84" customFormat="1" ht="15.75" thickTop="1" x14ac:dyDescent="0.25"/>
    <row r="180" spans="2:11" s="84" customFormat="1" x14ac:dyDescent="0.25"/>
    <row r="181" spans="2:11" s="84" customFormat="1" x14ac:dyDescent="0.25"/>
    <row r="182" spans="2:11" s="84" customFormat="1" x14ac:dyDescent="0.25"/>
    <row r="183" spans="2:11" s="84" customFormat="1" x14ac:dyDescent="0.25"/>
    <row r="184" spans="2:11" s="84" customFormat="1" x14ac:dyDescent="0.25"/>
    <row r="185" spans="2:11" s="84" customFormat="1" x14ac:dyDescent="0.25"/>
    <row r="186" spans="2:11" s="84" customFormat="1" x14ac:dyDescent="0.25"/>
    <row r="187" spans="2:11" s="84" customFormat="1" x14ac:dyDescent="0.25"/>
    <row r="188" spans="2:11" s="84" customFormat="1" x14ac:dyDescent="0.25"/>
    <row r="189" spans="2:11" s="84" customFormat="1" x14ac:dyDescent="0.25"/>
    <row r="190" spans="2:11" s="84" customFormat="1" x14ac:dyDescent="0.25"/>
    <row r="191" spans="2:11" s="84" customFormat="1" x14ac:dyDescent="0.25"/>
    <row r="192" spans="2:11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</sheetData>
  <mergeCells count="13">
    <mergeCell ref="B167:B169"/>
    <mergeCell ref="D168:H168"/>
    <mergeCell ref="I168:J168"/>
    <mergeCell ref="B11:B15"/>
    <mergeCell ref="C11:C15"/>
    <mergeCell ref="D11:J11"/>
    <mergeCell ref="D169:E169"/>
    <mergeCell ref="F169:J169"/>
    <mergeCell ref="K11:K15"/>
    <mergeCell ref="D12:H12"/>
    <mergeCell ref="I12:J12"/>
    <mergeCell ref="D13:H13"/>
    <mergeCell ref="I13:J1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-0.249977111117893"/>
  </sheetPr>
  <dimension ref="A1:AR280"/>
  <sheetViews>
    <sheetView topLeftCell="A4"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0.5703125" style="90" customWidth="1"/>
    <col min="4" max="4" width="12" style="90" customWidth="1"/>
    <col min="5" max="5" width="11.140625" style="90" customWidth="1"/>
    <col min="6" max="6" width="12.7109375" style="90" customWidth="1"/>
    <col min="7" max="7" width="8.85546875" style="90" customWidth="1"/>
    <col min="8" max="10" width="11.140625" style="90" customWidth="1"/>
    <col min="11" max="13" width="7.28515625" style="90" customWidth="1"/>
    <col min="14" max="14" width="9.28515625" style="90" customWidth="1"/>
    <col min="15" max="15" width="13.7109375" style="90" customWidth="1"/>
    <col min="16" max="16" width="7.85546875" style="84" customWidth="1"/>
    <col min="17" max="17" width="6.140625" style="84" customWidth="1"/>
    <col min="18" max="18" width="7.42578125" style="84" customWidth="1"/>
    <col min="19" max="20" width="9.140625" style="84"/>
    <col min="21" max="21" width="10.140625" style="84" customWidth="1"/>
    <col min="22" max="44" width="9.140625" style="84"/>
    <col min="45" max="16384" width="9.140625" style="90"/>
  </cols>
  <sheetData>
    <row r="1" spans="1:44" s="153" customFormat="1" ht="23.25" x14ac:dyDescent="0.35">
      <c r="B1" s="153" t="s">
        <v>140</v>
      </c>
    </row>
    <row r="2" spans="1:44" s="84" customFormat="1" ht="6.75" customHeight="1" x14ac:dyDescent="0.25"/>
    <row r="3" spans="1:44" s="30" customFormat="1" ht="18" customHeight="1" x14ac:dyDescent="0.25">
      <c r="B3" s="85" t="s">
        <v>15</v>
      </c>
      <c r="C3" s="33" t="s">
        <v>90</v>
      </c>
    </row>
    <row r="4" spans="1:44" s="30" customFormat="1" ht="12.95" customHeight="1" x14ac:dyDescent="0.25">
      <c r="B4" s="76"/>
      <c r="C4" s="30" t="s">
        <v>745</v>
      </c>
      <c r="D4" s="30" t="str">
        <f>A.1_Update!D4</f>
        <v>JAWA TENGAH</v>
      </c>
    </row>
    <row r="5" spans="1:44" s="30" customFormat="1" ht="12.95" customHeight="1" x14ac:dyDescent="0.25">
      <c r="B5" s="76"/>
      <c r="C5" s="30" t="s">
        <v>893</v>
      </c>
      <c r="D5" s="1045" t="str">
        <f>A.1_Update!D5</f>
        <v>SUKOHARJO</v>
      </c>
    </row>
    <row r="6" spans="1:44" s="30" customFormat="1" ht="12.95" customHeight="1" x14ac:dyDescent="0.25">
      <c r="B6" s="76"/>
      <c r="C6" s="30" t="s">
        <v>746</v>
      </c>
      <c r="D6" s="1045" t="str">
        <f>A.1_Update!D6</f>
        <v>MOJOLABAN</v>
      </c>
    </row>
    <row r="7" spans="1:44" s="30" customFormat="1" ht="12.95" customHeight="1" x14ac:dyDescent="0.25">
      <c r="B7" s="76"/>
      <c r="C7" s="30" t="s">
        <v>747</v>
      </c>
      <c r="D7" s="30" t="str">
        <f>A.1_Update!D7</f>
        <v>BEKONANG</v>
      </c>
    </row>
    <row r="8" spans="1:44" s="30" customFormat="1" ht="12.95" customHeight="1" x14ac:dyDescent="0.25">
      <c r="A8" s="76"/>
      <c r="C8" s="30" t="s">
        <v>894</v>
      </c>
      <c r="D8" s="30" t="str">
        <f>A.1_Update!D8</f>
        <v>RT003-RW008</v>
      </c>
    </row>
    <row r="9" spans="1:44" s="30" customFormat="1" ht="12.95" customHeight="1" x14ac:dyDescent="0.25">
      <c r="A9" s="76"/>
      <c r="C9" s="30" t="s">
        <v>748</v>
      </c>
      <c r="D9" s="618" t="str">
        <f>A.1_Update!D9</f>
        <v>25 OKTOBER 2021</v>
      </c>
    </row>
    <row r="10" spans="1:44" s="84" customFormat="1" ht="6" customHeight="1" thickBot="1" x14ac:dyDescent="0.3">
      <c r="B10" s="81"/>
      <c r="C10" s="81"/>
      <c r="D10" s="30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1:44" s="94" customFormat="1" ht="18" customHeight="1" thickBot="1" x14ac:dyDescent="0.3">
      <c r="A11" s="93"/>
      <c r="B11" s="1377" t="s">
        <v>110</v>
      </c>
      <c r="C11" s="1351" t="s">
        <v>111</v>
      </c>
      <c r="D11" s="1408" t="s">
        <v>141</v>
      </c>
      <c r="E11" s="1409"/>
      <c r="F11" s="1409"/>
      <c r="G11" s="1409"/>
      <c r="H11" s="1409"/>
      <c r="I11" s="1409"/>
      <c r="J11" s="1409"/>
      <c r="K11" s="1409"/>
      <c r="L11" s="1409"/>
      <c r="M11" s="1409"/>
      <c r="N11" s="1409"/>
      <c r="O11" s="1410"/>
      <c r="P11" s="1417" t="s">
        <v>149</v>
      </c>
      <c r="Q11" s="1421" t="s">
        <v>89</v>
      </c>
      <c r="R11" s="1422"/>
      <c r="S11" s="1430" t="s">
        <v>282</v>
      </c>
      <c r="T11" s="1434" t="s">
        <v>515</v>
      </c>
      <c r="U11" s="1435"/>
      <c r="V11" s="1435"/>
      <c r="W11" s="1436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</row>
    <row r="12" spans="1:44" s="94" customFormat="1" ht="63.75" customHeight="1" x14ac:dyDescent="0.25">
      <c r="A12" s="93"/>
      <c r="B12" s="1378"/>
      <c r="C12" s="1381"/>
      <c r="D12" s="1384" t="s">
        <v>70</v>
      </c>
      <c r="E12" s="1385"/>
      <c r="F12" s="1385"/>
      <c r="G12" s="1385"/>
      <c r="H12" s="1385"/>
      <c r="I12" s="1385"/>
      <c r="J12" s="1386"/>
      <c r="K12" s="1285" t="s">
        <v>87</v>
      </c>
      <c r="L12" s="1288"/>
      <c r="M12" s="1288"/>
      <c r="N12" s="1288"/>
      <c r="O12" s="1287"/>
      <c r="P12" s="1418"/>
      <c r="Q12" s="1423"/>
      <c r="R12" s="1424"/>
      <c r="S12" s="1431"/>
      <c r="T12" s="1437"/>
      <c r="U12" s="1438"/>
      <c r="V12" s="1438"/>
      <c r="W12" s="1439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</row>
    <row r="13" spans="1:44" s="154" customFormat="1" ht="15" customHeight="1" x14ac:dyDescent="0.25">
      <c r="A13" s="110"/>
      <c r="B13" s="1378"/>
      <c r="C13" s="1381"/>
      <c r="D13" s="1339">
        <v>20</v>
      </c>
      <c r="E13" s="1281"/>
      <c r="F13" s="1281"/>
      <c r="G13" s="1281"/>
      <c r="H13" s="1281"/>
      <c r="I13" s="1281"/>
      <c r="J13" s="1340"/>
      <c r="K13" s="1279">
        <v>21</v>
      </c>
      <c r="L13" s="1281"/>
      <c r="M13" s="1281"/>
      <c r="N13" s="1281"/>
      <c r="O13" s="1278"/>
      <c r="P13" s="1418"/>
      <c r="Q13" s="1403"/>
      <c r="R13" s="1404"/>
      <c r="S13" s="353"/>
      <c r="T13" s="1403"/>
      <c r="U13" s="1429"/>
      <c r="V13" s="1429"/>
      <c r="W13" s="1404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</row>
    <row r="14" spans="1:44" s="154" customFormat="1" ht="22.5" customHeight="1" x14ac:dyDescent="0.25">
      <c r="A14" s="110"/>
      <c r="B14" s="1379"/>
      <c r="C14" s="1382"/>
      <c r="D14" s="9" t="s">
        <v>2</v>
      </c>
      <c r="E14" s="13" t="s">
        <v>1</v>
      </c>
      <c r="F14" s="10" t="s">
        <v>0</v>
      </c>
      <c r="G14" s="10" t="s">
        <v>4</v>
      </c>
      <c r="H14" s="13" t="s">
        <v>3</v>
      </c>
      <c r="I14" s="10" t="s">
        <v>5</v>
      </c>
      <c r="J14" s="11" t="s">
        <v>9</v>
      </c>
      <c r="K14" s="9" t="s">
        <v>2</v>
      </c>
      <c r="L14" s="13" t="s">
        <v>1</v>
      </c>
      <c r="M14" s="13" t="s">
        <v>0</v>
      </c>
      <c r="N14" s="13" t="s">
        <v>4</v>
      </c>
      <c r="O14" s="11" t="s">
        <v>3</v>
      </c>
      <c r="P14" s="1418"/>
      <c r="Q14" s="322" t="s">
        <v>2</v>
      </c>
      <c r="R14" s="327" t="s">
        <v>1</v>
      </c>
      <c r="S14" s="323"/>
      <c r="T14" s="1432" t="s">
        <v>151</v>
      </c>
      <c r="U14" s="1425" t="s">
        <v>152</v>
      </c>
      <c r="V14" s="1425" t="s">
        <v>383</v>
      </c>
      <c r="W14" s="1427" t="s">
        <v>153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</row>
    <row r="15" spans="1:44" s="122" customFormat="1" ht="77.25" thickBot="1" x14ac:dyDescent="0.3">
      <c r="A15" s="89"/>
      <c r="B15" s="1380"/>
      <c r="C15" s="1383"/>
      <c r="D15" s="7" t="s">
        <v>52</v>
      </c>
      <c r="E15" s="14" t="s">
        <v>53</v>
      </c>
      <c r="F15" s="5" t="s">
        <v>421</v>
      </c>
      <c r="G15" s="5" t="s">
        <v>55</v>
      </c>
      <c r="H15" s="14" t="s">
        <v>56</v>
      </c>
      <c r="I15" s="5" t="s">
        <v>422</v>
      </c>
      <c r="J15" s="16" t="s">
        <v>58</v>
      </c>
      <c r="K15" s="7" t="s">
        <v>139</v>
      </c>
      <c r="L15" s="5">
        <v>900</v>
      </c>
      <c r="M15" s="5">
        <v>1300</v>
      </c>
      <c r="N15" s="5" t="s">
        <v>138</v>
      </c>
      <c r="O15" s="16" t="s">
        <v>137</v>
      </c>
      <c r="P15" s="1419"/>
      <c r="Q15" s="325" t="s">
        <v>112</v>
      </c>
      <c r="R15" s="326" t="s">
        <v>113</v>
      </c>
      <c r="S15" s="324"/>
      <c r="T15" s="1433"/>
      <c r="U15" s="1426"/>
      <c r="V15" s="1426"/>
      <c r="W15" s="1428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</row>
    <row r="16" spans="1:44" s="122" customFormat="1" ht="17.25" customHeight="1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314" t="s">
        <v>259</v>
      </c>
      <c r="M16" s="314" t="s">
        <v>260</v>
      </c>
      <c r="N16" s="314" t="s">
        <v>261</v>
      </c>
      <c r="O16" s="285" t="s">
        <v>262</v>
      </c>
      <c r="P16" s="285" t="s">
        <v>263</v>
      </c>
      <c r="Q16" s="285" t="s">
        <v>264</v>
      </c>
      <c r="R16" s="285" t="s">
        <v>265</v>
      </c>
      <c r="S16" s="285" t="s">
        <v>266</v>
      </c>
      <c r="T16" s="285" t="s">
        <v>267</v>
      </c>
      <c r="U16" s="285" t="s">
        <v>268</v>
      </c>
      <c r="V16" s="285" t="s">
        <v>269</v>
      </c>
      <c r="W16" s="307" t="s">
        <v>270</v>
      </c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</row>
    <row r="17" spans="1:44" s="122" customFormat="1" ht="18.75" customHeight="1" x14ac:dyDescent="0.25">
      <c r="A17" s="89"/>
      <c r="B17" s="155">
        <v>1</v>
      </c>
      <c r="C17" s="67" t="str">
        <f>A.1_Update!C17</f>
        <v>PANUT</v>
      </c>
      <c r="D17" s="8">
        <f>IF('Form FGD RT Versi 1 Lembar A3'!BF11="","",'Form FGD RT Versi 1 Lembar A3'!BF11)</f>
        <v>1</v>
      </c>
      <c r="E17" s="15" t="str">
        <f>IF('Form FGD RT Versi 1 Lembar A3'!BG11="","",'Form FGD RT Versi 1 Lembar A3'!BG11)</f>
        <v/>
      </c>
      <c r="F17" s="6" t="str">
        <f>IF('Form FGD RT Versi 1 Lembar A3'!BH11="","",'Form FGD RT Versi 1 Lembar A3'!BH11)</f>
        <v/>
      </c>
      <c r="G17" s="6" t="str">
        <f>IF('Form FGD RT Versi 1 Lembar A3'!BI11="","",'Form FGD RT Versi 1 Lembar A3'!BI11)</f>
        <v/>
      </c>
      <c r="H17" s="15" t="str">
        <f>IF('Form FGD RT Versi 1 Lembar A3'!BJ11="","",'Form FGD RT Versi 1 Lembar A3'!BJ11)</f>
        <v/>
      </c>
      <c r="I17" s="6" t="str">
        <f>IF('Form FGD RT Versi 1 Lembar A3'!BK11="","",'Form FGD RT Versi 1 Lembar A3'!BK11)</f>
        <v/>
      </c>
      <c r="J17" s="17" t="str">
        <f>IF('Form FGD RT Versi 1 Lembar A3'!BL11="","",'Form FGD RT Versi 1 Lembar A3'!BL11)</f>
        <v/>
      </c>
      <c r="K17" s="8">
        <f>IF('Form FGD RT Versi 1 Lembar A3'!BM11="","",'Form FGD RT Versi 1 Lembar A3'!BM11)</f>
        <v>1</v>
      </c>
      <c r="L17" s="6" t="str">
        <f>IF('Form FGD RT Versi 1 Lembar A3'!BN11="","",'Form FGD RT Versi 1 Lembar A3'!BN11)</f>
        <v/>
      </c>
      <c r="M17" s="6" t="str">
        <f>IF('Form FGD RT Versi 1 Lembar A3'!BO11="","",'Form FGD RT Versi 1 Lembar A3'!BO11)</f>
        <v/>
      </c>
      <c r="N17" s="6" t="str">
        <f>IF('Form FGD RT Versi 1 Lembar A3'!BP11="","",'Form FGD RT Versi 1 Lembar A3'!BP11)</f>
        <v/>
      </c>
      <c r="O17" s="17" t="str">
        <f>IF('Form FGD RT Versi 1 Lembar A3'!BQ11="","",'Form FGD RT Versi 1 Lembar A3'!BQ11)</f>
        <v/>
      </c>
      <c r="P17" s="17">
        <f>IF(C17="","",1)</f>
        <v>1</v>
      </c>
      <c r="Q17" s="86">
        <f>IF('Form FGD RT Versi 1 Lembar A3'!BS11="","",'Form FGD RT Versi 1 Lembar A3'!BS11)</f>
        <v>1</v>
      </c>
      <c r="R17" s="87" t="str">
        <f>IF('Form FGD RT Versi 1 Lembar A3'!BT11="","",'Form FGD RT Versi 1 Lembar A3'!BT11)</f>
        <v/>
      </c>
      <c r="S17" s="17">
        <f>IF('Form FGD RT Versi 1 Lembar A3'!BU11="","",'Form FGD RT Versi 1 Lembar A3'!BU11)</f>
        <v>1</v>
      </c>
      <c r="T17" s="86">
        <f>IF('Form FGD RT Versi 1 Lembar A3'!BV11="","",'Form FGD RT Versi 1 Lembar A3'!BV11)</f>
        <v>3</v>
      </c>
      <c r="U17" s="102">
        <f>IF('Form FGD RT Versi 1 Lembar A3'!BW11="","",'Form FGD RT Versi 1 Lembar A3'!BW11)</f>
        <v>1</v>
      </c>
      <c r="V17" s="88">
        <f>IF(C17="","",T17+U17)</f>
        <v>4</v>
      </c>
      <c r="W17" s="106" t="str">
        <f>IF('Form FGD RT Versi 1 Lembar A3'!BY11="","",'Form FGD RT Versi 1 Lembar A3'!BY11)</f>
        <v/>
      </c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</row>
    <row r="18" spans="1:44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>
        <f>IF('Form FGD RT Versi 1 Lembar A3'!BF12="","",'Form FGD RT Versi 1 Lembar A3'!BF12)</f>
        <v>1</v>
      </c>
      <c r="E18" s="12" t="str">
        <f>IF('Form FGD RT Versi 1 Lembar A3'!BG12="","",'Form FGD RT Versi 1 Lembar A3'!BG12)</f>
        <v/>
      </c>
      <c r="F18" s="4" t="str">
        <f>IF('Form FGD RT Versi 1 Lembar A3'!BH12="","",'Form FGD RT Versi 1 Lembar A3'!BH12)</f>
        <v/>
      </c>
      <c r="G18" s="4" t="str">
        <f>IF('Form FGD RT Versi 1 Lembar A3'!BI12="","",'Form FGD RT Versi 1 Lembar A3'!BI12)</f>
        <v/>
      </c>
      <c r="H18" s="12" t="str">
        <f>IF('Form FGD RT Versi 1 Lembar A3'!BJ12="","",'Form FGD RT Versi 1 Lembar A3'!BJ12)</f>
        <v/>
      </c>
      <c r="I18" s="4" t="str">
        <f>IF('Form FGD RT Versi 1 Lembar A3'!BK12="","",'Form FGD RT Versi 1 Lembar A3'!BK12)</f>
        <v/>
      </c>
      <c r="J18" s="18" t="str">
        <f>IF('Form FGD RT Versi 1 Lembar A3'!BL12="","",'Form FGD RT Versi 1 Lembar A3'!BL12)</f>
        <v/>
      </c>
      <c r="K18" s="3">
        <f>IF('Form FGD RT Versi 1 Lembar A3'!BM12="","",'Form FGD RT Versi 1 Lembar A3'!BM12)</f>
        <v>1</v>
      </c>
      <c r="L18" s="4" t="str">
        <f>IF('Form FGD RT Versi 1 Lembar A3'!BN12="","",'Form FGD RT Versi 1 Lembar A3'!BN12)</f>
        <v/>
      </c>
      <c r="M18" s="4" t="str">
        <f>IF('Form FGD RT Versi 1 Lembar A3'!BO12="","",'Form FGD RT Versi 1 Lembar A3'!BO12)</f>
        <v/>
      </c>
      <c r="N18" s="4" t="str">
        <f>IF('Form FGD RT Versi 1 Lembar A3'!BP12="","",'Form FGD RT Versi 1 Lembar A3'!BP12)</f>
        <v/>
      </c>
      <c r="O18" s="18" t="str">
        <f>IF('Form FGD RT Versi 1 Lembar A3'!BQ12="","",'Form FGD RT Versi 1 Lembar A3'!BQ12)</f>
        <v/>
      </c>
      <c r="P18" s="18">
        <f t="shared" ref="P18:P81" si="0">IF(C18="","",1)</f>
        <v>1</v>
      </c>
      <c r="Q18" s="3">
        <f>IF('Form FGD RT Versi 1 Lembar A3'!BS12="","",'Form FGD RT Versi 1 Lembar A3'!BS12)</f>
        <v>1</v>
      </c>
      <c r="R18" s="18" t="str">
        <f>IF('Form FGD RT Versi 1 Lembar A3'!BT12="","",'Form FGD RT Versi 1 Lembar A3'!BT12)</f>
        <v/>
      </c>
      <c r="S18" s="18">
        <f>IF('Form FGD RT Versi 1 Lembar A3'!BU12="","",'Form FGD RT Versi 1 Lembar A3'!BU12)</f>
        <v>1</v>
      </c>
      <c r="T18" s="3">
        <f>IF('Form FGD RT Versi 1 Lembar A3'!BV12="","",'Form FGD RT Versi 1 Lembar A3'!BV12)</f>
        <v>2</v>
      </c>
      <c r="U18" s="71">
        <f>IF('Form FGD RT Versi 1 Lembar A3'!BW12="","",'Form FGD RT Versi 1 Lembar A3'!BW12)</f>
        <v>3</v>
      </c>
      <c r="V18" s="4">
        <f t="shared" ref="V18:V81" si="1">IF(C18="","",T18+U18)</f>
        <v>5</v>
      </c>
      <c r="W18" s="95" t="str">
        <f>IF('Form FGD RT Versi 1 Lembar A3'!BY12="","",'Form FGD RT Versi 1 Lembar A3'!BY12)</f>
        <v/>
      </c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</row>
    <row r="19" spans="1:44" s="122" customFormat="1" ht="18.75" customHeight="1" x14ac:dyDescent="0.25">
      <c r="A19" s="89"/>
      <c r="B19" s="156">
        <v>3</v>
      </c>
      <c r="C19" s="68" t="str">
        <f>A.1_Update!C19</f>
        <v>SUHARDI</v>
      </c>
      <c r="D19" s="3">
        <f>IF('Form FGD RT Versi 1 Lembar A3'!BF13="","",'Form FGD RT Versi 1 Lembar A3'!BF13)</f>
        <v>1</v>
      </c>
      <c r="E19" s="12" t="str">
        <f>IF('Form FGD RT Versi 1 Lembar A3'!BG13="","",'Form FGD RT Versi 1 Lembar A3'!BG13)</f>
        <v/>
      </c>
      <c r="F19" s="4" t="str">
        <f>IF('Form FGD RT Versi 1 Lembar A3'!BH13="","",'Form FGD RT Versi 1 Lembar A3'!BH13)</f>
        <v/>
      </c>
      <c r="G19" s="4" t="str">
        <f>IF('Form FGD RT Versi 1 Lembar A3'!BI13="","",'Form FGD RT Versi 1 Lembar A3'!BI13)</f>
        <v/>
      </c>
      <c r="H19" s="12" t="str">
        <f>IF('Form FGD RT Versi 1 Lembar A3'!BJ13="","",'Form FGD RT Versi 1 Lembar A3'!BJ13)</f>
        <v/>
      </c>
      <c r="I19" s="4" t="str">
        <f>IF('Form FGD RT Versi 1 Lembar A3'!BK13="","",'Form FGD RT Versi 1 Lembar A3'!BK13)</f>
        <v/>
      </c>
      <c r="J19" s="18" t="str">
        <f>IF('Form FGD RT Versi 1 Lembar A3'!BL13="","",'Form FGD RT Versi 1 Lembar A3'!BL13)</f>
        <v/>
      </c>
      <c r="K19" s="3">
        <f>IF('Form FGD RT Versi 1 Lembar A3'!BM13="","",'Form FGD RT Versi 1 Lembar A3'!BM13)</f>
        <v>1</v>
      </c>
      <c r="L19" s="4" t="str">
        <f>IF('Form FGD RT Versi 1 Lembar A3'!BN13="","",'Form FGD RT Versi 1 Lembar A3'!BN13)</f>
        <v/>
      </c>
      <c r="M19" s="4" t="str">
        <f>IF('Form FGD RT Versi 1 Lembar A3'!BO13="","",'Form FGD RT Versi 1 Lembar A3'!BO13)</f>
        <v/>
      </c>
      <c r="N19" s="4" t="str">
        <f>IF('Form FGD RT Versi 1 Lembar A3'!BP13="","",'Form FGD RT Versi 1 Lembar A3'!BP13)</f>
        <v/>
      </c>
      <c r="O19" s="18" t="str">
        <f>IF('Form FGD RT Versi 1 Lembar A3'!BQ13="","",'Form FGD RT Versi 1 Lembar A3'!BQ13)</f>
        <v/>
      </c>
      <c r="P19" s="18">
        <f t="shared" si="0"/>
        <v>1</v>
      </c>
      <c r="Q19" s="3">
        <f>IF('Form FGD RT Versi 1 Lembar A3'!BS13="","",'Form FGD RT Versi 1 Lembar A3'!BS13)</f>
        <v>1</v>
      </c>
      <c r="R19" s="18" t="str">
        <f>IF('Form FGD RT Versi 1 Lembar A3'!BT13="","",'Form FGD RT Versi 1 Lembar A3'!BT13)</f>
        <v/>
      </c>
      <c r="S19" s="18">
        <f>IF('Form FGD RT Versi 1 Lembar A3'!BU13="","",'Form FGD RT Versi 1 Lembar A3'!BU13)</f>
        <v>1</v>
      </c>
      <c r="T19" s="3">
        <f>IF('Form FGD RT Versi 1 Lembar A3'!BV13="","",'Form FGD RT Versi 1 Lembar A3'!BV13)</f>
        <v>2</v>
      </c>
      <c r="U19" s="71">
        <f>IF('Form FGD RT Versi 1 Lembar A3'!BW13="","",'Form FGD RT Versi 1 Lembar A3'!BW13)</f>
        <v>1</v>
      </c>
      <c r="V19" s="4">
        <f t="shared" si="1"/>
        <v>3</v>
      </c>
      <c r="W19" s="95" t="str">
        <f>IF('Form FGD RT Versi 1 Lembar A3'!BY13="","",'Form FGD RT Versi 1 Lembar A3'!BY13)</f>
        <v/>
      </c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</row>
    <row r="20" spans="1:44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>
        <f>IF('Form FGD RT Versi 1 Lembar A3'!BF14="","",'Form FGD RT Versi 1 Lembar A3'!BF14)</f>
        <v>1</v>
      </c>
      <c r="E20" s="12" t="str">
        <f>IF('Form FGD RT Versi 1 Lembar A3'!BG14="","",'Form FGD RT Versi 1 Lembar A3'!BG14)</f>
        <v/>
      </c>
      <c r="F20" s="4" t="str">
        <f>IF('Form FGD RT Versi 1 Lembar A3'!BH14="","",'Form FGD RT Versi 1 Lembar A3'!BH14)</f>
        <v/>
      </c>
      <c r="G20" s="4" t="str">
        <f>IF('Form FGD RT Versi 1 Lembar A3'!BI14="","",'Form FGD RT Versi 1 Lembar A3'!BI14)</f>
        <v/>
      </c>
      <c r="H20" s="12" t="str">
        <f>IF('Form FGD RT Versi 1 Lembar A3'!BJ14="","",'Form FGD RT Versi 1 Lembar A3'!BJ14)</f>
        <v/>
      </c>
      <c r="I20" s="4" t="str">
        <f>IF('Form FGD RT Versi 1 Lembar A3'!BK14="","",'Form FGD RT Versi 1 Lembar A3'!BK14)</f>
        <v/>
      </c>
      <c r="J20" s="18" t="str">
        <f>IF('Form FGD RT Versi 1 Lembar A3'!BL14="","",'Form FGD RT Versi 1 Lembar A3'!BL14)</f>
        <v/>
      </c>
      <c r="K20" s="3">
        <f>IF('Form FGD RT Versi 1 Lembar A3'!BM14="","",'Form FGD RT Versi 1 Lembar A3'!BM14)</f>
        <v>1</v>
      </c>
      <c r="L20" s="4" t="str">
        <f>IF('Form FGD RT Versi 1 Lembar A3'!BN14="","",'Form FGD RT Versi 1 Lembar A3'!BN14)</f>
        <v/>
      </c>
      <c r="M20" s="4" t="str">
        <f>IF('Form FGD RT Versi 1 Lembar A3'!BO14="","",'Form FGD RT Versi 1 Lembar A3'!BO14)</f>
        <v/>
      </c>
      <c r="N20" s="4" t="str">
        <f>IF('Form FGD RT Versi 1 Lembar A3'!BP14="","",'Form FGD RT Versi 1 Lembar A3'!BP14)</f>
        <v/>
      </c>
      <c r="O20" s="18" t="str">
        <f>IF('Form FGD RT Versi 1 Lembar A3'!BQ14="","",'Form FGD RT Versi 1 Lembar A3'!BQ14)</f>
        <v/>
      </c>
      <c r="P20" s="18">
        <f t="shared" si="0"/>
        <v>1</v>
      </c>
      <c r="Q20" s="3">
        <f>IF('Form FGD RT Versi 1 Lembar A3'!BS14="","",'Form FGD RT Versi 1 Lembar A3'!BS14)</f>
        <v>1</v>
      </c>
      <c r="R20" s="18" t="str">
        <f>IF('Form FGD RT Versi 1 Lembar A3'!BT14="","",'Form FGD RT Versi 1 Lembar A3'!BT14)</f>
        <v/>
      </c>
      <c r="S20" s="18">
        <f>IF('Form FGD RT Versi 1 Lembar A3'!BU14="","",'Form FGD RT Versi 1 Lembar A3'!BU14)</f>
        <v>1</v>
      </c>
      <c r="T20" s="3">
        <f>IF('Form FGD RT Versi 1 Lembar A3'!BV14="","",'Form FGD RT Versi 1 Lembar A3'!BV14)</f>
        <v>1</v>
      </c>
      <c r="U20" s="71">
        <f>IF('Form FGD RT Versi 1 Lembar A3'!BW14="","",'Form FGD RT Versi 1 Lembar A3'!BW14)</f>
        <v>1</v>
      </c>
      <c r="V20" s="4">
        <f t="shared" si="1"/>
        <v>2</v>
      </c>
      <c r="W20" s="95" t="str">
        <f>IF('Form FGD RT Versi 1 Lembar A3'!BY14="","",'Form FGD RT Versi 1 Lembar A3'!BY14)</f>
        <v/>
      </c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</row>
    <row r="21" spans="1:44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>
        <f>IF('Form FGD RT Versi 1 Lembar A3'!BF15="","",'Form FGD RT Versi 1 Lembar A3'!BF15)</f>
        <v>1</v>
      </c>
      <c r="E21" s="12" t="str">
        <f>IF('Form FGD RT Versi 1 Lembar A3'!BG15="","",'Form FGD RT Versi 1 Lembar A3'!BG15)</f>
        <v/>
      </c>
      <c r="F21" s="4" t="str">
        <f>IF('Form FGD RT Versi 1 Lembar A3'!BH15="","",'Form FGD RT Versi 1 Lembar A3'!BH15)</f>
        <v/>
      </c>
      <c r="G21" s="4" t="str">
        <f>IF('Form FGD RT Versi 1 Lembar A3'!BI15="","",'Form FGD RT Versi 1 Lembar A3'!BI15)</f>
        <v/>
      </c>
      <c r="H21" s="12" t="str">
        <f>IF('Form FGD RT Versi 1 Lembar A3'!BJ15="","",'Form FGD RT Versi 1 Lembar A3'!BJ15)</f>
        <v/>
      </c>
      <c r="I21" s="4" t="str">
        <f>IF('Form FGD RT Versi 1 Lembar A3'!BK15="","",'Form FGD RT Versi 1 Lembar A3'!BK15)</f>
        <v/>
      </c>
      <c r="J21" s="18" t="str">
        <f>IF('Form FGD RT Versi 1 Lembar A3'!BL15="","",'Form FGD RT Versi 1 Lembar A3'!BL15)</f>
        <v/>
      </c>
      <c r="K21" s="3">
        <f>IF('Form FGD RT Versi 1 Lembar A3'!BM15="","",'Form FGD RT Versi 1 Lembar A3'!BM15)</f>
        <v>1</v>
      </c>
      <c r="L21" s="4" t="str">
        <f>IF('Form FGD RT Versi 1 Lembar A3'!BN15="","",'Form FGD RT Versi 1 Lembar A3'!BN15)</f>
        <v/>
      </c>
      <c r="M21" s="4" t="str">
        <f>IF('Form FGD RT Versi 1 Lembar A3'!BO15="","",'Form FGD RT Versi 1 Lembar A3'!BO15)</f>
        <v/>
      </c>
      <c r="N21" s="4" t="str">
        <f>IF('Form FGD RT Versi 1 Lembar A3'!BP15="","",'Form FGD RT Versi 1 Lembar A3'!BP15)</f>
        <v/>
      </c>
      <c r="O21" s="18" t="str">
        <f>IF('Form FGD RT Versi 1 Lembar A3'!BQ15="","",'Form FGD RT Versi 1 Lembar A3'!BQ15)</f>
        <v/>
      </c>
      <c r="P21" s="18">
        <f t="shared" si="0"/>
        <v>1</v>
      </c>
      <c r="Q21" s="3">
        <f>IF('Form FGD RT Versi 1 Lembar A3'!BS15="","",'Form FGD RT Versi 1 Lembar A3'!BS15)</f>
        <v>1</v>
      </c>
      <c r="R21" s="18" t="str">
        <f>IF('Form FGD RT Versi 1 Lembar A3'!BT15="","",'Form FGD RT Versi 1 Lembar A3'!BT15)</f>
        <v/>
      </c>
      <c r="S21" s="18">
        <f>IF('Form FGD RT Versi 1 Lembar A3'!BU15="","",'Form FGD RT Versi 1 Lembar A3'!BU15)</f>
        <v>1</v>
      </c>
      <c r="T21" s="3">
        <f>IF('Form FGD RT Versi 1 Lembar A3'!BV15="","",'Form FGD RT Versi 1 Lembar A3'!BV15)</f>
        <v>1</v>
      </c>
      <c r="U21" s="71">
        <f>IF('Form FGD RT Versi 1 Lembar A3'!BW15="","",'Form FGD RT Versi 1 Lembar A3'!BW15)</f>
        <v>1</v>
      </c>
      <c r="V21" s="4">
        <f t="shared" si="1"/>
        <v>2</v>
      </c>
      <c r="W21" s="95" t="str">
        <f>IF('Form FGD RT Versi 1 Lembar A3'!BY15="","",'Form FGD RT Versi 1 Lembar A3'!BY15)</f>
        <v/>
      </c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</row>
    <row r="22" spans="1:44" s="122" customFormat="1" ht="18.75" customHeight="1" x14ac:dyDescent="0.25">
      <c r="A22" s="89"/>
      <c r="B22" s="156">
        <v>6</v>
      </c>
      <c r="C22" s="68" t="str">
        <f>A.1_Update!C22</f>
        <v>SULARNO</v>
      </c>
      <c r="D22" s="3">
        <f>IF('Form FGD RT Versi 1 Lembar A3'!BF16="","",'Form FGD RT Versi 1 Lembar A3'!BF16)</f>
        <v>1</v>
      </c>
      <c r="E22" s="12" t="str">
        <f>IF('Form FGD RT Versi 1 Lembar A3'!BG16="","",'Form FGD RT Versi 1 Lembar A3'!BG16)</f>
        <v/>
      </c>
      <c r="F22" s="4" t="str">
        <f>IF('Form FGD RT Versi 1 Lembar A3'!BH16="","",'Form FGD RT Versi 1 Lembar A3'!BH16)</f>
        <v/>
      </c>
      <c r="G22" s="4" t="str">
        <f>IF('Form FGD RT Versi 1 Lembar A3'!BI16="","",'Form FGD RT Versi 1 Lembar A3'!BI16)</f>
        <v/>
      </c>
      <c r="H22" s="12" t="str">
        <f>IF('Form FGD RT Versi 1 Lembar A3'!BJ16="","",'Form FGD RT Versi 1 Lembar A3'!BJ16)</f>
        <v/>
      </c>
      <c r="I22" s="4" t="str">
        <f>IF('Form FGD RT Versi 1 Lembar A3'!BK16="","",'Form FGD RT Versi 1 Lembar A3'!BK16)</f>
        <v/>
      </c>
      <c r="J22" s="18" t="str">
        <f>IF('Form FGD RT Versi 1 Lembar A3'!BL16="","",'Form FGD RT Versi 1 Lembar A3'!BL16)</f>
        <v/>
      </c>
      <c r="K22" s="3">
        <f>IF('Form FGD RT Versi 1 Lembar A3'!BM16="","",'Form FGD RT Versi 1 Lembar A3'!BM16)</f>
        <v>1</v>
      </c>
      <c r="L22" s="4" t="str">
        <f>IF('Form FGD RT Versi 1 Lembar A3'!BN16="","",'Form FGD RT Versi 1 Lembar A3'!BN16)</f>
        <v/>
      </c>
      <c r="M22" s="4" t="str">
        <f>IF('Form FGD RT Versi 1 Lembar A3'!BO16="","",'Form FGD RT Versi 1 Lembar A3'!BO16)</f>
        <v/>
      </c>
      <c r="N22" s="4" t="str">
        <f>IF('Form FGD RT Versi 1 Lembar A3'!BP16="","",'Form FGD RT Versi 1 Lembar A3'!BP16)</f>
        <v/>
      </c>
      <c r="O22" s="18" t="str">
        <f>IF('Form FGD RT Versi 1 Lembar A3'!BQ16="","",'Form FGD RT Versi 1 Lembar A3'!BQ16)</f>
        <v/>
      </c>
      <c r="P22" s="18">
        <f t="shared" si="0"/>
        <v>1</v>
      </c>
      <c r="Q22" s="3">
        <f>IF('Form FGD RT Versi 1 Lembar A3'!BS16="","",'Form FGD RT Versi 1 Lembar A3'!BS16)</f>
        <v>1</v>
      </c>
      <c r="R22" s="18" t="str">
        <f>IF('Form FGD RT Versi 1 Lembar A3'!BT16="","",'Form FGD RT Versi 1 Lembar A3'!BT16)</f>
        <v/>
      </c>
      <c r="S22" s="18">
        <f>IF('Form FGD RT Versi 1 Lembar A3'!BU16="","",'Form FGD RT Versi 1 Lembar A3'!BU16)</f>
        <v>1</v>
      </c>
      <c r="T22" s="3">
        <f>IF('Form FGD RT Versi 1 Lembar A3'!BV16="","",'Form FGD RT Versi 1 Lembar A3'!BV16)</f>
        <v>2</v>
      </c>
      <c r="U22" s="71">
        <f>IF('Form FGD RT Versi 1 Lembar A3'!BW16="","",'Form FGD RT Versi 1 Lembar A3'!BW16)</f>
        <v>2</v>
      </c>
      <c r="V22" s="4">
        <f t="shared" si="1"/>
        <v>4</v>
      </c>
      <c r="W22" s="95" t="str">
        <f>IF('Form FGD RT Versi 1 Lembar A3'!BY16="","",'Form FGD RT Versi 1 Lembar A3'!BY16)</f>
        <v/>
      </c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</row>
    <row r="23" spans="1:44" s="122" customFormat="1" ht="18.75" customHeight="1" x14ac:dyDescent="0.25">
      <c r="A23" s="89"/>
      <c r="B23" s="156">
        <v>7</v>
      </c>
      <c r="C23" s="68" t="str">
        <f>A.1_Update!C23</f>
        <v>SUYAMTO</v>
      </c>
      <c r="D23" s="3">
        <f>IF('Form FGD RT Versi 1 Lembar A3'!BF17="","",'Form FGD RT Versi 1 Lembar A3'!BF17)</f>
        <v>1</v>
      </c>
      <c r="E23" s="12" t="str">
        <f>IF('Form FGD RT Versi 1 Lembar A3'!BG17="","",'Form FGD RT Versi 1 Lembar A3'!BG17)</f>
        <v/>
      </c>
      <c r="F23" s="4" t="str">
        <f>IF('Form FGD RT Versi 1 Lembar A3'!BH17="","",'Form FGD RT Versi 1 Lembar A3'!BH17)</f>
        <v/>
      </c>
      <c r="G23" s="4" t="str">
        <f>IF('Form FGD RT Versi 1 Lembar A3'!BI17="","",'Form FGD RT Versi 1 Lembar A3'!BI17)</f>
        <v/>
      </c>
      <c r="H23" s="12" t="str">
        <f>IF('Form FGD RT Versi 1 Lembar A3'!BJ17="","",'Form FGD RT Versi 1 Lembar A3'!BJ17)</f>
        <v/>
      </c>
      <c r="I23" s="4" t="str">
        <f>IF('Form FGD RT Versi 1 Lembar A3'!BK17="","",'Form FGD RT Versi 1 Lembar A3'!BK17)</f>
        <v/>
      </c>
      <c r="J23" s="18" t="str">
        <f>IF('Form FGD RT Versi 1 Lembar A3'!BL17="","",'Form FGD RT Versi 1 Lembar A3'!BL17)</f>
        <v/>
      </c>
      <c r="K23" s="3">
        <f>IF('Form FGD RT Versi 1 Lembar A3'!BM17="","",'Form FGD RT Versi 1 Lembar A3'!BM17)</f>
        <v>1</v>
      </c>
      <c r="L23" s="4" t="str">
        <f>IF('Form FGD RT Versi 1 Lembar A3'!BN17="","",'Form FGD RT Versi 1 Lembar A3'!BN17)</f>
        <v/>
      </c>
      <c r="M23" s="4" t="str">
        <f>IF('Form FGD RT Versi 1 Lembar A3'!BO17="","",'Form FGD RT Versi 1 Lembar A3'!BO17)</f>
        <v/>
      </c>
      <c r="N23" s="4" t="str">
        <f>IF('Form FGD RT Versi 1 Lembar A3'!BP17="","",'Form FGD RT Versi 1 Lembar A3'!BP17)</f>
        <v/>
      </c>
      <c r="O23" s="18" t="str">
        <f>IF('Form FGD RT Versi 1 Lembar A3'!BQ17="","",'Form FGD RT Versi 1 Lembar A3'!BQ17)</f>
        <v/>
      </c>
      <c r="P23" s="18">
        <f t="shared" si="0"/>
        <v>1</v>
      </c>
      <c r="Q23" s="3">
        <f>IF('Form FGD RT Versi 1 Lembar A3'!BS17="","",'Form FGD RT Versi 1 Lembar A3'!BS17)</f>
        <v>1</v>
      </c>
      <c r="R23" s="18" t="str">
        <f>IF('Form FGD RT Versi 1 Lembar A3'!BT17="","",'Form FGD RT Versi 1 Lembar A3'!BT17)</f>
        <v/>
      </c>
      <c r="S23" s="18">
        <f>IF('Form FGD RT Versi 1 Lembar A3'!BU17="","",'Form FGD RT Versi 1 Lembar A3'!BU17)</f>
        <v>1</v>
      </c>
      <c r="T23" s="3">
        <f>IF('Form FGD RT Versi 1 Lembar A3'!BV17="","",'Form FGD RT Versi 1 Lembar A3'!BV17)</f>
        <v>2</v>
      </c>
      <c r="U23" s="71">
        <f>IF('Form FGD RT Versi 1 Lembar A3'!BW17="","",'Form FGD RT Versi 1 Lembar A3'!BW17)</f>
        <v>2</v>
      </c>
      <c r="V23" s="4">
        <f t="shared" si="1"/>
        <v>4</v>
      </c>
      <c r="W23" s="95" t="str">
        <f>IF('Form FGD RT Versi 1 Lembar A3'!BY17="","",'Form FGD RT Versi 1 Lembar A3'!BY17)</f>
        <v/>
      </c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</row>
    <row r="24" spans="1:44" s="122" customFormat="1" ht="18.75" customHeight="1" x14ac:dyDescent="0.25">
      <c r="A24" s="89"/>
      <c r="B24" s="156">
        <v>8</v>
      </c>
      <c r="C24" s="68" t="str">
        <f>A.1_Update!C24</f>
        <v>WIJI</v>
      </c>
      <c r="D24" s="3">
        <f>IF('Form FGD RT Versi 1 Lembar A3'!BF18="","",'Form FGD RT Versi 1 Lembar A3'!BF18)</f>
        <v>1</v>
      </c>
      <c r="E24" s="12" t="str">
        <f>IF('Form FGD RT Versi 1 Lembar A3'!BG18="","",'Form FGD RT Versi 1 Lembar A3'!BG18)</f>
        <v/>
      </c>
      <c r="F24" s="4" t="str">
        <f>IF('Form FGD RT Versi 1 Lembar A3'!BH18="","",'Form FGD RT Versi 1 Lembar A3'!BH18)</f>
        <v/>
      </c>
      <c r="G24" s="4" t="str">
        <f>IF('Form FGD RT Versi 1 Lembar A3'!BI18="","",'Form FGD RT Versi 1 Lembar A3'!BI18)</f>
        <v/>
      </c>
      <c r="H24" s="12" t="str">
        <f>IF('Form FGD RT Versi 1 Lembar A3'!BJ18="","",'Form FGD RT Versi 1 Lembar A3'!BJ18)</f>
        <v/>
      </c>
      <c r="I24" s="4" t="str">
        <f>IF('Form FGD RT Versi 1 Lembar A3'!BK18="","",'Form FGD RT Versi 1 Lembar A3'!BK18)</f>
        <v/>
      </c>
      <c r="J24" s="18" t="str">
        <f>IF('Form FGD RT Versi 1 Lembar A3'!BL18="","",'Form FGD RT Versi 1 Lembar A3'!BL18)</f>
        <v/>
      </c>
      <c r="K24" s="3">
        <f>IF('Form FGD RT Versi 1 Lembar A3'!BM18="","",'Form FGD RT Versi 1 Lembar A3'!BM18)</f>
        <v>1</v>
      </c>
      <c r="L24" s="4" t="str">
        <f>IF('Form FGD RT Versi 1 Lembar A3'!BN18="","",'Form FGD RT Versi 1 Lembar A3'!BN18)</f>
        <v/>
      </c>
      <c r="M24" s="4" t="str">
        <f>IF('Form FGD RT Versi 1 Lembar A3'!BO18="","",'Form FGD RT Versi 1 Lembar A3'!BO18)</f>
        <v/>
      </c>
      <c r="N24" s="4" t="str">
        <f>IF('Form FGD RT Versi 1 Lembar A3'!BP18="","",'Form FGD RT Versi 1 Lembar A3'!BP18)</f>
        <v/>
      </c>
      <c r="O24" s="18" t="str">
        <f>IF('Form FGD RT Versi 1 Lembar A3'!BQ18="","",'Form FGD RT Versi 1 Lembar A3'!BQ18)</f>
        <v/>
      </c>
      <c r="P24" s="18">
        <f t="shared" si="0"/>
        <v>1</v>
      </c>
      <c r="Q24" s="3">
        <f>IF('Form FGD RT Versi 1 Lembar A3'!BS18="","",'Form FGD RT Versi 1 Lembar A3'!BS18)</f>
        <v>1</v>
      </c>
      <c r="R24" s="18" t="str">
        <f>IF('Form FGD RT Versi 1 Lembar A3'!BT18="","",'Form FGD RT Versi 1 Lembar A3'!BT18)</f>
        <v/>
      </c>
      <c r="S24" s="18">
        <f>IF('Form FGD RT Versi 1 Lembar A3'!BU18="","",'Form FGD RT Versi 1 Lembar A3'!BU18)</f>
        <v>1</v>
      </c>
      <c r="T24" s="3">
        <f>IF('Form FGD RT Versi 1 Lembar A3'!BV18="","",'Form FGD RT Versi 1 Lembar A3'!BV18)</f>
        <v>2</v>
      </c>
      <c r="U24" s="71">
        <f>IF('Form FGD RT Versi 1 Lembar A3'!BW18="","",'Form FGD RT Versi 1 Lembar A3'!BW18)</f>
        <v>2</v>
      </c>
      <c r="V24" s="4">
        <f t="shared" si="1"/>
        <v>4</v>
      </c>
      <c r="W24" s="95" t="str">
        <f>IF('Form FGD RT Versi 1 Lembar A3'!BY18="","",'Form FGD RT Versi 1 Lembar A3'!BY18)</f>
        <v/>
      </c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</row>
    <row r="25" spans="1:44" s="122" customFormat="1" ht="18.75" customHeight="1" x14ac:dyDescent="0.25">
      <c r="A25" s="89"/>
      <c r="B25" s="156">
        <v>9</v>
      </c>
      <c r="C25" s="68" t="str">
        <f>A.1_Update!C25</f>
        <v>TIMAN</v>
      </c>
      <c r="D25" s="3">
        <f>IF('Form FGD RT Versi 1 Lembar A3'!BF19="","",'Form FGD RT Versi 1 Lembar A3'!BF19)</f>
        <v>1</v>
      </c>
      <c r="E25" s="12" t="str">
        <f>IF('Form FGD RT Versi 1 Lembar A3'!BG19="","",'Form FGD RT Versi 1 Lembar A3'!BG19)</f>
        <v/>
      </c>
      <c r="F25" s="4" t="str">
        <f>IF('Form FGD RT Versi 1 Lembar A3'!BH19="","",'Form FGD RT Versi 1 Lembar A3'!BH19)</f>
        <v/>
      </c>
      <c r="G25" s="4" t="str">
        <f>IF('Form FGD RT Versi 1 Lembar A3'!BI19="","",'Form FGD RT Versi 1 Lembar A3'!BI19)</f>
        <v/>
      </c>
      <c r="H25" s="12" t="str">
        <f>IF('Form FGD RT Versi 1 Lembar A3'!BJ19="","",'Form FGD RT Versi 1 Lembar A3'!BJ19)</f>
        <v/>
      </c>
      <c r="I25" s="4" t="str">
        <f>IF('Form FGD RT Versi 1 Lembar A3'!BK19="","",'Form FGD RT Versi 1 Lembar A3'!BK19)</f>
        <v/>
      </c>
      <c r="J25" s="18" t="str">
        <f>IF('Form FGD RT Versi 1 Lembar A3'!BL19="","",'Form FGD RT Versi 1 Lembar A3'!BL19)</f>
        <v/>
      </c>
      <c r="K25" s="3">
        <f>IF('Form FGD RT Versi 1 Lembar A3'!BM19="","",'Form FGD RT Versi 1 Lembar A3'!BM19)</f>
        <v>1</v>
      </c>
      <c r="L25" s="4" t="str">
        <f>IF('Form FGD RT Versi 1 Lembar A3'!BN19="","",'Form FGD RT Versi 1 Lembar A3'!BN19)</f>
        <v/>
      </c>
      <c r="M25" s="4" t="str">
        <f>IF('Form FGD RT Versi 1 Lembar A3'!BO19="","",'Form FGD RT Versi 1 Lembar A3'!BO19)</f>
        <v/>
      </c>
      <c r="N25" s="4" t="str">
        <f>IF('Form FGD RT Versi 1 Lembar A3'!BP19="","",'Form FGD RT Versi 1 Lembar A3'!BP19)</f>
        <v/>
      </c>
      <c r="O25" s="18" t="str">
        <f>IF('Form FGD RT Versi 1 Lembar A3'!BQ19="","",'Form FGD RT Versi 1 Lembar A3'!BQ19)</f>
        <v/>
      </c>
      <c r="P25" s="18">
        <f t="shared" si="0"/>
        <v>1</v>
      </c>
      <c r="Q25" s="3">
        <f>IF('Form FGD RT Versi 1 Lembar A3'!BS19="","",'Form FGD RT Versi 1 Lembar A3'!BS19)</f>
        <v>1</v>
      </c>
      <c r="R25" s="18" t="str">
        <f>IF('Form FGD RT Versi 1 Lembar A3'!BT19="","",'Form FGD RT Versi 1 Lembar A3'!BT19)</f>
        <v/>
      </c>
      <c r="S25" s="18">
        <f>IF('Form FGD RT Versi 1 Lembar A3'!BU19="","",'Form FGD RT Versi 1 Lembar A3'!BU19)</f>
        <v>1</v>
      </c>
      <c r="T25" s="3">
        <f>IF('Form FGD RT Versi 1 Lembar A3'!BV19="","",'Form FGD RT Versi 1 Lembar A3'!BV19)</f>
        <v>1</v>
      </c>
      <c r="U25" s="71">
        <f>IF('Form FGD RT Versi 1 Lembar A3'!BW19="","",'Form FGD RT Versi 1 Lembar A3'!BW19)</f>
        <v>3</v>
      </c>
      <c r="V25" s="4">
        <f t="shared" si="1"/>
        <v>4</v>
      </c>
      <c r="W25" s="95" t="str">
        <f>IF('Form FGD RT Versi 1 Lembar A3'!BY19="","",'Form FGD RT Versi 1 Lembar A3'!BY19)</f>
        <v/>
      </c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</row>
    <row r="26" spans="1:44" ht="18.75" customHeight="1" x14ac:dyDescent="0.25">
      <c r="B26" s="156">
        <v>10</v>
      </c>
      <c r="C26" s="68" t="str">
        <f>A.1_Update!C26</f>
        <v>SUGIMAN</v>
      </c>
      <c r="D26" s="156">
        <f>IF('Form FGD RT Versi 1 Lembar A3'!BF20="","",'Form FGD RT Versi 1 Lembar A3'!BF20)</f>
        <v>1</v>
      </c>
      <c r="E26" s="157" t="str">
        <f>IF('Form FGD RT Versi 1 Lembar A3'!BG20="","",'Form FGD RT Versi 1 Lembar A3'!BG20)</f>
        <v/>
      </c>
      <c r="F26" s="159" t="str">
        <f>IF('Form FGD RT Versi 1 Lembar A3'!BH20="","",'Form FGD RT Versi 1 Lembar A3'!BH20)</f>
        <v/>
      </c>
      <c r="G26" s="159" t="str">
        <f>IF('Form FGD RT Versi 1 Lembar A3'!BI20="","",'Form FGD RT Versi 1 Lembar A3'!BI20)</f>
        <v/>
      </c>
      <c r="H26" s="157" t="str">
        <f>IF('Form FGD RT Versi 1 Lembar A3'!BJ20="","",'Form FGD RT Versi 1 Lembar A3'!BJ20)</f>
        <v/>
      </c>
      <c r="I26" s="159" t="str">
        <f>IF('Form FGD RT Versi 1 Lembar A3'!BK20="","",'Form FGD RT Versi 1 Lembar A3'!BK20)</f>
        <v/>
      </c>
      <c r="J26" s="158" t="str">
        <f>IF('Form FGD RT Versi 1 Lembar A3'!BL20="","",'Form FGD RT Versi 1 Lembar A3'!BL20)</f>
        <v/>
      </c>
      <c r="K26" s="156">
        <f>IF('Form FGD RT Versi 1 Lembar A3'!BM20="","",'Form FGD RT Versi 1 Lembar A3'!BM20)</f>
        <v>1</v>
      </c>
      <c r="L26" s="159" t="str">
        <f>IF('Form FGD RT Versi 1 Lembar A3'!BN20="","",'Form FGD RT Versi 1 Lembar A3'!BN20)</f>
        <v/>
      </c>
      <c r="M26" s="159" t="str">
        <f>IF('Form FGD RT Versi 1 Lembar A3'!BO20="","",'Form FGD RT Versi 1 Lembar A3'!BO20)</f>
        <v/>
      </c>
      <c r="N26" s="159" t="str">
        <f>IF('Form FGD RT Versi 1 Lembar A3'!BP20="","",'Form FGD RT Versi 1 Lembar A3'!BP20)</f>
        <v/>
      </c>
      <c r="O26" s="158" t="str">
        <f>IF('Form FGD RT Versi 1 Lembar A3'!BQ20="","",'Form FGD RT Versi 1 Lembar A3'!BQ20)</f>
        <v/>
      </c>
      <c r="P26" s="158">
        <f t="shared" si="0"/>
        <v>1</v>
      </c>
      <c r="Q26" s="156">
        <f>IF('Form FGD RT Versi 1 Lembar A3'!BS20="","",'Form FGD RT Versi 1 Lembar A3'!BS20)</f>
        <v>1</v>
      </c>
      <c r="R26" s="158" t="str">
        <f>IF('Form FGD RT Versi 1 Lembar A3'!BT20="","",'Form FGD RT Versi 1 Lembar A3'!BT20)</f>
        <v/>
      </c>
      <c r="S26" s="158">
        <f>IF('Form FGD RT Versi 1 Lembar A3'!BU20="","",'Form FGD RT Versi 1 Lembar A3'!BU20)</f>
        <v>1</v>
      </c>
      <c r="T26" s="156">
        <f>IF('Form FGD RT Versi 1 Lembar A3'!BV20="","",'Form FGD RT Versi 1 Lembar A3'!BV20)</f>
        <v>3</v>
      </c>
      <c r="U26" s="168">
        <f>IF('Form FGD RT Versi 1 Lembar A3'!BW20="","",'Form FGD RT Versi 1 Lembar A3'!BW20)</f>
        <v>2</v>
      </c>
      <c r="V26" s="159">
        <f t="shared" si="1"/>
        <v>5</v>
      </c>
      <c r="W26" s="169" t="str">
        <f>IF('Form FGD RT Versi 1 Lembar A3'!BY20="","",'Form FGD RT Versi 1 Lembar A3'!BY20)</f>
        <v/>
      </c>
    </row>
    <row r="27" spans="1:44" ht="18.75" customHeight="1" x14ac:dyDescent="0.25">
      <c r="B27" s="156">
        <v>11</v>
      </c>
      <c r="C27" s="68" t="str">
        <f>A.1_Update!C27</f>
        <v>SRIYANTO SUGIMIN</v>
      </c>
      <c r="D27" s="156">
        <f>IF('Form FGD RT Versi 1 Lembar A3'!BF21="","",'Form FGD RT Versi 1 Lembar A3'!BF21)</f>
        <v>1</v>
      </c>
      <c r="E27" s="157" t="str">
        <f>IF('Form FGD RT Versi 1 Lembar A3'!BG21="","",'Form FGD RT Versi 1 Lembar A3'!BG21)</f>
        <v/>
      </c>
      <c r="F27" s="159" t="str">
        <f>IF('Form FGD RT Versi 1 Lembar A3'!BH21="","",'Form FGD RT Versi 1 Lembar A3'!BH21)</f>
        <v/>
      </c>
      <c r="G27" s="159" t="str">
        <f>IF('Form FGD RT Versi 1 Lembar A3'!BI21="","",'Form FGD RT Versi 1 Lembar A3'!BI21)</f>
        <v/>
      </c>
      <c r="H27" s="157" t="str">
        <f>IF('Form FGD RT Versi 1 Lembar A3'!BJ21="","",'Form FGD RT Versi 1 Lembar A3'!BJ21)</f>
        <v/>
      </c>
      <c r="I27" s="159" t="str">
        <f>IF('Form FGD RT Versi 1 Lembar A3'!BK21="","",'Form FGD RT Versi 1 Lembar A3'!BK21)</f>
        <v/>
      </c>
      <c r="J27" s="158" t="str">
        <f>IF('Form FGD RT Versi 1 Lembar A3'!BL21="","",'Form FGD RT Versi 1 Lembar A3'!BL21)</f>
        <v/>
      </c>
      <c r="K27" s="156">
        <f>IF('Form FGD RT Versi 1 Lembar A3'!BM21="","",'Form FGD RT Versi 1 Lembar A3'!BM21)</f>
        <v>1</v>
      </c>
      <c r="L27" s="159" t="str">
        <f>IF('Form FGD RT Versi 1 Lembar A3'!BN21="","",'Form FGD RT Versi 1 Lembar A3'!BN21)</f>
        <v/>
      </c>
      <c r="M27" s="159" t="str">
        <f>IF('Form FGD RT Versi 1 Lembar A3'!BO21="","",'Form FGD RT Versi 1 Lembar A3'!BO21)</f>
        <v/>
      </c>
      <c r="N27" s="159" t="str">
        <f>IF('Form FGD RT Versi 1 Lembar A3'!BP21="","",'Form FGD RT Versi 1 Lembar A3'!BP21)</f>
        <v/>
      </c>
      <c r="O27" s="158" t="str">
        <f>IF('Form FGD RT Versi 1 Lembar A3'!BQ21="","",'Form FGD RT Versi 1 Lembar A3'!BQ21)</f>
        <v/>
      </c>
      <c r="P27" s="158">
        <f t="shared" si="0"/>
        <v>1</v>
      </c>
      <c r="Q27" s="156">
        <f>IF('Form FGD RT Versi 1 Lembar A3'!BS21="","",'Form FGD RT Versi 1 Lembar A3'!BS21)</f>
        <v>1</v>
      </c>
      <c r="R27" s="158" t="str">
        <f>IF('Form FGD RT Versi 1 Lembar A3'!BT21="","",'Form FGD RT Versi 1 Lembar A3'!BT21)</f>
        <v/>
      </c>
      <c r="S27" s="158">
        <f>IF('Form FGD RT Versi 1 Lembar A3'!BU21="","",'Form FGD RT Versi 1 Lembar A3'!BU21)</f>
        <v>1</v>
      </c>
      <c r="T27" s="156">
        <f>IF('Form FGD RT Versi 1 Lembar A3'!BV21="","",'Form FGD RT Versi 1 Lembar A3'!BV21)</f>
        <v>2</v>
      </c>
      <c r="U27" s="168">
        <f>IF('Form FGD RT Versi 1 Lembar A3'!BW21="","",'Form FGD RT Versi 1 Lembar A3'!BW21)</f>
        <v>1</v>
      </c>
      <c r="V27" s="159">
        <f t="shared" si="1"/>
        <v>3</v>
      </c>
      <c r="W27" s="169" t="str">
        <f>IF('Form FGD RT Versi 1 Lembar A3'!BY21="","",'Form FGD RT Versi 1 Lembar A3'!BY21)</f>
        <v/>
      </c>
    </row>
    <row r="28" spans="1:44" ht="18.75" customHeight="1" x14ac:dyDescent="0.25">
      <c r="B28" s="156">
        <v>12</v>
      </c>
      <c r="C28" s="68" t="str">
        <f>A.1_Update!C28</f>
        <v>SUGIYANTO</v>
      </c>
      <c r="D28" s="156">
        <f>IF('Form FGD RT Versi 1 Lembar A3'!BF22="","",'Form FGD RT Versi 1 Lembar A3'!BF22)</f>
        <v>1</v>
      </c>
      <c r="E28" s="157" t="str">
        <f>IF('Form FGD RT Versi 1 Lembar A3'!BG22="","",'Form FGD RT Versi 1 Lembar A3'!BG22)</f>
        <v/>
      </c>
      <c r="F28" s="159" t="str">
        <f>IF('Form FGD RT Versi 1 Lembar A3'!BH22="","",'Form FGD RT Versi 1 Lembar A3'!BH22)</f>
        <v/>
      </c>
      <c r="G28" s="159" t="str">
        <f>IF('Form FGD RT Versi 1 Lembar A3'!BI22="","",'Form FGD RT Versi 1 Lembar A3'!BI22)</f>
        <v/>
      </c>
      <c r="H28" s="157" t="str">
        <f>IF('Form FGD RT Versi 1 Lembar A3'!BJ22="","",'Form FGD RT Versi 1 Lembar A3'!BJ22)</f>
        <v/>
      </c>
      <c r="I28" s="159" t="str">
        <f>IF('Form FGD RT Versi 1 Lembar A3'!BK22="","",'Form FGD RT Versi 1 Lembar A3'!BK22)</f>
        <v/>
      </c>
      <c r="J28" s="158" t="str">
        <f>IF('Form FGD RT Versi 1 Lembar A3'!BL22="","",'Form FGD RT Versi 1 Lembar A3'!BL22)</f>
        <v/>
      </c>
      <c r="K28" s="156">
        <f>IF('Form FGD RT Versi 1 Lembar A3'!BM22="","",'Form FGD RT Versi 1 Lembar A3'!BM22)</f>
        <v>1</v>
      </c>
      <c r="L28" s="159" t="str">
        <f>IF('Form FGD RT Versi 1 Lembar A3'!BN22="","",'Form FGD RT Versi 1 Lembar A3'!BN22)</f>
        <v/>
      </c>
      <c r="M28" s="159" t="str">
        <f>IF('Form FGD RT Versi 1 Lembar A3'!BO22="","",'Form FGD RT Versi 1 Lembar A3'!BO22)</f>
        <v/>
      </c>
      <c r="N28" s="159" t="str">
        <f>IF('Form FGD RT Versi 1 Lembar A3'!BP22="","",'Form FGD RT Versi 1 Lembar A3'!BP22)</f>
        <v/>
      </c>
      <c r="O28" s="158" t="str">
        <f>IF('Form FGD RT Versi 1 Lembar A3'!BQ22="","",'Form FGD RT Versi 1 Lembar A3'!BQ22)</f>
        <v/>
      </c>
      <c r="P28" s="158">
        <f t="shared" si="0"/>
        <v>1</v>
      </c>
      <c r="Q28" s="156">
        <f>IF('Form FGD RT Versi 1 Lembar A3'!BS22="","",'Form FGD RT Versi 1 Lembar A3'!BS22)</f>
        <v>1</v>
      </c>
      <c r="R28" s="158" t="str">
        <f>IF('Form FGD RT Versi 1 Lembar A3'!BT22="","",'Form FGD RT Versi 1 Lembar A3'!BT22)</f>
        <v/>
      </c>
      <c r="S28" s="158">
        <f>IF('Form FGD RT Versi 1 Lembar A3'!BU22="","",'Form FGD RT Versi 1 Lembar A3'!BU22)</f>
        <v>1</v>
      </c>
      <c r="T28" s="156">
        <f>IF('Form FGD RT Versi 1 Lembar A3'!BV22="","",'Form FGD RT Versi 1 Lembar A3'!BV22)</f>
        <v>1</v>
      </c>
      <c r="U28" s="168">
        <f>IF('Form FGD RT Versi 1 Lembar A3'!BW22="","",'Form FGD RT Versi 1 Lembar A3'!BW22)</f>
        <v>2</v>
      </c>
      <c r="V28" s="159">
        <f t="shared" si="1"/>
        <v>3</v>
      </c>
      <c r="W28" s="169" t="str">
        <f>IF('Form FGD RT Versi 1 Lembar A3'!BY22="","",'Form FGD RT Versi 1 Lembar A3'!BY22)</f>
        <v/>
      </c>
    </row>
    <row r="29" spans="1:44" ht="18.75" customHeight="1" x14ac:dyDescent="0.25">
      <c r="B29" s="156">
        <v>13</v>
      </c>
      <c r="C29" s="68" t="str">
        <f>A.1_Update!C29</f>
        <v>SUPADI</v>
      </c>
      <c r="D29" s="156">
        <f>IF('Form FGD RT Versi 1 Lembar A3'!BF23="","",'Form FGD RT Versi 1 Lembar A3'!BF23)</f>
        <v>1</v>
      </c>
      <c r="E29" s="157" t="str">
        <f>IF('Form FGD RT Versi 1 Lembar A3'!BG23="","",'Form FGD RT Versi 1 Lembar A3'!BG23)</f>
        <v/>
      </c>
      <c r="F29" s="159" t="str">
        <f>IF('Form FGD RT Versi 1 Lembar A3'!BH23="","",'Form FGD RT Versi 1 Lembar A3'!BH23)</f>
        <v/>
      </c>
      <c r="G29" s="159" t="str">
        <f>IF('Form FGD RT Versi 1 Lembar A3'!BI23="","",'Form FGD RT Versi 1 Lembar A3'!BI23)</f>
        <v/>
      </c>
      <c r="H29" s="157" t="str">
        <f>IF('Form FGD RT Versi 1 Lembar A3'!BJ23="","",'Form FGD RT Versi 1 Lembar A3'!BJ23)</f>
        <v/>
      </c>
      <c r="I29" s="159" t="str">
        <f>IF('Form FGD RT Versi 1 Lembar A3'!BK23="","",'Form FGD RT Versi 1 Lembar A3'!BK23)</f>
        <v/>
      </c>
      <c r="J29" s="158" t="str">
        <f>IF('Form FGD RT Versi 1 Lembar A3'!BL23="","",'Form FGD RT Versi 1 Lembar A3'!BL23)</f>
        <v/>
      </c>
      <c r="K29" s="156">
        <f>IF('Form FGD RT Versi 1 Lembar A3'!BM23="","",'Form FGD RT Versi 1 Lembar A3'!BM23)</f>
        <v>1</v>
      </c>
      <c r="L29" s="159" t="str">
        <f>IF('Form FGD RT Versi 1 Lembar A3'!BN23="","",'Form FGD RT Versi 1 Lembar A3'!BN23)</f>
        <v/>
      </c>
      <c r="M29" s="159" t="str">
        <f>IF('Form FGD RT Versi 1 Lembar A3'!BO23="","",'Form FGD RT Versi 1 Lembar A3'!BO23)</f>
        <v/>
      </c>
      <c r="N29" s="159" t="str">
        <f>IF('Form FGD RT Versi 1 Lembar A3'!BP23="","",'Form FGD RT Versi 1 Lembar A3'!BP23)</f>
        <v/>
      </c>
      <c r="O29" s="158" t="str">
        <f>IF('Form FGD RT Versi 1 Lembar A3'!BQ23="","",'Form FGD RT Versi 1 Lembar A3'!BQ23)</f>
        <v/>
      </c>
      <c r="P29" s="158">
        <f t="shared" si="0"/>
        <v>1</v>
      </c>
      <c r="Q29" s="156">
        <f>IF('Form FGD RT Versi 1 Lembar A3'!BS23="","",'Form FGD RT Versi 1 Lembar A3'!BS23)</f>
        <v>1</v>
      </c>
      <c r="R29" s="158" t="str">
        <f>IF('Form FGD RT Versi 1 Lembar A3'!BT23="","",'Form FGD RT Versi 1 Lembar A3'!BT23)</f>
        <v/>
      </c>
      <c r="S29" s="158">
        <f>IF('Form FGD RT Versi 1 Lembar A3'!BU23="","",'Form FGD RT Versi 1 Lembar A3'!BU23)</f>
        <v>1</v>
      </c>
      <c r="T29" s="156">
        <f>IF('Form FGD RT Versi 1 Lembar A3'!BV23="","",'Form FGD RT Versi 1 Lembar A3'!BV23)</f>
        <v>2</v>
      </c>
      <c r="U29" s="168">
        <f>IF('Form FGD RT Versi 1 Lembar A3'!BW23="","",'Form FGD RT Versi 1 Lembar A3'!BW23)</f>
        <v>3</v>
      </c>
      <c r="V29" s="159">
        <f t="shared" si="1"/>
        <v>5</v>
      </c>
      <c r="W29" s="169" t="str">
        <f>IF('Form FGD RT Versi 1 Lembar A3'!BY23="","",'Form FGD RT Versi 1 Lembar A3'!BY23)</f>
        <v/>
      </c>
    </row>
    <row r="30" spans="1:44" ht="18.75" customHeight="1" x14ac:dyDescent="0.25">
      <c r="B30" s="156">
        <v>14</v>
      </c>
      <c r="C30" s="68" t="str">
        <f>A.1_Update!C30</f>
        <v>PAIDI</v>
      </c>
      <c r="D30" s="156">
        <f>IF('Form FGD RT Versi 1 Lembar A3'!BF24="","",'Form FGD RT Versi 1 Lembar A3'!BF24)</f>
        <v>1</v>
      </c>
      <c r="E30" s="157" t="str">
        <f>IF('Form FGD RT Versi 1 Lembar A3'!BG24="","",'Form FGD RT Versi 1 Lembar A3'!BG24)</f>
        <v/>
      </c>
      <c r="F30" s="159" t="str">
        <f>IF('Form FGD RT Versi 1 Lembar A3'!BH24="","",'Form FGD RT Versi 1 Lembar A3'!BH24)</f>
        <v/>
      </c>
      <c r="G30" s="159" t="str">
        <f>IF('Form FGD RT Versi 1 Lembar A3'!BI24="","",'Form FGD RT Versi 1 Lembar A3'!BI24)</f>
        <v/>
      </c>
      <c r="H30" s="157" t="str">
        <f>IF('Form FGD RT Versi 1 Lembar A3'!BJ24="","",'Form FGD RT Versi 1 Lembar A3'!BJ24)</f>
        <v/>
      </c>
      <c r="I30" s="159" t="str">
        <f>IF('Form FGD RT Versi 1 Lembar A3'!BK24="","",'Form FGD RT Versi 1 Lembar A3'!BK24)</f>
        <v/>
      </c>
      <c r="J30" s="158" t="str">
        <f>IF('Form FGD RT Versi 1 Lembar A3'!BL24="","",'Form FGD RT Versi 1 Lembar A3'!BL24)</f>
        <v/>
      </c>
      <c r="K30" s="156">
        <f>IF('Form FGD RT Versi 1 Lembar A3'!BM24="","",'Form FGD RT Versi 1 Lembar A3'!BM24)</f>
        <v>1</v>
      </c>
      <c r="L30" s="159" t="str">
        <f>IF('Form FGD RT Versi 1 Lembar A3'!BN24="","",'Form FGD RT Versi 1 Lembar A3'!BN24)</f>
        <v/>
      </c>
      <c r="M30" s="159" t="str">
        <f>IF('Form FGD RT Versi 1 Lembar A3'!BO24="","",'Form FGD RT Versi 1 Lembar A3'!BO24)</f>
        <v/>
      </c>
      <c r="N30" s="159" t="str">
        <f>IF('Form FGD RT Versi 1 Lembar A3'!BP24="","",'Form FGD RT Versi 1 Lembar A3'!BP24)</f>
        <v/>
      </c>
      <c r="O30" s="158" t="str">
        <f>IF('Form FGD RT Versi 1 Lembar A3'!BQ24="","",'Form FGD RT Versi 1 Lembar A3'!BQ24)</f>
        <v/>
      </c>
      <c r="P30" s="158">
        <f t="shared" si="0"/>
        <v>1</v>
      </c>
      <c r="Q30" s="156">
        <f>IF('Form FGD RT Versi 1 Lembar A3'!BS24="","",'Form FGD RT Versi 1 Lembar A3'!BS24)</f>
        <v>1</v>
      </c>
      <c r="R30" s="158" t="str">
        <f>IF('Form FGD RT Versi 1 Lembar A3'!BT24="","",'Form FGD RT Versi 1 Lembar A3'!BT24)</f>
        <v/>
      </c>
      <c r="S30" s="158">
        <f>IF('Form FGD RT Versi 1 Lembar A3'!BU24="","",'Form FGD RT Versi 1 Lembar A3'!BU24)</f>
        <v>1</v>
      </c>
      <c r="T30" s="156">
        <f>IF('Form FGD RT Versi 1 Lembar A3'!BV24="","",'Form FGD RT Versi 1 Lembar A3'!BV24)</f>
        <v>2</v>
      </c>
      <c r="U30" s="168">
        <f>IF('Form FGD RT Versi 1 Lembar A3'!BW24="","",'Form FGD RT Versi 1 Lembar A3'!BW24)</f>
        <v>2</v>
      </c>
      <c r="V30" s="159">
        <f t="shared" si="1"/>
        <v>4</v>
      </c>
      <c r="W30" s="169" t="str">
        <f>IF('Form FGD RT Versi 1 Lembar A3'!BY24="","",'Form FGD RT Versi 1 Lembar A3'!BY24)</f>
        <v/>
      </c>
    </row>
    <row r="31" spans="1:44" ht="18.75" customHeight="1" x14ac:dyDescent="0.25">
      <c r="B31" s="156">
        <v>15</v>
      </c>
      <c r="C31" s="68" t="str">
        <f>A.1_Update!C31</f>
        <v>SEGER SUBARI</v>
      </c>
      <c r="D31" s="156" t="str">
        <f>IF('Form FGD RT Versi 1 Lembar A3'!BF25="","",'Form FGD RT Versi 1 Lembar A3'!BF25)</f>
        <v/>
      </c>
      <c r="E31" s="157" t="str">
        <f>IF('Form FGD RT Versi 1 Lembar A3'!BG25="","",'Form FGD RT Versi 1 Lembar A3'!BG25)</f>
        <v/>
      </c>
      <c r="F31" s="159" t="str">
        <f>IF('Form FGD RT Versi 1 Lembar A3'!BH25="","",'Form FGD RT Versi 1 Lembar A3'!BH25)</f>
        <v/>
      </c>
      <c r="G31" s="159">
        <f>IF('Form FGD RT Versi 1 Lembar A3'!BI25="","",'Form FGD RT Versi 1 Lembar A3'!BI25)</f>
        <v>1</v>
      </c>
      <c r="H31" s="157" t="str">
        <f>IF('Form FGD RT Versi 1 Lembar A3'!BJ25="","",'Form FGD RT Versi 1 Lembar A3'!BJ25)</f>
        <v/>
      </c>
      <c r="I31" s="159" t="str">
        <f>IF('Form FGD RT Versi 1 Lembar A3'!BK25="","",'Form FGD RT Versi 1 Lembar A3'!BK25)</f>
        <v/>
      </c>
      <c r="J31" s="158" t="str">
        <f>IF('Form FGD RT Versi 1 Lembar A3'!BL25="","",'Form FGD RT Versi 1 Lembar A3'!BL25)</f>
        <v/>
      </c>
      <c r="K31" s="156" t="str">
        <f>IF('Form FGD RT Versi 1 Lembar A3'!BM25="","",'Form FGD RT Versi 1 Lembar A3'!BM25)</f>
        <v/>
      </c>
      <c r="L31" s="159">
        <f>IF('Form FGD RT Versi 1 Lembar A3'!BN25="","",'Form FGD RT Versi 1 Lembar A3'!BN25)</f>
        <v>1</v>
      </c>
      <c r="M31" s="159" t="str">
        <f>IF('Form FGD RT Versi 1 Lembar A3'!BO25="","",'Form FGD RT Versi 1 Lembar A3'!BO25)</f>
        <v/>
      </c>
      <c r="N31" s="159" t="str">
        <f>IF('Form FGD RT Versi 1 Lembar A3'!BP25="","",'Form FGD RT Versi 1 Lembar A3'!BP25)</f>
        <v/>
      </c>
      <c r="O31" s="158" t="str">
        <f>IF('Form FGD RT Versi 1 Lembar A3'!BQ25="","",'Form FGD RT Versi 1 Lembar A3'!BQ25)</f>
        <v/>
      </c>
      <c r="P31" s="158">
        <f t="shared" si="0"/>
        <v>1</v>
      </c>
      <c r="Q31" s="156">
        <f>IF('Form FGD RT Versi 1 Lembar A3'!BS25="","",'Form FGD RT Versi 1 Lembar A3'!BS25)</f>
        <v>1</v>
      </c>
      <c r="R31" s="158" t="str">
        <f>IF('Form FGD RT Versi 1 Lembar A3'!BT25="","",'Form FGD RT Versi 1 Lembar A3'!BT25)</f>
        <v/>
      </c>
      <c r="S31" s="158">
        <f>IF('Form FGD RT Versi 1 Lembar A3'!BU25="","",'Form FGD RT Versi 1 Lembar A3'!BU25)</f>
        <v>1</v>
      </c>
      <c r="T31" s="156">
        <f>IF('Form FGD RT Versi 1 Lembar A3'!BV25="","",'Form FGD RT Versi 1 Lembar A3'!BV25)</f>
        <v>1</v>
      </c>
      <c r="U31" s="168">
        <f>IF('Form FGD RT Versi 1 Lembar A3'!BW25="","",'Form FGD RT Versi 1 Lembar A3'!BW25)</f>
        <v>3</v>
      </c>
      <c r="V31" s="159">
        <f t="shared" si="1"/>
        <v>4</v>
      </c>
      <c r="W31" s="169" t="str">
        <f>IF('Form FGD RT Versi 1 Lembar A3'!BY25="","",'Form FGD RT Versi 1 Lembar A3'!BY25)</f>
        <v/>
      </c>
    </row>
    <row r="32" spans="1:44" ht="18.75" customHeight="1" x14ac:dyDescent="0.25">
      <c r="B32" s="156">
        <v>16</v>
      </c>
      <c r="C32" s="68" t="str">
        <f>A.1_Update!C32</f>
        <v>NUR PARMIN</v>
      </c>
      <c r="D32" s="156">
        <f>IF('Form FGD RT Versi 1 Lembar A3'!BF26="","",'Form FGD RT Versi 1 Lembar A3'!BF26)</f>
        <v>1</v>
      </c>
      <c r="E32" s="157" t="str">
        <f>IF('Form FGD RT Versi 1 Lembar A3'!BG26="","",'Form FGD RT Versi 1 Lembar A3'!BG26)</f>
        <v/>
      </c>
      <c r="F32" s="159" t="str">
        <f>IF('Form FGD RT Versi 1 Lembar A3'!BH26="","",'Form FGD RT Versi 1 Lembar A3'!BH26)</f>
        <v/>
      </c>
      <c r="G32" s="159" t="str">
        <f>IF('Form FGD RT Versi 1 Lembar A3'!BI26="","",'Form FGD RT Versi 1 Lembar A3'!BI26)</f>
        <v/>
      </c>
      <c r="H32" s="157" t="str">
        <f>IF('Form FGD RT Versi 1 Lembar A3'!BJ26="","",'Form FGD RT Versi 1 Lembar A3'!BJ26)</f>
        <v/>
      </c>
      <c r="I32" s="159" t="str">
        <f>IF('Form FGD RT Versi 1 Lembar A3'!BK26="","",'Form FGD RT Versi 1 Lembar A3'!BK26)</f>
        <v/>
      </c>
      <c r="J32" s="158" t="str">
        <f>IF('Form FGD RT Versi 1 Lembar A3'!BL26="","",'Form FGD RT Versi 1 Lembar A3'!BL26)</f>
        <v/>
      </c>
      <c r="K32" s="156">
        <f>IF('Form FGD RT Versi 1 Lembar A3'!BM26="","",'Form FGD RT Versi 1 Lembar A3'!BM26)</f>
        <v>1</v>
      </c>
      <c r="L32" s="159" t="str">
        <f>IF('Form FGD RT Versi 1 Lembar A3'!BN26="","",'Form FGD RT Versi 1 Lembar A3'!BN26)</f>
        <v/>
      </c>
      <c r="M32" s="159" t="str">
        <f>IF('Form FGD RT Versi 1 Lembar A3'!BO26="","",'Form FGD RT Versi 1 Lembar A3'!BO26)</f>
        <v/>
      </c>
      <c r="N32" s="159" t="str">
        <f>IF('Form FGD RT Versi 1 Lembar A3'!BP26="","",'Form FGD RT Versi 1 Lembar A3'!BP26)</f>
        <v/>
      </c>
      <c r="O32" s="158" t="str">
        <f>IF('Form FGD RT Versi 1 Lembar A3'!BQ26="","",'Form FGD RT Versi 1 Lembar A3'!BQ26)</f>
        <v/>
      </c>
      <c r="P32" s="158">
        <f t="shared" si="0"/>
        <v>1</v>
      </c>
      <c r="Q32" s="156">
        <f>IF('Form FGD RT Versi 1 Lembar A3'!BS26="","",'Form FGD RT Versi 1 Lembar A3'!BS26)</f>
        <v>1</v>
      </c>
      <c r="R32" s="158" t="str">
        <f>IF('Form FGD RT Versi 1 Lembar A3'!BT26="","",'Form FGD RT Versi 1 Lembar A3'!BT26)</f>
        <v/>
      </c>
      <c r="S32" s="158">
        <f>IF('Form FGD RT Versi 1 Lembar A3'!BU26="","",'Form FGD RT Versi 1 Lembar A3'!BU26)</f>
        <v>1</v>
      </c>
      <c r="T32" s="156">
        <f>IF('Form FGD RT Versi 1 Lembar A3'!BV26="","",'Form FGD RT Versi 1 Lembar A3'!BV26)</f>
        <v>1</v>
      </c>
      <c r="U32" s="168">
        <f>IF('Form FGD RT Versi 1 Lembar A3'!BW26="","",'Form FGD RT Versi 1 Lembar A3'!BW26)</f>
        <v>2</v>
      </c>
      <c r="V32" s="159">
        <f t="shared" si="1"/>
        <v>3</v>
      </c>
      <c r="W32" s="169" t="str">
        <f>IF('Form FGD RT Versi 1 Lembar A3'!BY26="","",'Form FGD RT Versi 1 Lembar A3'!BY26)</f>
        <v/>
      </c>
    </row>
    <row r="33" spans="2:23" ht="18.75" customHeight="1" x14ac:dyDescent="0.25">
      <c r="B33" s="156">
        <v>17</v>
      </c>
      <c r="C33" s="68" t="str">
        <f>A.1_Update!C33</f>
        <v>SUMADI</v>
      </c>
      <c r="D33" s="156">
        <f>IF('Form FGD RT Versi 1 Lembar A3'!BF27="","",'Form FGD RT Versi 1 Lembar A3'!BF27)</f>
        <v>1</v>
      </c>
      <c r="E33" s="157" t="str">
        <f>IF('Form FGD RT Versi 1 Lembar A3'!BG27="","",'Form FGD RT Versi 1 Lembar A3'!BG27)</f>
        <v/>
      </c>
      <c r="F33" s="159" t="str">
        <f>IF('Form FGD RT Versi 1 Lembar A3'!BH27="","",'Form FGD RT Versi 1 Lembar A3'!BH27)</f>
        <v/>
      </c>
      <c r="G33" s="159" t="str">
        <f>IF('Form FGD RT Versi 1 Lembar A3'!BI27="","",'Form FGD RT Versi 1 Lembar A3'!BI27)</f>
        <v/>
      </c>
      <c r="H33" s="157" t="str">
        <f>IF('Form FGD RT Versi 1 Lembar A3'!BJ27="","",'Form FGD RT Versi 1 Lembar A3'!BJ27)</f>
        <v/>
      </c>
      <c r="I33" s="159" t="str">
        <f>IF('Form FGD RT Versi 1 Lembar A3'!BK27="","",'Form FGD RT Versi 1 Lembar A3'!BK27)</f>
        <v/>
      </c>
      <c r="J33" s="158" t="str">
        <f>IF('Form FGD RT Versi 1 Lembar A3'!BL27="","",'Form FGD RT Versi 1 Lembar A3'!BL27)</f>
        <v/>
      </c>
      <c r="K33" s="156">
        <f>IF('Form FGD RT Versi 1 Lembar A3'!BM27="","",'Form FGD RT Versi 1 Lembar A3'!BM27)</f>
        <v>1</v>
      </c>
      <c r="L33" s="159" t="str">
        <f>IF('Form FGD RT Versi 1 Lembar A3'!BN27="","",'Form FGD RT Versi 1 Lembar A3'!BN27)</f>
        <v/>
      </c>
      <c r="M33" s="159" t="str">
        <f>IF('Form FGD RT Versi 1 Lembar A3'!BO27="","",'Form FGD RT Versi 1 Lembar A3'!BO27)</f>
        <v/>
      </c>
      <c r="N33" s="159" t="str">
        <f>IF('Form FGD RT Versi 1 Lembar A3'!BP27="","",'Form FGD RT Versi 1 Lembar A3'!BP27)</f>
        <v/>
      </c>
      <c r="O33" s="158" t="str">
        <f>IF('Form FGD RT Versi 1 Lembar A3'!BQ27="","",'Form FGD RT Versi 1 Lembar A3'!BQ27)</f>
        <v/>
      </c>
      <c r="P33" s="158">
        <f t="shared" si="0"/>
        <v>1</v>
      </c>
      <c r="Q33" s="156">
        <f>IF('Form FGD RT Versi 1 Lembar A3'!BS27="","",'Form FGD RT Versi 1 Lembar A3'!BS27)</f>
        <v>1</v>
      </c>
      <c r="R33" s="158" t="str">
        <f>IF('Form FGD RT Versi 1 Lembar A3'!BT27="","",'Form FGD RT Versi 1 Lembar A3'!BT27)</f>
        <v/>
      </c>
      <c r="S33" s="158">
        <f>IF('Form FGD RT Versi 1 Lembar A3'!BU27="","",'Form FGD RT Versi 1 Lembar A3'!BU27)</f>
        <v>1</v>
      </c>
      <c r="T33" s="156">
        <f>IF('Form FGD RT Versi 1 Lembar A3'!BV27="","",'Form FGD RT Versi 1 Lembar A3'!BV27)</f>
        <v>1</v>
      </c>
      <c r="U33" s="168">
        <f>IF('Form FGD RT Versi 1 Lembar A3'!BW27="","",'Form FGD RT Versi 1 Lembar A3'!BW27)</f>
        <v>3</v>
      </c>
      <c r="V33" s="159">
        <f t="shared" si="1"/>
        <v>4</v>
      </c>
      <c r="W33" s="169" t="str">
        <f>IF('Form FGD RT Versi 1 Lembar A3'!BY27="","",'Form FGD RT Versi 1 Lembar A3'!BY27)</f>
        <v/>
      </c>
    </row>
    <row r="34" spans="2:23" ht="18.75" customHeight="1" x14ac:dyDescent="0.25">
      <c r="B34" s="156">
        <v>18</v>
      </c>
      <c r="C34" s="68" t="str">
        <f>A.1_Update!C34</f>
        <v>BADRI SUKINO</v>
      </c>
      <c r="D34" s="156">
        <f>IF('Form FGD RT Versi 1 Lembar A3'!BF28="","",'Form FGD RT Versi 1 Lembar A3'!BF28)</f>
        <v>1</v>
      </c>
      <c r="E34" s="157" t="str">
        <f>IF('Form FGD RT Versi 1 Lembar A3'!BG28="","",'Form FGD RT Versi 1 Lembar A3'!BG28)</f>
        <v/>
      </c>
      <c r="F34" s="159" t="str">
        <f>IF('Form FGD RT Versi 1 Lembar A3'!BH28="","",'Form FGD RT Versi 1 Lembar A3'!BH28)</f>
        <v/>
      </c>
      <c r="G34" s="159" t="str">
        <f>IF('Form FGD RT Versi 1 Lembar A3'!BI28="","",'Form FGD RT Versi 1 Lembar A3'!BI28)</f>
        <v/>
      </c>
      <c r="H34" s="157" t="str">
        <f>IF('Form FGD RT Versi 1 Lembar A3'!BJ28="","",'Form FGD RT Versi 1 Lembar A3'!BJ28)</f>
        <v/>
      </c>
      <c r="I34" s="159" t="str">
        <f>IF('Form FGD RT Versi 1 Lembar A3'!BK28="","",'Form FGD RT Versi 1 Lembar A3'!BK28)</f>
        <v/>
      </c>
      <c r="J34" s="158" t="str">
        <f>IF('Form FGD RT Versi 1 Lembar A3'!BL28="","",'Form FGD RT Versi 1 Lembar A3'!BL28)</f>
        <v/>
      </c>
      <c r="K34" s="156" t="str">
        <f>IF('Form FGD RT Versi 1 Lembar A3'!BM28="","",'Form FGD RT Versi 1 Lembar A3'!BM28)</f>
        <v/>
      </c>
      <c r="L34" s="159">
        <f>IF('Form FGD RT Versi 1 Lembar A3'!BN28="","",'Form FGD RT Versi 1 Lembar A3'!BN28)</f>
        <v>1</v>
      </c>
      <c r="M34" s="159" t="str">
        <f>IF('Form FGD RT Versi 1 Lembar A3'!BO28="","",'Form FGD RT Versi 1 Lembar A3'!BO28)</f>
        <v/>
      </c>
      <c r="N34" s="159" t="str">
        <f>IF('Form FGD RT Versi 1 Lembar A3'!BP28="","",'Form FGD RT Versi 1 Lembar A3'!BP28)</f>
        <v/>
      </c>
      <c r="O34" s="158" t="str">
        <f>IF('Form FGD RT Versi 1 Lembar A3'!BQ28="","",'Form FGD RT Versi 1 Lembar A3'!BQ28)</f>
        <v/>
      </c>
      <c r="P34" s="158">
        <f t="shared" si="0"/>
        <v>1</v>
      </c>
      <c r="Q34" s="156">
        <f>IF('Form FGD RT Versi 1 Lembar A3'!BS28="","",'Form FGD RT Versi 1 Lembar A3'!BS28)</f>
        <v>1</v>
      </c>
      <c r="R34" s="158" t="str">
        <f>IF('Form FGD RT Versi 1 Lembar A3'!BT28="","",'Form FGD RT Versi 1 Lembar A3'!BT28)</f>
        <v/>
      </c>
      <c r="S34" s="158">
        <f>IF('Form FGD RT Versi 1 Lembar A3'!BU28="","",'Form FGD RT Versi 1 Lembar A3'!BU28)</f>
        <v>1</v>
      </c>
      <c r="T34" s="156">
        <f>IF('Form FGD RT Versi 1 Lembar A3'!BV28="","",'Form FGD RT Versi 1 Lembar A3'!BV28)</f>
        <v>1</v>
      </c>
      <c r="U34" s="168">
        <f>IF('Form FGD RT Versi 1 Lembar A3'!BW28="","",'Form FGD RT Versi 1 Lembar A3'!BW28)</f>
        <v>1</v>
      </c>
      <c r="V34" s="159">
        <f t="shared" si="1"/>
        <v>2</v>
      </c>
      <c r="W34" s="169" t="str">
        <f>IF('Form FGD RT Versi 1 Lembar A3'!BY28="","",'Form FGD RT Versi 1 Lembar A3'!BY28)</f>
        <v/>
      </c>
    </row>
    <row r="35" spans="2:23" ht="18.75" customHeight="1" x14ac:dyDescent="0.25">
      <c r="B35" s="156">
        <v>19</v>
      </c>
      <c r="C35" s="68" t="str">
        <f>A.1_Update!C35</f>
        <v>ATMOSUWITO SURIP</v>
      </c>
      <c r="D35" s="156">
        <f>IF('Form FGD RT Versi 1 Lembar A3'!BF29="","",'Form FGD RT Versi 1 Lembar A3'!BF29)</f>
        <v>1</v>
      </c>
      <c r="E35" s="157" t="str">
        <f>IF('Form FGD RT Versi 1 Lembar A3'!BG29="","",'Form FGD RT Versi 1 Lembar A3'!BG29)</f>
        <v/>
      </c>
      <c r="F35" s="159" t="str">
        <f>IF('Form FGD RT Versi 1 Lembar A3'!BH29="","",'Form FGD RT Versi 1 Lembar A3'!BH29)</f>
        <v/>
      </c>
      <c r="G35" s="159" t="str">
        <f>IF('Form FGD RT Versi 1 Lembar A3'!BI29="","",'Form FGD RT Versi 1 Lembar A3'!BI29)</f>
        <v/>
      </c>
      <c r="H35" s="157" t="str">
        <f>IF('Form FGD RT Versi 1 Lembar A3'!BJ29="","",'Form FGD RT Versi 1 Lembar A3'!BJ29)</f>
        <v/>
      </c>
      <c r="I35" s="159" t="str">
        <f>IF('Form FGD RT Versi 1 Lembar A3'!BK29="","",'Form FGD RT Versi 1 Lembar A3'!BK29)</f>
        <v/>
      </c>
      <c r="J35" s="158" t="str">
        <f>IF('Form FGD RT Versi 1 Lembar A3'!BL29="","",'Form FGD RT Versi 1 Lembar A3'!BL29)</f>
        <v/>
      </c>
      <c r="K35" s="156">
        <f>IF('Form FGD RT Versi 1 Lembar A3'!BM29="","",'Form FGD RT Versi 1 Lembar A3'!BM29)</f>
        <v>1</v>
      </c>
      <c r="L35" s="159" t="str">
        <f>IF('Form FGD RT Versi 1 Lembar A3'!BN29="","",'Form FGD RT Versi 1 Lembar A3'!BN29)</f>
        <v/>
      </c>
      <c r="M35" s="159" t="str">
        <f>IF('Form FGD RT Versi 1 Lembar A3'!BO29="","",'Form FGD RT Versi 1 Lembar A3'!BO29)</f>
        <v/>
      </c>
      <c r="N35" s="159" t="str">
        <f>IF('Form FGD RT Versi 1 Lembar A3'!BP29="","",'Form FGD RT Versi 1 Lembar A3'!BP29)</f>
        <v/>
      </c>
      <c r="O35" s="158" t="str">
        <f>IF('Form FGD RT Versi 1 Lembar A3'!BQ29="","",'Form FGD RT Versi 1 Lembar A3'!BQ29)</f>
        <v/>
      </c>
      <c r="P35" s="158">
        <f t="shared" si="0"/>
        <v>1</v>
      </c>
      <c r="Q35" s="156">
        <f>IF('Form FGD RT Versi 1 Lembar A3'!BS29="","",'Form FGD RT Versi 1 Lembar A3'!BS29)</f>
        <v>1</v>
      </c>
      <c r="R35" s="158" t="str">
        <f>IF('Form FGD RT Versi 1 Lembar A3'!BT29="","",'Form FGD RT Versi 1 Lembar A3'!BT29)</f>
        <v/>
      </c>
      <c r="S35" s="158">
        <f>IF('Form FGD RT Versi 1 Lembar A3'!BU29="","",'Form FGD RT Versi 1 Lembar A3'!BU29)</f>
        <v>1</v>
      </c>
      <c r="T35" s="156">
        <f>IF('Form FGD RT Versi 1 Lembar A3'!BV29="","",'Form FGD RT Versi 1 Lembar A3'!BV29)</f>
        <v>1</v>
      </c>
      <c r="U35" s="168">
        <f>IF('Form FGD RT Versi 1 Lembar A3'!BW29="","",'Form FGD RT Versi 1 Lembar A3'!BW29)</f>
        <v>1</v>
      </c>
      <c r="V35" s="159">
        <f t="shared" si="1"/>
        <v>2</v>
      </c>
      <c r="W35" s="169" t="str">
        <f>IF('Form FGD RT Versi 1 Lembar A3'!BY29="","",'Form FGD RT Versi 1 Lembar A3'!BY29)</f>
        <v/>
      </c>
    </row>
    <row r="36" spans="2:23" ht="18.75" customHeight="1" x14ac:dyDescent="0.25">
      <c r="B36" s="156">
        <v>20</v>
      </c>
      <c r="C36" s="68" t="str">
        <f>A.1_Update!C36</f>
        <v>GUNADI</v>
      </c>
      <c r="D36" s="156">
        <f>IF('Form FGD RT Versi 1 Lembar A3'!BF30="","",'Form FGD RT Versi 1 Lembar A3'!BF30)</f>
        <v>1</v>
      </c>
      <c r="E36" s="157" t="str">
        <f>IF('Form FGD RT Versi 1 Lembar A3'!BG30="","",'Form FGD RT Versi 1 Lembar A3'!BG30)</f>
        <v/>
      </c>
      <c r="F36" s="159" t="str">
        <f>IF('Form FGD RT Versi 1 Lembar A3'!BH30="","",'Form FGD RT Versi 1 Lembar A3'!BH30)</f>
        <v/>
      </c>
      <c r="G36" s="159" t="str">
        <f>IF('Form FGD RT Versi 1 Lembar A3'!BI30="","",'Form FGD RT Versi 1 Lembar A3'!BI30)</f>
        <v/>
      </c>
      <c r="H36" s="157" t="str">
        <f>IF('Form FGD RT Versi 1 Lembar A3'!BJ30="","",'Form FGD RT Versi 1 Lembar A3'!BJ30)</f>
        <v/>
      </c>
      <c r="I36" s="159" t="str">
        <f>IF('Form FGD RT Versi 1 Lembar A3'!BK30="","",'Form FGD RT Versi 1 Lembar A3'!BK30)</f>
        <v/>
      </c>
      <c r="J36" s="158" t="str">
        <f>IF('Form FGD RT Versi 1 Lembar A3'!BL30="","",'Form FGD RT Versi 1 Lembar A3'!BL30)</f>
        <v/>
      </c>
      <c r="K36" s="156">
        <f>IF('Form FGD RT Versi 1 Lembar A3'!BM30="","",'Form FGD RT Versi 1 Lembar A3'!BM30)</f>
        <v>1</v>
      </c>
      <c r="L36" s="159" t="str">
        <f>IF('Form FGD RT Versi 1 Lembar A3'!BN30="","",'Form FGD RT Versi 1 Lembar A3'!BN30)</f>
        <v/>
      </c>
      <c r="M36" s="159" t="str">
        <f>IF('Form FGD RT Versi 1 Lembar A3'!BO30="","",'Form FGD RT Versi 1 Lembar A3'!BO30)</f>
        <v/>
      </c>
      <c r="N36" s="159" t="str">
        <f>IF('Form FGD RT Versi 1 Lembar A3'!BP30="","",'Form FGD RT Versi 1 Lembar A3'!BP30)</f>
        <v/>
      </c>
      <c r="O36" s="158" t="str">
        <f>IF('Form FGD RT Versi 1 Lembar A3'!BQ30="","",'Form FGD RT Versi 1 Lembar A3'!BQ30)</f>
        <v/>
      </c>
      <c r="P36" s="158">
        <f t="shared" si="0"/>
        <v>1</v>
      </c>
      <c r="Q36" s="156">
        <f>IF('Form FGD RT Versi 1 Lembar A3'!BS30="","",'Form FGD RT Versi 1 Lembar A3'!BS30)</f>
        <v>1</v>
      </c>
      <c r="R36" s="158" t="str">
        <f>IF('Form FGD RT Versi 1 Lembar A3'!BT30="","",'Form FGD RT Versi 1 Lembar A3'!BT30)</f>
        <v/>
      </c>
      <c r="S36" s="158">
        <f>IF('Form FGD RT Versi 1 Lembar A3'!BU30="","",'Form FGD RT Versi 1 Lembar A3'!BU30)</f>
        <v>1</v>
      </c>
      <c r="T36" s="156">
        <f>IF('Form FGD RT Versi 1 Lembar A3'!BV30="","",'Form FGD RT Versi 1 Lembar A3'!BV30)</f>
        <v>1</v>
      </c>
      <c r="U36" s="168">
        <f>IF('Form FGD RT Versi 1 Lembar A3'!BW30="","",'Form FGD RT Versi 1 Lembar A3'!BW30)</f>
        <v>0</v>
      </c>
      <c r="V36" s="159">
        <f t="shared" si="1"/>
        <v>1</v>
      </c>
      <c r="W36" s="169" t="str">
        <f>IF('Form FGD RT Versi 1 Lembar A3'!BY30="","",'Form FGD RT Versi 1 Lembar A3'!BY30)</f>
        <v/>
      </c>
    </row>
    <row r="37" spans="2:23" ht="18.75" customHeight="1" x14ac:dyDescent="0.25">
      <c r="B37" s="156">
        <v>21</v>
      </c>
      <c r="C37" s="68" t="str">
        <f>A.1_Update!C37</f>
        <v>SUNARDI</v>
      </c>
      <c r="D37" s="156">
        <f>IF('Form FGD RT Versi 1 Lembar A3'!BF31="","",'Form FGD RT Versi 1 Lembar A3'!BF31)</f>
        <v>1</v>
      </c>
      <c r="E37" s="157" t="str">
        <f>IF('Form FGD RT Versi 1 Lembar A3'!BG31="","",'Form FGD RT Versi 1 Lembar A3'!BG31)</f>
        <v/>
      </c>
      <c r="F37" s="159" t="str">
        <f>IF('Form FGD RT Versi 1 Lembar A3'!BH31="","",'Form FGD RT Versi 1 Lembar A3'!BH31)</f>
        <v/>
      </c>
      <c r="G37" s="159" t="str">
        <f>IF('Form FGD RT Versi 1 Lembar A3'!BI31="","",'Form FGD RT Versi 1 Lembar A3'!BI31)</f>
        <v/>
      </c>
      <c r="H37" s="157" t="str">
        <f>IF('Form FGD RT Versi 1 Lembar A3'!BJ31="","",'Form FGD RT Versi 1 Lembar A3'!BJ31)</f>
        <v/>
      </c>
      <c r="I37" s="159" t="str">
        <f>IF('Form FGD RT Versi 1 Lembar A3'!BK31="","",'Form FGD RT Versi 1 Lembar A3'!BK31)</f>
        <v/>
      </c>
      <c r="J37" s="158" t="str">
        <f>IF('Form FGD RT Versi 1 Lembar A3'!BL31="","",'Form FGD RT Versi 1 Lembar A3'!BL31)</f>
        <v/>
      </c>
      <c r="K37" s="156">
        <f>IF('Form FGD RT Versi 1 Lembar A3'!BM31="","",'Form FGD RT Versi 1 Lembar A3'!BM31)</f>
        <v>1</v>
      </c>
      <c r="L37" s="159" t="str">
        <f>IF('Form FGD RT Versi 1 Lembar A3'!BN31="","",'Form FGD RT Versi 1 Lembar A3'!BN31)</f>
        <v/>
      </c>
      <c r="M37" s="159" t="str">
        <f>IF('Form FGD RT Versi 1 Lembar A3'!BO31="","",'Form FGD RT Versi 1 Lembar A3'!BO31)</f>
        <v/>
      </c>
      <c r="N37" s="159" t="str">
        <f>IF('Form FGD RT Versi 1 Lembar A3'!BP31="","",'Form FGD RT Versi 1 Lembar A3'!BP31)</f>
        <v/>
      </c>
      <c r="O37" s="158" t="str">
        <f>IF('Form FGD RT Versi 1 Lembar A3'!BQ31="","",'Form FGD RT Versi 1 Lembar A3'!BQ31)</f>
        <v/>
      </c>
      <c r="P37" s="158">
        <f t="shared" si="0"/>
        <v>1</v>
      </c>
      <c r="Q37" s="156">
        <f>IF('Form FGD RT Versi 1 Lembar A3'!BS31="","",'Form FGD RT Versi 1 Lembar A3'!BS31)</f>
        <v>1</v>
      </c>
      <c r="R37" s="158" t="str">
        <f>IF('Form FGD RT Versi 1 Lembar A3'!BT31="","",'Form FGD RT Versi 1 Lembar A3'!BT31)</f>
        <v/>
      </c>
      <c r="S37" s="158">
        <f>IF('Form FGD RT Versi 1 Lembar A3'!BU31="","",'Form FGD RT Versi 1 Lembar A3'!BU31)</f>
        <v>1</v>
      </c>
      <c r="T37" s="156">
        <f>IF('Form FGD RT Versi 1 Lembar A3'!BV31="","",'Form FGD RT Versi 1 Lembar A3'!BV31)</f>
        <v>2</v>
      </c>
      <c r="U37" s="168">
        <f>IF('Form FGD RT Versi 1 Lembar A3'!BW31="","",'Form FGD RT Versi 1 Lembar A3'!BW31)</f>
        <v>1</v>
      </c>
      <c r="V37" s="159">
        <f t="shared" si="1"/>
        <v>3</v>
      </c>
      <c r="W37" s="169" t="str">
        <f>IF('Form FGD RT Versi 1 Lembar A3'!BY31="","",'Form FGD RT Versi 1 Lembar A3'!BY31)</f>
        <v/>
      </c>
    </row>
    <row r="38" spans="2:23" ht="18.75" customHeight="1" x14ac:dyDescent="0.25">
      <c r="B38" s="156">
        <v>22</v>
      </c>
      <c r="C38" s="68" t="str">
        <f>A.1_Update!C38</f>
        <v>PAIMAN TARNOSUWITO</v>
      </c>
      <c r="D38" s="156">
        <f>IF('Form FGD RT Versi 1 Lembar A3'!BF32="","",'Form FGD RT Versi 1 Lembar A3'!BF32)</f>
        <v>1</v>
      </c>
      <c r="E38" s="157" t="str">
        <f>IF('Form FGD RT Versi 1 Lembar A3'!BG32="","",'Form FGD RT Versi 1 Lembar A3'!BG32)</f>
        <v/>
      </c>
      <c r="F38" s="159" t="str">
        <f>IF('Form FGD RT Versi 1 Lembar A3'!BH32="","",'Form FGD RT Versi 1 Lembar A3'!BH32)</f>
        <v/>
      </c>
      <c r="G38" s="159" t="str">
        <f>IF('Form FGD RT Versi 1 Lembar A3'!BI32="","",'Form FGD RT Versi 1 Lembar A3'!BI32)</f>
        <v/>
      </c>
      <c r="H38" s="157" t="str">
        <f>IF('Form FGD RT Versi 1 Lembar A3'!BJ32="","",'Form FGD RT Versi 1 Lembar A3'!BJ32)</f>
        <v/>
      </c>
      <c r="I38" s="159" t="str">
        <f>IF('Form FGD RT Versi 1 Lembar A3'!BK32="","",'Form FGD RT Versi 1 Lembar A3'!BK32)</f>
        <v/>
      </c>
      <c r="J38" s="158" t="str">
        <f>IF('Form FGD RT Versi 1 Lembar A3'!BL32="","",'Form FGD RT Versi 1 Lembar A3'!BL32)</f>
        <v/>
      </c>
      <c r="K38" s="156">
        <f>IF('Form FGD RT Versi 1 Lembar A3'!BM32="","",'Form FGD RT Versi 1 Lembar A3'!BM32)</f>
        <v>1</v>
      </c>
      <c r="L38" s="159" t="str">
        <f>IF('Form FGD RT Versi 1 Lembar A3'!BN32="","",'Form FGD RT Versi 1 Lembar A3'!BN32)</f>
        <v/>
      </c>
      <c r="M38" s="159" t="str">
        <f>IF('Form FGD RT Versi 1 Lembar A3'!BO32="","",'Form FGD RT Versi 1 Lembar A3'!BO32)</f>
        <v/>
      </c>
      <c r="N38" s="159" t="str">
        <f>IF('Form FGD RT Versi 1 Lembar A3'!BP32="","",'Form FGD RT Versi 1 Lembar A3'!BP32)</f>
        <v/>
      </c>
      <c r="O38" s="158" t="str">
        <f>IF('Form FGD RT Versi 1 Lembar A3'!BQ32="","",'Form FGD RT Versi 1 Lembar A3'!BQ32)</f>
        <v/>
      </c>
      <c r="P38" s="158">
        <f t="shared" si="0"/>
        <v>1</v>
      </c>
      <c r="Q38" s="156">
        <f>IF('Form FGD RT Versi 1 Lembar A3'!BS32="","",'Form FGD RT Versi 1 Lembar A3'!BS32)</f>
        <v>1</v>
      </c>
      <c r="R38" s="158" t="str">
        <f>IF('Form FGD RT Versi 1 Lembar A3'!BT32="","",'Form FGD RT Versi 1 Lembar A3'!BT32)</f>
        <v/>
      </c>
      <c r="S38" s="158">
        <f>IF('Form FGD RT Versi 1 Lembar A3'!BU32="","",'Form FGD RT Versi 1 Lembar A3'!BU32)</f>
        <v>1</v>
      </c>
      <c r="T38" s="156">
        <f>IF('Form FGD RT Versi 1 Lembar A3'!BV32="","",'Form FGD RT Versi 1 Lembar A3'!BV32)</f>
        <v>1</v>
      </c>
      <c r="U38" s="168">
        <f>IF('Form FGD RT Versi 1 Lembar A3'!BW32="","",'Form FGD RT Versi 1 Lembar A3'!BW32)</f>
        <v>1</v>
      </c>
      <c r="V38" s="159">
        <f t="shared" si="1"/>
        <v>2</v>
      </c>
      <c r="W38" s="169" t="str">
        <f>IF('Form FGD RT Versi 1 Lembar A3'!BY32="","",'Form FGD RT Versi 1 Lembar A3'!BY32)</f>
        <v/>
      </c>
    </row>
    <row r="39" spans="2:23" ht="18.75" customHeight="1" x14ac:dyDescent="0.25">
      <c r="B39" s="156">
        <v>23</v>
      </c>
      <c r="C39" s="68" t="str">
        <f>A.1_Update!C39</f>
        <v>NGADINO</v>
      </c>
      <c r="D39" s="156">
        <f>IF('Form FGD RT Versi 1 Lembar A3'!BF33="","",'Form FGD RT Versi 1 Lembar A3'!BF33)</f>
        <v>1</v>
      </c>
      <c r="E39" s="157" t="str">
        <f>IF('Form FGD RT Versi 1 Lembar A3'!BG33="","",'Form FGD RT Versi 1 Lembar A3'!BG33)</f>
        <v/>
      </c>
      <c r="F39" s="159" t="str">
        <f>IF('Form FGD RT Versi 1 Lembar A3'!BH33="","",'Form FGD RT Versi 1 Lembar A3'!BH33)</f>
        <v/>
      </c>
      <c r="G39" s="159" t="str">
        <f>IF('Form FGD RT Versi 1 Lembar A3'!BI33="","",'Form FGD RT Versi 1 Lembar A3'!BI33)</f>
        <v/>
      </c>
      <c r="H39" s="157" t="str">
        <f>IF('Form FGD RT Versi 1 Lembar A3'!BJ33="","",'Form FGD RT Versi 1 Lembar A3'!BJ33)</f>
        <v/>
      </c>
      <c r="I39" s="159" t="str">
        <f>IF('Form FGD RT Versi 1 Lembar A3'!BK33="","",'Form FGD RT Versi 1 Lembar A3'!BK33)</f>
        <v/>
      </c>
      <c r="J39" s="158" t="str">
        <f>IF('Form FGD RT Versi 1 Lembar A3'!BL33="","",'Form FGD RT Versi 1 Lembar A3'!BL33)</f>
        <v/>
      </c>
      <c r="K39" s="156">
        <f>IF('Form FGD RT Versi 1 Lembar A3'!BM33="","",'Form FGD RT Versi 1 Lembar A3'!BM33)</f>
        <v>1</v>
      </c>
      <c r="L39" s="159" t="str">
        <f>IF('Form FGD RT Versi 1 Lembar A3'!BN33="","",'Form FGD RT Versi 1 Lembar A3'!BN33)</f>
        <v/>
      </c>
      <c r="M39" s="159" t="str">
        <f>IF('Form FGD RT Versi 1 Lembar A3'!BO33="","",'Form FGD RT Versi 1 Lembar A3'!BO33)</f>
        <v/>
      </c>
      <c r="N39" s="159" t="str">
        <f>IF('Form FGD RT Versi 1 Lembar A3'!BP33="","",'Form FGD RT Versi 1 Lembar A3'!BP33)</f>
        <v/>
      </c>
      <c r="O39" s="158" t="str">
        <f>IF('Form FGD RT Versi 1 Lembar A3'!BQ33="","",'Form FGD RT Versi 1 Lembar A3'!BQ33)</f>
        <v/>
      </c>
      <c r="P39" s="158">
        <f t="shared" si="0"/>
        <v>1</v>
      </c>
      <c r="Q39" s="156">
        <f>IF('Form FGD RT Versi 1 Lembar A3'!BS33="","",'Form FGD RT Versi 1 Lembar A3'!BS33)</f>
        <v>1</v>
      </c>
      <c r="R39" s="158" t="str">
        <f>IF('Form FGD RT Versi 1 Lembar A3'!BT33="","",'Form FGD RT Versi 1 Lembar A3'!BT33)</f>
        <v/>
      </c>
      <c r="S39" s="158">
        <f>IF('Form FGD RT Versi 1 Lembar A3'!BU33="","",'Form FGD RT Versi 1 Lembar A3'!BU33)</f>
        <v>1</v>
      </c>
      <c r="T39" s="156">
        <f>IF('Form FGD RT Versi 1 Lembar A3'!BV33="","",'Form FGD RT Versi 1 Lembar A3'!BV33)</f>
        <v>2</v>
      </c>
      <c r="U39" s="168">
        <f>IF('Form FGD RT Versi 1 Lembar A3'!BW33="","",'Form FGD RT Versi 1 Lembar A3'!BW33)</f>
        <v>3</v>
      </c>
      <c r="V39" s="159">
        <f t="shared" si="1"/>
        <v>5</v>
      </c>
      <c r="W39" s="169" t="str">
        <f>IF('Form FGD RT Versi 1 Lembar A3'!BY33="","",'Form FGD RT Versi 1 Lembar A3'!BY33)</f>
        <v/>
      </c>
    </row>
    <row r="40" spans="2:23" ht="18.75" customHeight="1" x14ac:dyDescent="0.25">
      <c r="B40" s="156">
        <v>24</v>
      </c>
      <c r="C40" s="68" t="str">
        <f>A.1_Update!C40</f>
        <v>SOMO SEMITO KROMO SEMITO</v>
      </c>
      <c r="D40" s="156">
        <f>IF('Form FGD RT Versi 1 Lembar A3'!BF34="","",'Form FGD RT Versi 1 Lembar A3'!BF34)</f>
        <v>1</v>
      </c>
      <c r="E40" s="157" t="str">
        <f>IF('Form FGD RT Versi 1 Lembar A3'!BG34="","",'Form FGD RT Versi 1 Lembar A3'!BG34)</f>
        <v/>
      </c>
      <c r="F40" s="159" t="str">
        <f>IF('Form FGD RT Versi 1 Lembar A3'!BH34="","",'Form FGD RT Versi 1 Lembar A3'!BH34)</f>
        <v/>
      </c>
      <c r="G40" s="159" t="str">
        <f>IF('Form FGD RT Versi 1 Lembar A3'!BI34="","",'Form FGD RT Versi 1 Lembar A3'!BI34)</f>
        <v/>
      </c>
      <c r="H40" s="157" t="str">
        <f>IF('Form FGD RT Versi 1 Lembar A3'!BJ34="","",'Form FGD RT Versi 1 Lembar A3'!BJ34)</f>
        <v/>
      </c>
      <c r="I40" s="159" t="str">
        <f>IF('Form FGD RT Versi 1 Lembar A3'!BK34="","",'Form FGD RT Versi 1 Lembar A3'!BK34)</f>
        <v/>
      </c>
      <c r="J40" s="158" t="str">
        <f>IF('Form FGD RT Versi 1 Lembar A3'!BL34="","",'Form FGD RT Versi 1 Lembar A3'!BL34)</f>
        <v/>
      </c>
      <c r="K40" s="156">
        <f>IF('Form FGD RT Versi 1 Lembar A3'!BM34="","",'Form FGD RT Versi 1 Lembar A3'!BM34)</f>
        <v>1</v>
      </c>
      <c r="L40" s="159" t="str">
        <f>IF('Form FGD RT Versi 1 Lembar A3'!BN34="","",'Form FGD RT Versi 1 Lembar A3'!BN34)</f>
        <v/>
      </c>
      <c r="M40" s="159" t="str">
        <f>IF('Form FGD RT Versi 1 Lembar A3'!BO34="","",'Form FGD RT Versi 1 Lembar A3'!BO34)</f>
        <v/>
      </c>
      <c r="N40" s="159" t="str">
        <f>IF('Form FGD RT Versi 1 Lembar A3'!BP34="","",'Form FGD RT Versi 1 Lembar A3'!BP34)</f>
        <v/>
      </c>
      <c r="O40" s="158" t="str">
        <f>IF('Form FGD RT Versi 1 Lembar A3'!BQ34="","",'Form FGD RT Versi 1 Lembar A3'!BQ34)</f>
        <v/>
      </c>
      <c r="P40" s="158">
        <f t="shared" si="0"/>
        <v>1</v>
      </c>
      <c r="Q40" s="156">
        <f>IF('Form FGD RT Versi 1 Lembar A3'!BS34="","",'Form FGD RT Versi 1 Lembar A3'!BS34)</f>
        <v>1</v>
      </c>
      <c r="R40" s="158" t="str">
        <f>IF('Form FGD RT Versi 1 Lembar A3'!BT34="","",'Form FGD RT Versi 1 Lembar A3'!BT34)</f>
        <v/>
      </c>
      <c r="S40" s="158">
        <f>IF('Form FGD RT Versi 1 Lembar A3'!BU34="","",'Form FGD RT Versi 1 Lembar A3'!BU34)</f>
        <v>1</v>
      </c>
      <c r="T40" s="156">
        <f>IF('Form FGD RT Versi 1 Lembar A3'!BV34="","",'Form FGD RT Versi 1 Lembar A3'!BV34)</f>
        <v>1</v>
      </c>
      <c r="U40" s="168">
        <f>IF('Form FGD RT Versi 1 Lembar A3'!BW34="","",'Form FGD RT Versi 1 Lembar A3'!BW34)</f>
        <v>1</v>
      </c>
      <c r="V40" s="159">
        <f t="shared" si="1"/>
        <v>2</v>
      </c>
      <c r="W40" s="169" t="str">
        <f>IF('Form FGD RT Versi 1 Lembar A3'!BY34="","",'Form FGD RT Versi 1 Lembar A3'!BY34)</f>
        <v/>
      </c>
    </row>
    <row r="41" spans="2:23" ht="18.75" customHeight="1" x14ac:dyDescent="0.25">
      <c r="B41" s="156">
        <v>25</v>
      </c>
      <c r="C41" s="68" t="str">
        <f>A.1_Update!C41</f>
        <v>AMAT SUPRONI</v>
      </c>
      <c r="D41" s="156">
        <f>IF('Form FGD RT Versi 1 Lembar A3'!BF35="","",'Form FGD RT Versi 1 Lembar A3'!BF35)</f>
        <v>1</v>
      </c>
      <c r="E41" s="157" t="str">
        <f>IF('Form FGD RT Versi 1 Lembar A3'!BG35="","",'Form FGD RT Versi 1 Lembar A3'!BG35)</f>
        <v/>
      </c>
      <c r="F41" s="159" t="str">
        <f>IF('Form FGD RT Versi 1 Lembar A3'!BH35="","",'Form FGD RT Versi 1 Lembar A3'!BH35)</f>
        <v/>
      </c>
      <c r="G41" s="159" t="str">
        <f>IF('Form FGD RT Versi 1 Lembar A3'!BI35="","",'Form FGD RT Versi 1 Lembar A3'!BI35)</f>
        <v/>
      </c>
      <c r="H41" s="157" t="str">
        <f>IF('Form FGD RT Versi 1 Lembar A3'!BJ35="","",'Form FGD RT Versi 1 Lembar A3'!BJ35)</f>
        <v/>
      </c>
      <c r="I41" s="159" t="str">
        <f>IF('Form FGD RT Versi 1 Lembar A3'!BK35="","",'Form FGD RT Versi 1 Lembar A3'!BK35)</f>
        <v/>
      </c>
      <c r="J41" s="158" t="str">
        <f>IF('Form FGD RT Versi 1 Lembar A3'!BL35="","",'Form FGD RT Versi 1 Lembar A3'!BL35)</f>
        <v/>
      </c>
      <c r="K41" s="156">
        <f>IF('Form FGD RT Versi 1 Lembar A3'!BM35="","",'Form FGD RT Versi 1 Lembar A3'!BM35)</f>
        <v>1</v>
      </c>
      <c r="L41" s="159" t="str">
        <f>IF('Form FGD RT Versi 1 Lembar A3'!BN35="","",'Form FGD RT Versi 1 Lembar A3'!BN35)</f>
        <v/>
      </c>
      <c r="M41" s="159" t="str">
        <f>IF('Form FGD RT Versi 1 Lembar A3'!BO35="","",'Form FGD RT Versi 1 Lembar A3'!BO35)</f>
        <v/>
      </c>
      <c r="N41" s="159" t="str">
        <f>IF('Form FGD RT Versi 1 Lembar A3'!BP35="","",'Form FGD RT Versi 1 Lembar A3'!BP35)</f>
        <v/>
      </c>
      <c r="O41" s="158" t="str">
        <f>IF('Form FGD RT Versi 1 Lembar A3'!BQ35="","",'Form FGD RT Versi 1 Lembar A3'!BQ35)</f>
        <v/>
      </c>
      <c r="P41" s="158">
        <f t="shared" si="0"/>
        <v>1</v>
      </c>
      <c r="Q41" s="156">
        <f>IF('Form FGD RT Versi 1 Lembar A3'!BS35="","",'Form FGD RT Versi 1 Lembar A3'!BS35)</f>
        <v>1</v>
      </c>
      <c r="R41" s="158" t="str">
        <f>IF('Form FGD RT Versi 1 Lembar A3'!BT35="","",'Form FGD RT Versi 1 Lembar A3'!BT35)</f>
        <v/>
      </c>
      <c r="S41" s="158">
        <f>IF('Form FGD RT Versi 1 Lembar A3'!BU35="","",'Form FGD RT Versi 1 Lembar A3'!BU35)</f>
        <v>1</v>
      </c>
      <c r="T41" s="156">
        <f>IF('Form FGD RT Versi 1 Lembar A3'!BV35="","",'Form FGD RT Versi 1 Lembar A3'!BV35)</f>
        <v>1</v>
      </c>
      <c r="U41" s="168">
        <f>IF('Form FGD RT Versi 1 Lembar A3'!BW35="","",'Form FGD RT Versi 1 Lembar A3'!BW35)</f>
        <v>2</v>
      </c>
      <c r="V41" s="159">
        <f t="shared" si="1"/>
        <v>3</v>
      </c>
      <c r="W41" s="169">
        <f>IF('Form FGD RT Versi 1 Lembar A3'!BY35="","",'Form FGD RT Versi 1 Lembar A3'!BY35)</f>
        <v>1</v>
      </c>
    </row>
    <row r="42" spans="2:23" ht="18.75" customHeight="1" x14ac:dyDescent="0.25">
      <c r="B42" s="156">
        <v>26</v>
      </c>
      <c r="C42" s="68" t="str">
        <f>A.1_Update!C42</f>
        <v>KARTONO GIONO</v>
      </c>
      <c r="D42" s="156">
        <f>IF('Form FGD RT Versi 1 Lembar A3'!BF36="","",'Form FGD RT Versi 1 Lembar A3'!BF36)</f>
        <v>1</v>
      </c>
      <c r="E42" s="157" t="str">
        <f>IF('Form FGD RT Versi 1 Lembar A3'!BG36="","",'Form FGD RT Versi 1 Lembar A3'!BG36)</f>
        <v/>
      </c>
      <c r="F42" s="159" t="str">
        <f>IF('Form FGD RT Versi 1 Lembar A3'!BH36="","",'Form FGD RT Versi 1 Lembar A3'!BH36)</f>
        <v/>
      </c>
      <c r="G42" s="159" t="str">
        <f>IF('Form FGD RT Versi 1 Lembar A3'!BI36="","",'Form FGD RT Versi 1 Lembar A3'!BI36)</f>
        <v/>
      </c>
      <c r="H42" s="157" t="str">
        <f>IF('Form FGD RT Versi 1 Lembar A3'!BJ36="","",'Form FGD RT Versi 1 Lembar A3'!BJ36)</f>
        <v/>
      </c>
      <c r="I42" s="159" t="str">
        <f>IF('Form FGD RT Versi 1 Lembar A3'!BK36="","",'Form FGD RT Versi 1 Lembar A3'!BK36)</f>
        <v/>
      </c>
      <c r="J42" s="158" t="str">
        <f>IF('Form FGD RT Versi 1 Lembar A3'!BL36="","",'Form FGD RT Versi 1 Lembar A3'!BL36)</f>
        <v/>
      </c>
      <c r="K42" s="156">
        <f>IF('Form FGD RT Versi 1 Lembar A3'!BM36="","",'Form FGD RT Versi 1 Lembar A3'!BM36)</f>
        <v>1</v>
      </c>
      <c r="L42" s="159" t="str">
        <f>IF('Form FGD RT Versi 1 Lembar A3'!BN36="","",'Form FGD RT Versi 1 Lembar A3'!BN36)</f>
        <v/>
      </c>
      <c r="M42" s="159" t="str">
        <f>IF('Form FGD RT Versi 1 Lembar A3'!BO36="","",'Form FGD RT Versi 1 Lembar A3'!BO36)</f>
        <v/>
      </c>
      <c r="N42" s="159" t="str">
        <f>IF('Form FGD RT Versi 1 Lembar A3'!BP36="","",'Form FGD RT Versi 1 Lembar A3'!BP36)</f>
        <v/>
      </c>
      <c r="O42" s="158" t="str">
        <f>IF('Form FGD RT Versi 1 Lembar A3'!BQ36="","",'Form FGD RT Versi 1 Lembar A3'!BQ36)</f>
        <v/>
      </c>
      <c r="P42" s="158">
        <f t="shared" si="0"/>
        <v>1</v>
      </c>
      <c r="Q42" s="156">
        <f>IF('Form FGD RT Versi 1 Lembar A3'!BS36="","",'Form FGD RT Versi 1 Lembar A3'!BS36)</f>
        <v>1</v>
      </c>
      <c r="R42" s="158" t="str">
        <f>IF('Form FGD RT Versi 1 Lembar A3'!BT36="","",'Form FGD RT Versi 1 Lembar A3'!BT36)</f>
        <v/>
      </c>
      <c r="S42" s="158">
        <f>IF('Form FGD RT Versi 1 Lembar A3'!BU36="","",'Form FGD RT Versi 1 Lembar A3'!BU36)</f>
        <v>1</v>
      </c>
      <c r="T42" s="156">
        <f>IF('Form FGD RT Versi 1 Lembar A3'!BV36="","",'Form FGD RT Versi 1 Lembar A3'!BV36)</f>
        <v>2</v>
      </c>
      <c r="U42" s="168">
        <f>IF('Form FGD RT Versi 1 Lembar A3'!BW36="","",'Form FGD RT Versi 1 Lembar A3'!BW36)</f>
        <v>2</v>
      </c>
      <c r="V42" s="159">
        <f t="shared" si="1"/>
        <v>4</v>
      </c>
      <c r="W42" s="169" t="str">
        <f>IF('Form FGD RT Versi 1 Lembar A3'!BY36="","",'Form FGD RT Versi 1 Lembar A3'!BY36)</f>
        <v/>
      </c>
    </row>
    <row r="43" spans="2:23" ht="18.75" customHeight="1" x14ac:dyDescent="0.25">
      <c r="B43" s="156">
        <v>27</v>
      </c>
      <c r="C43" s="68" t="str">
        <f>A.1_Update!C43</f>
        <v>KARSO DIMULYO</v>
      </c>
      <c r="D43" s="156">
        <f>IF('Form FGD RT Versi 1 Lembar A3'!BF37="","",'Form FGD RT Versi 1 Lembar A3'!BF37)</f>
        <v>1</v>
      </c>
      <c r="E43" s="157" t="str">
        <f>IF('Form FGD RT Versi 1 Lembar A3'!BG37="","",'Form FGD RT Versi 1 Lembar A3'!BG37)</f>
        <v/>
      </c>
      <c r="F43" s="159" t="str">
        <f>IF('Form FGD RT Versi 1 Lembar A3'!BH37="","",'Form FGD RT Versi 1 Lembar A3'!BH37)</f>
        <v/>
      </c>
      <c r="G43" s="159" t="str">
        <f>IF('Form FGD RT Versi 1 Lembar A3'!BI37="","",'Form FGD RT Versi 1 Lembar A3'!BI37)</f>
        <v/>
      </c>
      <c r="H43" s="157" t="str">
        <f>IF('Form FGD RT Versi 1 Lembar A3'!BJ37="","",'Form FGD RT Versi 1 Lembar A3'!BJ37)</f>
        <v/>
      </c>
      <c r="I43" s="159" t="str">
        <f>IF('Form FGD RT Versi 1 Lembar A3'!BK37="","",'Form FGD RT Versi 1 Lembar A3'!BK37)</f>
        <v/>
      </c>
      <c r="J43" s="158" t="str">
        <f>IF('Form FGD RT Versi 1 Lembar A3'!BL37="","",'Form FGD RT Versi 1 Lembar A3'!BL37)</f>
        <v/>
      </c>
      <c r="K43" s="156">
        <f>IF('Form FGD RT Versi 1 Lembar A3'!BM37="","",'Form FGD RT Versi 1 Lembar A3'!BM37)</f>
        <v>1</v>
      </c>
      <c r="L43" s="159" t="str">
        <f>IF('Form FGD RT Versi 1 Lembar A3'!BN37="","",'Form FGD RT Versi 1 Lembar A3'!BN37)</f>
        <v/>
      </c>
      <c r="M43" s="159" t="str">
        <f>IF('Form FGD RT Versi 1 Lembar A3'!BO37="","",'Form FGD RT Versi 1 Lembar A3'!BO37)</f>
        <v/>
      </c>
      <c r="N43" s="159" t="str">
        <f>IF('Form FGD RT Versi 1 Lembar A3'!BP37="","",'Form FGD RT Versi 1 Lembar A3'!BP37)</f>
        <v/>
      </c>
      <c r="O43" s="158" t="str">
        <f>IF('Form FGD RT Versi 1 Lembar A3'!BQ37="","",'Form FGD RT Versi 1 Lembar A3'!BQ37)</f>
        <v/>
      </c>
      <c r="P43" s="158">
        <f t="shared" si="0"/>
        <v>1</v>
      </c>
      <c r="Q43" s="156">
        <f>IF('Form FGD RT Versi 1 Lembar A3'!BS37="","",'Form FGD RT Versi 1 Lembar A3'!BS37)</f>
        <v>1</v>
      </c>
      <c r="R43" s="158" t="str">
        <f>IF('Form FGD RT Versi 1 Lembar A3'!BT37="","",'Form FGD RT Versi 1 Lembar A3'!BT37)</f>
        <v/>
      </c>
      <c r="S43" s="158">
        <f>IF('Form FGD RT Versi 1 Lembar A3'!BU37="","",'Form FGD RT Versi 1 Lembar A3'!BU37)</f>
        <v>1</v>
      </c>
      <c r="T43" s="156">
        <f>IF('Form FGD RT Versi 1 Lembar A3'!BV37="","",'Form FGD RT Versi 1 Lembar A3'!BV37)</f>
        <v>2</v>
      </c>
      <c r="U43" s="168">
        <f>IF('Form FGD RT Versi 1 Lembar A3'!BW37="","",'Form FGD RT Versi 1 Lembar A3'!BW37)</f>
        <v>1</v>
      </c>
      <c r="V43" s="159">
        <f t="shared" si="1"/>
        <v>3</v>
      </c>
      <c r="W43" s="169" t="str">
        <f>IF('Form FGD RT Versi 1 Lembar A3'!BY37="","",'Form FGD RT Versi 1 Lembar A3'!BY37)</f>
        <v/>
      </c>
    </row>
    <row r="44" spans="2:23" ht="18.75" customHeight="1" x14ac:dyDescent="0.25">
      <c r="B44" s="156">
        <v>28</v>
      </c>
      <c r="C44" s="68" t="str">
        <f>A.1_Update!C44</f>
        <v>NGADINO</v>
      </c>
      <c r="D44" s="156">
        <f>IF('Form FGD RT Versi 1 Lembar A3'!BF38="","",'Form FGD RT Versi 1 Lembar A3'!BF38)</f>
        <v>1</v>
      </c>
      <c r="E44" s="157" t="str">
        <f>IF('Form FGD RT Versi 1 Lembar A3'!BG38="","",'Form FGD RT Versi 1 Lembar A3'!BG38)</f>
        <v/>
      </c>
      <c r="F44" s="159" t="str">
        <f>IF('Form FGD RT Versi 1 Lembar A3'!BH38="","",'Form FGD RT Versi 1 Lembar A3'!BH38)</f>
        <v/>
      </c>
      <c r="G44" s="159" t="str">
        <f>IF('Form FGD RT Versi 1 Lembar A3'!BI38="","",'Form FGD RT Versi 1 Lembar A3'!BI38)</f>
        <v/>
      </c>
      <c r="H44" s="157" t="str">
        <f>IF('Form FGD RT Versi 1 Lembar A3'!BJ38="","",'Form FGD RT Versi 1 Lembar A3'!BJ38)</f>
        <v/>
      </c>
      <c r="I44" s="159" t="str">
        <f>IF('Form FGD RT Versi 1 Lembar A3'!BK38="","",'Form FGD RT Versi 1 Lembar A3'!BK38)</f>
        <v/>
      </c>
      <c r="J44" s="158" t="str">
        <f>IF('Form FGD RT Versi 1 Lembar A3'!BL38="","",'Form FGD RT Versi 1 Lembar A3'!BL38)</f>
        <v/>
      </c>
      <c r="K44" s="156">
        <f>IF('Form FGD RT Versi 1 Lembar A3'!BM38="","",'Form FGD RT Versi 1 Lembar A3'!BM38)</f>
        <v>1</v>
      </c>
      <c r="L44" s="159" t="str">
        <f>IF('Form FGD RT Versi 1 Lembar A3'!BN38="","",'Form FGD RT Versi 1 Lembar A3'!BN38)</f>
        <v/>
      </c>
      <c r="M44" s="159" t="str">
        <f>IF('Form FGD RT Versi 1 Lembar A3'!BO38="","",'Form FGD RT Versi 1 Lembar A3'!BO38)</f>
        <v/>
      </c>
      <c r="N44" s="159" t="str">
        <f>IF('Form FGD RT Versi 1 Lembar A3'!BP38="","",'Form FGD RT Versi 1 Lembar A3'!BP38)</f>
        <v/>
      </c>
      <c r="O44" s="158" t="str">
        <f>IF('Form FGD RT Versi 1 Lembar A3'!BQ38="","",'Form FGD RT Versi 1 Lembar A3'!BQ38)</f>
        <v/>
      </c>
      <c r="P44" s="158">
        <f t="shared" si="0"/>
        <v>1</v>
      </c>
      <c r="Q44" s="156">
        <f>IF('Form FGD RT Versi 1 Lembar A3'!BS38="","",'Form FGD RT Versi 1 Lembar A3'!BS38)</f>
        <v>1</v>
      </c>
      <c r="R44" s="158" t="str">
        <f>IF('Form FGD RT Versi 1 Lembar A3'!BT38="","",'Form FGD RT Versi 1 Lembar A3'!BT38)</f>
        <v/>
      </c>
      <c r="S44" s="158">
        <f>IF('Form FGD RT Versi 1 Lembar A3'!BU38="","",'Form FGD RT Versi 1 Lembar A3'!BU38)</f>
        <v>1</v>
      </c>
      <c r="T44" s="156">
        <f>IF('Form FGD RT Versi 1 Lembar A3'!BV38="","",'Form FGD RT Versi 1 Lembar A3'!BV38)</f>
        <v>3</v>
      </c>
      <c r="U44" s="168">
        <f>IF('Form FGD RT Versi 1 Lembar A3'!BW38="","",'Form FGD RT Versi 1 Lembar A3'!BW38)</f>
        <v>1</v>
      </c>
      <c r="V44" s="159">
        <f t="shared" si="1"/>
        <v>4</v>
      </c>
      <c r="W44" s="169" t="str">
        <f>IF('Form FGD RT Versi 1 Lembar A3'!BY38="","",'Form FGD RT Versi 1 Lembar A3'!BY38)</f>
        <v/>
      </c>
    </row>
    <row r="45" spans="2:23" ht="18.75" customHeight="1" x14ac:dyDescent="0.25">
      <c r="B45" s="156">
        <v>29</v>
      </c>
      <c r="C45" s="68" t="str">
        <f>A.1_Update!C45</f>
        <v>SUPARMO</v>
      </c>
      <c r="D45" s="156">
        <f>IF('Form FGD RT Versi 1 Lembar A3'!BF39="","",'Form FGD RT Versi 1 Lembar A3'!BF39)</f>
        <v>1</v>
      </c>
      <c r="E45" s="157" t="str">
        <f>IF('Form FGD RT Versi 1 Lembar A3'!BG39="","",'Form FGD RT Versi 1 Lembar A3'!BG39)</f>
        <v/>
      </c>
      <c r="F45" s="159" t="str">
        <f>IF('Form FGD RT Versi 1 Lembar A3'!BH39="","",'Form FGD RT Versi 1 Lembar A3'!BH39)</f>
        <v/>
      </c>
      <c r="G45" s="159" t="str">
        <f>IF('Form FGD RT Versi 1 Lembar A3'!BI39="","",'Form FGD RT Versi 1 Lembar A3'!BI39)</f>
        <v/>
      </c>
      <c r="H45" s="157" t="str">
        <f>IF('Form FGD RT Versi 1 Lembar A3'!BJ39="","",'Form FGD RT Versi 1 Lembar A3'!BJ39)</f>
        <v/>
      </c>
      <c r="I45" s="159" t="str">
        <f>IF('Form FGD RT Versi 1 Lembar A3'!BK39="","",'Form FGD RT Versi 1 Lembar A3'!BK39)</f>
        <v/>
      </c>
      <c r="J45" s="158" t="str">
        <f>IF('Form FGD RT Versi 1 Lembar A3'!BL39="","",'Form FGD RT Versi 1 Lembar A3'!BL39)</f>
        <v/>
      </c>
      <c r="K45" s="156">
        <f>IF('Form FGD RT Versi 1 Lembar A3'!BM39="","",'Form FGD RT Versi 1 Lembar A3'!BM39)</f>
        <v>1</v>
      </c>
      <c r="L45" s="159" t="str">
        <f>IF('Form FGD RT Versi 1 Lembar A3'!BN39="","",'Form FGD RT Versi 1 Lembar A3'!BN39)</f>
        <v/>
      </c>
      <c r="M45" s="159" t="str">
        <f>IF('Form FGD RT Versi 1 Lembar A3'!BO39="","",'Form FGD RT Versi 1 Lembar A3'!BO39)</f>
        <v/>
      </c>
      <c r="N45" s="159" t="str">
        <f>IF('Form FGD RT Versi 1 Lembar A3'!BP39="","",'Form FGD RT Versi 1 Lembar A3'!BP39)</f>
        <v/>
      </c>
      <c r="O45" s="158" t="str">
        <f>IF('Form FGD RT Versi 1 Lembar A3'!BQ39="","",'Form FGD RT Versi 1 Lembar A3'!BQ39)</f>
        <v/>
      </c>
      <c r="P45" s="158">
        <f t="shared" si="0"/>
        <v>1</v>
      </c>
      <c r="Q45" s="156">
        <f>IF('Form FGD RT Versi 1 Lembar A3'!BS39="","",'Form FGD RT Versi 1 Lembar A3'!BS39)</f>
        <v>1</v>
      </c>
      <c r="R45" s="158" t="str">
        <f>IF('Form FGD RT Versi 1 Lembar A3'!BT39="","",'Form FGD RT Versi 1 Lembar A3'!BT39)</f>
        <v/>
      </c>
      <c r="S45" s="158">
        <f>IF('Form FGD RT Versi 1 Lembar A3'!BU39="","",'Form FGD RT Versi 1 Lembar A3'!BU39)</f>
        <v>1</v>
      </c>
      <c r="T45" s="156">
        <f>IF('Form FGD RT Versi 1 Lembar A3'!BV39="","",'Form FGD RT Versi 1 Lembar A3'!BV39)</f>
        <v>2</v>
      </c>
      <c r="U45" s="168">
        <f>IF('Form FGD RT Versi 1 Lembar A3'!BW39="","",'Form FGD RT Versi 1 Lembar A3'!BW39)</f>
        <v>2</v>
      </c>
      <c r="V45" s="159">
        <f t="shared" si="1"/>
        <v>4</v>
      </c>
      <c r="W45" s="169" t="str">
        <f>IF('Form FGD RT Versi 1 Lembar A3'!BY39="","",'Form FGD RT Versi 1 Lembar A3'!BY39)</f>
        <v/>
      </c>
    </row>
    <row r="46" spans="2:23" ht="18.75" customHeight="1" x14ac:dyDescent="0.25">
      <c r="B46" s="156">
        <v>30</v>
      </c>
      <c r="C46" s="68" t="str">
        <f>A.1_Update!C46</f>
        <v>WIJI NARNO WIYONO</v>
      </c>
      <c r="D46" s="156">
        <f>IF('Form FGD RT Versi 1 Lembar A3'!BF40="","",'Form FGD RT Versi 1 Lembar A3'!BF40)</f>
        <v>1</v>
      </c>
      <c r="E46" s="157" t="str">
        <f>IF('Form FGD RT Versi 1 Lembar A3'!BG40="","",'Form FGD RT Versi 1 Lembar A3'!BG40)</f>
        <v/>
      </c>
      <c r="F46" s="159" t="str">
        <f>IF('Form FGD RT Versi 1 Lembar A3'!BH40="","",'Form FGD RT Versi 1 Lembar A3'!BH40)</f>
        <v/>
      </c>
      <c r="G46" s="159" t="str">
        <f>IF('Form FGD RT Versi 1 Lembar A3'!BI40="","",'Form FGD RT Versi 1 Lembar A3'!BI40)</f>
        <v/>
      </c>
      <c r="H46" s="157" t="str">
        <f>IF('Form FGD RT Versi 1 Lembar A3'!BJ40="","",'Form FGD RT Versi 1 Lembar A3'!BJ40)</f>
        <v/>
      </c>
      <c r="I46" s="159" t="str">
        <f>IF('Form FGD RT Versi 1 Lembar A3'!BK40="","",'Form FGD RT Versi 1 Lembar A3'!BK40)</f>
        <v/>
      </c>
      <c r="J46" s="158" t="str">
        <f>IF('Form FGD RT Versi 1 Lembar A3'!BL40="","",'Form FGD RT Versi 1 Lembar A3'!BL40)</f>
        <v/>
      </c>
      <c r="K46" s="156">
        <f>IF('Form FGD RT Versi 1 Lembar A3'!BM40="","",'Form FGD RT Versi 1 Lembar A3'!BM40)</f>
        <v>1</v>
      </c>
      <c r="L46" s="159" t="str">
        <f>IF('Form FGD RT Versi 1 Lembar A3'!BN40="","",'Form FGD RT Versi 1 Lembar A3'!BN40)</f>
        <v/>
      </c>
      <c r="M46" s="159" t="str">
        <f>IF('Form FGD RT Versi 1 Lembar A3'!BO40="","",'Form FGD RT Versi 1 Lembar A3'!BO40)</f>
        <v/>
      </c>
      <c r="N46" s="159" t="str">
        <f>IF('Form FGD RT Versi 1 Lembar A3'!BP40="","",'Form FGD RT Versi 1 Lembar A3'!BP40)</f>
        <v/>
      </c>
      <c r="O46" s="158" t="str">
        <f>IF('Form FGD RT Versi 1 Lembar A3'!BQ40="","",'Form FGD RT Versi 1 Lembar A3'!BQ40)</f>
        <v/>
      </c>
      <c r="P46" s="158">
        <f t="shared" si="0"/>
        <v>1</v>
      </c>
      <c r="Q46" s="156">
        <f>IF('Form FGD RT Versi 1 Lembar A3'!BS40="","",'Form FGD RT Versi 1 Lembar A3'!BS40)</f>
        <v>1</v>
      </c>
      <c r="R46" s="158" t="str">
        <f>IF('Form FGD RT Versi 1 Lembar A3'!BT40="","",'Form FGD RT Versi 1 Lembar A3'!BT40)</f>
        <v/>
      </c>
      <c r="S46" s="158">
        <f>IF('Form FGD RT Versi 1 Lembar A3'!BU40="","",'Form FGD RT Versi 1 Lembar A3'!BU40)</f>
        <v>1</v>
      </c>
      <c r="T46" s="156">
        <f>IF('Form FGD RT Versi 1 Lembar A3'!BV40="","",'Form FGD RT Versi 1 Lembar A3'!BV40)</f>
        <v>1</v>
      </c>
      <c r="U46" s="168">
        <f>IF('Form FGD RT Versi 1 Lembar A3'!BW40="","",'Form FGD RT Versi 1 Lembar A3'!BW40)</f>
        <v>1</v>
      </c>
      <c r="V46" s="159">
        <f t="shared" si="1"/>
        <v>2</v>
      </c>
      <c r="W46" s="169" t="str">
        <f>IF('Form FGD RT Versi 1 Lembar A3'!BY40="","",'Form FGD RT Versi 1 Lembar A3'!BY40)</f>
        <v/>
      </c>
    </row>
    <row r="47" spans="2:23" ht="18.75" customHeight="1" x14ac:dyDescent="0.25">
      <c r="B47" s="156">
        <v>31</v>
      </c>
      <c r="C47" s="68" t="str">
        <f>A.1_Update!C47</f>
        <v>SUKIMIN AL SAMIDI</v>
      </c>
      <c r="D47" s="156">
        <f>IF('Form FGD RT Versi 1 Lembar A3'!BF41="","",'Form FGD RT Versi 1 Lembar A3'!BF41)</f>
        <v>1</v>
      </c>
      <c r="E47" s="157" t="str">
        <f>IF('Form FGD RT Versi 1 Lembar A3'!BG41="","",'Form FGD RT Versi 1 Lembar A3'!BG41)</f>
        <v/>
      </c>
      <c r="F47" s="159" t="str">
        <f>IF('Form FGD RT Versi 1 Lembar A3'!BH41="","",'Form FGD RT Versi 1 Lembar A3'!BH41)</f>
        <v/>
      </c>
      <c r="G47" s="159" t="str">
        <f>IF('Form FGD RT Versi 1 Lembar A3'!BI41="","",'Form FGD RT Versi 1 Lembar A3'!BI41)</f>
        <v/>
      </c>
      <c r="H47" s="157" t="str">
        <f>IF('Form FGD RT Versi 1 Lembar A3'!BJ41="","",'Form FGD RT Versi 1 Lembar A3'!BJ41)</f>
        <v/>
      </c>
      <c r="I47" s="159" t="str">
        <f>IF('Form FGD RT Versi 1 Lembar A3'!BK41="","",'Form FGD RT Versi 1 Lembar A3'!BK41)</f>
        <v/>
      </c>
      <c r="J47" s="158" t="str">
        <f>IF('Form FGD RT Versi 1 Lembar A3'!BL41="","",'Form FGD RT Versi 1 Lembar A3'!BL41)</f>
        <v/>
      </c>
      <c r="K47" s="156">
        <f>IF('Form FGD RT Versi 1 Lembar A3'!BM41="","",'Form FGD RT Versi 1 Lembar A3'!BM41)</f>
        <v>1</v>
      </c>
      <c r="L47" s="159" t="str">
        <f>IF('Form FGD RT Versi 1 Lembar A3'!BN41="","",'Form FGD RT Versi 1 Lembar A3'!BN41)</f>
        <v/>
      </c>
      <c r="M47" s="159" t="str">
        <f>IF('Form FGD RT Versi 1 Lembar A3'!BO41="","",'Form FGD RT Versi 1 Lembar A3'!BO41)</f>
        <v/>
      </c>
      <c r="N47" s="159" t="str">
        <f>IF('Form FGD RT Versi 1 Lembar A3'!BP41="","",'Form FGD RT Versi 1 Lembar A3'!BP41)</f>
        <v/>
      </c>
      <c r="O47" s="158" t="str">
        <f>IF('Form FGD RT Versi 1 Lembar A3'!BQ41="","",'Form FGD RT Versi 1 Lembar A3'!BQ41)</f>
        <v/>
      </c>
      <c r="P47" s="158">
        <f t="shared" si="0"/>
        <v>1</v>
      </c>
      <c r="Q47" s="156">
        <f>IF('Form FGD RT Versi 1 Lembar A3'!BS41="","",'Form FGD RT Versi 1 Lembar A3'!BS41)</f>
        <v>1</v>
      </c>
      <c r="R47" s="158" t="str">
        <f>IF('Form FGD RT Versi 1 Lembar A3'!BT41="","",'Form FGD RT Versi 1 Lembar A3'!BT41)</f>
        <v/>
      </c>
      <c r="S47" s="158">
        <f>IF('Form FGD RT Versi 1 Lembar A3'!BU41="","",'Form FGD RT Versi 1 Lembar A3'!BU41)</f>
        <v>1</v>
      </c>
      <c r="T47" s="156">
        <f>IF('Form FGD RT Versi 1 Lembar A3'!BV41="","",'Form FGD RT Versi 1 Lembar A3'!BV41)</f>
        <v>2</v>
      </c>
      <c r="U47" s="168">
        <f>IF('Form FGD RT Versi 1 Lembar A3'!BW41="","",'Form FGD RT Versi 1 Lembar A3'!BW41)</f>
        <v>2</v>
      </c>
      <c r="V47" s="159">
        <f t="shared" si="1"/>
        <v>4</v>
      </c>
      <c r="W47" s="169" t="str">
        <f>IF('Form FGD RT Versi 1 Lembar A3'!BY41="","",'Form FGD RT Versi 1 Lembar A3'!BY41)</f>
        <v/>
      </c>
    </row>
    <row r="48" spans="2:23" ht="18.75" customHeight="1" x14ac:dyDescent="0.25">
      <c r="B48" s="156">
        <v>32</v>
      </c>
      <c r="C48" s="68" t="str">
        <f>A.1_Update!C48</f>
        <v>WARNO SUWIRYO</v>
      </c>
      <c r="D48" s="156">
        <f>IF('Form FGD RT Versi 1 Lembar A3'!BF42="","",'Form FGD RT Versi 1 Lembar A3'!BF42)</f>
        <v>1</v>
      </c>
      <c r="E48" s="157" t="str">
        <f>IF('Form FGD RT Versi 1 Lembar A3'!BG42="","",'Form FGD RT Versi 1 Lembar A3'!BG42)</f>
        <v/>
      </c>
      <c r="F48" s="159" t="str">
        <f>IF('Form FGD RT Versi 1 Lembar A3'!BH42="","",'Form FGD RT Versi 1 Lembar A3'!BH42)</f>
        <v/>
      </c>
      <c r="G48" s="159" t="str">
        <f>IF('Form FGD RT Versi 1 Lembar A3'!BI42="","",'Form FGD RT Versi 1 Lembar A3'!BI42)</f>
        <v/>
      </c>
      <c r="H48" s="157" t="str">
        <f>IF('Form FGD RT Versi 1 Lembar A3'!BJ42="","",'Form FGD RT Versi 1 Lembar A3'!BJ42)</f>
        <v/>
      </c>
      <c r="I48" s="159" t="str">
        <f>IF('Form FGD RT Versi 1 Lembar A3'!BK42="","",'Form FGD RT Versi 1 Lembar A3'!BK42)</f>
        <v/>
      </c>
      <c r="J48" s="158" t="str">
        <f>IF('Form FGD RT Versi 1 Lembar A3'!BL42="","",'Form FGD RT Versi 1 Lembar A3'!BL42)</f>
        <v/>
      </c>
      <c r="K48" s="156">
        <f>IF('Form FGD RT Versi 1 Lembar A3'!BM42="","",'Form FGD RT Versi 1 Lembar A3'!BM42)</f>
        <v>1</v>
      </c>
      <c r="L48" s="159" t="str">
        <f>IF('Form FGD RT Versi 1 Lembar A3'!BN42="","",'Form FGD RT Versi 1 Lembar A3'!BN42)</f>
        <v/>
      </c>
      <c r="M48" s="159" t="str">
        <f>IF('Form FGD RT Versi 1 Lembar A3'!BO42="","",'Form FGD RT Versi 1 Lembar A3'!BO42)</f>
        <v/>
      </c>
      <c r="N48" s="159" t="str">
        <f>IF('Form FGD RT Versi 1 Lembar A3'!BP42="","",'Form FGD RT Versi 1 Lembar A3'!BP42)</f>
        <v/>
      </c>
      <c r="O48" s="158" t="str">
        <f>IF('Form FGD RT Versi 1 Lembar A3'!BQ42="","",'Form FGD RT Versi 1 Lembar A3'!BQ42)</f>
        <v/>
      </c>
      <c r="P48" s="158">
        <f t="shared" si="0"/>
        <v>1</v>
      </c>
      <c r="Q48" s="156">
        <f>IF('Form FGD RT Versi 1 Lembar A3'!BS42="","",'Form FGD RT Versi 1 Lembar A3'!BS42)</f>
        <v>1</v>
      </c>
      <c r="R48" s="158" t="str">
        <f>IF('Form FGD RT Versi 1 Lembar A3'!BT42="","",'Form FGD RT Versi 1 Lembar A3'!BT42)</f>
        <v/>
      </c>
      <c r="S48" s="158">
        <f>IF('Form FGD RT Versi 1 Lembar A3'!BU42="","",'Form FGD RT Versi 1 Lembar A3'!BU42)</f>
        <v>1</v>
      </c>
      <c r="T48" s="156">
        <f>IF('Form FGD RT Versi 1 Lembar A3'!BV42="","",'Form FGD RT Versi 1 Lembar A3'!BV42)</f>
        <v>1</v>
      </c>
      <c r="U48" s="168">
        <f>IF('Form FGD RT Versi 1 Lembar A3'!BW42="","",'Form FGD RT Versi 1 Lembar A3'!BW42)</f>
        <v>1</v>
      </c>
      <c r="V48" s="159">
        <f t="shared" si="1"/>
        <v>2</v>
      </c>
      <c r="W48" s="169" t="str">
        <f>IF('Form FGD RT Versi 1 Lembar A3'!BY42="","",'Form FGD RT Versi 1 Lembar A3'!BY42)</f>
        <v/>
      </c>
    </row>
    <row r="49" spans="2:23" ht="18.75" customHeight="1" x14ac:dyDescent="0.25">
      <c r="B49" s="156">
        <v>33</v>
      </c>
      <c r="C49" s="68" t="str">
        <f>A.1_Update!C49</f>
        <v>MARTO PAWIRO</v>
      </c>
      <c r="D49" s="156">
        <f>IF('Form FGD RT Versi 1 Lembar A3'!BF43="","",'Form FGD RT Versi 1 Lembar A3'!BF43)</f>
        <v>1</v>
      </c>
      <c r="E49" s="157" t="str">
        <f>IF('Form FGD RT Versi 1 Lembar A3'!BG43="","",'Form FGD RT Versi 1 Lembar A3'!BG43)</f>
        <v/>
      </c>
      <c r="F49" s="159" t="str">
        <f>IF('Form FGD RT Versi 1 Lembar A3'!BH43="","",'Form FGD RT Versi 1 Lembar A3'!BH43)</f>
        <v/>
      </c>
      <c r="G49" s="159" t="str">
        <f>IF('Form FGD RT Versi 1 Lembar A3'!BI43="","",'Form FGD RT Versi 1 Lembar A3'!BI43)</f>
        <v/>
      </c>
      <c r="H49" s="157" t="str">
        <f>IF('Form FGD RT Versi 1 Lembar A3'!BJ43="","",'Form FGD RT Versi 1 Lembar A3'!BJ43)</f>
        <v/>
      </c>
      <c r="I49" s="159" t="str">
        <f>IF('Form FGD RT Versi 1 Lembar A3'!BK43="","",'Form FGD RT Versi 1 Lembar A3'!BK43)</f>
        <v/>
      </c>
      <c r="J49" s="158" t="str">
        <f>IF('Form FGD RT Versi 1 Lembar A3'!BL43="","",'Form FGD RT Versi 1 Lembar A3'!BL43)</f>
        <v/>
      </c>
      <c r="K49" s="156">
        <f>IF('Form FGD RT Versi 1 Lembar A3'!BM43="","",'Form FGD RT Versi 1 Lembar A3'!BM43)</f>
        <v>1</v>
      </c>
      <c r="L49" s="159" t="str">
        <f>IF('Form FGD RT Versi 1 Lembar A3'!BN43="","",'Form FGD RT Versi 1 Lembar A3'!BN43)</f>
        <v/>
      </c>
      <c r="M49" s="159" t="str">
        <f>IF('Form FGD RT Versi 1 Lembar A3'!BO43="","",'Form FGD RT Versi 1 Lembar A3'!BO43)</f>
        <v/>
      </c>
      <c r="N49" s="159" t="str">
        <f>IF('Form FGD RT Versi 1 Lembar A3'!BP43="","",'Form FGD RT Versi 1 Lembar A3'!BP43)</f>
        <v/>
      </c>
      <c r="O49" s="158" t="str">
        <f>IF('Form FGD RT Versi 1 Lembar A3'!BQ43="","",'Form FGD RT Versi 1 Lembar A3'!BQ43)</f>
        <v/>
      </c>
      <c r="P49" s="158">
        <f t="shared" si="0"/>
        <v>1</v>
      </c>
      <c r="Q49" s="156">
        <f>IF('Form FGD RT Versi 1 Lembar A3'!BS43="","",'Form FGD RT Versi 1 Lembar A3'!BS43)</f>
        <v>1</v>
      </c>
      <c r="R49" s="158" t="str">
        <f>IF('Form FGD RT Versi 1 Lembar A3'!BT43="","",'Form FGD RT Versi 1 Lembar A3'!BT43)</f>
        <v/>
      </c>
      <c r="S49" s="158">
        <f>IF('Form FGD RT Versi 1 Lembar A3'!BU43="","",'Form FGD RT Versi 1 Lembar A3'!BU43)</f>
        <v>1</v>
      </c>
      <c r="T49" s="156">
        <f>IF('Form FGD RT Versi 1 Lembar A3'!BV43="","",'Form FGD RT Versi 1 Lembar A3'!BV43)</f>
        <v>1</v>
      </c>
      <c r="U49" s="168">
        <f>IF('Form FGD RT Versi 1 Lembar A3'!BW43="","",'Form FGD RT Versi 1 Lembar A3'!BW43)</f>
        <v>1</v>
      </c>
      <c r="V49" s="159">
        <f t="shared" si="1"/>
        <v>2</v>
      </c>
      <c r="W49" s="169" t="str">
        <f>IF('Form FGD RT Versi 1 Lembar A3'!BY43="","",'Form FGD RT Versi 1 Lembar A3'!BY43)</f>
        <v/>
      </c>
    </row>
    <row r="50" spans="2:23" ht="18.75" customHeight="1" x14ac:dyDescent="0.25">
      <c r="B50" s="156">
        <v>34</v>
      </c>
      <c r="C50" s="68" t="str">
        <f>A.1_Update!C50</f>
        <v>ALI MAHMUDI</v>
      </c>
      <c r="D50" s="156">
        <f>IF('Form FGD RT Versi 1 Lembar A3'!BF44="","",'Form FGD RT Versi 1 Lembar A3'!BF44)</f>
        <v>1</v>
      </c>
      <c r="E50" s="157" t="str">
        <f>IF('Form FGD RT Versi 1 Lembar A3'!BG44="","",'Form FGD RT Versi 1 Lembar A3'!BG44)</f>
        <v/>
      </c>
      <c r="F50" s="159" t="str">
        <f>IF('Form FGD RT Versi 1 Lembar A3'!BH44="","",'Form FGD RT Versi 1 Lembar A3'!BH44)</f>
        <v/>
      </c>
      <c r="G50" s="159" t="str">
        <f>IF('Form FGD RT Versi 1 Lembar A3'!BI44="","",'Form FGD RT Versi 1 Lembar A3'!BI44)</f>
        <v/>
      </c>
      <c r="H50" s="157" t="str">
        <f>IF('Form FGD RT Versi 1 Lembar A3'!BJ44="","",'Form FGD RT Versi 1 Lembar A3'!BJ44)</f>
        <v/>
      </c>
      <c r="I50" s="159" t="str">
        <f>IF('Form FGD RT Versi 1 Lembar A3'!BK44="","",'Form FGD RT Versi 1 Lembar A3'!BK44)</f>
        <v/>
      </c>
      <c r="J50" s="158" t="str">
        <f>IF('Form FGD RT Versi 1 Lembar A3'!BL44="","",'Form FGD RT Versi 1 Lembar A3'!BL44)</f>
        <v/>
      </c>
      <c r="K50" s="156">
        <f>IF('Form FGD RT Versi 1 Lembar A3'!BM44="","",'Form FGD RT Versi 1 Lembar A3'!BM44)</f>
        <v>1</v>
      </c>
      <c r="L50" s="159" t="str">
        <f>IF('Form FGD RT Versi 1 Lembar A3'!BN44="","",'Form FGD RT Versi 1 Lembar A3'!BN44)</f>
        <v/>
      </c>
      <c r="M50" s="159" t="str">
        <f>IF('Form FGD RT Versi 1 Lembar A3'!BO44="","",'Form FGD RT Versi 1 Lembar A3'!BO44)</f>
        <v/>
      </c>
      <c r="N50" s="159" t="str">
        <f>IF('Form FGD RT Versi 1 Lembar A3'!BP44="","",'Form FGD RT Versi 1 Lembar A3'!BP44)</f>
        <v/>
      </c>
      <c r="O50" s="158" t="str">
        <f>IF('Form FGD RT Versi 1 Lembar A3'!BQ44="","",'Form FGD RT Versi 1 Lembar A3'!BQ44)</f>
        <v/>
      </c>
      <c r="P50" s="158">
        <f t="shared" si="0"/>
        <v>1</v>
      </c>
      <c r="Q50" s="156">
        <f>IF('Form FGD RT Versi 1 Lembar A3'!BS44="","",'Form FGD RT Versi 1 Lembar A3'!BS44)</f>
        <v>1</v>
      </c>
      <c r="R50" s="158" t="str">
        <f>IF('Form FGD RT Versi 1 Lembar A3'!BT44="","",'Form FGD RT Versi 1 Lembar A3'!BT44)</f>
        <v/>
      </c>
      <c r="S50" s="158">
        <f>IF('Form FGD RT Versi 1 Lembar A3'!BU44="","",'Form FGD RT Versi 1 Lembar A3'!BU44)</f>
        <v>1</v>
      </c>
      <c r="T50" s="156">
        <f>IF('Form FGD RT Versi 1 Lembar A3'!BV44="","",'Form FGD RT Versi 1 Lembar A3'!BV44)</f>
        <v>4</v>
      </c>
      <c r="U50" s="168">
        <f>IF('Form FGD RT Versi 1 Lembar A3'!BW44="","",'Form FGD RT Versi 1 Lembar A3'!BW44)</f>
        <v>1</v>
      </c>
      <c r="V50" s="159">
        <f t="shared" si="1"/>
        <v>5</v>
      </c>
      <c r="W50" s="169" t="str">
        <f>IF('Form FGD RT Versi 1 Lembar A3'!BY44="","",'Form FGD RT Versi 1 Lembar A3'!BY44)</f>
        <v/>
      </c>
    </row>
    <row r="51" spans="2:23" ht="18.75" customHeight="1" x14ac:dyDescent="0.25">
      <c r="B51" s="156">
        <v>35</v>
      </c>
      <c r="C51" s="68" t="str">
        <f>A.1_Update!C51</f>
        <v>AGUS SETIYONO</v>
      </c>
      <c r="D51" s="156">
        <f>IF('Form FGD RT Versi 1 Lembar A3'!BF45="","",'Form FGD RT Versi 1 Lembar A3'!BF45)</f>
        <v>1</v>
      </c>
      <c r="E51" s="157" t="str">
        <f>IF('Form FGD RT Versi 1 Lembar A3'!BG45="","",'Form FGD RT Versi 1 Lembar A3'!BG45)</f>
        <v/>
      </c>
      <c r="F51" s="159" t="str">
        <f>IF('Form FGD RT Versi 1 Lembar A3'!BH45="","",'Form FGD RT Versi 1 Lembar A3'!BH45)</f>
        <v/>
      </c>
      <c r="G51" s="159" t="str">
        <f>IF('Form FGD RT Versi 1 Lembar A3'!BI45="","",'Form FGD RT Versi 1 Lembar A3'!BI45)</f>
        <v/>
      </c>
      <c r="H51" s="157" t="str">
        <f>IF('Form FGD RT Versi 1 Lembar A3'!BJ45="","",'Form FGD RT Versi 1 Lembar A3'!BJ45)</f>
        <v/>
      </c>
      <c r="I51" s="159" t="str">
        <f>IF('Form FGD RT Versi 1 Lembar A3'!BK45="","",'Form FGD RT Versi 1 Lembar A3'!BK45)</f>
        <v/>
      </c>
      <c r="J51" s="158" t="str">
        <f>IF('Form FGD RT Versi 1 Lembar A3'!BL45="","",'Form FGD RT Versi 1 Lembar A3'!BL45)</f>
        <v/>
      </c>
      <c r="K51" s="156">
        <f>IF('Form FGD RT Versi 1 Lembar A3'!BM45="","",'Form FGD RT Versi 1 Lembar A3'!BM45)</f>
        <v>1</v>
      </c>
      <c r="L51" s="159" t="str">
        <f>IF('Form FGD RT Versi 1 Lembar A3'!BN45="","",'Form FGD RT Versi 1 Lembar A3'!BN45)</f>
        <v/>
      </c>
      <c r="M51" s="159" t="str">
        <f>IF('Form FGD RT Versi 1 Lembar A3'!BO45="","",'Form FGD RT Versi 1 Lembar A3'!BO45)</f>
        <v/>
      </c>
      <c r="N51" s="159" t="str">
        <f>IF('Form FGD RT Versi 1 Lembar A3'!BP45="","",'Form FGD RT Versi 1 Lembar A3'!BP45)</f>
        <v/>
      </c>
      <c r="O51" s="158" t="str">
        <f>IF('Form FGD RT Versi 1 Lembar A3'!BQ45="","",'Form FGD RT Versi 1 Lembar A3'!BQ45)</f>
        <v/>
      </c>
      <c r="P51" s="158">
        <f t="shared" si="0"/>
        <v>1</v>
      </c>
      <c r="Q51" s="156">
        <f>IF('Form FGD RT Versi 1 Lembar A3'!BS45="","",'Form FGD RT Versi 1 Lembar A3'!BS45)</f>
        <v>1</v>
      </c>
      <c r="R51" s="158" t="str">
        <f>IF('Form FGD RT Versi 1 Lembar A3'!BT45="","",'Form FGD RT Versi 1 Lembar A3'!BT45)</f>
        <v/>
      </c>
      <c r="S51" s="158">
        <f>IF('Form FGD RT Versi 1 Lembar A3'!BU45="","",'Form FGD RT Versi 1 Lembar A3'!BU45)</f>
        <v>1</v>
      </c>
      <c r="T51" s="156">
        <f>IF('Form FGD RT Versi 1 Lembar A3'!BV45="","",'Form FGD RT Versi 1 Lembar A3'!BV45)</f>
        <v>1</v>
      </c>
      <c r="U51" s="168">
        <f>IF('Form FGD RT Versi 1 Lembar A3'!BW45="","",'Form FGD RT Versi 1 Lembar A3'!BW45)</f>
        <v>0</v>
      </c>
      <c r="V51" s="159">
        <f t="shared" si="1"/>
        <v>1</v>
      </c>
      <c r="W51" s="169" t="str">
        <f>IF('Form FGD RT Versi 1 Lembar A3'!BY45="","",'Form FGD RT Versi 1 Lembar A3'!BY45)</f>
        <v/>
      </c>
    </row>
    <row r="52" spans="2:23" ht="18.75" customHeight="1" x14ac:dyDescent="0.25">
      <c r="B52" s="156">
        <v>36</v>
      </c>
      <c r="C52" s="68" t="str">
        <f>A.1_Update!C52</f>
        <v>DUWI TEGUH SANTOSO</v>
      </c>
      <c r="D52" s="156" t="str">
        <f>IF('Form FGD RT Versi 1 Lembar A3'!BF46="","",'Form FGD RT Versi 1 Lembar A3'!BF46)</f>
        <v/>
      </c>
      <c r="E52" s="157" t="str">
        <f>IF('Form FGD RT Versi 1 Lembar A3'!BG46="","",'Form FGD RT Versi 1 Lembar A3'!BG46)</f>
        <v/>
      </c>
      <c r="F52" s="159" t="str">
        <f>IF('Form FGD RT Versi 1 Lembar A3'!BH46="","",'Form FGD RT Versi 1 Lembar A3'!BH46)</f>
        <v/>
      </c>
      <c r="G52" s="159">
        <f>IF('Form FGD RT Versi 1 Lembar A3'!BI46="","",'Form FGD RT Versi 1 Lembar A3'!BI46)</f>
        <v>1</v>
      </c>
      <c r="H52" s="157" t="str">
        <f>IF('Form FGD RT Versi 1 Lembar A3'!BJ46="","",'Form FGD RT Versi 1 Lembar A3'!BJ46)</f>
        <v/>
      </c>
      <c r="I52" s="159" t="str">
        <f>IF('Form FGD RT Versi 1 Lembar A3'!BK46="","",'Form FGD RT Versi 1 Lembar A3'!BK46)</f>
        <v/>
      </c>
      <c r="J52" s="158" t="str">
        <f>IF('Form FGD RT Versi 1 Lembar A3'!BL46="","",'Form FGD RT Versi 1 Lembar A3'!BL46)</f>
        <v/>
      </c>
      <c r="K52" s="156">
        <f>IF('Form FGD RT Versi 1 Lembar A3'!BM46="","",'Form FGD RT Versi 1 Lembar A3'!BM46)</f>
        <v>1</v>
      </c>
      <c r="L52" s="159" t="str">
        <f>IF('Form FGD RT Versi 1 Lembar A3'!BN46="","",'Form FGD RT Versi 1 Lembar A3'!BN46)</f>
        <v/>
      </c>
      <c r="M52" s="159" t="str">
        <f>IF('Form FGD RT Versi 1 Lembar A3'!BO46="","",'Form FGD RT Versi 1 Lembar A3'!BO46)</f>
        <v/>
      </c>
      <c r="N52" s="159" t="str">
        <f>IF('Form FGD RT Versi 1 Lembar A3'!BP46="","",'Form FGD RT Versi 1 Lembar A3'!BP46)</f>
        <v/>
      </c>
      <c r="O52" s="158" t="str">
        <f>IF('Form FGD RT Versi 1 Lembar A3'!BQ46="","",'Form FGD RT Versi 1 Lembar A3'!BQ46)</f>
        <v/>
      </c>
      <c r="P52" s="158">
        <f t="shared" si="0"/>
        <v>1</v>
      </c>
      <c r="Q52" s="156">
        <f>IF('Form FGD RT Versi 1 Lembar A3'!BS46="","",'Form FGD RT Versi 1 Lembar A3'!BS46)</f>
        <v>1</v>
      </c>
      <c r="R52" s="158" t="str">
        <f>IF('Form FGD RT Versi 1 Lembar A3'!BT46="","",'Form FGD RT Versi 1 Lembar A3'!BT46)</f>
        <v/>
      </c>
      <c r="S52" s="158">
        <f>IF('Form FGD RT Versi 1 Lembar A3'!BU46="","",'Form FGD RT Versi 1 Lembar A3'!BU46)</f>
        <v>1</v>
      </c>
      <c r="T52" s="156">
        <f>IF('Form FGD RT Versi 1 Lembar A3'!BV46="","",'Form FGD RT Versi 1 Lembar A3'!BV46)</f>
        <v>1</v>
      </c>
      <c r="U52" s="168">
        <f>IF('Form FGD RT Versi 1 Lembar A3'!BW46="","",'Form FGD RT Versi 1 Lembar A3'!BW46)</f>
        <v>2</v>
      </c>
      <c r="V52" s="159">
        <f t="shared" si="1"/>
        <v>3</v>
      </c>
      <c r="W52" s="169" t="str">
        <f>IF('Form FGD RT Versi 1 Lembar A3'!BY46="","",'Form FGD RT Versi 1 Lembar A3'!BY46)</f>
        <v/>
      </c>
    </row>
    <row r="53" spans="2:23" ht="18.75" customHeight="1" x14ac:dyDescent="0.25">
      <c r="B53" s="156">
        <v>37</v>
      </c>
      <c r="C53" s="68" t="str">
        <f>A.1_Update!C53</f>
        <v>SIGIT SUYANTO</v>
      </c>
      <c r="D53" s="156">
        <f>IF('Form FGD RT Versi 1 Lembar A3'!BF47="","",'Form FGD RT Versi 1 Lembar A3'!BF47)</f>
        <v>1</v>
      </c>
      <c r="E53" s="157" t="str">
        <f>IF('Form FGD RT Versi 1 Lembar A3'!BG47="","",'Form FGD RT Versi 1 Lembar A3'!BG47)</f>
        <v/>
      </c>
      <c r="F53" s="159" t="str">
        <f>IF('Form FGD RT Versi 1 Lembar A3'!BH47="","",'Form FGD RT Versi 1 Lembar A3'!BH47)</f>
        <v/>
      </c>
      <c r="G53" s="159" t="str">
        <f>IF('Form FGD RT Versi 1 Lembar A3'!BI47="","",'Form FGD RT Versi 1 Lembar A3'!BI47)</f>
        <v/>
      </c>
      <c r="H53" s="157" t="str">
        <f>IF('Form FGD RT Versi 1 Lembar A3'!BJ47="","",'Form FGD RT Versi 1 Lembar A3'!BJ47)</f>
        <v/>
      </c>
      <c r="I53" s="159" t="str">
        <f>IF('Form FGD RT Versi 1 Lembar A3'!BK47="","",'Form FGD RT Versi 1 Lembar A3'!BK47)</f>
        <v/>
      </c>
      <c r="J53" s="158" t="str">
        <f>IF('Form FGD RT Versi 1 Lembar A3'!BL47="","",'Form FGD RT Versi 1 Lembar A3'!BL47)</f>
        <v/>
      </c>
      <c r="K53" s="156">
        <f>IF('Form FGD RT Versi 1 Lembar A3'!BM47="","",'Form FGD RT Versi 1 Lembar A3'!BM47)</f>
        <v>1</v>
      </c>
      <c r="L53" s="159" t="str">
        <f>IF('Form FGD RT Versi 1 Lembar A3'!BN47="","",'Form FGD RT Versi 1 Lembar A3'!BN47)</f>
        <v/>
      </c>
      <c r="M53" s="159" t="str">
        <f>IF('Form FGD RT Versi 1 Lembar A3'!BO47="","",'Form FGD RT Versi 1 Lembar A3'!BO47)</f>
        <v/>
      </c>
      <c r="N53" s="159" t="str">
        <f>IF('Form FGD RT Versi 1 Lembar A3'!BP47="","",'Form FGD RT Versi 1 Lembar A3'!BP47)</f>
        <v/>
      </c>
      <c r="O53" s="158" t="str">
        <f>IF('Form FGD RT Versi 1 Lembar A3'!BQ47="","",'Form FGD RT Versi 1 Lembar A3'!BQ47)</f>
        <v/>
      </c>
      <c r="P53" s="158">
        <f t="shared" si="0"/>
        <v>1</v>
      </c>
      <c r="Q53" s="156">
        <f>IF('Form FGD RT Versi 1 Lembar A3'!BS47="","",'Form FGD RT Versi 1 Lembar A3'!BS47)</f>
        <v>1</v>
      </c>
      <c r="R53" s="158" t="str">
        <f>IF('Form FGD RT Versi 1 Lembar A3'!BT47="","",'Form FGD RT Versi 1 Lembar A3'!BT47)</f>
        <v/>
      </c>
      <c r="S53" s="158">
        <f>IF('Form FGD RT Versi 1 Lembar A3'!BU47="","",'Form FGD RT Versi 1 Lembar A3'!BU47)</f>
        <v>1</v>
      </c>
      <c r="T53" s="156">
        <f>IF('Form FGD RT Versi 1 Lembar A3'!BV47="","",'Form FGD RT Versi 1 Lembar A3'!BV47)</f>
        <v>1</v>
      </c>
      <c r="U53" s="168">
        <f>IF('Form FGD RT Versi 1 Lembar A3'!BW47="","",'Form FGD RT Versi 1 Lembar A3'!BW47)</f>
        <v>2</v>
      </c>
      <c r="V53" s="159">
        <f t="shared" si="1"/>
        <v>3</v>
      </c>
      <c r="W53" s="169" t="str">
        <f>IF('Form FGD RT Versi 1 Lembar A3'!BY47="","",'Form FGD RT Versi 1 Lembar A3'!BY47)</f>
        <v/>
      </c>
    </row>
    <row r="54" spans="2:23" ht="18.75" customHeight="1" x14ac:dyDescent="0.25">
      <c r="B54" s="156">
        <v>38</v>
      </c>
      <c r="C54" s="68" t="str">
        <f>A.1_Update!C54</f>
        <v>ISMADI</v>
      </c>
      <c r="D54" s="156">
        <f>IF('Form FGD RT Versi 1 Lembar A3'!BF48="","",'Form FGD RT Versi 1 Lembar A3'!BF48)</f>
        <v>1</v>
      </c>
      <c r="E54" s="157" t="str">
        <f>IF('Form FGD RT Versi 1 Lembar A3'!BG48="","",'Form FGD RT Versi 1 Lembar A3'!BG48)</f>
        <v/>
      </c>
      <c r="F54" s="159" t="str">
        <f>IF('Form FGD RT Versi 1 Lembar A3'!BH48="","",'Form FGD RT Versi 1 Lembar A3'!BH48)</f>
        <v/>
      </c>
      <c r="G54" s="159" t="str">
        <f>IF('Form FGD RT Versi 1 Lembar A3'!BI48="","",'Form FGD RT Versi 1 Lembar A3'!BI48)</f>
        <v/>
      </c>
      <c r="H54" s="157" t="str">
        <f>IF('Form FGD RT Versi 1 Lembar A3'!BJ48="","",'Form FGD RT Versi 1 Lembar A3'!BJ48)</f>
        <v/>
      </c>
      <c r="I54" s="159" t="str">
        <f>IF('Form FGD RT Versi 1 Lembar A3'!BK48="","",'Form FGD RT Versi 1 Lembar A3'!BK48)</f>
        <v/>
      </c>
      <c r="J54" s="158" t="str">
        <f>IF('Form FGD RT Versi 1 Lembar A3'!BL48="","",'Form FGD RT Versi 1 Lembar A3'!BL48)</f>
        <v/>
      </c>
      <c r="K54" s="156">
        <f>IF('Form FGD RT Versi 1 Lembar A3'!BM48="","",'Form FGD RT Versi 1 Lembar A3'!BM48)</f>
        <v>1</v>
      </c>
      <c r="L54" s="159" t="str">
        <f>IF('Form FGD RT Versi 1 Lembar A3'!BN48="","",'Form FGD RT Versi 1 Lembar A3'!BN48)</f>
        <v/>
      </c>
      <c r="M54" s="159" t="str">
        <f>IF('Form FGD RT Versi 1 Lembar A3'!BO48="","",'Form FGD RT Versi 1 Lembar A3'!BO48)</f>
        <v/>
      </c>
      <c r="N54" s="159" t="str">
        <f>IF('Form FGD RT Versi 1 Lembar A3'!BP48="","",'Form FGD RT Versi 1 Lembar A3'!BP48)</f>
        <v/>
      </c>
      <c r="O54" s="158" t="str">
        <f>IF('Form FGD RT Versi 1 Lembar A3'!BQ48="","",'Form FGD RT Versi 1 Lembar A3'!BQ48)</f>
        <v/>
      </c>
      <c r="P54" s="158">
        <f t="shared" si="0"/>
        <v>1</v>
      </c>
      <c r="Q54" s="156">
        <f>IF('Form FGD RT Versi 1 Lembar A3'!BS48="","",'Form FGD RT Versi 1 Lembar A3'!BS48)</f>
        <v>1</v>
      </c>
      <c r="R54" s="158" t="str">
        <f>IF('Form FGD RT Versi 1 Lembar A3'!BT48="","",'Form FGD RT Versi 1 Lembar A3'!BT48)</f>
        <v/>
      </c>
      <c r="S54" s="158">
        <f>IF('Form FGD RT Versi 1 Lembar A3'!BU48="","",'Form FGD RT Versi 1 Lembar A3'!BU48)</f>
        <v>1</v>
      </c>
      <c r="T54" s="156">
        <f>IF('Form FGD RT Versi 1 Lembar A3'!BV48="","",'Form FGD RT Versi 1 Lembar A3'!BV48)</f>
        <v>1</v>
      </c>
      <c r="U54" s="168">
        <f>IF('Form FGD RT Versi 1 Lembar A3'!BW48="","",'Form FGD RT Versi 1 Lembar A3'!BW48)</f>
        <v>3</v>
      </c>
      <c r="V54" s="159">
        <f t="shared" si="1"/>
        <v>4</v>
      </c>
      <c r="W54" s="169" t="str">
        <f>IF('Form FGD RT Versi 1 Lembar A3'!BY48="","",'Form FGD RT Versi 1 Lembar A3'!BY48)</f>
        <v/>
      </c>
    </row>
    <row r="55" spans="2:23" ht="18.75" customHeight="1" x14ac:dyDescent="0.25">
      <c r="B55" s="156">
        <v>39</v>
      </c>
      <c r="C55" s="68" t="str">
        <f>A.1_Update!C55</f>
        <v>SULTONI</v>
      </c>
      <c r="D55" s="156">
        <f>IF('Form FGD RT Versi 1 Lembar A3'!BF49="","",'Form FGD RT Versi 1 Lembar A3'!BF49)</f>
        <v>1</v>
      </c>
      <c r="E55" s="157" t="str">
        <f>IF('Form FGD RT Versi 1 Lembar A3'!BG49="","",'Form FGD RT Versi 1 Lembar A3'!BG49)</f>
        <v/>
      </c>
      <c r="F55" s="159" t="str">
        <f>IF('Form FGD RT Versi 1 Lembar A3'!BH49="","",'Form FGD RT Versi 1 Lembar A3'!BH49)</f>
        <v/>
      </c>
      <c r="G55" s="159" t="str">
        <f>IF('Form FGD RT Versi 1 Lembar A3'!BI49="","",'Form FGD RT Versi 1 Lembar A3'!BI49)</f>
        <v/>
      </c>
      <c r="H55" s="157" t="str">
        <f>IF('Form FGD RT Versi 1 Lembar A3'!BJ49="","",'Form FGD RT Versi 1 Lembar A3'!BJ49)</f>
        <v/>
      </c>
      <c r="I55" s="159" t="str">
        <f>IF('Form FGD RT Versi 1 Lembar A3'!BK49="","",'Form FGD RT Versi 1 Lembar A3'!BK49)</f>
        <v/>
      </c>
      <c r="J55" s="158" t="str">
        <f>IF('Form FGD RT Versi 1 Lembar A3'!BL49="","",'Form FGD RT Versi 1 Lembar A3'!BL49)</f>
        <v/>
      </c>
      <c r="K55" s="156">
        <f>IF('Form FGD RT Versi 1 Lembar A3'!BM49="","",'Form FGD RT Versi 1 Lembar A3'!BM49)</f>
        <v>1</v>
      </c>
      <c r="L55" s="159" t="str">
        <f>IF('Form FGD RT Versi 1 Lembar A3'!BN49="","",'Form FGD RT Versi 1 Lembar A3'!BN49)</f>
        <v/>
      </c>
      <c r="M55" s="159" t="str">
        <f>IF('Form FGD RT Versi 1 Lembar A3'!BO49="","",'Form FGD RT Versi 1 Lembar A3'!BO49)</f>
        <v/>
      </c>
      <c r="N55" s="159" t="str">
        <f>IF('Form FGD RT Versi 1 Lembar A3'!BP49="","",'Form FGD RT Versi 1 Lembar A3'!BP49)</f>
        <v/>
      </c>
      <c r="O55" s="158" t="str">
        <f>IF('Form FGD RT Versi 1 Lembar A3'!BQ49="","",'Form FGD RT Versi 1 Lembar A3'!BQ49)</f>
        <v/>
      </c>
      <c r="P55" s="158">
        <f t="shared" si="0"/>
        <v>1</v>
      </c>
      <c r="Q55" s="156">
        <f>IF('Form FGD RT Versi 1 Lembar A3'!BS49="","",'Form FGD RT Versi 1 Lembar A3'!BS49)</f>
        <v>1</v>
      </c>
      <c r="R55" s="158" t="str">
        <f>IF('Form FGD RT Versi 1 Lembar A3'!BT49="","",'Form FGD RT Versi 1 Lembar A3'!BT49)</f>
        <v/>
      </c>
      <c r="S55" s="158">
        <f>IF('Form FGD RT Versi 1 Lembar A3'!BU49="","",'Form FGD RT Versi 1 Lembar A3'!BU49)</f>
        <v>1</v>
      </c>
      <c r="T55" s="156">
        <f>IF('Form FGD RT Versi 1 Lembar A3'!BV49="","",'Form FGD RT Versi 1 Lembar A3'!BV49)</f>
        <v>1</v>
      </c>
      <c r="U55" s="168">
        <f>IF('Form FGD RT Versi 1 Lembar A3'!BW49="","",'Form FGD RT Versi 1 Lembar A3'!BW49)</f>
        <v>2</v>
      </c>
      <c r="V55" s="159">
        <f t="shared" si="1"/>
        <v>3</v>
      </c>
      <c r="W55" s="169" t="str">
        <f>IF('Form FGD RT Versi 1 Lembar A3'!BY49="","",'Form FGD RT Versi 1 Lembar A3'!BY49)</f>
        <v/>
      </c>
    </row>
    <row r="56" spans="2:23" ht="18.75" customHeight="1" x14ac:dyDescent="0.25">
      <c r="B56" s="156">
        <v>40</v>
      </c>
      <c r="C56" s="68" t="str">
        <f>A.1_Update!C56</f>
        <v>PUJIANTO</v>
      </c>
      <c r="D56" s="156">
        <f>IF('Form FGD RT Versi 1 Lembar A3'!BF50="","",'Form FGD RT Versi 1 Lembar A3'!BF50)</f>
        <v>1</v>
      </c>
      <c r="E56" s="157" t="str">
        <f>IF('Form FGD RT Versi 1 Lembar A3'!BG50="","",'Form FGD RT Versi 1 Lembar A3'!BG50)</f>
        <v/>
      </c>
      <c r="F56" s="159" t="str">
        <f>IF('Form FGD RT Versi 1 Lembar A3'!BH50="","",'Form FGD RT Versi 1 Lembar A3'!BH50)</f>
        <v/>
      </c>
      <c r="G56" s="159" t="str">
        <f>IF('Form FGD RT Versi 1 Lembar A3'!BI50="","",'Form FGD RT Versi 1 Lembar A3'!BI50)</f>
        <v/>
      </c>
      <c r="H56" s="157" t="str">
        <f>IF('Form FGD RT Versi 1 Lembar A3'!BJ50="","",'Form FGD RT Versi 1 Lembar A3'!BJ50)</f>
        <v/>
      </c>
      <c r="I56" s="159" t="str">
        <f>IF('Form FGD RT Versi 1 Lembar A3'!BK50="","",'Form FGD RT Versi 1 Lembar A3'!BK50)</f>
        <v/>
      </c>
      <c r="J56" s="158" t="str">
        <f>IF('Form FGD RT Versi 1 Lembar A3'!BL50="","",'Form FGD RT Versi 1 Lembar A3'!BL50)</f>
        <v/>
      </c>
      <c r="K56" s="156">
        <f>IF('Form FGD RT Versi 1 Lembar A3'!BM50="","",'Form FGD RT Versi 1 Lembar A3'!BM50)</f>
        <v>1</v>
      </c>
      <c r="L56" s="159" t="str">
        <f>IF('Form FGD RT Versi 1 Lembar A3'!BN50="","",'Form FGD RT Versi 1 Lembar A3'!BN50)</f>
        <v/>
      </c>
      <c r="M56" s="159" t="str">
        <f>IF('Form FGD RT Versi 1 Lembar A3'!BO50="","",'Form FGD RT Versi 1 Lembar A3'!BO50)</f>
        <v/>
      </c>
      <c r="N56" s="159" t="str">
        <f>IF('Form FGD RT Versi 1 Lembar A3'!BP50="","",'Form FGD RT Versi 1 Lembar A3'!BP50)</f>
        <v/>
      </c>
      <c r="O56" s="158" t="str">
        <f>IF('Form FGD RT Versi 1 Lembar A3'!BQ50="","",'Form FGD RT Versi 1 Lembar A3'!BQ50)</f>
        <v/>
      </c>
      <c r="P56" s="158">
        <f t="shared" si="0"/>
        <v>1</v>
      </c>
      <c r="Q56" s="156">
        <f>IF('Form FGD RT Versi 1 Lembar A3'!BS50="","",'Form FGD RT Versi 1 Lembar A3'!BS50)</f>
        <v>1</v>
      </c>
      <c r="R56" s="158" t="str">
        <f>IF('Form FGD RT Versi 1 Lembar A3'!BT50="","",'Form FGD RT Versi 1 Lembar A3'!BT50)</f>
        <v/>
      </c>
      <c r="S56" s="158">
        <f>IF('Form FGD RT Versi 1 Lembar A3'!BU50="","",'Form FGD RT Versi 1 Lembar A3'!BU50)</f>
        <v>1</v>
      </c>
      <c r="T56" s="156">
        <f>IF('Form FGD RT Versi 1 Lembar A3'!BV50="","",'Form FGD RT Versi 1 Lembar A3'!BV50)</f>
        <v>3</v>
      </c>
      <c r="U56" s="168">
        <f>IF('Form FGD RT Versi 1 Lembar A3'!BW50="","",'Form FGD RT Versi 1 Lembar A3'!BW50)</f>
        <v>1</v>
      </c>
      <c r="V56" s="159">
        <f t="shared" si="1"/>
        <v>4</v>
      </c>
      <c r="W56" s="169" t="str">
        <f>IF('Form FGD RT Versi 1 Lembar A3'!BY50="","",'Form FGD RT Versi 1 Lembar A3'!BY50)</f>
        <v/>
      </c>
    </row>
    <row r="57" spans="2:23" ht="18.75" customHeight="1" x14ac:dyDescent="0.25">
      <c r="B57" s="156">
        <v>41</v>
      </c>
      <c r="C57" s="68" t="str">
        <f>A.1_Update!C57</f>
        <v/>
      </c>
      <c r="D57" s="156" t="str">
        <f>IF('Form FGD RT Versi 1 Lembar A3'!BF51="","",'Form FGD RT Versi 1 Lembar A3'!BF51)</f>
        <v/>
      </c>
      <c r="E57" s="157" t="str">
        <f>IF('Form FGD RT Versi 1 Lembar A3'!BG51="","",'Form FGD RT Versi 1 Lembar A3'!BG51)</f>
        <v/>
      </c>
      <c r="F57" s="159" t="str">
        <f>IF('Form FGD RT Versi 1 Lembar A3'!BH51="","",'Form FGD RT Versi 1 Lembar A3'!BH51)</f>
        <v/>
      </c>
      <c r="G57" s="159" t="str">
        <f>IF('Form FGD RT Versi 1 Lembar A3'!BI51="","",'Form FGD RT Versi 1 Lembar A3'!BI51)</f>
        <v/>
      </c>
      <c r="H57" s="157" t="str">
        <f>IF('Form FGD RT Versi 1 Lembar A3'!BJ51="","",'Form FGD RT Versi 1 Lembar A3'!BJ51)</f>
        <v/>
      </c>
      <c r="I57" s="159" t="str">
        <f>IF('Form FGD RT Versi 1 Lembar A3'!BK51="","",'Form FGD RT Versi 1 Lembar A3'!BK51)</f>
        <v/>
      </c>
      <c r="J57" s="158" t="str">
        <f>IF('Form FGD RT Versi 1 Lembar A3'!BL51="","",'Form FGD RT Versi 1 Lembar A3'!BL51)</f>
        <v/>
      </c>
      <c r="K57" s="156" t="str">
        <f>IF('Form FGD RT Versi 1 Lembar A3'!BM51="","",'Form FGD RT Versi 1 Lembar A3'!BM51)</f>
        <v/>
      </c>
      <c r="L57" s="159" t="str">
        <f>IF('Form FGD RT Versi 1 Lembar A3'!BN51="","",'Form FGD RT Versi 1 Lembar A3'!BN51)</f>
        <v/>
      </c>
      <c r="M57" s="159" t="str">
        <f>IF('Form FGD RT Versi 1 Lembar A3'!BO51="","",'Form FGD RT Versi 1 Lembar A3'!BO51)</f>
        <v/>
      </c>
      <c r="N57" s="159" t="str">
        <f>IF('Form FGD RT Versi 1 Lembar A3'!BP51="","",'Form FGD RT Versi 1 Lembar A3'!BP51)</f>
        <v/>
      </c>
      <c r="O57" s="158" t="str">
        <f>IF('Form FGD RT Versi 1 Lembar A3'!BQ51="","",'Form FGD RT Versi 1 Lembar A3'!BQ51)</f>
        <v/>
      </c>
      <c r="P57" s="158" t="str">
        <f t="shared" si="0"/>
        <v/>
      </c>
      <c r="Q57" s="156" t="str">
        <f>IF('Form FGD RT Versi 1 Lembar A3'!BS51="","",'Form FGD RT Versi 1 Lembar A3'!BS51)</f>
        <v/>
      </c>
      <c r="R57" s="158" t="str">
        <f>IF('Form FGD RT Versi 1 Lembar A3'!BT51="","",'Form FGD RT Versi 1 Lembar A3'!BT51)</f>
        <v/>
      </c>
      <c r="S57" s="158" t="str">
        <f>IF('Form FGD RT Versi 1 Lembar A3'!BU51="","",'Form FGD RT Versi 1 Lembar A3'!BU51)</f>
        <v/>
      </c>
      <c r="T57" s="156" t="str">
        <f>IF('Form FGD RT Versi 1 Lembar A3'!BV51="","",'Form FGD RT Versi 1 Lembar A3'!BV51)</f>
        <v/>
      </c>
      <c r="U57" s="168" t="str">
        <f>IF('Form FGD RT Versi 1 Lembar A3'!BW51="","",'Form FGD RT Versi 1 Lembar A3'!BW51)</f>
        <v/>
      </c>
      <c r="V57" s="159" t="str">
        <f t="shared" si="1"/>
        <v/>
      </c>
      <c r="W57" s="169" t="str">
        <f>IF('Form FGD RT Versi 1 Lembar A3'!BY51="","",'Form FGD RT Versi 1 Lembar A3'!BY51)</f>
        <v/>
      </c>
    </row>
    <row r="58" spans="2:23" ht="18.75" customHeight="1" x14ac:dyDescent="0.25">
      <c r="B58" s="156">
        <v>42</v>
      </c>
      <c r="C58" s="68" t="str">
        <f>A.1_Update!C58</f>
        <v/>
      </c>
      <c r="D58" s="156" t="str">
        <f>IF('Form FGD RT Versi 1 Lembar A3'!BF52="","",'Form FGD RT Versi 1 Lembar A3'!BF52)</f>
        <v/>
      </c>
      <c r="E58" s="157" t="str">
        <f>IF('Form FGD RT Versi 1 Lembar A3'!BG52="","",'Form FGD RT Versi 1 Lembar A3'!BG52)</f>
        <v/>
      </c>
      <c r="F58" s="159" t="str">
        <f>IF('Form FGD RT Versi 1 Lembar A3'!BH52="","",'Form FGD RT Versi 1 Lembar A3'!BH52)</f>
        <v/>
      </c>
      <c r="G58" s="159" t="str">
        <f>IF('Form FGD RT Versi 1 Lembar A3'!BI52="","",'Form FGD RT Versi 1 Lembar A3'!BI52)</f>
        <v/>
      </c>
      <c r="H58" s="157" t="str">
        <f>IF('Form FGD RT Versi 1 Lembar A3'!BJ52="","",'Form FGD RT Versi 1 Lembar A3'!BJ52)</f>
        <v/>
      </c>
      <c r="I58" s="159" t="str">
        <f>IF('Form FGD RT Versi 1 Lembar A3'!BK52="","",'Form FGD RT Versi 1 Lembar A3'!BK52)</f>
        <v/>
      </c>
      <c r="J58" s="158" t="str">
        <f>IF('Form FGD RT Versi 1 Lembar A3'!BL52="","",'Form FGD RT Versi 1 Lembar A3'!BL52)</f>
        <v/>
      </c>
      <c r="K58" s="156" t="str">
        <f>IF('Form FGD RT Versi 1 Lembar A3'!BM52="","",'Form FGD RT Versi 1 Lembar A3'!BM52)</f>
        <v/>
      </c>
      <c r="L58" s="159" t="str">
        <f>IF('Form FGD RT Versi 1 Lembar A3'!BN52="","",'Form FGD RT Versi 1 Lembar A3'!BN52)</f>
        <v/>
      </c>
      <c r="M58" s="159" t="str">
        <f>IF('Form FGD RT Versi 1 Lembar A3'!BO52="","",'Form FGD RT Versi 1 Lembar A3'!BO52)</f>
        <v/>
      </c>
      <c r="N58" s="159" t="str">
        <f>IF('Form FGD RT Versi 1 Lembar A3'!BP52="","",'Form FGD RT Versi 1 Lembar A3'!BP52)</f>
        <v/>
      </c>
      <c r="O58" s="158" t="str">
        <f>IF('Form FGD RT Versi 1 Lembar A3'!BQ52="","",'Form FGD RT Versi 1 Lembar A3'!BQ52)</f>
        <v/>
      </c>
      <c r="P58" s="158" t="str">
        <f t="shared" si="0"/>
        <v/>
      </c>
      <c r="Q58" s="156" t="str">
        <f>IF('Form FGD RT Versi 1 Lembar A3'!BS52="","",'Form FGD RT Versi 1 Lembar A3'!BS52)</f>
        <v/>
      </c>
      <c r="R58" s="158" t="str">
        <f>IF('Form FGD RT Versi 1 Lembar A3'!BT52="","",'Form FGD RT Versi 1 Lembar A3'!BT52)</f>
        <v/>
      </c>
      <c r="S58" s="158" t="str">
        <f>IF('Form FGD RT Versi 1 Lembar A3'!BU52="","",'Form FGD RT Versi 1 Lembar A3'!BU52)</f>
        <v/>
      </c>
      <c r="T58" s="156" t="str">
        <f>IF('Form FGD RT Versi 1 Lembar A3'!BV52="","",'Form FGD RT Versi 1 Lembar A3'!BV52)</f>
        <v/>
      </c>
      <c r="U58" s="168" t="str">
        <f>IF('Form FGD RT Versi 1 Lembar A3'!BW52="","",'Form FGD RT Versi 1 Lembar A3'!BW52)</f>
        <v/>
      </c>
      <c r="V58" s="159" t="str">
        <f t="shared" si="1"/>
        <v/>
      </c>
      <c r="W58" s="169" t="str">
        <f>IF('Form FGD RT Versi 1 Lembar A3'!BY52="","",'Form FGD RT Versi 1 Lembar A3'!BY52)</f>
        <v/>
      </c>
    </row>
    <row r="59" spans="2:23" ht="18.75" customHeight="1" x14ac:dyDescent="0.25">
      <c r="B59" s="156">
        <v>43</v>
      </c>
      <c r="C59" s="68" t="str">
        <f>A.1_Update!C59</f>
        <v/>
      </c>
      <c r="D59" s="156" t="str">
        <f>IF('Form FGD RT Versi 1 Lembar A3'!BF53="","",'Form FGD RT Versi 1 Lembar A3'!BF53)</f>
        <v/>
      </c>
      <c r="E59" s="157" t="str">
        <f>IF('Form FGD RT Versi 1 Lembar A3'!BG53="","",'Form FGD RT Versi 1 Lembar A3'!BG53)</f>
        <v/>
      </c>
      <c r="F59" s="159" t="str">
        <f>IF('Form FGD RT Versi 1 Lembar A3'!BH53="","",'Form FGD RT Versi 1 Lembar A3'!BH53)</f>
        <v/>
      </c>
      <c r="G59" s="159" t="str">
        <f>IF('Form FGD RT Versi 1 Lembar A3'!BI53="","",'Form FGD RT Versi 1 Lembar A3'!BI53)</f>
        <v/>
      </c>
      <c r="H59" s="157" t="str">
        <f>IF('Form FGD RT Versi 1 Lembar A3'!BJ53="","",'Form FGD RT Versi 1 Lembar A3'!BJ53)</f>
        <v/>
      </c>
      <c r="I59" s="159" t="str">
        <f>IF('Form FGD RT Versi 1 Lembar A3'!BK53="","",'Form FGD RT Versi 1 Lembar A3'!BK53)</f>
        <v/>
      </c>
      <c r="J59" s="158" t="str">
        <f>IF('Form FGD RT Versi 1 Lembar A3'!BL53="","",'Form FGD RT Versi 1 Lembar A3'!BL53)</f>
        <v/>
      </c>
      <c r="K59" s="156" t="str">
        <f>IF('Form FGD RT Versi 1 Lembar A3'!BM53="","",'Form FGD RT Versi 1 Lembar A3'!BM53)</f>
        <v/>
      </c>
      <c r="L59" s="159" t="str">
        <f>IF('Form FGD RT Versi 1 Lembar A3'!BN53="","",'Form FGD RT Versi 1 Lembar A3'!BN53)</f>
        <v/>
      </c>
      <c r="M59" s="159" t="str">
        <f>IF('Form FGD RT Versi 1 Lembar A3'!BO53="","",'Form FGD RT Versi 1 Lembar A3'!BO53)</f>
        <v/>
      </c>
      <c r="N59" s="159" t="str">
        <f>IF('Form FGD RT Versi 1 Lembar A3'!BP53="","",'Form FGD RT Versi 1 Lembar A3'!BP53)</f>
        <v/>
      </c>
      <c r="O59" s="158" t="str">
        <f>IF('Form FGD RT Versi 1 Lembar A3'!BQ53="","",'Form FGD RT Versi 1 Lembar A3'!BQ53)</f>
        <v/>
      </c>
      <c r="P59" s="158" t="str">
        <f t="shared" si="0"/>
        <v/>
      </c>
      <c r="Q59" s="156" t="str">
        <f>IF('Form FGD RT Versi 1 Lembar A3'!BS53="","",'Form FGD RT Versi 1 Lembar A3'!BS53)</f>
        <v/>
      </c>
      <c r="R59" s="158" t="str">
        <f>IF('Form FGD RT Versi 1 Lembar A3'!BT53="","",'Form FGD RT Versi 1 Lembar A3'!BT53)</f>
        <v/>
      </c>
      <c r="S59" s="158" t="str">
        <f>IF('Form FGD RT Versi 1 Lembar A3'!BU53="","",'Form FGD RT Versi 1 Lembar A3'!BU53)</f>
        <v/>
      </c>
      <c r="T59" s="156" t="str">
        <f>IF('Form FGD RT Versi 1 Lembar A3'!BV53="","",'Form FGD RT Versi 1 Lembar A3'!BV53)</f>
        <v/>
      </c>
      <c r="U59" s="168" t="str">
        <f>IF('Form FGD RT Versi 1 Lembar A3'!BW53="","",'Form FGD RT Versi 1 Lembar A3'!BW53)</f>
        <v/>
      </c>
      <c r="V59" s="159" t="str">
        <f t="shared" si="1"/>
        <v/>
      </c>
      <c r="W59" s="169" t="str">
        <f>IF('Form FGD RT Versi 1 Lembar A3'!BY53="","",'Form FGD RT Versi 1 Lembar A3'!BY53)</f>
        <v/>
      </c>
    </row>
    <row r="60" spans="2:23" ht="18.75" customHeight="1" x14ac:dyDescent="0.25">
      <c r="B60" s="156">
        <v>44</v>
      </c>
      <c r="C60" s="68" t="str">
        <f>A.1_Update!C60</f>
        <v/>
      </c>
      <c r="D60" s="156" t="str">
        <f>IF('Form FGD RT Versi 1 Lembar A3'!BF54="","",'Form FGD RT Versi 1 Lembar A3'!BF54)</f>
        <v/>
      </c>
      <c r="E60" s="157" t="str">
        <f>IF('Form FGD RT Versi 1 Lembar A3'!BG54="","",'Form FGD RT Versi 1 Lembar A3'!BG54)</f>
        <v/>
      </c>
      <c r="F60" s="159" t="str">
        <f>IF('Form FGD RT Versi 1 Lembar A3'!BH54="","",'Form FGD RT Versi 1 Lembar A3'!BH54)</f>
        <v/>
      </c>
      <c r="G60" s="159" t="str">
        <f>IF('Form FGD RT Versi 1 Lembar A3'!BI54="","",'Form FGD RT Versi 1 Lembar A3'!BI54)</f>
        <v/>
      </c>
      <c r="H60" s="157" t="str">
        <f>IF('Form FGD RT Versi 1 Lembar A3'!BJ54="","",'Form FGD RT Versi 1 Lembar A3'!BJ54)</f>
        <v/>
      </c>
      <c r="I60" s="159" t="str">
        <f>IF('Form FGD RT Versi 1 Lembar A3'!BK54="","",'Form FGD RT Versi 1 Lembar A3'!BK54)</f>
        <v/>
      </c>
      <c r="J60" s="158" t="str">
        <f>IF('Form FGD RT Versi 1 Lembar A3'!BL54="","",'Form FGD RT Versi 1 Lembar A3'!BL54)</f>
        <v/>
      </c>
      <c r="K60" s="156" t="str">
        <f>IF('Form FGD RT Versi 1 Lembar A3'!BM54="","",'Form FGD RT Versi 1 Lembar A3'!BM54)</f>
        <v/>
      </c>
      <c r="L60" s="159" t="str">
        <f>IF('Form FGD RT Versi 1 Lembar A3'!BN54="","",'Form FGD RT Versi 1 Lembar A3'!BN54)</f>
        <v/>
      </c>
      <c r="M60" s="159" t="str">
        <f>IF('Form FGD RT Versi 1 Lembar A3'!BO54="","",'Form FGD RT Versi 1 Lembar A3'!BO54)</f>
        <v/>
      </c>
      <c r="N60" s="159" t="str">
        <f>IF('Form FGD RT Versi 1 Lembar A3'!BP54="","",'Form FGD RT Versi 1 Lembar A3'!BP54)</f>
        <v/>
      </c>
      <c r="O60" s="158" t="str">
        <f>IF('Form FGD RT Versi 1 Lembar A3'!BQ54="","",'Form FGD RT Versi 1 Lembar A3'!BQ54)</f>
        <v/>
      </c>
      <c r="P60" s="158" t="str">
        <f t="shared" si="0"/>
        <v/>
      </c>
      <c r="Q60" s="156" t="str">
        <f>IF('Form FGD RT Versi 1 Lembar A3'!BS54="","",'Form FGD RT Versi 1 Lembar A3'!BS54)</f>
        <v/>
      </c>
      <c r="R60" s="158" t="str">
        <f>IF('Form FGD RT Versi 1 Lembar A3'!BT54="","",'Form FGD RT Versi 1 Lembar A3'!BT54)</f>
        <v/>
      </c>
      <c r="S60" s="158" t="str">
        <f>IF('Form FGD RT Versi 1 Lembar A3'!BU54="","",'Form FGD RT Versi 1 Lembar A3'!BU54)</f>
        <v/>
      </c>
      <c r="T60" s="156" t="str">
        <f>IF('Form FGD RT Versi 1 Lembar A3'!BV54="","",'Form FGD RT Versi 1 Lembar A3'!BV54)</f>
        <v/>
      </c>
      <c r="U60" s="168" t="str">
        <f>IF('Form FGD RT Versi 1 Lembar A3'!BW54="","",'Form FGD RT Versi 1 Lembar A3'!BW54)</f>
        <v/>
      </c>
      <c r="V60" s="159" t="str">
        <f t="shared" si="1"/>
        <v/>
      </c>
      <c r="W60" s="169" t="str">
        <f>IF('Form FGD RT Versi 1 Lembar A3'!BY54="","",'Form FGD RT Versi 1 Lembar A3'!BY54)</f>
        <v/>
      </c>
    </row>
    <row r="61" spans="2:23" ht="18.75" customHeight="1" x14ac:dyDescent="0.25">
      <c r="B61" s="156">
        <v>45</v>
      </c>
      <c r="C61" s="68" t="str">
        <f>A.1_Update!C61</f>
        <v/>
      </c>
      <c r="D61" s="156" t="str">
        <f>IF('Form FGD RT Versi 1 Lembar A3'!BF55="","",'Form FGD RT Versi 1 Lembar A3'!BF55)</f>
        <v/>
      </c>
      <c r="E61" s="157" t="str">
        <f>IF('Form FGD RT Versi 1 Lembar A3'!BG55="","",'Form FGD RT Versi 1 Lembar A3'!BG55)</f>
        <v/>
      </c>
      <c r="F61" s="159" t="str">
        <f>IF('Form FGD RT Versi 1 Lembar A3'!BH55="","",'Form FGD RT Versi 1 Lembar A3'!BH55)</f>
        <v/>
      </c>
      <c r="G61" s="159" t="str">
        <f>IF('Form FGD RT Versi 1 Lembar A3'!BI55="","",'Form FGD RT Versi 1 Lembar A3'!BI55)</f>
        <v/>
      </c>
      <c r="H61" s="157" t="str">
        <f>IF('Form FGD RT Versi 1 Lembar A3'!BJ55="","",'Form FGD RT Versi 1 Lembar A3'!BJ55)</f>
        <v/>
      </c>
      <c r="I61" s="159" t="str">
        <f>IF('Form FGD RT Versi 1 Lembar A3'!BK55="","",'Form FGD RT Versi 1 Lembar A3'!BK55)</f>
        <v/>
      </c>
      <c r="J61" s="158" t="str">
        <f>IF('Form FGD RT Versi 1 Lembar A3'!BL55="","",'Form FGD RT Versi 1 Lembar A3'!BL55)</f>
        <v/>
      </c>
      <c r="K61" s="156" t="str">
        <f>IF('Form FGD RT Versi 1 Lembar A3'!BM55="","",'Form FGD RT Versi 1 Lembar A3'!BM55)</f>
        <v/>
      </c>
      <c r="L61" s="159" t="str">
        <f>IF('Form FGD RT Versi 1 Lembar A3'!BN55="","",'Form FGD RT Versi 1 Lembar A3'!BN55)</f>
        <v/>
      </c>
      <c r="M61" s="159" t="str">
        <f>IF('Form FGD RT Versi 1 Lembar A3'!BO55="","",'Form FGD RT Versi 1 Lembar A3'!BO55)</f>
        <v/>
      </c>
      <c r="N61" s="159" t="str">
        <f>IF('Form FGD RT Versi 1 Lembar A3'!BP55="","",'Form FGD RT Versi 1 Lembar A3'!BP55)</f>
        <v/>
      </c>
      <c r="O61" s="158" t="str">
        <f>IF('Form FGD RT Versi 1 Lembar A3'!BQ55="","",'Form FGD RT Versi 1 Lembar A3'!BQ55)</f>
        <v/>
      </c>
      <c r="P61" s="158" t="str">
        <f t="shared" si="0"/>
        <v/>
      </c>
      <c r="Q61" s="156" t="str">
        <f>IF('Form FGD RT Versi 1 Lembar A3'!BS55="","",'Form FGD RT Versi 1 Lembar A3'!BS55)</f>
        <v/>
      </c>
      <c r="R61" s="158" t="str">
        <f>IF('Form FGD RT Versi 1 Lembar A3'!BT55="","",'Form FGD RT Versi 1 Lembar A3'!BT55)</f>
        <v/>
      </c>
      <c r="S61" s="158" t="str">
        <f>IF('Form FGD RT Versi 1 Lembar A3'!BU55="","",'Form FGD RT Versi 1 Lembar A3'!BU55)</f>
        <v/>
      </c>
      <c r="T61" s="156" t="str">
        <f>IF('Form FGD RT Versi 1 Lembar A3'!BV55="","",'Form FGD RT Versi 1 Lembar A3'!BV55)</f>
        <v/>
      </c>
      <c r="U61" s="168" t="str">
        <f>IF('Form FGD RT Versi 1 Lembar A3'!BW55="","",'Form FGD RT Versi 1 Lembar A3'!BW55)</f>
        <v/>
      </c>
      <c r="V61" s="159" t="str">
        <f t="shared" si="1"/>
        <v/>
      </c>
      <c r="W61" s="169" t="str">
        <f>IF('Form FGD RT Versi 1 Lembar A3'!BY55="","",'Form FGD RT Versi 1 Lembar A3'!BY55)</f>
        <v/>
      </c>
    </row>
    <row r="62" spans="2:23" ht="18.75" customHeight="1" x14ac:dyDescent="0.25">
      <c r="B62" s="156">
        <v>46</v>
      </c>
      <c r="C62" s="68" t="str">
        <f>A.1_Update!C62</f>
        <v/>
      </c>
      <c r="D62" s="156" t="str">
        <f>IF('Form FGD RT Versi 1 Lembar A3'!BF56="","",'Form FGD RT Versi 1 Lembar A3'!BF56)</f>
        <v/>
      </c>
      <c r="E62" s="157" t="str">
        <f>IF('Form FGD RT Versi 1 Lembar A3'!BG56="","",'Form FGD RT Versi 1 Lembar A3'!BG56)</f>
        <v/>
      </c>
      <c r="F62" s="159" t="str">
        <f>IF('Form FGD RT Versi 1 Lembar A3'!BH56="","",'Form FGD RT Versi 1 Lembar A3'!BH56)</f>
        <v/>
      </c>
      <c r="G62" s="159" t="str">
        <f>IF('Form FGD RT Versi 1 Lembar A3'!BI56="","",'Form FGD RT Versi 1 Lembar A3'!BI56)</f>
        <v/>
      </c>
      <c r="H62" s="157" t="str">
        <f>IF('Form FGD RT Versi 1 Lembar A3'!BJ56="","",'Form FGD RT Versi 1 Lembar A3'!BJ56)</f>
        <v/>
      </c>
      <c r="I62" s="159" t="str">
        <f>IF('Form FGD RT Versi 1 Lembar A3'!BK56="","",'Form FGD RT Versi 1 Lembar A3'!BK56)</f>
        <v/>
      </c>
      <c r="J62" s="158" t="str">
        <f>IF('Form FGD RT Versi 1 Lembar A3'!BL56="","",'Form FGD RT Versi 1 Lembar A3'!BL56)</f>
        <v/>
      </c>
      <c r="K62" s="156" t="str">
        <f>IF('Form FGD RT Versi 1 Lembar A3'!BM56="","",'Form FGD RT Versi 1 Lembar A3'!BM56)</f>
        <v/>
      </c>
      <c r="L62" s="159" t="str">
        <f>IF('Form FGD RT Versi 1 Lembar A3'!BN56="","",'Form FGD RT Versi 1 Lembar A3'!BN56)</f>
        <v/>
      </c>
      <c r="M62" s="159" t="str">
        <f>IF('Form FGD RT Versi 1 Lembar A3'!BO56="","",'Form FGD RT Versi 1 Lembar A3'!BO56)</f>
        <v/>
      </c>
      <c r="N62" s="159" t="str">
        <f>IF('Form FGD RT Versi 1 Lembar A3'!BP56="","",'Form FGD RT Versi 1 Lembar A3'!BP56)</f>
        <v/>
      </c>
      <c r="O62" s="158" t="str">
        <f>IF('Form FGD RT Versi 1 Lembar A3'!BQ56="","",'Form FGD RT Versi 1 Lembar A3'!BQ56)</f>
        <v/>
      </c>
      <c r="P62" s="158" t="str">
        <f t="shared" si="0"/>
        <v/>
      </c>
      <c r="Q62" s="156" t="str">
        <f>IF('Form FGD RT Versi 1 Lembar A3'!BS56="","",'Form FGD RT Versi 1 Lembar A3'!BS56)</f>
        <v/>
      </c>
      <c r="R62" s="158" t="str">
        <f>IF('Form FGD RT Versi 1 Lembar A3'!BT56="","",'Form FGD RT Versi 1 Lembar A3'!BT56)</f>
        <v/>
      </c>
      <c r="S62" s="158" t="str">
        <f>IF('Form FGD RT Versi 1 Lembar A3'!BU56="","",'Form FGD RT Versi 1 Lembar A3'!BU56)</f>
        <v/>
      </c>
      <c r="T62" s="156" t="str">
        <f>IF('Form FGD RT Versi 1 Lembar A3'!BV56="","",'Form FGD RT Versi 1 Lembar A3'!BV56)</f>
        <v/>
      </c>
      <c r="U62" s="168" t="str">
        <f>IF('Form FGD RT Versi 1 Lembar A3'!BW56="","",'Form FGD RT Versi 1 Lembar A3'!BW56)</f>
        <v/>
      </c>
      <c r="V62" s="159" t="str">
        <f t="shared" si="1"/>
        <v/>
      </c>
      <c r="W62" s="169" t="str">
        <f>IF('Form FGD RT Versi 1 Lembar A3'!BY56="","",'Form FGD RT Versi 1 Lembar A3'!BY56)</f>
        <v/>
      </c>
    </row>
    <row r="63" spans="2:23" ht="18.75" customHeight="1" x14ac:dyDescent="0.25">
      <c r="B63" s="156">
        <v>47</v>
      </c>
      <c r="C63" s="68" t="str">
        <f>A.1_Update!C63</f>
        <v/>
      </c>
      <c r="D63" s="156" t="str">
        <f>IF('Form FGD RT Versi 1 Lembar A3'!BF57="","",'Form FGD RT Versi 1 Lembar A3'!BF57)</f>
        <v/>
      </c>
      <c r="E63" s="157" t="str">
        <f>IF('Form FGD RT Versi 1 Lembar A3'!BG57="","",'Form FGD RT Versi 1 Lembar A3'!BG57)</f>
        <v/>
      </c>
      <c r="F63" s="159" t="str">
        <f>IF('Form FGD RT Versi 1 Lembar A3'!BH57="","",'Form FGD RT Versi 1 Lembar A3'!BH57)</f>
        <v/>
      </c>
      <c r="G63" s="159" t="str">
        <f>IF('Form FGD RT Versi 1 Lembar A3'!BI57="","",'Form FGD RT Versi 1 Lembar A3'!BI57)</f>
        <v/>
      </c>
      <c r="H63" s="157" t="str">
        <f>IF('Form FGD RT Versi 1 Lembar A3'!BJ57="","",'Form FGD RT Versi 1 Lembar A3'!BJ57)</f>
        <v/>
      </c>
      <c r="I63" s="159" t="str">
        <f>IF('Form FGD RT Versi 1 Lembar A3'!BK57="","",'Form FGD RT Versi 1 Lembar A3'!BK57)</f>
        <v/>
      </c>
      <c r="J63" s="158" t="str">
        <f>IF('Form FGD RT Versi 1 Lembar A3'!BL57="","",'Form FGD RT Versi 1 Lembar A3'!BL57)</f>
        <v/>
      </c>
      <c r="K63" s="156" t="str">
        <f>IF('Form FGD RT Versi 1 Lembar A3'!BM57="","",'Form FGD RT Versi 1 Lembar A3'!BM57)</f>
        <v/>
      </c>
      <c r="L63" s="159" t="str">
        <f>IF('Form FGD RT Versi 1 Lembar A3'!BN57="","",'Form FGD RT Versi 1 Lembar A3'!BN57)</f>
        <v/>
      </c>
      <c r="M63" s="159" t="str">
        <f>IF('Form FGD RT Versi 1 Lembar A3'!BO57="","",'Form FGD RT Versi 1 Lembar A3'!BO57)</f>
        <v/>
      </c>
      <c r="N63" s="159" t="str">
        <f>IF('Form FGD RT Versi 1 Lembar A3'!BP57="","",'Form FGD RT Versi 1 Lembar A3'!BP57)</f>
        <v/>
      </c>
      <c r="O63" s="158" t="str">
        <f>IF('Form FGD RT Versi 1 Lembar A3'!BQ57="","",'Form FGD RT Versi 1 Lembar A3'!BQ57)</f>
        <v/>
      </c>
      <c r="P63" s="158" t="str">
        <f t="shared" si="0"/>
        <v/>
      </c>
      <c r="Q63" s="156" t="str">
        <f>IF('Form FGD RT Versi 1 Lembar A3'!BS57="","",'Form FGD RT Versi 1 Lembar A3'!BS57)</f>
        <v/>
      </c>
      <c r="R63" s="158" t="str">
        <f>IF('Form FGD RT Versi 1 Lembar A3'!BT57="","",'Form FGD RT Versi 1 Lembar A3'!BT57)</f>
        <v/>
      </c>
      <c r="S63" s="158" t="str">
        <f>IF('Form FGD RT Versi 1 Lembar A3'!BU57="","",'Form FGD RT Versi 1 Lembar A3'!BU57)</f>
        <v/>
      </c>
      <c r="T63" s="156" t="str">
        <f>IF('Form FGD RT Versi 1 Lembar A3'!BV57="","",'Form FGD RT Versi 1 Lembar A3'!BV57)</f>
        <v/>
      </c>
      <c r="U63" s="168" t="str">
        <f>IF('Form FGD RT Versi 1 Lembar A3'!BW57="","",'Form FGD RT Versi 1 Lembar A3'!BW57)</f>
        <v/>
      </c>
      <c r="V63" s="159" t="str">
        <f t="shared" si="1"/>
        <v/>
      </c>
      <c r="W63" s="169" t="str">
        <f>IF('Form FGD RT Versi 1 Lembar A3'!BY57="","",'Form FGD RT Versi 1 Lembar A3'!BY57)</f>
        <v/>
      </c>
    </row>
    <row r="64" spans="2:23" ht="18.75" customHeight="1" x14ac:dyDescent="0.25">
      <c r="B64" s="156">
        <v>48</v>
      </c>
      <c r="C64" s="68" t="str">
        <f>A.1_Update!C64</f>
        <v/>
      </c>
      <c r="D64" s="156" t="str">
        <f>IF('Form FGD RT Versi 1 Lembar A3'!BF58="","",'Form FGD RT Versi 1 Lembar A3'!BF58)</f>
        <v/>
      </c>
      <c r="E64" s="157" t="str">
        <f>IF('Form FGD RT Versi 1 Lembar A3'!BG58="","",'Form FGD RT Versi 1 Lembar A3'!BG58)</f>
        <v/>
      </c>
      <c r="F64" s="159" t="str">
        <f>IF('Form FGD RT Versi 1 Lembar A3'!BH58="","",'Form FGD RT Versi 1 Lembar A3'!BH58)</f>
        <v/>
      </c>
      <c r="G64" s="159" t="str">
        <f>IF('Form FGD RT Versi 1 Lembar A3'!BI58="","",'Form FGD RT Versi 1 Lembar A3'!BI58)</f>
        <v/>
      </c>
      <c r="H64" s="157" t="str">
        <f>IF('Form FGD RT Versi 1 Lembar A3'!BJ58="","",'Form FGD RT Versi 1 Lembar A3'!BJ58)</f>
        <v/>
      </c>
      <c r="I64" s="159" t="str">
        <f>IF('Form FGD RT Versi 1 Lembar A3'!BK58="","",'Form FGD RT Versi 1 Lembar A3'!BK58)</f>
        <v/>
      </c>
      <c r="J64" s="158" t="str">
        <f>IF('Form FGD RT Versi 1 Lembar A3'!BL58="","",'Form FGD RT Versi 1 Lembar A3'!BL58)</f>
        <v/>
      </c>
      <c r="K64" s="156" t="str">
        <f>IF('Form FGD RT Versi 1 Lembar A3'!BM58="","",'Form FGD RT Versi 1 Lembar A3'!BM58)</f>
        <v/>
      </c>
      <c r="L64" s="159" t="str">
        <f>IF('Form FGD RT Versi 1 Lembar A3'!BN58="","",'Form FGD RT Versi 1 Lembar A3'!BN58)</f>
        <v/>
      </c>
      <c r="M64" s="159" t="str">
        <f>IF('Form FGD RT Versi 1 Lembar A3'!BO58="","",'Form FGD RT Versi 1 Lembar A3'!BO58)</f>
        <v/>
      </c>
      <c r="N64" s="159" t="str">
        <f>IF('Form FGD RT Versi 1 Lembar A3'!BP58="","",'Form FGD RT Versi 1 Lembar A3'!BP58)</f>
        <v/>
      </c>
      <c r="O64" s="158" t="str">
        <f>IF('Form FGD RT Versi 1 Lembar A3'!BQ58="","",'Form FGD RT Versi 1 Lembar A3'!BQ58)</f>
        <v/>
      </c>
      <c r="P64" s="158" t="str">
        <f t="shared" si="0"/>
        <v/>
      </c>
      <c r="Q64" s="156" t="str">
        <f>IF('Form FGD RT Versi 1 Lembar A3'!BS58="","",'Form FGD RT Versi 1 Lembar A3'!BS58)</f>
        <v/>
      </c>
      <c r="R64" s="158" t="str">
        <f>IF('Form FGD RT Versi 1 Lembar A3'!BT58="","",'Form FGD RT Versi 1 Lembar A3'!BT58)</f>
        <v/>
      </c>
      <c r="S64" s="158" t="str">
        <f>IF('Form FGD RT Versi 1 Lembar A3'!BU58="","",'Form FGD RT Versi 1 Lembar A3'!BU58)</f>
        <v/>
      </c>
      <c r="T64" s="156" t="str">
        <f>IF('Form FGD RT Versi 1 Lembar A3'!BV58="","",'Form FGD RT Versi 1 Lembar A3'!BV58)</f>
        <v/>
      </c>
      <c r="U64" s="168" t="str">
        <f>IF('Form FGD RT Versi 1 Lembar A3'!BW58="","",'Form FGD RT Versi 1 Lembar A3'!BW58)</f>
        <v/>
      </c>
      <c r="V64" s="159" t="str">
        <f t="shared" si="1"/>
        <v/>
      </c>
      <c r="W64" s="169" t="str">
        <f>IF('Form FGD RT Versi 1 Lembar A3'!BY58="","",'Form FGD RT Versi 1 Lembar A3'!BY58)</f>
        <v/>
      </c>
    </row>
    <row r="65" spans="2:23" ht="18.75" customHeight="1" x14ac:dyDescent="0.25">
      <c r="B65" s="156">
        <v>49</v>
      </c>
      <c r="C65" s="68" t="str">
        <f>A.1_Update!C65</f>
        <v/>
      </c>
      <c r="D65" s="156" t="str">
        <f>IF('Form FGD RT Versi 1 Lembar A3'!BF59="","",'Form FGD RT Versi 1 Lembar A3'!BF59)</f>
        <v/>
      </c>
      <c r="E65" s="157" t="str">
        <f>IF('Form FGD RT Versi 1 Lembar A3'!BG59="","",'Form FGD RT Versi 1 Lembar A3'!BG59)</f>
        <v/>
      </c>
      <c r="F65" s="159" t="str">
        <f>IF('Form FGD RT Versi 1 Lembar A3'!BH59="","",'Form FGD RT Versi 1 Lembar A3'!BH59)</f>
        <v/>
      </c>
      <c r="G65" s="159" t="str">
        <f>IF('Form FGD RT Versi 1 Lembar A3'!BI59="","",'Form FGD RT Versi 1 Lembar A3'!BI59)</f>
        <v/>
      </c>
      <c r="H65" s="157" t="str">
        <f>IF('Form FGD RT Versi 1 Lembar A3'!BJ59="","",'Form FGD RT Versi 1 Lembar A3'!BJ59)</f>
        <v/>
      </c>
      <c r="I65" s="159" t="str">
        <f>IF('Form FGD RT Versi 1 Lembar A3'!BK59="","",'Form FGD RT Versi 1 Lembar A3'!BK59)</f>
        <v/>
      </c>
      <c r="J65" s="158" t="str">
        <f>IF('Form FGD RT Versi 1 Lembar A3'!BL59="","",'Form FGD RT Versi 1 Lembar A3'!BL59)</f>
        <v/>
      </c>
      <c r="K65" s="156" t="str">
        <f>IF('Form FGD RT Versi 1 Lembar A3'!BM59="","",'Form FGD RT Versi 1 Lembar A3'!BM59)</f>
        <v/>
      </c>
      <c r="L65" s="159" t="str">
        <f>IF('Form FGD RT Versi 1 Lembar A3'!BN59="","",'Form FGD RT Versi 1 Lembar A3'!BN59)</f>
        <v/>
      </c>
      <c r="M65" s="159" t="str">
        <f>IF('Form FGD RT Versi 1 Lembar A3'!BO59="","",'Form FGD RT Versi 1 Lembar A3'!BO59)</f>
        <v/>
      </c>
      <c r="N65" s="159" t="str">
        <f>IF('Form FGD RT Versi 1 Lembar A3'!BP59="","",'Form FGD RT Versi 1 Lembar A3'!BP59)</f>
        <v/>
      </c>
      <c r="O65" s="158" t="str">
        <f>IF('Form FGD RT Versi 1 Lembar A3'!BQ59="","",'Form FGD RT Versi 1 Lembar A3'!BQ59)</f>
        <v/>
      </c>
      <c r="P65" s="158" t="str">
        <f t="shared" si="0"/>
        <v/>
      </c>
      <c r="Q65" s="156" t="str">
        <f>IF('Form FGD RT Versi 1 Lembar A3'!BS59="","",'Form FGD RT Versi 1 Lembar A3'!BS59)</f>
        <v/>
      </c>
      <c r="R65" s="158" t="str">
        <f>IF('Form FGD RT Versi 1 Lembar A3'!BT59="","",'Form FGD RT Versi 1 Lembar A3'!BT59)</f>
        <v/>
      </c>
      <c r="S65" s="158" t="str">
        <f>IF('Form FGD RT Versi 1 Lembar A3'!BU59="","",'Form FGD RT Versi 1 Lembar A3'!BU59)</f>
        <v/>
      </c>
      <c r="T65" s="156" t="str">
        <f>IF('Form FGD RT Versi 1 Lembar A3'!BV59="","",'Form FGD RT Versi 1 Lembar A3'!BV59)</f>
        <v/>
      </c>
      <c r="U65" s="168" t="str">
        <f>IF('Form FGD RT Versi 1 Lembar A3'!BW59="","",'Form FGD RT Versi 1 Lembar A3'!BW59)</f>
        <v/>
      </c>
      <c r="V65" s="159" t="str">
        <f t="shared" si="1"/>
        <v/>
      </c>
      <c r="W65" s="169" t="str">
        <f>IF('Form FGD RT Versi 1 Lembar A3'!BY59="","",'Form FGD RT Versi 1 Lembar A3'!BY59)</f>
        <v/>
      </c>
    </row>
    <row r="66" spans="2:23" ht="18.75" customHeight="1" x14ac:dyDescent="0.25">
      <c r="B66" s="156">
        <v>50</v>
      </c>
      <c r="C66" s="68" t="str">
        <f>A.1_Update!C66</f>
        <v/>
      </c>
      <c r="D66" s="156" t="str">
        <f>IF('Form FGD RT Versi 1 Lembar A3'!BF60="","",'Form FGD RT Versi 1 Lembar A3'!BF60)</f>
        <v/>
      </c>
      <c r="E66" s="157" t="str">
        <f>IF('Form FGD RT Versi 1 Lembar A3'!BG60="","",'Form FGD RT Versi 1 Lembar A3'!BG60)</f>
        <v/>
      </c>
      <c r="F66" s="159" t="str">
        <f>IF('Form FGD RT Versi 1 Lembar A3'!BH60="","",'Form FGD RT Versi 1 Lembar A3'!BH60)</f>
        <v/>
      </c>
      <c r="G66" s="159" t="str">
        <f>IF('Form FGD RT Versi 1 Lembar A3'!BI60="","",'Form FGD RT Versi 1 Lembar A3'!BI60)</f>
        <v/>
      </c>
      <c r="H66" s="157" t="str">
        <f>IF('Form FGD RT Versi 1 Lembar A3'!BJ60="","",'Form FGD RT Versi 1 Lembar A3'!BJ60)</f>
        <v/>
      </c>
      <c r="I66" s="159" t="str">
        <f>IF('Form FGD RT Versi 1 Lembar A3'!BK60="","",'Form FGD RT Versi 1 Lembar A3'!BK60)</f>
        <v/>
      </c>
      <c r="J66" s="158" t="str">
        <f>IF('Form FGD RT Versi 1 Lembar A3'!BL60="","",'Form FGD RT Versi 1 Lembar A3'!BL60)</f>
        <v/>
      </c>
      <c r="K66" s="156" t="str">
        <f>IF('Form FGD RT Versi 1 Lembar A3'!BM60="","",'Form FGD RT Versi 1 Lembar A3'!BM60)</f>
        <v/>
      </c>
      <c r="L66" s="159" t="str">
        <f>IF('Form FGD RT Versi 1 Lembar A3'!BN60="","",'Form FGD RT Versi 1 Lembar A3'!BN60)</f>
        <v/>
      </c>
      <c r="M66" s="159" t="str">
        <f>IF('Form FGD RT Versi 1 Lembar A3'!BO60="","",'Form FGD RT Versi 1 Lembar A3'!BO60)</f>
        <v/>
      </c>
      <c r="N66" s="159" t="str">
        <f>IF('Form FGD RT Versi 1 Lembar A3'!BP60="","",'Form FGD RT Versi 1 Lembar A3'!BP60)</f>
        <v/>
      </c>
      <c r="O66" s="158" t="str">
        <f>IF('Form FGD RT Versi 1 Lembar A3'!BQ60="","",'Form FGD RT Versi 1 Lembar A3'!BQ60)</f>
        <v/>
      </c>
      <c r="P66" s="158" t="str">
        <f t="shared" si="0"/>
        <v/>
      </c>
      <c r="Q66" s="156" t="str">
        <f>IF('Form FGD RT Versi 1 Lembar A3'!BS60="","",'Form FGD RT Versi 1 Lembar A3'!BS60)</f>
        <v/>
      </c>
      <c r="R66" s="158" t="str">
        <f>IF('Form FGD RT Versi 1 Lembar A3'!BT60="","",'Form FGD RT Versi 1 Lembar A3'!BT60)</f>
        <v/>
      </c>
      <c r="S66" s="158" t="str">
        <f>IF('Form FGD RT Versi 1 Lembar A3'!BU60="","",'Form FGD RT Versi 1 Lembar A3'!BU60)</f>
        <v/>
      </c>
      <c r="T66" s="156" t="str">
        <f>IF('Form FGD RT Versi 1 Lembar A3'!BV60="","",'Form FGD RT Versi 1 Lembar A3'!BV60)</f>
        <v/>
      </c>
      <c r="U66" s="168" t="str">
        <f>IF('Form FGD RT Versi 1 Lembar A3'!BW60="","",'Form FGD RT Versi 1 Lembar A3'!BW60)</f>
        <v/>
      </c>
      <c r="V66" s="159" t="str">
        <f t="shared" si="1"/>
        <v/>
      </c>
      <c r="W66" s="169" t="str">
        <f>IF('Form FGD RT Versi 1 Lembar A3'!BY60="","",'Form FGD RT Versi 1 Lembar A3'!BY60)</f>
        <v/>
      </c>
    </row>
    <row r="67" spans="2:23" ht="18.75" customHeight="1" x14ac:dyDescent="0.25">
      <c r="B67" s="156">
        <v>51</v>
      </c>
      <c r="C67" s="68" t="str">
        <f>A.1_Update!C67</f>
        <v/>
      </c>
      <c r="D67" s="156" t="str">
        <f>IF('Form FGD RT Versi 1 Lembar A3'!BF61="","",'Form FGD RT Versi 1 Lembar A3'!BF61)</f>
        <v/>
      </c>
      <c r="E67" s="157" t="str">
        <f>IF('Form FGD RT Versi 1 Lembar A3'!BG61="","",'Form FGD RT Versi 1 Lembar A3'!BG61)</f>
        <v/>
      </c>
      <c r="F67" s="159" t="str">
        <f>IF('Form FGD RT Versi 1 Lembar A3'!BH61="","",'Form FGD RT Versi 1 Lembar A3'!BH61)</f>
        <v/>
      </c>
      <c r="G67" s="159" t="str">
        <f>IF('Form FGD RT Versi 1 Lembar A3'!BI61="","",'Form FGD RT Versi 1 Lembar A3'!BI61)</f>
        <v/>
      </c>
      <c r="H67" s="157" t="str">
        <f>IF('Form FGD RT Versi 1 Lembar A3'!BJ61="","",'Form FGD RT Versi 1 Lembar A3'!BJ61)</f>
        <v/>
      </c>
      <c r="I67" s="159" t="str">
        <f>IF('Form FGD RT Versi 1 Lembar A3'!BK61="","",'Form FGD RT Versi 1 Lembar A3'!BK61)</f>
        <v/>
      </c>
      <c r="J67" s="158" t="str">
        <f>IF('Form FGD RT Versi 1 Lembar A3'!BL61="","",'Form FGD RT Versi 1 Lembar A3'!BL61)</f>
        <v/>
      </c>
      <c r="K67" s="156" t="str">
        <f>IF('Form FGD RT Versi 1 Lembar A3'!BM61="","",'Form FGD RT Versi 1 Lembar A3'!BM61)</f>
        <v/>
      </c>
      <c r="L67" s="159" t="str">
        <f>IF('Form FGD RT Versi 1 Lembar A3'!BN61="","",'Form FGD RT Versi 1 Lembar A3'!BN61)</f>
        <v/>
      </c>
      <c r="M67" s="159" t="str">
        <f>IF('Form FGD RT Versi 1 Lembar A3'!BO61="","",'Form FGD RT Versi 1 Lembar A3'!BO61)</f>
        <v/>
      </c>
      <c r="N67" s="159" t="str">
        <f>IF('Form FGD RT Versi 1 Lembar A3'!BP61="","",'Form FGD RT Versi 1 Lembar A3'!BP61)</f>
        <v/>
      </c>
      <c r="O67" s="158" t="str">
        <f>IF('Form FGD RT Versi 1 Lembar A3'!BQ61="","",'Form FGD RT Versi 1 Lembar A3'!BQ61)</f>
        <v/>
      </c>
      <c r="P67" s="158" t="str">
        <f t="shared" si="0"/>
        <v/>
      </c>
      <c r="Q67" s="156" t="str">
        <f>IF('Form FGD RT Versi 1 Lembar A3'!BS61="","",'Form FGD RT Versi 1 Lembar A3'!BS61)</f>
        <v/>
      </c>
      <c r="R67" s="158" t="str">
        <f>IF('Form FGD RT Versi 1 Lembar A3'!BT61="","",'Form FGD RT Versi 1 Lembar A3'!BT61)</f>
        <v/>
      </c>
      <c r="S67" s="158" t="str">
        <f>IF('Form FGD RT Versi 1 Lembar A3'!BU61="","",'Form FGD RT Versi 1 Lembar A3'!BU61)</f>
        <v/>
      </c>
      <c r="T67" s="156" t="str">
        <f>IF('Form FGD RT Versi 1 Lembar A3'!BV61="","",'Form FGD RT Versi 1 Lembar A3'!BV61)</f>
        <v/>
      </c>
      <c r="U67" s="168" t="str">
        <f>IF('Form FGD RT Versi 1 Lembar A3'!BW61="","",'Form FGD RT Versi 1 Lembar A3'!BW61)</f>
        <v/>
      </c>
      <c r="V67" s="159" t="str">
        <f t="shared" si="1"/>
        <v/>
      </c>
      <c r="W67" s="169" t="str">
        <f>IF('Form FGD RT Versi 1 Lembar A3'!BY61="","",'Form FGD RT Versi 1 Lembar A3'!BY61)</f>
        <v/>
      </c>
    </row>
    <row r="68" spans="2:23" ht="18.75" customHeight="1" x14ac:dyDescent="0.25">
      <c r="B68" s="156">
        <v>52</v>
      </c>
      <c r="C68" s="68" t="str">
        <f>A.1_Update!C68</f>
        <v/>
      </c>
      <c r="D68" s="156" t="str">
        <f>IF('Form FGD RT Versi 1 Lembar A3'!BF62="","",'Form FGD RT Versi 1 Lembar A3'!BF62)</f>
        <v/>
      </c>
      <c r="E68" s="157" t="str">
        <f>IF('Form FGD RT Versi 1 Lembar A3'!BG62="","",'Form FGD RT Versi 1 Lembar A3'!BG62)</f>
        <v/>
      </c>
      <c r="F68" s="159" t="str">
        <f>IF('Form FGD RT Versi 1 Lembar A3'!BH62="","",'Form FGD RT Versi 1 Lembar A3'!BH62)</f>
        <v/>
      </c>
      <c r="G68" s="159" t="str">
        <f>IF('Form FGD RT Versi 1 Lembar A3'!BI62="","",'Form FGD RT Versi 1 Lembar A3'!BI62)</f>
        <v/>
      </c>
      <c r="H68" s="157" t="str">
        <f>IF('Form FGD RT Versi 1 Lembar A3'!BJ62="","",'Form FGD RT Versi 1 Lembar A3'!BJ62)</f>
        <v/>
      </c>
      <c r="I68" s="159" t="str">
        <f>IF('Form FGD RT Versi 1 Lembar A3'!BK62="","",'Form FGD RT Versi 1 Lembar A3'!BK62)</f>
        <v/>
      </c>
      <c r="J68" s="158" t="str">
        <f>IF('Form FGD RT Versi 1 Lembar A3'!BL62="","",'Form FGD RT Versi 1 Lembar A3'!BL62)</f>
        <v/>
      </c>
      <c r="K68" s="156" t="str">
        <f>IF('Form FGD RT Versi 1 Lembar A3'!BM62="","",'Form FGD RT Versi 1 Lembar A3'!BM62)</f>
        <v/>
      </c>
      <c r="L68" s="159" t="str">
        <f>IF('Form FGD RT Versi 1 Lembar A3'!BN62="","",'Form FGD RT Versi 1 Lembar A3'!BN62)</f>
        <v/>
      </c>
      <c r="M68" s="159" t="str">
        <f>IF('Form FGD RT Versi 1 Lembar A3'!BO62="","",'Form FGD RT Versi 1 Lembar A3'!BO62)</f>
        <v/>
      </c>
      <c r="N68" s="159" t="str">
        <f>IF('Form FGD RT Versi 1 Lembar A3'!BP62="","",'Form FGD RT Versi 1 Lembar A3'!BP62)</f>
        <v/>
      </c>
      <c r="O68" s="158" t="str">
        <f>IF('Form FGD RT Versi 1 Lembar A3'!BQ62="","",'Form FGD RT Versi 1 Lembar A3'!BQ62)</f>
        <v/>
      </c>
      <c r="P68" s="158" t="str">
        <f t="shared" si="0"/>
        <v/>
      </c>
      <c r="Q68" s="156" t="str">
        <f>IF('Form FGD RT Versi 1 Lembar A3'!BS62="","",'Form FGD RT Versi 1 Lembar A3'!BS62)</f>
        <v/>
      </c>
      <c r="R68" s="158" t="str">
        <f>IF('Form FGD RT Versi 1 Lembar A3'!BT62="","",'Form FGD RT Versi 1 Lembar A3'!BT62)</f>
        <v/>
      </c>
      <c r="S68" s="158" t="str">
        <f>IF('Form FGD RT Versi 1 Lembar A3'!BU62="","",'Form FGD RT Versi 1 Lembar A3'!BU62)</f>
        <v/>
      </c>
      <c r="T68" s="156" t="str">
        <f>IF('Form FGD RT Versi 1 Lembar A3'!BV62="","",'Form FGD RT Versi 1 Lembar A3'!BV62)</f>
        <v/>
      </c>
      <c r="U68" s="168" t="str">
        <f>IF('Form FGD RT Versi 1 Lembar A3'!BW62="","",'Form FGD RT Versi 1 Lembar A3'!BW62)</f>
        <v/>
      </c>
      <c r="V68" s="159" t="str">
        <f t="shared" si="1"/>
        <v/>
      </c>
      <c r="W68" s="169" t="str">
        <f>IF('Form FGD RT Versi 1 Lembar A3'!BY62="","",'Form FGD RT Versi 1 Lembar A3'!BY62)</f>
        <v/>
      </c>
    </row>
    <row r="69" spans="2:23" ht="18.75" customHeight="1" x14ac:dyDescent="0.25">
      <c r="B69" s="156">
        <v>53</v>
      </c>
      <c r="C69" s="68" t="str">
        <f>A.1_Update!C69</f>
        <v/>
      </c>
      <c r="D69" s="156" t="str">
        <f>IF('Form FGD RT Versi 1 Lembar A3'!BF63="","",'Form FGD RT Versi 1 Lembar A3'!BF63)</f>
        <v/>
      </c>
      <c r="E69" s="157" t="str">
        <f>IF('Form FGD RT Versi 1 Lembar A3'!BG63="","",'Form FGD RT Versi 1 Lembar A3'!BG63)</f>
        <v/>
      </c>
      <c r="F69" s="159" t="str">
        <f>IF('Form FGD RT Versi 1 Lembar A3'!BH63="","",'Form FGD RT Versi 1 Lembar A3'!BH63)</f>
        <v/>
      </c>
      <c r="G69" s="159" t="str">
        <f>IF('Form FGD RT Versi 1 Lembar A3'!BI63="","",'Form FGD RT Versi 1 Lembar A3'!BI63)</f>
        <v/>
      </c>
      <c r="H69" s="157" t="str">
        <f>IF('Form FGD RT Versi 1 Lembar A3'!BJ63="","",'Form FGD RT Versi 1 Lembar A3'!BJ63)</f>
        <v/>
      </c>
      <c r="I69" s="159" t="str">
        <f>IF('Form FGD RT Versi 1 Lembar A3'!BK63="","",'Form FGD RT Versi 1 Lembar A3'!BK63)</f>
        <v/>
      </c>
      <c r="J69" s="158" t="str">
        <f>IF('Form FGD RT Versi 1 Lembar A3'!BL63="","",'Form FGD RT Versi 1 Lembar A3'!BL63)</f>
        <v/>
      </c>
      <c r="K69" s="156" t="str">
        <f>IF('Form FGD RT Versi 1 Lembar A3'!BM63="","",'Form FGD RT Versi 1 Lembar A3'!BM63)</f>
        <v/>
      </c>
      <c r="L69" s="159" t="str">
        <f>IF('Form FGD RT Versi 1 Lembar A3'!BN63="","",'Form FGD RT Versi 1 Lembar A3'!BN63)</f>
        <v/>
      </c>
      <c r="M69" s="159" t="str">
        <f>IF('Form FGD RT Versi 1 Lembar A3'!BO63="","",'Form FGD RT Versi 1 Lembar A3'!BO63)</f>
        <v/>
      </c>
      <c r="N69" s="159" t="str">
        <f>IF('Form FGD RT Versi 1 Lembar A3'!BP63="","",'Form FGD RT Versi 1 Lembar A3'!BP63)</f>
        <v/>
      </c>
      <c r="O69" s="158" t="str">
        <f>IF('Form FGD RT Versi 1 Lembar A3'!BQ63="","",'Form FGD RT Versi 1 Lembar A3'!BQ63)</f>
        <v/>
      </c>
      <c r="P69" s="158" t="str">
        <f t="shared" si="0"/>
        <v/>
      </c>
      <c r="Q69" s="156" t="str">
        <f>IF('Form FGD RT Versi 1 Lembar A3'!BS63="","",'Form FGD RT Versi 1 Lembar A3'!BS63)</f>
        <v/>
      </c>
      <c r="R69" s="158" t="str">
        <f>IF('Form FGD RT Versi 1 Lembar A3'!BT63="","",'Form FGD RT Versi 1 Lembar A3'!BT63)</f>
        <v/>
      </c>
      <c r="S69" s="158" t="str">
        <f>IF('Form FGD RT Versi 1 Lembar A3'!BU63="","",'Form FGD RT Versi 1 Lembar A3'!BU63)</f>
        <v/>
      </c>
      <c r="T69" s="156" t="str">
        <f>IF('Form FGD RT Versi 1 Lembar A3'!BV63="","",'Form FGD RT Versi 1 Lembar A3'!BV63)</f>
        <v/>
      </c>
      <c r="U69" s="168" t="str">
        <f>IF('Form FGD RT Versi 1 Lembar A3'!BW63="","",'Form FGD RT Versi 1 Lembar A3'!BW63)</f>
        <v/>
      </c>
      <c r="V69" s="159" t="str">
        <f t="shared" si="1"/>
        <v/>
      </c>
      <c r="W69" s="169" t="str">
        <f>IF('Form FGD RT Versi 1 Lembar A3'!BY63="","",'Form FGD RT Versi 1 Lembar A3'!BY63)</f>
        <v/>
      </c>
    </row>
    <row r="70" spans="2:23" ht="18.75" customHeight="1" x14ac:dyDescent="0.25">
      <c r="B70" s="156">
        <v>54</v>
      </c>
      <c r="C70" s="68" t="str">
        <f>A.1_Update!C70</f>
        <v/>
      </c>
      <c r="D70" s="156" t="str">
        <f>IF('Form FGD RT Versi 1 Lembar A3'!BF64="","",'Form FGD RT Versi 1 Lembar A3'!BF64)</f>
        <v/>
      </c>
      <c r="E70" s="157" t="str">
        <f>IF('Form FGD RT Versi 1 Lembar A3'!BG64="","",'Form FGD RT Versi 1 Lembar A3'!BG64)</f>
        <v/>
      </c>
      <c r="F70" s="159" t="str">
        <f>IF('Form FGD RT Versi 1 Lembar A3'!BH64="","",'Form FGD RT Versi 1 Lembar A3'!BH64)</f>
        <v/>
      </c>
      <c r="G70" s="159" t="str">
        <f>IF('Form FGD RT Versi 1 Lembar A3'!BI64="","",'Form FGD RT Versi 1 Lembar A3'!BI64)</f>
        <v/>
      </c>
      <c r="H70" s="157" t="str">
        <f>IF('Form FGD RT Versi 1 Lembar A3'!BJ64="","",'Form FGD RT Versi 1 Lembar A3'!BJ64)</f>
        <v/>
      </c>
      <c r="I70" s="159" t="str">
        <f>IF('Form FGD RT Versi 1 Lembar A3'!BK64="","",'Form FGD RT Versi 1 Lembar A3'!BK64)</f>
        <v/>
      </c>
      <c r="J70" s="158" t="str">
        <f>IF('Form FGD RT Versi 1 Lembar A3'!BL64="","",'Form FGD RT Versi 1 Lembar A3'!BL64)</f>
        <v/>
      </c>
      <c r="K70" s="156" t="str">
        <f>IF('Form FGD RT Versi 1 Lembar A3'!BM64="","",'Form FGD RT Versi 1 Lembar A3'!BM64)</f>
        <v/>
      </c>
      <c r="L70" s="159" t="str">
        <f>IF('Form FGD RT Versi 1 Lembar A3'!BN64="","",'Form FGD RT Versi 1 Lembar A3'!BN64)</f>
        <v/>
      </c>
      <c r="M70" s="159" t="str">
        <f>IF('Form FGD RT Versi 1 Lembar A3'!BO64="","",'Form FGD RT Versi 1 Lembar A3'!BO64)</f>
        <v/>
      </c>
      <c r="N70" s="159" t="str">
        <f>IF('Form FGD RT Versi 1 Lembar A3'!BP64="","",'Form FGD RT Versi 1 Lembar A3'!BP64)</f>
        <v/>
      </c>
      <c r="O70" s="158" t="str">
        <f>IF('Form FGD RT Versi 1 Lembar A3'!BQ64="","",'Form FGD RT Versi 1 Lembar A3'!BQ64)</f>
        <v/>
      </c>
      <c r="P70" s="158" t="str">
        <f t="shared" si="0"/>
        <v/>
      </c>
      <c r="Q70" s="156" t="str">
        <f>IF('Form FGD RT Versi 1 Lembar A3'!BS64="","",'Form FGD RT Versi 1 Lembar A3'!BS64)</f>
        <v/>
      </c>
      <c r="R70" s="158" t="str">
        <f>IF('Form FGD RT Versi 1 Lembar A3'!BT64="","",'Form FGD RT Versi 1 Lembar A3'!BT64)</f>
        <v/>
      </c>
      <c r="S70" s="158" t="str">
        <f>IF('Form FGD RT Versi 1 Lembar A3'!BU64="","",'Form FGD RT Versi 1 Lembar A3'!BU64)</f>
        <v/>
      </c>
      <c r="T70" s="156" t="str">
        <f>IF('Form FGD RT Versi 1 Lembar A3'!BV64="","",'Form FGD RT Versi 1 Lembar A3'!BV64)</f>
        <v/>
      </c>
      <c r="U70" s="168" t="str">
        <f>IF('Form FGD RT Versi 1 Lembar A3'!BW64="","",'Form FGD RT Versi 1 Lembar A3'!BW64)</f>
        <v/>
      </c>
      <c r="V70" s="159" t="str">
        <f t="shared" si="1"/>
        <v/>
      </c>
      <c r="W70" s="169" t="str">
        <f>IF('Form FGD RT Versi 1 Lembar A3'!BY64="","",'Form FGD RT Versi 1 Lembar A3'!BY64)</f>
        <v/>
      </c>
    </row>
    <row r="71" spans="2:23" ht="18.75" customHeight="1" x14ac:dyDescent="0.25">
      <c r="B71" s="156">
        <v>55</v>
      </c>
      <c r="C71" s="68" t="str">
        <f>A.1_Update!C71</f>
        <v/>
      </c>
      <c r="D71" s="156" t="str">
        <f>IF('Form FGD RT Versi 1 Lembar A3'!BF65="","",'Form FGD RT Versi 1 Lembar A3'!BF65)</f>
        <v/>
      </c>
      <c r="E71" s="157" t="str">
        <f>IF('Form FGD RT Versi 1 Lembar A3'!BG65="","",'Form FGD RT Versi 1 Lembar A3'!BG65)</f>
        <v/>
      </c>
      <c r="F71" s="159" t="str">
        <f>IF('Form FGD RT Versi 1 Lembar A3'!BH65="","",'Form FGD RT Versi 1 Lembar A3'!BH65)</f>
        <v/>
      </c>
      <c r="G71" s="159" t="str">
        <f>IF('Form FGD RT Versi 1 Lembar A3'!BI65="","",'Form FGD RT Versi 1 Lembar A3'!BI65)</f>
        <v/>
      </c>
      <c r="H71" s="157" t="str">
        <f>IF('Form FGD RT Versi 1 Lembar A3'!BJ65="","",'Form FGD RT Versi 1 Lembar A3'!BJ65)</f>
        <v/>
      </c>
      <c r="I71" s="159" t="str">
        <f>IF('Form FGD RT Versi 1 Lembar A3'!BK65="","",'Form FGD RT Versi 1 Lembar A3'!BK65)</f>
        <v/>
      </c>
      <c r="J71" s="158" t="str">
        <f>IF('Form FGD RT Versi 1 Lembar A3'!BL65="","",'Form FGD RT Versi 1 Lembar A3'!BL65)</f>
        <v/>
      </c>
      <c r="K71" s="156" t="str">
        <f>IF('Form FGD RT Versi 1 Lembar A3'!BM65="","",'Form FGD RT Versi 1 Lembar A3'!BM65)</f>
        <v/>
      </c>
      <c r="L71" s="159" t="str">
        <f>IF('Form FGD RT Versi 1 Lembar A3'!BN65="","",'Form FGD RT Versi 1 Lembar A3'!BN65)</f>
        <v/>
      </c>
      <c r="M71" s="159" t="str">
        <f>IF('Form FGD RT Versi 1 Lembar A3'!BO65="","",'Form FGD RT Versi 1 Lembar A3'!BO65)</f>
        <v/>
      </c>
      <c r="N71" s="159" t="str">
        <f>IF('Form FGD RT Versi 1 Lembar A3'!BP65="","",'Form FGD RT Versi 1 Lembar A3'!BP65)</f>
        <v/>
      </c>
      <c r="O71" s="158" t="str">
        <f>IF('Form FGD RT Versi 1 Lembar A3'!BQ65="","",'Form FGD RT Versi 1 Lembar A3'!BQ65)</f>
        <v/>
      </c>
      <c r="P71" s="158" t="str">
        <f t="shared" si="0"/>
        <v/>
      </c>
      <c r="Q71" s="156" t="str">
        <f>IF('Form FGD RT Versi 1 Lembar A3'!BS65="","",'Form FGD RT Versi 1 Lembar A3'!BS65)</f>
        <v/>
      </c>
      <c r="R71" s="158" t="str">
        <f>IF('Form FGD RT Versi 1 Lembar A3'!BT65="","",'Form FGD RT Versi 1 Lembar A3'!BT65)</f>
        <v/>
      </c>
      <c r="S71" s="158" t="str">
        <f>IF('Form FGD RT Versi 1 Lembar A3'!BU65="","",'Form FGD RT Versi 1 Lembar A3'!BU65)</f>
        <v/>
      </c>
      <c r="T71" s="156" t="str">
        <f>IF('Form FGD RT Versi 1 Lembar A3'!BV65="","",'Form FGD RT Versi 1 Lembar A3'!BV65)</f>
        <v/>
      </c>
      <c r="U71" s="168" t="str">
        <f>IF('Form FGD RT Versi 1 Lembar A3'!BW65="","",'Form FGD RT Versi 1 Lembar A3'!BW65)</f>
        <v/>
      </c>
      <c r="V71" s="159" t="str">
        <f t="shared" si="1"/>
        <v/>
      </c>
      <c r="W71" s="169" t="str">
        <f>IF('Form FGD RT Versi 1 Lembar A3'!BY65="","",'Form FGD RT Versi 1 Lembar A3'!BY65)</f>
        <v/>
      </c>
    </row>
    <row r="72" spans="2:23" ht="18.75" customHeight="1" x14ac:dyDescent="0.25">
      <c r="B72" s="156">
        <v>56</v>
      </c>
      <c r="C72" s="68" t="str">
        <f>A.1_Update!C72</f>
        <v/>
      </c>
      <c r="D72" s="156" t="str">
        <f>IF('Form FGD RT Versi 1 Lembar A3'!BF66="","",'Form FGD RT Versi 1 Lembar A3'!BF66)</f>
        <v/>
      </c>
      <c r="E72" s="157" t="str">
        <f>IF('Form FGD RT Versi 1 Lembar A3'!BG66="","",'Form FGD RT Versi 1 Lembar A3'!BG66)</f>
        <v/>
      </c>
      <c r="F72" s="159" t="str">
        <f>IF('Form FGD RT Versi 1 Lembar A3'!BH66="","",'Form FGD RT Versi 1 Lembar A3'!BH66)</f>
        <v/>
      </c>
      <c r="G72" s="159" t="str">
        <f>IF('Form FGD RT Versi 1 Lembar A3'!BI66="","",'Form FGD RT Versi 1 Lembar A3'!BI66)</f>
        <v/>
      </c>
      <c r="H72" s="157" t="str">
        <f>IF('Form FGD RT Versi 1 Lembar A3'!BJ66="","",'Form FGD RT Versi 1 Lembar A3'!BJ66)</f>
        <v/>
      </c>
      <c r="I72" s="159" t="str">
        <f>IF('Form FGD RT Versi 1 Lembar A3'!BK66="","",'Form FGD RT Versi 1 Lembar A3'!BK66)</f>
        <v/>
      </c>
      <c r="J72" s="158" t="str">
        <f>IF('Form FGD RT Versi 1 Lembar A3'!BL66="","",'Form FGD RT Versi 1 Lembar A3'!BL66)</f>
        <v/>
      </c>
      <c r="K72" s="156" t="str">
        <f>IF('Form FGD RT Versi 1 Lembar A3'!BM66="","",'Form FGD RT Versi 1 Lembar A3'!BM66)</f>
        <v/>
      </c>
      <c r="L72" s="159" t="str">
        <f>IF('Form FGD RT Versi 1 Lembar A3'!BN66="","",'Form FGD RT Versi 1 Lembar A3'!BN66)</f>
        <v/>
      </c>
      <c r="M72" s="159" t="str">
        <f>IF('Form FGD RT Versi 1 Lembar A3'!BO66="","",'Form FGD RT Versi 1 Lembar A3'!BO66)</f>
        <v/>
      </c>
      <c r="N72" s="159" t="str">
        <f>IF('Form FGD RT Versi 1 Lembar A3'!BP66="","",'Form FGD RT Versi 1 Lembar A3'!BP66)</f>
        <v/>
      </c>
      <c r="O72" s="158" t="str">
        <f>IF('Form FGD RT Versi 1 Lembar A3'!BQ66="","",'Form FGD RT Versi 1 Lembar A3'!BQ66)</f>
        <v/>
      </c>
      <c r="P72" s="158" t="str">
        <f t="shared" si="0"/>
        <v/>
      </c>
      <c r="Q72" s="156" t="str">
        <f>IF('Form FGD RT Versi 1 Lembar A3'!BS66="","",'Form FGD RT Versi 1 Lembar A3'!BS66)</f>
        <v/>
      </c>
      <c r="R72" s="158" t="str">
        <f>IF('Form FGD RT Versi 1 Lembar A3'!BT66="","",'Form FGD RT Versi 1 Lembar A3'!BT66)</f>
        <v/>
      </c>
      <c r="S72" s="158" t="str">
        <f>IF('Form FGD RT Versi 1 Lembar A3'!BU66="","",'Form FGD RT Versi 1 Lembar A3'!BU66)</f>
        <v/>
      </c>
      <c r="T72" s="156" t="str">
        <f>IF('Form FGD RT Versi 1 Lembar A3'!BV66="","",'Form FGD RT Versi 1 Lembar A3'!BV66)</f>
        <v/>
      </c>
      <c r="U72" s="168" t="str">
        <f>IF('Form FGD RT Versi 1 Lembar A3'!BW66="","",'Form FGD RT Versi 1 Lembar A3'!BW66)</f>
        <v/>
      </c>
      <c r="V72" s="159" t="str">
        <f t="shared" si="1"/>
        <v/>
      </c>
      <c r="W72" s="169" t="str">
        <f>IF('Form FGD RT Versi 1 Lembar A3'!BY66="","",'Form FGD RT Versi 1 Lembar A3'!BY66)</f>
        <v/>
      </c>
    </row>
    <row r="73" spans="2:23" ht="18.75" customHeight="1" x14ac:dyDescent="0.25">
      <c r="B73" s="156">
        <v>57</v>
      </c>
      <c r="C73" s="68" t="str">
        <f>A.1_Update!C73</f>
        <v/>
      </c>
      <c r="D73" s="156" t="str">
        <f>IF('Form FGD RT Versi 1 Lembar A3'!BF67="","",'Form FGD RT Versi 1 Lembar A3'!BF67)</f>
        <v/>
      </c>
      <c r="E73" s="157" t="str">
        <f>IF('Form FGD RT Versi 1 Lembar A3'!BG67="","",'Form FGD RT Versi 1 Lembar A3'!BG67)</f>
        <v/>
      </c>
      <c r="F73" s="159" t="str">
        <f>IF('Form FGD RT Versi 1 Lembar A3'!BH67="","",'Form FGD RT Versi 1 Lembar A3'!BH67)</f>
        <v/>
      </c>
      <c r="G73" s="159" t="str">
        <f>IF('Form FGD RT Versi 1 Lembar A3'!BI67="","",'Form FGD RT Versi 1 Lembar A3'!BI67)</f>
        <v/>
      </c>
      <c r="H73" s="157" t="str">
        <f>IF('Form FGD RT Versi 1 Lembar A3'!BJ67="","",'Form FGD RT Versi 1 Lembar A3'!BJ67)</f>
        <v/>
      </c>
      <c r="I73" s="159" t="str">
        <f>IF('Form FGD RT Versi 1 Lembar A3'!BK67="","",'Form FGD RT Versi 1 Lembar A3'!BK67)</f>
        <v/>
      </c>
      <c r="J73" s="158" t="str">
        <f>IF('Form FGD RT Versi 1 Lembar A3'!BL67="","",'Form FGD RT Versi 1 Lembar A3'!BL67)</f>
        <v/>
      </c>
      <c r="K73" s="156" t="str">
        <f>IF('Form FGD RT Versi 1 Lembar A3'!BM67="","",'Form FGD RT Versi 1 Lembar A3'!BM67)</f>
        <v/>
      </c>
      <c r="L73" s="159" t="str">
        <f>IF('Form FGD RT Versi 1 Lembar A3'!BN67="","",'Form FGD RT Versi 1 Lembar A3'!BN67)</f>
        <v/>
      </c>
      <c r="M73" s="159" t="str">
        <f>IF('Form FGD RT Versi 1 Lembar A3'!BO67="","",'Form FGD RT Versi 1 Lembar A3'!BO67)</f>
        <v/>
      </c>
      <c r="N73" s="159" t="str">
        <f>IF('Form FGD RT Versi 1 Lembar A3'!BP67="","",'Form FGD RT Versi 1 Lembar A3'!BP67)</f>
        <v/>
      </c>
      <c r="O73" s="158" t="str">
        <f>IF('Form FGD RT Versi 1 Lembar A3'!BQ67="","",'Form FGD RT Versi 1 Lembar A3'!BQ67)</f>
        <v/>
      </c>
      <c r="P73" s="158" t="str">
        <f t="shared" si="0"/>
        <v/>
      </c>
      <c r="Q73" s="156" t="str">
        <f>IF('Form FGD RT Versi 1 Lembar A3'!BS67="","",'Form FGD RT Versi 1 Lembar A3'!BS67)</f>
        <v/>
      </c>
      <c r="R73" s="158" t="str">
        <f>IF('Form FGD RT Versi 1 Lembar A3'!BT67="","",'Form FGD RT Versi 1 Lembar A3'!BT67)</f>
        <v/>
      </c>
      <c r="S73" s="158" t="str">
        <f>IF('Form FGD RT Versi 1 Lembar A3'!BU67="","",'Form FGD RT Versi 1 Lembar A3'!BU67)</f>
        <v/>
      </c>
      <c r="T73" s="156" t="str">
        <f>IF('Form FGD RT Versi 1 Lembar A3'!BV67="","",'Form FGD RT Versi 1 Lembar A3'!BV67)</f>
        <v/>
      </c>
      <c r="U73" s="168" t="str">
        <f>IF('Form FGD RT Versi 1 Lembar A3'!BW67="","",'Form FGD RT Versi 1 Lembar A3'!BW67)</f>
        <v/>
      </c>
      <c r="V73" s="159" t="str">
        <f t="shared" si="1"/>
        <v/>
      </c>
      <c r="W73" s="169" t="str">
        <f>IF('Form FGD RT Versi 1 Lembar A3'!BY67="","",'Form FGD RT Versi 1 Lembar A3'!BY67)</f>
        <v/>
      </c>
    </row>
    <row r="74" spans="2:23" ht="18.75" customHeight="1" x14ac:dyDescent="0.25">
      <c r="B74" s="156">
        <v>58</v>
      </c>
      <c r="C74" s="68" t="str">
        <f>A.1_Update!C74</f>
        <v/>
      </c>
      <c r="D74" s="156" t="str">
        <f>IF('Form FGD RT Versi 1 Lembar A3'!BF68="","",'Form FGD RT Versi 1 Lembar A3'!BF68)</f>
        <v/>
      </c>
      <c r="E74" s="157" t="str">
        <f>IF('Form FGD RT Versi 1 Lembar A3'!BG68="","",'Form FGD RT Versi 1 Lembar A3'!BG68)</f>
        <v/>
      </c>
      <c r="F74" s="159" t="str">
        <f>IF('Form FGD RT Versi 1 Lembar A3'!BH68="","",'Form FGD RT Versi 1 Lembar A3'!BH68)</f>
        <v/>
      </c>
      <c r="G74" s="159" t="str">
        <f>IF('Form FGD RT Versi 1 Lembar A3'!BI68="","",'Form FGD RT Versi 1 Lembar A3'!BI68)</f>
        <v/>
      </c>
      <c r="H74" s="157" t="str">
        <f>IF('Form FGD RT Versi 1 Lembar A3'!BJ68="","",'Form FGD RT Versi 1 Lembar A3'!BJ68)</f>
        <v/>
      </c>
      <c r="I74" s="159" t="str">
        <f>IF('Form FGD RT Versi 1 Lembar A3'!BK68="","",'Form FGD RT Versi 1 Lembar A3'!BK68)</f>
        <v/>
      </c>
      <c r="J74" s="158" t="str">
        <f>IF('Form FGD RT Versi 1 Lembar A3'!BL68="","",'Form FGD RT Versi 1 Lembar A3'!BL68)</f>
        <v/>
      </c>
      <c r="K74" s="156" t="str">
        <f>IF('Form FGD RT Versi 1 Lembar A3'!BM68="","",'Form FGD RT Versi 1 Lembar A3'!BM68)</f>
        <v/>
      </c>
      <c r="L74" s="159" t="str">
        <f>IF('Form FGD RT Versi 1 Lembar A3'!BN68="","",'Form FGD RT Versi 1 Lembar A3'!BN68)</f>
        <v/>
      </c>
      <c r="M74" s="159" t="str">
        <f>IF('Form FGD RT Versi 1 Lembar A3'!BO68="","",'Form FGD RT Versi 1 Lembar A3'!BO68)</f>
        <v/>
      </c>
      <c r="N74" s="159" t="str">
        <f>IF('Form FGD RT Versi 1 Lembar A3'!BP68="","",'Form FGD RT Versi 1 Lembar A3'!BP68)</f>
        <v/>
      </c>
      <c r="O74" s="158" t="str">
        <f>IF('Form FGD RT Versi 1 Lembar A3'!BQ68="","",'Form FGD RT Versi 1 Lembar A3'!BQ68)</f>
        <v/>
      </c>
      <c r="P74" s="158" t="str">
        <f t="shared" si="0"/>
        <v/>
      </c>
      <c r="Q74" s="156" t="str">
        <f>IF('Form FGD RT Versi 1 Lembar A3'!BS68="","",'Form FGD RT Versi 1 Lembar A3'!BS68)</f>
        <v/>
      </c>
      <c r="R74" s="158" t="str">
        <f>IF('Form FGD RT Versi 1 Lembar A3'!BT68="","",'Form FGD RT Versi 1 Lembar A3'!BT68)</f>
        <v/>
      </c>
      <c r="S74" s="158" t="str">
        <f>IF('Form FGD RT Versi 1 Lembar A3'!BU68="","",'Form FGD RT Versi 1 Lembar A3'!BU68)</f>
        <v/>
      </c>
      <c r="T74" s="156" t="str">
        <f>IF('Form FGD RT Versi 1 Lembar A3'!BV68="","",'Form FGD RT Versi 1 Lembar A3'!BV68)</f>
        <v/>
      </c>
      <c r="U74" s="168" t="str">
        <f>IF('Form FGD RT Versi 1 Lembar A3'!BW68="","",'Form FGD RT Versi 1 Lembar A3'!BW68)</f>
        <v/>
      </c>
      <c r="V74" s="159" t="str">
        <f t="shared" si="1"/>
        <v/>
      </c>
      <c r="W74" s="169" t="str">
        <f>IF('Form FGD RT Versi 1 Lembar A3'!BY68="","",'Form FGD RT Versi 1 Lembar A3'!BY68)</f>
        <v/>
      </c>
    </row>
    <row r="75" spans="2:23" ht="18.75" customHeight="1" x14ac:dyDescent="0.25">
      <c r="B75" s="156">
        <v>59</v>
      </c>
      <c r="C75" s="68" t="str">
        <f>A.1_Update!C75</f>
        <v/>
      </c>
      <c r="D75" s="156" t="str">
        <f>IF('Form FGD RT Versi 1 Lembar A3'!BF69="","",'Form FGD RT Versi 1 Lembar A3'!BF69)</f>
        <v/>
      </c>
      <c r="E75" s="157" t="str">
        <f>IF('Form FGD RT Versi 1 Lembar A3'!BG69="","",'Form FGD RT Versi 1 Lembar A3'!BG69)</f>
        <v/>
      </c>
      <c r="F75" s="159" t="str">
        <f>IF('Form FGD RT Versi 1 Lembar A3'!BH69="","",'Form FGD RT Versi 1 Lembar A3'!BH69)</f>
        <v/>
      </c>
      <c r="G75" s="159" t="str">
        <f>IF('Form FGD RT Versi 1 Lembar A3'!BI69="","",'Form FGD RT Versi 1 Lembar A3'!BI69)</f>
        <v/>
      </c>
      <c r="H75" s="157" t="str">
        <f>IF('Form FGD RT Versi 1 Lembar A3'!BJ69="","",'Form FGD RT Versi 1 Lembar A3'!BJ69)</f>
        <v/>
      </c>
      <c r="I75" s="159" t="str">
        <f>IF('Form FGD RT Versi 1 Lembar A3'!BK69="","",'Form FGD RT Versi 1 Lembar A3'!BK69)</f>
        <v/>
      </c>
      <c r="J75" s="158" t="str">
        <f>IF('Form FGD RT Versi 1 Lembar A3'!BL69="","",'Form FGD RT Versi 1 Lembar A3'!BL69)</f>
        <v/>
      </c>
      <c r="K75" s="156" t="str">
        <f>IF('Form FGD RT Versi 1 Lembar A3'!BM69="","",'Form FGD RT Versi 1 Lembar A3'!BM69)</f>
        <v/>
      </c>
      <c r="L75" s="159" t="str">
        <f>IF('Form FGD RT Versi 1 Lembar A3'!BN69="","",'Form FGD RT Versi 1 Lembar A3'!BN69)</f>
        <v/>
      </c>
      <c r="M75" s="159" t="str">
        <f>IF('Form FGD RT Versi 1 Lembar A3'!BO69="","",'Form FGD RT Versi 1 Lembar A3'!BO69)</f>
        <v/>
      </c>
      <c r="N75" s="159" t="str">
        <f>IF('Form FGD RT Versi 1 Lembar A3'!BP69="","",'Form FGD RT Versi 1 Lembar A3'!BP69)</f>
        <v/>
      </c>
      <c r="O75" s="158" t="str">
        <f>IF('Form FGD RT Versi 1 Lembar A3'!BQ69="","",'Form FGD RT Versi 1 Lembar A3'!BQ69)</f>
        <v/>
      </c>
      <c r="P75" s="158" t="str">
        <f t="shared" si="0"/>
        <v/>
      </c>
      <c r="Q75" s="156" t="str">
        <f>IF('Form FGD RT Versi 1 Lembar A3'!BS69="","",'Form FGD RT Versi 1 Lembar A3'!BS69)</f>
        <v/>
      </c>
      <c r="R75" s="158" t="str">
        <f>IF('Form FGD RT Versi 1 Lembar A3'!BT69="","",'Form FGD RT Versi 1 Lembar A3'!BT69)</f>
        <v/>
      </c>
      <c r="S75" s="158" t="str">
        <f>IF('Form FGD RT Versi 1 Lembar A3'!BU69="","",'Form FGD RT Versi 1 Lembar A3'!BU69)</f>
        <v/>
      </c>
      <c r="T75" s="156" t="str">
        <f>IF('Form FGD RT Versi 1 Lembar A3'!BV69="","",'Form FGD RT Versi 1 Lembar A3'!BV69)</f>
        <v/>
      </c>
      <c r="U75" s="168" t="str">
        <f>IF('Form FGD RT Versi 1 Lembar A3'!BW69="","",'Form FGD RT Versi 1 Lembar A3'!BW69)</f>
        <v/>
      </c>
      <c r="V75" s="159" t="str">
        <f t="shared" si="1"/>
        <v/>
      </c>
      <c r="W75" s="169" t="str">
        <f>IF('Form FGD RT Versi 1 Lembar A3'!BY69="","",'Form FGD RT Versi 1 Lembar A3'!BY69)</f>
        <v/>
      </c>
    </row>
    <row r="76" spans="2:23" ht="18.75" customHeight="1" x14ac:dyDescent="0.25">
      <c r="B76" s="156">
        <v>60</v>
      </c>
      <c r="C76" s="68" t="str">
        <f>A.1_Update!C76</f>
        <v/>
      </c>
      <c r="D76" s="156" t="str">
        <f>IF('Form FGD RT Versi 1 Lembar A3'!BF70="","",'Form FGD RT Versi 1 Lembar A3'!BF70)</f>
        <v/>
      </c>
      <c r="E76" s="157" t="str">
        <f>IF('Form FGD RT Versi 1 Lembar A3'!BG70="","",'Form FGD RT Versi 1 Lembar A3'!BG70)</f>
        <v/>
      </c>
      <c r="F76" s="159" t="str">
        <f>IF('Form FGD RT Versi 1 Lembar A3'!BH70="","",'Form FGD RT Versi 1 Lembar A3'!BH70)</f>
        <v/>
      </c>
      <c r="G76" s="159" t="str">
        <f>IF('Form FGD RT Versi 1 Lembar A3'!BI70="","",'Form FGD RT Versi 1 Lembar A3'!BI70)</f>
        <v/>
      </c>
      <c r="H76" s="157" t="str">
        <f>IF('Form FGD RT Versi 1 Lembar A3'!BJ70="","",'Form FGD RT Versi 1 Lembar A3'!BJ70)</f>
        <v/>
      </c>
      <c r="I76" s="159" t="str">
        <f>IF('Form FGD RT Versi 1 Lembar A3'!BK70="","",'Form FGD RT Versi 1 Lembar A3'!BK70)</f>
        <v/>
      </c>
      <c r="J76" s="158" t="str">
        <f>IF('Form FGD RT Versi 1 Lembar A3'!BL70="","",'Form FGD RT Versi 1 Lembar A3'!BL70)</f>
        <v/>
      </c>
      <c r="K76" s="156" t="str">
        <f>IF('Form FGD RT Versi 1 Lembar A3'!BM70="","",'Form FGD RT Versi 1 Lembar A3'!BM70)</f>
        <v/>
      </c>
      <c r="L76" s="159" t="str">
        <f>IF('Form FGD RT Versi 1 Lembar A3'!BN70="","",'Form FGD RT Versi 1 Lembar A3'!BN70)</f>
        <v/>
      </c>
      <c r="M76" s="159" t="str">
        <f>IF('Form FGD RT Versi 1 Lembar A3'!BO70="","",'Form FGD RT Versi 1 Lembar A3'!BO70)</f>
        <v/>
      </c>
      <c r="N76" s="159" t="str">
        <f>IF('Form FGD RT Versi 1 Lembar A3'!BP70="","",'Form FGD RT Versi 1 Lembar A3'!BP70)</f>
        <v/>
      </c>
      <c r="O76" s="158" t="str">
        <f>IF('Form FGD RT Versi 1 Lembar A3'!BQ70="","",'Form FGD RT Versi 1 Lembar A3'!BQ70)</f>
        <v/>
      </c>
      <c r="P76" s="158" t="str">
        <f t="shared" si="0"/>
        <v/>
      </c>
      <c r="Q76" s="156" t="str">
        <f>IF('Form FGD RT Versi 1 Lembar A3'!BS70="","",'Form FGD RT Versi 1 Lembar A3'!BS70)</f>
        <v/>
      </c>
      <c r="R76" s="158" t="str">
        <f>IF('Form FGD RT Versi 1 Lembar A3'!BT70="","",'Form FGD RT Versi 1 Lembar A3'!BT70)</f>
        <v/>
      </c>
      <c r="S76" s="158" t="str">
        <f>IF('Form FGD RT Versi 1 Lembar A3'!BU70="","",'Form FGD RT Versi 1 Lembar A3'!BU70)</f>
        <v/>
      </c>
      <c r="T76" s="156" t="str">
        <f>IF('Form FGD RT Versi 1 Lembar A3'!BV70="","",'Form FGD RT Versi 1 Lembar A3'!BV70)</f>
        <v/>
      </c>
      <c r="U76" s="168" t="str">
        <f>IF('Form FGD RT Versi 1 Lembar A3'!BW70="","",'Form FGD RT Versi 1 Lembar A3'!BW70)</f>
        <v/>
      </c>
      <c r="V76" s="159" t="str">
        <f t="shared" si="1"/>
        <v/>
      </c>
      <c r="W76" s="169" t="str">
        <f>IF('Form FGD RT Versi 1 Lembar A3'!BY70="","",'Form FGD RT Versi 1 Lembar A3'!BY70)</f>
        <v/>
      </c>
    </row>
    <row r="77" spans="2:23" ht="18.75" customHeight="1" x14ac:dyDescent="0.25">
      <c r="B77" s="156">
        <v>61</v>
      </c>
      <c r="C77" s="68" t="str">
        <f>A.1_Update!C77</f>
        <v/>
      </c>
      <c r="D77" s="156" t="str">
        <f>IF('Form FGD RT Versi 1 Lembar A3'!BF71="","",'Form FGD RT Versi 1 Lembar A3'!BF71)</f>
        <v/>
      </c>
      <c r="E77" s="157" t="str">
        <f>IF('Form FGD RT Versi 1 Lembar A3'!BG71="","",'Form FGD RT Versi 1 Lembar A3'!BG71)</f>
        <v/>
      </c>
      <c r="F77" s="159" t="str">
        <f>IF('Form FGD RT Versi 1 Lembar A3'!BH71="","",'Form FGD RT Versi 1 Lembar A3'!BH71)</f>
        <v/>
      </c>
      <c r="G77" s="159" t="str">
        <f>IF('Form FGD RT Versi 1 Lembar A3'!BI71="","",'Form FGD RT Versi 1 Lembar A3'!BI71)</f>
        <v/>
      </c>
      <c r="H77" s="157" t="str">
        <f>IF('Form FGD RT Versi 1 Lembar A3'!BJ71="","",'Form FGD RT Versi 1 Lembar A3'!BJ71)</f>
        <v/>
      </c>
      <c r="I77" s="159" t="str">
        <f>IF('Form FGD RT Versi 1 Lembar A3'!BK71="","",'Form FGD RT Versi 1 Lembar A3'!BK71)</f>
        <v/>
      </c>
      <c r="J77" s="158" t="str">
        <f>IF('Form FGD RT Versi 1 Lembar A3'!BL71="","",'Form FGD RT Versi 1 Lembar A3'!BL71)</f>
        <v/>
      </c>
      <c r="K77" s="156" t="str">
        <f>IF('Form FGD RT Versi 1 Lembar A3'!BM71="","",'Form FGD RT Versi 1 Lembar A3'!BM71)</f>
        <v/>
      </c>
      <c r="L77" s="159" t="str">
        <f>IF('Form FGD RT Versi 1 Lembar A3'!BN71="","",'Form FGD RT Versi 1 Lembar A3'!BN71)</f>
        <v/>
      </c>
      <c r="M77" s="159" t="str">
        <f>IF('Form FGD RT Versi 1 Lembar A3'!BO71="","",'Form FGD RT Versi 1 Lembar A3'!BO71)</f>
        <v/>
      </c>
      <c r="N77" s="159" t="str">
        <f>IF('Form FGD RT Versi 1 Lembar A3'!BP71="","",'Form FGD RT Versi 1 Lembar A3'!BP71)</f>
        <v/>
      </c>
      <c r="O77" s="158" t="str">
        <f>IF('Form FGD RT Versi 1 Lembar A3'!BQ71="","",'Form FGD RT Versi 1 Lembar A3'!BQ71)</f>
        <v/>
      </c>
      <c r="P77" s="158" t="str">
        <f t="shared" si="0"/>
        <v/>
      </c>
      <c r="Q77" s="156" t="str">
        <f>IF('Form FGD RT Versi 1 Lembar A3'!BS71="","",'Form FGD RT Versi 1 Lembar A3'!BS71)</f>
        <v/>
      </c>
      <c r="R77" s="158" t="str">
        <f>IF('Form FGD RT Versi 1 Lembar A3'!BT71="","",'Form FGD RT Versi 1 Lembar A3'!BT71)</f>
        <v/>
      </c>
      <c r="S77" s="158" t="str">
        <f>IF('Form FGD RT Versi 1 Lembar A3'!BU71="","",'Form FGD RT Versi 1 Lembar A3'!BU71)</f>
        <v/>
      </c>
      <c r="T77" s="156" t="str">
        <f>IF('Form FGD RT Versi 1 Lembar A3'!BV71="","",'Form FGD RT Versi 1 Lembar A3'!BV71)</f>
        <v/>
      </c>
      <c r="U77" s="168" t="str">
        <f>IF('Form FGD RT Versi 1 Lembar A3'!BW71="","",'Form FGD RT Versi 1 Lembar A3'!BW71)</f>
        <v/>
      </c>
      <c r="V77" s="159" t="str">
        <f t="shared" si="1"/>
        <v/>
      </c>
      <c r="W77" s="169" t="str">
        <f>IF('Form FGD RT Versi 1 Lembar A3'!BY71="","",'Form FGD RT Versi 1 Lembar A3'!BY71)</f>
        <v/>
      </c>
    </row>
    <row r="78" spans="2:23" ht="18.75" customHeight="1" x14ac:dyDescent="0.25">
      <c r="B78" s="156">
        <v>62</v>
      </c>
      <c r="C78" s="68" t="str">
        <f>A.1_Update!C78</f>
        <v/>
      </c>
      <c r="D78" s="156" t="str">
        <f>IF('Form FGD RT Versi 1 Lembar A3'!BF72="","",'Form FGD RT Versi 1 Lembar A3'!BF72)</f>
        <v/>
      </c>
      <c r="E78" s="157" t="str">
        <f>IF('Form FGD RT Versi 1 Lembar A3'!BG72="","",'Form FGD RT Versi 1 Lembar A3'!BG72)</f>
        <v/>
      </c>
      <c r="F78" s="159" t="str">
        <f>IF('Form FGD RT Versi 1 Lembar A3'!BH72="","",'Form FGD RT Versi 1 Lembar A3'!BH72)</f>
        <v/>
      </c>
      <c r="G78" s="159" t="str">
        <f>IF('Form FGD RT Versi 1 Lembar A3'!BI72="","",'Form FGD RT Versi 1 Lembar A3'!BI72)</f>
        <v/>
      </c>
      <c r="H78" s="157" t="str">
        <f>IF('Form FGD RT Versi 1 Lembar A3'!BJ72="","",'Form FGD RT Versi 1 Lembar A3'!BJ72)</f>
        <v/>
      </c>
      <c r="I78" s="159" t="str">
        <f>IF('Form FGD RT Versi 1 Lembar A3'!BK72="","",'Form FGD RT Versi 1 Lembar A3'!BK72)</f>
        <v/>
      </c>
      <c r="J78" s="158" t="str">
        <f>IF('Form FGD RT Versi 1 Lembar A3'!BL72="","",'Form FGD RT Versi 1 Lembar A3'!BL72)</f>
        <v/>
      </c>
      <c r="K78" s="156" t="str">
        <f>IF('Form FGD RT Versi 1 Lembar A3'!BM72="","",'Form FGD RT Versi 1 Lembar A3'!BM72)</f>
        <v/>
      </c>
      <c r="L78" s="159" t="str">
        <f>IF('Form FGD RT Versi 1 Lembar A3'!BN72="","",'Form FGD RT Versi 1 Lembar A3'!BN72)</f>
        <v/>
      </c>
      <c r="M78" s="159" t="str">
        <f>IF('Form FGD RT Versi 1 Lembar A3'!BO72="","",'Form FGD RT Versi 1 Lembar A3'!BO72)</f>
        <v/>
      </c>
      <c r="N78" s="159" t="str">
        <f>IF('Form FGD RT Versi 1 Lembar A3'!BP72="","",'Form FGD RT Versi 1 Lembar A3'!BP72)</f>
        <v/>
      </c>
      <c r="O78" s="158" t="str">
        <f>IF('Form FGD RT Versi 1 Lembar A3'!BQ72="","",'Form FGD RT Versi 1 Lembar A3'!BQ72)</f>
        <v/>
      </c>
      <c r="P78" s="158" t="str">
        <f t="shared" si="0"/>
        <v/>
      </c>
      <c r="Q78" s="156" t="str">
        <f>IF('Form FGD RT Versi 1 Lembar A3'!BS72="","",'Form FGD RT Versi 1 Lembar A3'!BS72)</f>
        <v/>
      </c>
      <c r="R78" s="158" t="str">
        <f>IF('Form FGD RT Versi 1 Lembar A3'!BT72="","",'Form FGD RT Versi 1 Lembar A3'!BT72)</f>
        <v/>
      </c>
      <c r="S78" s="158" t="str">
        <f>IF('Form FGD RT Versi 1 Lembar A3'!BU72="","",'Form FGD RT Versi 1 Lembar A3'!BU72)</f>
        <v/>
      </c>
      <c r="T78" s="156" t="str">
        <f>IF('Form FGD RT Versi 1 Lembar A3'!BV72="","",'Form FGD RT Versi 1 Lembar A3'!BV72)</f>
        <v/>
      </c>
      <c r="U78" s="168" t="str">
        <f>IF('Form FGD RT Versi 1 Lembar A3'!BW72="","",'Form FGD RT Versi 1 Lembar A3'!BW72)</f>
        <v/>
      </c>
      <c r="V78" s="159" t="str">
        <f t="shared" si="1"/>
        <v/>
      </c>
      <c r="W78" s="169" t="str">
        <f>IF('Form FGD RT Versi 1 Lembar A3'!BY72="","",'Form FGD RT Versi 1 Lembar A3'!BY72)</f>
        <v/>
      </c>
    </row>
    <row r="79" spans="2:23" ht="18.75" customHeight="1" x14ac:dyDescent="0.25">
      <c r="B79" s="156">
        <v>63</v>
      </c>
      <c r="C79" s="68" t="str">
        <f>A.1_Update!C79</f>
        <v/>
      </c>
      <c r="D79" s="156" t="str">
        <f>IF('Form FGD RT Versi 1 Lembar A3'!BF73="","",'Form FGD RT Versi 1 Lembar A3'!BF73)</f>
        <v/>
      </c>
      <c r="E79" s="157" t="str">
        <f>IF('Form FGD RT Versi 1 Lembar A3'!BG73="","",'Form FGD RT Versi 1 Lembar A3'!BG73)</f>
        <v/>
      </c>
      <c r="F79" s="159" t="str">
        <f>IF('Form FGD RT Versi 1 Lembar A3'!BH73="","",'Form FGD RT Versi 1 Lembar A3'!BH73)</f>
        <v/>
      </c>
      <c r="G79" s="159" t="str">
        <f>IF('Form FGD RT Versi 1 Lembar A3'!BI73="","",'Form FGD RT Versi 1 Lembar A3'!BI73)</f>
        <v/>
      </c>
      <c r="H79" s="157" t="str">
        <f>IF('Form FGD RT Versi 1 Lembar A3'!BJ73="","",'Form FGD RT Versi 1 Lembar A3'!BJ73)</f>
        <v/>
      </c>
      <c r="I79" s="159" t="str">
        <f>IF('Form FGD RT Versi 1 Lembar A3'!BK73="","",'Form FGD RT Versi 1 Lembar A3'!BK73)</f>
        <v/>
      </c>
      <c r="J79" s="158" t="str">
        <f>IF('Form FGD RT Versi 1 Lembar A3'!BL73="","",'Form FGD RT Versi 1 Lembar A3'!BL73)</f>
        <v/>
      </c>
      <c r="K79" s="156" t="str">
        <f>IF('Form FGD RT Versi 1 Lembar A3'!BM73="","",'Form FGD RT Versi 1 Lembar A3'!BM73)</f>
        <v/>
      </c>
      <c r="L79" s="159" t="str">
        <f>IF('Form FGD RT Versi 1 Lembar A3'!BN73="","",'Form FGD RT Versi 1 Lembar A3'!BN73)</f>
        <v/>
      </c>
      <c r="M79" s="159" t="str">
        <f>IF('Form FGD RT Versi 1 Lembar A3'!BO73="","",'Form FGD RT Versi 1 Lembar A3'!BO73)</f>
        <v/>
      </c>
      <c r="N79" s="159" t="str">
        <f>IF('Form FGD RT Versi 1 Lembar A3'!BP73="","",'Form FGD RT Versi 1 Lembar A3'!BP73)</f>
        <v/>
      </c>
      <c r="O79" s="158" t="str">
        <f>IF('Form FGD RT Versi 1 Lembar A3'!BQ73="","",'Form FGD RT Versi 1 Lembar A3'!BQ73)</f>
        <v/>
      </c>
      <c r="P79" s="158" t="str">
        <f t="shared" si="0"/>
        <v/>
      </c>
      <c r="Q79" s="156" t="str">
        <f>IF('Form FGD RT Versi 1 Lembar A3'!BS73="","",'Form FGD RT Versi 1 Lembar A3'!BS73)</f>
        <v/>
      </c>
      <c r="R79" s="158" t="str">
        <f>IF('Form FGD RT Versi 1 Lembar A3'!BT73="","",'Form FGD RT Versi 1 Lembar A3'!BT73)</f>
        <v/>
      </c>
      <c r="S79" s="158" t="str">
        <f>IF('Form FGD RT Versi 1 Lembar A3'!BU73="","",'Form FGD RT Versi 1 Lembar A3'!BU73)</f>
        <v/>
      </c>
      <c r="T79" s="156" t="str">
        <f>IF('Form FGD RT Versi 1 Lembar A3'!BV73="","",'Form FGD RT Versi 1 Lembar A3'!BV73)</f>
        <v/>
      </c>
      <c r="U79" s="168" t="str">
        <f>IF('Form FGD RT Versi 1 Lembar A3'!BW73="","",'Form FGD RT Versi 1 Lembar A3'!BW73)</f>
        <v/>
      </c>
      <c r="V79" s="159" t="str">
        <f t="shared" si="1"/>
        <v/>
      </c>
      <c r="W79" s="169" t="str">
        <f>IF('Form FGD RT Versi 1 Lembar A3'!BY73="","",'Form FGD RT Versi 1 Lembar A3'!BY73)</f>
        <v/>
      </c>
    </row>
    <row r="80" spans="2:23" ht="18.75" customHeight="1" x14ac:dyDescent="0.25">
      <c r="B80" s="156">
        <v>64</v>
      </c>
      <c r="C80" s="68" t="str">
        <f>A.1_Update!C80</f>
        <v/>
      </c>
      <c r="D80" s="156" t="str">
        <f>IF('Form FGD RT Versi 1 Lembar A3'!BF74="","",'Form FGD RT Versi 1 Lembar A3'!BF74)</f>
        <v/>
      </c>
      <c r="E80" s="157" t="str">
        <f>IF('Form FGD RT Versi 1 Lembar A3'!BG74="","",'Form FGD RT Versi 1 Lembar A3'!BG74)</f>
        <v/>
      </c>
      <c r="F80" s="159" t="str">
        <f>IF('Form FGD RT Versi 1 Lembar A3'!BH74="","",'Form FGD RT Versi 1 Lembar A3'!BH74)</f>
        <v/>
      </c>
      <c r="G80" s="159" t="str">
        <f>IF('Form FGD RT Versi 1 Lembar A3'!BI74="","",'Form FGD RT Versi 1 Lembar A3'!BI74)</f>
        <v/>
      </c>
      <c r="H80" s="157" t="str">
        <f>IF('Form FGD RT Versi 1 Lembar A3'!BJ74="","",'Form FGD RT Versi 1 Lembar A3'!BJ74)</f>
        <v/>
      </c>
      <c r="I80" s="159" t="str">
        <f>IF('Form FGD RT Versi 1 Lembar A3'!BK74="","",'Form FGD RT Versi 1 Lembar A3'!BK74)</f>
        <v/>
      </c>
      <c r="J80" s="158" t="str">
        <f>IF('Form FGD RT Versi 1 Lembar A3'!BL74="","",'Form FGD RT Versi 1 Lembar A3'!BL74)</f>
        <v/>
      </c>
      <c r="K80" s="156" t="str">
        <f>IF('Form FGD RT Versi 1 Lembar A3'!BM74="","",'Form FGD RT Versi 1 Lembar A3'!BM74)</f>
        <v/>
      </c>
      <c r="L80" s="159" t="str">
        <f>IF('Form FGD RT Versi 1 Lembar A3'!BN74="","",'Form FGD RT Versi 1 Lembar A3'!BN74)</f>
        <v/>
      </c>
      <c r="M80" s="159" t="str">
        <f>IF('Form FGD RT Versi 1 Lembar A3'!BO74="","",'Form FGD RT Versi 1 Lembar A3'!BO74)</f>
        <v/>
      </c>
      <c r="N80" s="159" t="str">
        <f>IF('Form FGD RT Versi 1 Lembar A3'!BP74="","",'Form FGD RT Versi 1 Lembar A3'!BP74)</f>
        <v/>
      </c>
      <c r="O80" s="158" t="str">
        <f>IF('Form FGD RT Versi 1 Lembar A3'!BQ74="","",'Form FGD RT Versi 1 Lembar A3'!BQ74)</f>
        <v/>
      </c>
      <c r="P80" s="158" t="str">
        <f t="shared" si="0"/>
        <v/>
      </c>
      <c r="Q80" s="156" t="str">
        <f>IF('Form FGD RT Versi 1 Lembar A3'!BS74="","",'Form FGD RT Versi 1 Lembar A3'!BS74)</f>
        <v/>
      </c>
      <c r="R80" s="158" t="str">
        <f>IF('Form FGD RT Versi 1 Lembar A3'!BT74="","",'Form FGD RT Versi 1 Lembar A3'!BT74)</f>
        <v/>
      </c>
      <c r="S80" s="158" t="str">
        <f>IF('Form FGD RT Versi 1 Lembar A3'!BU74="","",'Form FGD RT Versi 1 Lembar A3'!BU74)</f>
        <v/>
      </c>
      <c r="T80" s="156" t="str">
        <f>IF('Form FGD RT Versi 1 Lembar A3'!BV74="","",'Form FGD RT Versi 1 Lembar A3'!BV74)</f>
        <v/>
      </c>
      <c r="U80" s="168" t="str">
        <f>IF('Form FGD RT Versi 1 Lembar A3'!BW74="","",'Form FGD RT Versi 1 Lembar A3'!BW74)</f>
        <v/>
      </c>
      <c r="V80" s="159" t="str">
        <f t="shared" si="1"/>
        <v/>
      </c>
      <c r="W80" s="169" t="str">
        <f>IF('Form FGD RT Versi 1 Lembar A3'!BY74="","",'Form FGD RT Versi 1 Lembar A3'!BY74)</f>
        <v/>
      </c>
    </row>
    <row r="81" spans="2:23" ht="18.75" customHeight="1" x14ac:dyDescent="0.25">
      <c r="B81" s="156">
        <v>65</v>
      </c>
      <c r="C81" s="68" t="str">
        <f>A.1_Update!C81</f>
        <v/>
      </c>
      <c r="D81" s="156" t="str">
        <f>IF('Form FGD RT Versi 1 Lembar A3'!BF75="","",'Form FGD RT Versi 1 Lembar A3'!BF75)</f>
        <v/>
      </c>
      <c r="E81" s="157" t="str">
        <f>IF('Form FGD RT Versi 1 Lembar A3'!BG75="","",'Form FGD RT Versi 1 Lembar A3'!BG75)</f>
        <v/>
      </c>
      <c r="F81" s="159" t="str">
        <f>IF('Form FGD RT Versi 1 Lembar A3'!BH75="","",'Form FGD RT Versi 1 Lembar A3'!BH75)</f>
        <v/>
      </c>
      <c r="G81" s="159" t="str">
        <f>IF('Form FGD RT Versi 1 Lembar A3'!BI75="","",'Form FGD RT Versi 1 Lembar A3'!BI75)</f>
        <v/>
      </c>
      <c r="H81" s="157" t="str">
        <f>IF('Form FGD RT Versi 1 Lembar A3'!BJ75="","",'Form FGD RT Versi 1 Lembar A3'!BJ75)</f>
        <v/>
      </c>
      <c r="I81" s="159" t="str">
        <f>IF('Form FGD RT Versi 1 Lembar A3'!BK75="","",'Form FGD RT Versi 1 Lembar A3'!BK75)</f>
        <v/>
      </c>
      <c r="J81" s="158" t="str">
        <f>IF('Form FGD RT Versi 1 Lembar A3'!BL75="","",'Form FGD RT Versi 1 Lembar A3'!BL75)</f>
        <v/>
      </c>
      <c r="K81" s="156" t="str">
        <f>IF('Form FGD RT Versi 1 Lembar A3'!BM75="","",'Form FGD RT Versi 1 Lembar A3'!BM75)</f>
        <v/>
      </c>
      <c r="L81" s="159" t="str">
        <f>IF('Form FGD RT Versi 1 Lembar A3'!BN75="","",'Form FGD RT Versi 1 Lembar A3'!BN75)</f>
        <v/>
      </c>
      <c r="M81" s="159" t="str">
        <f>IF('Form FGD RT Versi 1 Lembar A3'!BO75="","",'Form FGD RT Versi 1 Lembar A3'!BO75)</f>
        <v/>
      </c>
      <c r="N81" s="159" t="str">
        <f>IF('Form FGD RT Versi 1 Lembar A3'!BP75="","",'Form FGD RT Versi 1 Lembar A3'!BP75)</f>
        <v/>
      </c>
      <c r="O81" s="158" t="str">
        <f>IF('Form FGD RT Versi 1 Lembar A3'!BQ75="","",'Form FGD RT Versi 1 Lembar A3'!BQ75)</f>
        <v/>
      </c>
      <c r="P81" s="158" t="str">
        <f t="shared" si="0"/>
        <v/>
      </c>
      <c r="Q81" s="156" t="str">
        <f>IF('Form FGD RT Versi 1 Lembar A3'!BS75="","",'Form FGD RT Versi 1 Lembar A3'!BS75)</f>
        <v/>
      </c>
      <c r="R81" s="158" t="str">
        <f>IF('Form FGD RT Versi 1 Lembar A3'!BT75="","",'Form FGD RT Versi 1 Lembar A3'!BT75)</f>
        <v/>
      </c>
      <c r="S81" s="158" t="str">
        <f>IF('Form FGD RT Versi 1 Lembar A3'!BU75="","",'Form FGD RT Versi 1 Lembar A3'!BU75)</f>
        <v/>
      </c>
      <c r="T81" s="156" t="str">
        <f>IF('Form FGD RT Versi 1 Lembar A3'!BV75="","",'Form FGD RT Versi 1 Lembar A3'!BV75)</f>
        <v/>
      </c>
      <c r="U81" s="168" t="str">
        <f>IF('Form FGD RT Versi 1 Lembar A3'!BW75="","",'Form FGD RT Versi 1 Lembar A3'!BW75)</f>
        <v/>
      </c>
      <c r="V81" s="159" t="str">
        <f t="shared" si="1"/>
        <v/>
      </c>
      <c r="W81" s="169" t="str">
        <f>IF('Form FGD RT Versi 1 Lembar A3'!BY75="","",'Form FGD RT Versi 1 Lembar A3'!BY75)</f>
        <v/>
      </c>
    </row>
    <row r="82" spans="2:23" ht="18.75" customHeight="1" x14ac:dyDescent="0.25">
      <c r="B82" s="156">
        <v>66</v>
      </c>
      <c r="C82" s="68" t="str">
        <f>A.1_Update!C82</f>
        <v/>
      </c>
      <c r="D82" s="156" t="str">
        <f>IF('Form FGD RT Versi 1 Lembar A3'!BF76="","",'Form FGD RT Versi 1 Lembar A3'!BF76)</f>
        <v/>
      </c>
      <c r="E82" s="157" t="str">
        <f>IF('Form FGD RT Versi 1 Lembar A3'!BG76="","",'Form FGD RT Versi 1 Lembar A3'!BG76)</f>
        <v/>
      </c>
      <c r="F82" s="159" t="str">
        <f>IF('Form FGD RT Versi 1 Lembar A3'!BH76="","",'Form FGD RT Versi 1 Lembar A3'!BH76)</f>
        <v/>
      </c>
      <c r="G82" s="159" t="str">
        <f>IF('Form FGD RT Versi 1 Lembar A3'!BI76="","",'Form FGD RT Versi 1 Lembar A3'!BI76)</f>
        <v/>
      </c>
      <c r="H82" s="157" t="str">
        <f>IF('Form FGD RT Versi 1 Lembar A3'!BJ76="","",'Form FGD RT Versi 1 Lembar A3'!BJ76)</f>
        <v/>
      </c>
      <c r="I82" s="159" t="str">
        <f>IF('Form FGD RT Versi 1 Lembar A3'!BK76="","",'Form FGD RT Versi 1 Lembar A3'!BK76)</f>
        <v/>
      </c>
      <c r="J82" s="158" t="str">
        <f>IF('Form FGD RT Versi 1 Lembar A3'!BL76="","",'Form FGD RT Versi 1 Lembar A3'!BL76)</f>
        <v/>
      </c>
      <c r="K82" s="156" t="str">
        <f>IF('Form FGD RT Versi 1 Lembar A3'!BM76="","",'Form FGD RT Versi 1 Lembar A3'!BM76)</f>
        <v/>
      </c>
      <c r="L82" s="159" t="str">
        <f>IF('Form FGD RT Versi 1 Lembar A3'!BN76="","",'Form FGD RT Versi 1 Lembar A3'!BN76)</f>
        <v/>
      </c>
      <c r="M82" s="159" t="str">
        <f>IF('Form FGD RT Versi 1 Lembar A3'!BO76="","",'Form FGD RT Versi 1 Lembar A3'!BO76)</f>
        <v/>
      </c>
      <c r="N82" s="159" t="str">
        <f>IF('Form FGD RT Versi 1 Lembar A3'!BP76="","",'Form FGD RT Versi 1 Lembar A3'!BP76)</f>
        <v/>
      </c>
      <c r="O82" s="158" t="str">
        <f>IF('Form FGD RT Versi 1 Lembar A3'!BQ76="","",'Form FGD RT Versi 1 Lembar A3'!BQ76)</f>
        <v/>
      </c>
      <c r="P82" s="158" t="str">
        <f t="shared" ref="P82:P145" si="2">IF(C82="","",1)</f>
        <v/>
      </c>
      <c r="Q82" s="156" t="str">
        <f>IF('Form FGD RT Versi 1 Lembar A3'!BS76="","",'Form FGD RT Versi 1 Lembar A3'!BS76)</f>
        <v/>
      </c>
      <c r="R82" s="158" t="str">
        <f>IF('Form FGD RT Versi 1 Lembar A3'!BT76="","",'Form FGD RT Versi 1 Lembar A3'!BT76)</f>
        <v/>
      </c>
      <c r="S82" s="158" t="str">
        <f>IF('Form FGD RT Versi 1 Lembar A3'!BU76="","",'Form FGD RT Versi 1 Lembar A3'!BU76)</f>
        <v/>
      </c>
      <c r="T82" s="156" t="str">
        <f>IF('Form FGD RT Versi 1 Lembar A3'!BV76="","",'Form FGD RT Versi 1 Lembar A3'!BV76)</f>
        <v/>
      </c>
      <c r="U82" s="168" t="str">
        <f>IF('Form FGD RT Versi 1 Lembar A3'!BW76="","",'Form FGD RT Versi 1 Lembar A3'!BW76)</f>
        <v/>
      </c>
      <c r="V82" s="159" t="str">
        <f t="shared" ref="V82:V145" si="3">IF(C82="","",T82+U82)</f>
        <v/>
      </c>
      <c r="W82" s="169" t="str">
        <f>IF('Form FGD RT Versi 1 Lembar A3'!BY76="","",'Form FGD RT Versi 1 Lembar A3'!BY76)</f>
        <v/>
      </c>
    </row>
    <row r="83" spans="2:23" ht="18.75" customHeight="1" x14ac:dyDescent="0.25">
      <c r="B83" s="156">
        <v>67</v>
      </c>
      <c r="C83" s="68" t="str">
        <f>A.1_Update!C83</f>
        <v/>
      </c>
      <c r="D83" s="156" t="str">
        <f>IF('Form FGD RT Versi 1 Lembar A3'!BF77="","",'Form FGD RT Versi 1 Lembar A3'!BF77)</f>
        <v/>
      </c>
      <c r="E83" s="157" t="str">
        <f>IF('Form FGD RT Versi 1 Lembar A3'!BG77="","",'Form FGD RT Versi 1 Lembar A3'!BG77)</f>
        <v/>
      </c>
      <c r="F83" s="159" t="str">
        <f>IF('Form FGD RT Versi 1 Lembar A3'!BH77="","",'Form FGD RT Versi 1 Lembar A3'!BH77)</f>
        <v/>
      </c>
      <c r="G83" s="159" t="str">
        <f>IF('Form FGD RT Versi 1 Lembar A3'!BI77="","",'Form FGD RT Versi 1 Lembar A3'!BI77)</f>
        <v/>
      </c>
      <c r="H83" s="157" t="str">
        <f>IF('Form FGD RT Versi 1 Lembar A3'!BJ77="","",'Form FGD RT Versi 1 Lembar A3'!BJ77)</f>
        <v/>
      </c>
      <c r="I83" s="159" t="str">
        <f>IF('Form FGD RT Versi 1 Lembar A3'!BK77="","",'Form FGD RT Versi 1 Lembar A3'!BK77)</f>
        <v/>
      </c>
      <c r="J83" s="158" t="str">
        <f>IF('Form FGD RT Versi 1 Lembar A3'!BL77="","",'Form FGD RT Versi 1 Lembar A3'!BL77)</f>
        <v/>
      </c>
      <c r="K83" s="156" t="str">
        <f>IF('Form FGD RT Versi 1 Lembar A3'!BM77="","",'Form FGD RT Versi 1 Lembar A3'!BM77)</f>
        <v/>
      </c>
      <c r="L83" s="159" t="str">
        <f>IF('Form FGD RT Versi 1 Lembar A3'!BN77="","",'Form FGD RT Versi 1 Lembar A3'!BN77)</f>
        <v/>
      </c>
      <c r="M83" s="159" t="str">
        <f>IF('Form FGD RT Versi 1 Lembar A3'!BO77="","",'Form FGD RT Versi 1 Lembar A3'!BO77)</f>
        <v/>
      </c>
      <c r="N83" s="159" t="str">
        <f>IF('Form FGD RT Versi 1 Lembar A3'!BP77="","",'Form FGD RT Versi 1 Lembar A3'!BP77)</f>
        <v/>
      </c>
      <c r="O83" s="158" t="str">
        <f>IF('Form FGD RT Versi 1 Lembar A3'!BQ77="","",'Form FGD RT Versi 1 Lembar A3'!BQ77)</f>
        <v/>
      </c>
      <c r="P83" s="158" t="str">
        <f t="shared" si="2"/>
        <v/>
      </c>
      <c r="Q83" s="156" t="str">
        <f>IF('Form FGD RT Versi 1 Lembar A3'!BS77="","",'Form FGD RT Versi 1 Lembar A3'!BS77)</f>
        <v/>
      </c>
      <c r="R83" s="158" t="str">
        <f>IF('Form FGD RT Versi 1 Lembar A3'!BT77="","",'Form FGD RT Versi 1 Lembar A3'!BT77)</f>
        <v/>
      </c>
      <c r="S83" s="158" t="str">
        <f>IF('Form FGD RT Versi 1 Lembar A3'!BU77="","",'Form FGD RT Versi 1 Lembar A3'!BU77)</f>
        <v/>
      </c>
      <c r="T83" s="156" t="str">
        <f>IF('Form FGD RT Versi 1 Lembar A3'!BV77="","",'Form FGD RT Versi 1 Lembar A3'!BV77)</f>
        <v/>
      </c>
      <c r="U83" s="168" t="str">
        <f>IF('Form FGD RT Versi 1 Lembar A3'!BW77="","",'Form FGD RT Versi 1 Lembar A3'!BW77)</f>
        <v/>
      </c>
      <c r="V83" s="159" t="str">
        <f t="shared" si="3"/>
        <v/>
      </c>
      <c r="W83" s="169" t="str">
        <f>IF('Form FGD RT Versi 1 Lembar A3'!BY77="","",'Form FGD RT Versi 1 Lembar A3'!BY77)</f>
        <v/>
      </c>
    </row>
    <row r="84" spans="2:23" ht="18.75" customHeight="1" x14ac:dyDescent="0.25">
      <c r="B84" s="156">
        <v>68</v>
      </c>
      <c r="C84" s="68" t="str">
        <f>A.1_Update!C84</f>
        <v/>
      </c>
      <c r="D84" s="156" t="str">
        <f>IF('Form FGD RT Versi 1 Lembar A3'!BF78="","",'Form FGD RT Versi 1 Lembar A3'!BF78)</f>
        <v/>
      </c>
      <c r="E84" s="157" t="str">
        <f>IF('Form FGD RT Versi 1 Lembar A3'!BG78="","",'Form FGD RT Versi 1 Lembar A3'!BG78)</f>
        <v/>
      </c>
      <c r="F84" s="159" t="str">
        <f>IF('Form FGD RT Versi 1 Lembar A3'!BH78="","",'Form FGD RT Versi 1 Lembar A3'!BH78)</f>
        <v/>
      </c>
      <c r="G84" s="159" t="str">
        <f>IF('Form FGD RT Versi 1 Lembar A3'!BI78="","",'Form FGD RT Versi 1 Lembar A3'!BI78)</f>
        <v/>
      </c>
      <c r="H84" s="157" t="str">
        <f>IF('Form FGD RT Versi 1 Lembar A3'!BJ78="","",'Form FGD RT Versi 1 Lembar A3'!BJ78)</f>
        <v/>
      </c>
      <c r="I84" s="159" t="str">
        <f>IF('Form FGD RT Versi 1 Lembar A3'!BK78="","",'Form FGD RT Versi 1 Lembar A3'!BK78)</f>
        <v/>
      </c>
      <c r="J84" s="158" t="str">
        <f>IF('Form FGD RT Versi 1 Lembar A3'!BL78="","",'Form FGD RT Versi 1 Lembar A3'!BL78)</f>
        <v/>
      </c>
      <c r="K84" s="156" t="str">
        <f>IF('Form FGD RT Versi 1 Lembar A3'!BM78="","",'Form FGD RT Versi 1 Lembar A3'!BM78)</f>
        <v/>
      </c>
      <c r="L84" s="159" t="str">
        <f>IF('Form FGD RT Versi 1 Lembar A3'!BN78="","",'Form FGD RT Versi 1 Lembar A3'!BN78)</f>
        <v/>
      </c>
      <c r="M84" s="159" t="str">
        <f>IF('Form FGD RT Versi 1 Lembar A3'!BO78="","",'Form FGD RT Versi 1 Lembar A3'!BO78)</f>
        <v/>
      </c>
      <c r="N84" s="159" t="str">
        <f>IF('Form FGD RT Versi 1 Lembar A3'!BP78="","",'Form FGD RT Versi 1 Lembar A3'!BP78)</f>
        <v/>
      </c>
      <c r="O84" s="158" t="str">
        <f>IF('Form FGD RT Versi 1 Lembar A3'!BQ78="","",'Form FGD RT Versi 1 Lembar A3'!BQ78)</f>
        <v/>
      </c>
      <c r="P84" s="158" t="str">
        <f t="shared" si="2"/>
        <v/>
      </c>
      <c r="Q84" s="156" t="str">
        <f>IF('Form FGD RT Versi 1 Lembar A3'!BS78="","",'Form FGD RT Versi 1 Lembar A3'!BS78)</f>
        <v/>
      </c>
      <c r="R84" s="158" t="str">
        <f>IF('Form FGD RT Versi 1 Lembar A3'!BT78="","",'Form FGD RT Versi 1 Lembar A3'!BT78)</f>
        <v/>
      </c>
      <c r="S84" s="158" t="str">
        <f>IF('Form FGD RT Versi 1 Lembar A3'!BU78="","",'Form FGD RT Versi 1 Lembar A3'!BU78)</f>
        <v/>
      </c>
      <c r="T84" s="156" t="str">
        <f>IF('Form FGD RT Versi 1 Lembar A3'!BV78="","",'Form FGD RT Versi 1 Lembar A3'!BV78)</f>
        <v/>
      </c>
      <c r="U84" s="168" t="str">
        <f>IF('Form FGD RT Versi 1 Lembar A3'!BW78="","",'Form FGD RT Versi 1 Lembar A3'!BW78)</f>
        <v/>
      </c>
      <c r="V84" s="159" t="str">
        <f t="shared" si="3"/>
        <v/>
      </c>
      <c r="W84" s="169" t="str">
        <f>IF('Form FGD RT Versi 1 Lembar A3'!BY78="","",'Form FGD RT Versi 1 Lembar A3'!BY78)</f>
        <v/>
      </c>
    </row>
    <row r="85" spans="2:23" ht="18.75" customHeight="1" x14ac:dyDescent="0.25">
      <c r="B85" s="156">
        <v>69</v>
      </c>
      <c r="C85" s="68" t="str">
        <f>A.1_Update!C85</f>
        <v/>
      </c>
      <c r="D85" s="156" t="str">
        <f>IF('Form FGD RT Versi 1 Lembar A3'!BF79="","",'Form FGD RT Versi 1 Lembar A3'!BF79)</f>
        <v/>
      </c>
      <c r="E85" s="157" t="str">
        <f>IF('Form FGD RT Versi 1 Lembar A3'!BG79="","",'Form FGD RT Versi 1 Lembar A3'!BG79)</f>
        <v/>
      </c>
      <c r="F85" s="159" t="str">
        <f>IF('Form FGD RT Versi 1 Lembar A3'!BH79="","",'Form FGD RT Versi 1 Lembar A3'!BH79)</f>
        <v/>
      </c>
      <c r="G85" s="159" t="str">
        <f>IF('Form FGD RT Versi 1 Lembar A3'!BI79="","",'Form FGD RT Versi 1 Lembar A3'!BI79)</f>
        <v/>
      </c>
      <c r="H85" s="157" t="str">
        <f>IF('Form FGD RT Versi 1 Lembar A3'!BJ79="","",'Form FGD RT Versi 1 Lembar A3'!BJ79)</f>
        <v/>
      </c>
      <c r="I85" s="159" t="str">
        <f>IF('Form FGD RT Versi 1 Lembar A3'!BK79="","",'Form FGD RT Versi 1 Lembar A3'!BK79)</f>
        <v/>
      </c>
      <c r="J85" s="158" t="str">
        <f>IF('Form FGD RT Versi 1 Lembar A3'!BL79="","",'Form FGD RT Versi 1 Lembar A3'!BL79)</f>
        <v/>
      </c>
      <c r="K85" s="156" t="str">
        <f>IF('Form FGD RT Versi 1 Lembar A3'!BM79="","",'Form FGD RT Versi 1 Lembar A3'!BM79)</f>
        <v/>
      </c>
      <c r="L85" s="159" t="str">
        <f>IF('Form FGD RT Versi 1 Lembar A3'!BN79="","",'Form FGD RT Versi 1 Lembar A3'!BN79)</f>
        <v/>
      </c>
      <c r="M85" s="159" t="str">
        <f>IF('Form FGD RT Versi 1 Lembar A3'!BO79="","",'Form FGD RT Versi 1 Lembar A3'!BO79)</f>
        <v/>
      </c>
      <c r="N85" s="159" t="str">
        <f>IF('Form FGD RT Versi 1 Lembar A3'!BP79="","",'Form FGD RT Versi 1 Lembar A3'!BP79)</f>
        <v/>
      </c>
      <c r="O85" s="158" t="str">
        <f>IF('Form FGD RT Versi 1 Lembar A3'!BQ79="","",'Form FGD RT Versi 1 Lembar A3'!BQ79)</f>
        <v/>
      </c>
      <c r="P85" s="158" t="str">
        <f t="shared" si="2"/>
        <v/>
      </c>
      <c r="Q85" s="156" t="str">
        <f>IF('Form FGD RT Versi 1 Lembar A3'!BS79="","",'Form FGD RT Versi 1 Lembar A3'!BS79)</f>
        <v/>
      </c>
      <c r="R85" s="158" t="str">
        <f>IF('Form FGD RT Versi 1 Lembar A3'!BT79="","",'Form FGD RT Versi 1 Lembar A3'!BT79)</f>
        <v/>
      </c>
      <c r="S85" s="158" t="str">
        <f>IF('Form FGD RT Versi 1 Lembar A3'!BU79="","",'Form FGD RT Versi 1 Lembar A3'!BU79)</f>
        <v/>
      </c>
      <c r="T85" s="156" t="str">
        <f>IF('Form FGD RT Versi 1 Lembar A3'!BV79="","",'Form FGD RT Versi 1 Lembar A3'!BV79)</f>
        <v/>
      </c>
      <c r="U85" s="168" t="str">
        <f>IF('Form FGD RT Versi 1 Lembar A3'!BW79="","",'Form FGD RT Versi 1 Lembar A3'!BW79)</f>
        <v/>
      </c>
      <c r="V85" s="159" t="str">
        <f t="shared" si="3"/>
        <v/>
      </c>
      <c r="W85" s="169" t="str">
        <f>IF('Form FGD RT Versi 1 Lembar A3'!BY79="","",'Form FGD RT Versi 1 Lembar A3'!BY79)</f>
        <v/>
      </c>
    </row>
    <row r="86" spans="2:23" ht="18.75" customHeight="1" x14ac:dyDescent="0.25">
      <c r="B86" s="156">
        <v>70</v>
      </c>
      <c r="C86" s="68" t="str">
        <f>A.1_Update!C86</f>
        <v/>
      </c>
      <c r="D86" s="156" t="str">
        <f>IF('Form FGD RT Versi 1 Lembar A3'!BF80="","",'Form FGD RT Versi 1 Lembar A3'!BF80)</f>
        <v/>
      </c>
      <c r="E86" s="157" t="str">
        <f>IF('Form FGD RT Versi 1 Lembar A3'!BG80="","",'Form FGD RT Versi 1 Lembar A3'!BG80)</f>
        <v/>
      </c>
      <c r="F86" s="159" t="str">
        <f>IF('Form FGD RT Versi 1 Lembar A3'!BH80="","",'Form FGD RT Versi 1 Lembar A3'!BH80)</f>
        <v/>
      </c>
      <c r="G86" s="159" t="str">
        <f>IF('Form FGD RT Versi 1 Lembar A3'!BI80="","",'Form FGD RT Versi 1 Lembar A3'!BI80)</f>
        <v/>
      </c>
      <c r="H86" s="157" t="str">
        <f>IF('Form FGD RT Versi 1 Lembar A3'!BJ80="","",'Form FGD RT Versi 1 Lembar A3'!BJ80)</f>
        <v/>
      </c>
      <c r="I86" s="159" t="str">
        <f>IF('Form FGD RT Versi 1 Lembar A3'!BK80="","",'Form FGD RT Versi 1 Lembar A3'!BK80)</f>
        <v/>
      </c>
      <c r="J86" s="158" t="str">
        <f>IF('Form FGD RT Versi 1 Lembar A3'!BL80="","",'Form FGD RT Versi 1 Lembar A3'!BL80)</f>
        <v/>
      </c>
      <c r="K86" s="156" t="str">
        <f>IF('Form FGD RT Versi 1 Lembar A3'!BM80="","",'Form FGD RT Versi 1 Lembar A3'!BM80)</f>
        <v/>
      </c>
      <c r="L86" s="159" t="str">
        <f>IF('Form FGD RT Versi 1 Lembar A3'!BN80="","",'Form FGD RT Versi 1 Lembar A3'!BN80)</f>
        <v/>
      </c>
      <c r="M86" s="159" t="str">
        <f>IF('Form FGD RT Versi 1 Lembar A3'!BO80="","",'Form FGD RT Versi 1 Lembar A3'!BO80)</f>
        <v/>
      </c>
      <c r="N86" s="159" t="str">
        <f>IF('Form FGD RT Versi 1 Lembar A3'!BP80="","",'Form FGD RT Versi 1 Lembar A3'!BP80)</f>
        <v/>
      </c>
      <c r="O86" s="158" t="str">
        <f>IF('Form FGD RT Versi 1 Lembar A3'!BQ80="","",'Form FGD RT Versi 1 Lembar A3'!BQ80)</f>
        <v/>
      </c>
      <c r="P86" s="158" t="str">
        <f t="shared" si="2"/>
        <v/>
      </c>
      <c r="Q86" s="156" t="str">
        <f>IF('Form FGD RT Versi 1 Lembar A3'!BS80="","",'Form FGD RT Versi 1 Lembar A3'!BS80)</f>
        <v/>
      </c>
      <c r="R86" s="158" t="str">
        <f>IF('Form FGD RT Versi 1 Lembar A3'!BT80="","",'Form FGD RT Versi 1 Lembar A3'!BT80)</f>
        <v/>
      </c>
      <c r="S86" s="158" t="str">
        <f>IF('Form FGD RT Versi 1 Lembar A3'!BU80="","",'Form FGD RT Versi 1 Lembar A3'!BU80)</f>
        <v/>
      </c>
      <c r="T86" s="156" t="str">
        <f>IF('Form FGD RT Versi 1 Lembar A3'!BV80="","",'Form FGD RT Versi 1 Lembar A3'!BV80)</f>
        <v/>
      </c>
      <c r="U86" s="168" t="str">
        <f>IF('Form FGD RT Versi 1 Lembar A3'!BW80="","",'Form FGD RT Versi 1 Lembar A3'!BW80)</f>
        <v/>
      </c>
      <c r="V86" s="159" t="str">
        <f t="shared" si="3"/>
        <v/>
      </c>
      <c r="W86" s="169" t="str">
        <f>IF('Form FGD RT Versi 1 Lembar A3'!BY80="","",'Form FGD RT Versi 1 Lembar A3'!BY80)</f>
        <v/>
      </c>
    </row>
    <row r="87" spans="2:23" ht="18.75" customHeight="1" x14ac:dyDescent="0.25">
      <c r="B87" s="156">
        <v>71</v>
      </c>
      <c r="C87" s="68" t="str">
        <f>A.1_Update!C87</f>
        <v/>
      </c>
      <c r="D87" s="156" t="str">
        <f>IF('Form FGD RT Versi 1 Lembar A3'!BF81="","",'Form FGD RT Versi 1 Lembar A3'!BF81)</f>
        <v/>
      </c>
      <c r="E87" s="157" t="str">
        <f>IF('Form FGD RT Versi 1 Lembar A3'!BG81="","",'Form FGD RT Versi 1 Lembar A3'!BG81)</f>
        <v/>
      </c>
      <c r="F87" s="159" t="str">
        <f>IF('Form FGD RT Versi 1 Lembar A3'!BH81="","",'Form FGD RT Versi 1 Lembar A3'!BH81)</f>
        <v/>
      </c>
      <c r="G87" s="159" t="str">
        <f>IF('Form FGD RT Versi 1 Lembar A3'!BI81="","",'Form FGD RT Versi 1 Lembar A3'!BI81)</f>
        <v/>
      </c>
      <c r="H87" s="157" t="str">
        <f>IF('Form FGD RT Versi 1 Lembar A3'!BJ81="","",'Form FGD RT Versi 1 Lembar A3'!BJ81)</f>
        <v/>
      </c>
      <c r="I87" s="159" t="str">
        <f>IF('Form FGD RT Versi 1 Lembar A3'!BK81="","",'Form FGD RT Versi 1 Lembar A3'!BK81)</f>
        <v/>
      </c>
      <c r="J87" s="158" t="str">
        <f>IF('Form FGD RT Versi 1 Lembar A3'!BL81="","",'Form FGD RT Versi 1 Lembar A3'!BL81)</f>
        <v/>
      </c>
      <c r="K87" s="156" t="str">
        <f>IF('Form FGD RT Versi 1 Lembar A3'!BM81="","",'Form FGD RT Versi 1 Lembar A3'!BM81)</f>
        <v/>
      </c>
      <c r="L87" s="159" t="str">
        <f>IF('Form FGD RT Versi 1 Lembar A3'!BN81="","",'Form FGD RT Versi 1 Lembar A3'!BN81)</f>
        <v/>
      </c>
      <c r="M87" s="159" t="str">
        <f>IF('Form FGD RT Versi 1 Lembar A3'!BO81="","",'Form FGD RT Versi 1 Lembar A3'!BO81)</f>
        <v/>
      </c>
      <c r="N87" s="159" t="str">
        <f>IF('Form FGD RT Versi 1 Lembar A3'!BP81="","",'Form FGD RT Versi 1 Lembar A3'!BP81)</f>
        <v/>
      </c>
      <c r="O87" s="158" t="str">
        <f>IF('Form FGD RT Versi 1 Lembar A3'!BQ81="","",'Form FGD RT Versi 1 Lembar A3'!BQ81)</f>
        <v/>
      </c>
      <c r="P87" s="158" t="str">
        <f t="shared" si="2"/>
        <v/>
      </c>
      <c r="Q87" s="156" t="str">
        <f>IF('Form FGD RT Versi 1 Lembar A3'!BS81="","",'Form FGD RT Versi 1 Lembar A3'!BS81)</f>
        <v/>
      </c>
      <c r="R87" s="158" t="str">
        <f>IF('Form FGD RT Versi 1 Lembar A3'!BT81="","",'Form FGD RT Versi 1 Lembar A3'!BT81)</f>
        <v/>
      </c>
      <c r="S87" s="158" t="str">
        <f>IF('Form FGD RT Versi 1 Lembar A3'!BU81="","",'Form FGD RT Versi 1 Lembar A3'!BU81)</f>
        <v/>
      </c>
      <c r="T87" s="156" t="str">
        <f>IF('Form FGD RT Versi 1 Lembar A3'!BV81="","",'Form FGD RT Versi 1 Lembar A3'!BV81)</f>
        <v/>
      </c>
      <c r="U87" s="168" t="str">
        <f>IF('Form FGD RT Versi 1 Lembar A3'!BW81="","",'Form FGD RT Versi 1 Lembar A3'!BW81)</f>
        <v/>
      </c>
      <c r="V87" s="159" t="str">
        <f t="shared" si="3"/>
        <v/>
      </c>
      <c r="W87" s="169" t="str">
        <f>IF('Form FGD RT Versi 1 Lembar A3'!BY81="","",'Form FGD RT Versi 1 Lembar A3'!BY81)</f>
        <v/>
      </c>
    </row>
    <row r="88" spans="2:23" ht="18.75" customHeight="1" x14ac:dyDescent="0.25">
      <c r="B88" s="156">
        <v>72</v>
      </c>
      <c r="C88" s="68" t="str">
        <f>A.1_Update!C88</f>
        <v/>
      </c>
      <c r="D88" s="156" t="str">
        <f>IF('Form FGD RT Versi 1 Lembar A3'!BF82="","",'Form FGD RT Versi 1 Lembar A3'!BF82)</f>
        <v/>
      </c>
      <c r="E88" s="157" t="str">
        <f>IF('Form FGD RT Versi 1 Lembar A3'!BG82="","",'Form FGD RT Versi 1 Lembar A3'!BG82)</f>
        <v/>
      </c>
      <c r="F88" s="159" t="str">
        <f>IF('Form FGD RT Versi 1 Lembar A3'!BH82="","",'Form FGD RT Versi 1 Lembar A3'!BH82)</f>
        <v/>
      </c>
      <c r="G88" s="159" t="str">
        <f>IF('Form FGD RT Versi 1 Lembar A3'!BI82="","",'Form FGD RT Versi 1 Lembar A3'!BI82)</f>
        <v/>
      </c>
      <c r="H88" s="157" t="str">
        <f>IF('Form FGD RT Versi 1 Lembar A3'!BJ82="","",'Form FGD RT Versi 1 Lembar A3'!BJ82)</f>
        <v/>
      </c>
      <c r="I88" s="159" t="str">
        <f>IF('Form FGD RT Versi 1 Lembar A3'!BK82="","",'Form FGD RT Versi 1 Lembar A3'!BK82)</f>
        <v/>
      </c>
      <c r="J88" s="158" t="str">
        <f>IF('Form FGD RT Versi 1 Lembar A3'!BL82="","",'Form FGD RT Versi 1 Lembar A3'!BL82)</f>
        <v/>
      </c>
      <c r="K88" s="156" t="str">
        <f>IF('Form FGD RT Versi 1 Lembar A3'!BM82="","",'Form FGD RT Versi 1 Lembar A3'!BM82)</f>
        <v/>
      </c>
      <c r="L88" s="159" t="str">
        <f>IF('Form FGD RT Versi 1 Lembar A3'!BN82="","",'Form FGD RT Versi 1 Lembar A3'!BN82)</f>
        <v/>
      </c>
      <c r="M88" s="159" t="str">
        <f>IF('Form FGD RT Versi 1 Lembar A3'!BO82="","",'Form FGD RT Versi 1 Lembar A3'!BO82)</f>
        <v/>
      </c>
      <c r="N88" s="159" t="str">
        <f>IF('Form FGD RT Versi 1 Lembar A3'!BP82="","",'Form FGD RT Versi 1 Lembar A3'!BP82)</f>
        <v/>
      </c>
      <c r="O88" s="158" t="str">
        <f>IF('Form FGD RT Versi 1 Lembar A3'!BQ82="","",'Form FGD RT Versi 1 Lembar A3'!BQ82)</f>
        <v/>
      </c>
      <c r="P88" s="158" t="str">
        <f t="shared" si="2"/>
        <v/>
      </c>
      <c r="Q88" s="156" t="str">
        <f>IF('Form FGD RT Versi 1 Lembar A3'!BS82="","",'Form FGD RT Versi 1 Lembar A3'!BS82)</f>
        <v/>
      </c>
      <c r="R88" s="158" t="str">
        <f>IF('Form FGD RT Versi 1 Lembar A3'!BT82="","",'Form FGD RT Versi 1 Lembar A3'!BT82)</f>
        <v/>
      </c>
      <c r="S88" s="158" t="str">
        <f>IF('Form FGD RT Versi 1 Lembar A3'!BU82="","",'Form FGD RT Versi 1 Lembar A3'!BU82)</f>
        <v/>
      </c>
      <c r="T88" s="156" t="str">
        <f>IF('Form FGD RT Versi 1 Lembar A3'!BV82="","",'Form FGD RT Versi 1 Lembar A3'!BV82)</f>
        <v/>
      </c>
      <c r="U88" s="168" t="str">
        <f>IF('Form FGD RT Versi 1 Lembar A3'!BW82="","",'Form FGD RT Versi 1 Lembar A3'!BW82)</f>
        <v/>
      </c>
      <c r="V88" s="159" t="str">
        <f t="shared" si="3"/>
        <v/>
      </c>
      <c r="W88" s="169" t="str">
        <f>IF('Form FGD RT Versi 1 Lembar A3'!BY82="","",'Form FGD RT Versi 1 Lembar A3'!BY82)</f>
        <v/>
      </c>
    </row>
    <row r="89" spans="2:23" ht="18.75" customHeight="1" x14ac:dyDescent="0.25">
      <c r="B89" s="156">
        <v>73</v>
      </c>
      <c r="C89" s="68" t="str">
        <f>A.1_Update!C89</f>
        <v/>
      </c>
      <c r="D89" s="156" t="str">
        <f>IF('Form FGD RT Versi 1 Lembar A3'!BF83="","",'Form FGD RT Versi 1 Lembar A3'!BF83)</f>
        <v/>
      </c>
      <c r="E89" s="157" t="str">
        <f>IF('Form FGD RT Versi 1 Lembar A3'!BG83="","",'Form FGD RT Versi 1 Lembar A3'!BG83)</f>
        <v/>
      </c>
      <c r="F89" s="159" t="str">
        <f>IF('Form FGD RT Versi 1 Lembar A3'!BH83="","",'Form FGD RT Versi 1 Lembar A3'!BH83)</f>
        <v/>
      </c>
      <c r="G89" s="159" t="str">
        <f>IF('Form FGD RT Versi 1 Lembar A3'!BI83="","",'Form FGD RT Versi 1 Lembar A3'!BI83)</f>
        <v/>
      </c>
      <c r="H89" s="157" t="str">
        <f>IF('Form FGD RT Versi 1 Lembar A3'!BJ83="","",'Form FGD RT Versi 1 Lembar A3'!BJ83)</f>
        <v/>
      </c>
      <c r="I89" s="159" t="str">
        <f>IF('Form FGD RT Versi 1 Lembar A3'!BK83="","",'Form FGD RT Versi 1 Lembar A3'!BK83)</f>
        <v/>
      </c>
      <c r="J89" s="158" t="str">
        <f>IF('Form FGD RT Versi 1 Lembar A3'!BL83="","",'Form FGD RT Versi 1 Lembar A3'!BL83)</f>
        <v/>
      </c>
      <c r="K89" s="156" t="str">
        <f>IF('Form FGD RT Versi 1 Lembar A3'!BM83="","",'Form FGD RT Versi 1 Lembar A3'!BM83)</f>
        <v/>
      </c>
      <c r="L89" s="159" t="str">
        <f>IF('Form FGD RT Versi 1 Lembar A3'!BN83="","",'Form FGD RT Versi 1 Lembar A3'!BN83)</f>
        <v/>
      </c>
      <c r="M89" s="159" t="str">
        <f>IF('Form FGD RT Versi 1 Lembar A3'!BO83="","",'Form FGD RT Versi 1 Lembar A3'!BO83)</f>
        <v/>
      </c>
      <c r="N89" s="159" t="str">
        <f>IF('Form FGD RT Versi 1 Lembar A3'!BP83="","",'Form FGD RT Versi 1 Lembar A3'!BP83)</f>
        <v/>
      </c>
      <c r="O89" s="158" t="str">
        <f>IF('Form FGD RT Versi 1 Lembar A3'!BQ83="","",'Form FGD RT Versi 1 Lembar A3'!BQ83)</f>
        <v/>
      </c>
      <c r="P89" s="158" t="str">
        <f t="shared" si="2"/>
        <v/>
      </c>
      <c r="Q89" s="156" t="str">
        <f>IF('Form FGD RT Versi 1 Lembar A3'!BS83="","",'Form FGD RT Versi 1 Lembar A3'!BS83)</f>
        <v/>
      </c>
      <c r="R89" s="158" t="str">
        <f>IF('Form FGD RT Versi 1 Lembar A3'!BT83="","",'Form FGD RT Versi 1 Lembar A3'!BT83)</f>
        <v/>
      </c>
      <c r="S89" s="158" t="str">
        <f>IF('Form FGD RT Versi 1 Lembar A3'!BU83="","",'Form FGD RT Versi 1 Lembar A3'!BU83)</f>
        <v/>
      </c>
      <c r="T89" s="156" t="str">
        <f>IF('Form FGD RT Versi 1 Lembar A3'!BV83="","",'Form FGD RT Versi 1 Lembar A3'!BV83)</f>
        <v/>
      </c>
      <c r="U89" s="168" t="str">
        <f>IF('Form FGD RT Versi 1 Lembar A3'!BW83="","",'Form FGD RT Versi 1 Lembar A3'!BW83)</f>
        <v/>
      </c>
      <c r="V89" s="159" t="str">
        <f t="shared" si="3"/>
        <v/>
      </c>
      <c r="W89" s="169" t="str">
        <f>IF('Form FGD RT Versi 1 Lembar A3'!BY83="","",'Form FGD RT Versi 1 Lembar A3'!BY83)</f>
        <v/>
      </c>
    </row>
    <row r="90" spans="2:23" ht="18.75" customHeight="1" x14ac:dyDescent="0.25">
      <c r="B90" s="156">
        <v>74</v>
      </c>
      <c r="C90" s="68" t="str">
        <f>A.1_Update!C90</f>
        <v/>
      </c>
      <c r="D90" s="156" t="str">
        <f>IF('Form FGD RT Versi 1 Lembar A3'!BF84="","",'Form FGD RT Versi 1 Lembar A3'!BF84)</f>
        <v/>
      </c>
      <c r="E90" s="157" t="str">
        <f>IF('Form FGD RT Versi 1 Lembar A3'!BG84="","",'Form FGD RT Versi 1 Lembar A3'!BG84)</f>
        <v/>
      </c>
      <c r="F90" s="159" t="str">
        <f>IF('Form FGD RT Versi 1 Lembar A3'!BH84="","",'Form FGD RT Versi 1 Lembar A3'!BH84)</f>
        <v/>
      </c>
      <c r="G90" s="159" t="str">
        <f>IF('Form FGD RT Versi 1 Lembar A3'!BI84="","",'Form FGD RT Versi 1 Lembar A3'!BI84)</f>
        <v/>
      </c>
      <c r="H90" s="157" t="str">
        <f>IF('Form FGD RT Versi 1 Lembar A3'!BJ84="","",'Form FGD RT Versi 1 Lembar A3'!BJ84)</f>
        <v/>
      </c>
      <c r="I90" s="159" t="str">
        <f>IF('Form FGD RT Versi 1 Lembar A3'!BK84="","",'Form FGD RT Versi 1 Lembar A3'!BK84)</f>
        <v/>
      </c>
      <c r="J90" s="158" t="str">
        <f>IF('Form FGD RT Versi 1 Lembar A3'!BL84="","",'Form FGD RT Versi 1 Lembar A3'!BL84)</f>
        <v/>
      </c>
      <c r="K90" s="156" t="str">
        <f>IF('Form FGD RT Versi 1 Lembar A3'!BM84="","",'Form FGD RT Versi 1 Lembar A3'!BM84)</f>
        <v/>
      </c>
      <c r="L90" s="159" t="str">
        <f>IF('Form FGD RT Versi 1 Lembar A3'!BN84="","",'Form FGD RT Versi 1 Lembar A3'!BN84)</f>
        <v/>
      </c>
      <c r="M90" s="159" t="str">
        <f>IF('Form FGD RT Versi 1 Lembar A3'!BO84="","",'Form FGD RT Versi 1 Lembar A3'!BO84)</f>
        <v/>
      </c>
      <c r="N90" s="159" t="str">
        <f>IF('Form FGD RT Versi 1 Lembar A3'!BP84="","",'Form FGD RT Versi 1 Lembar A3'!BP84)</f>
        <v/>
      </c>
      <c r="O90" s="158" t="str">
        <f>IF('Form FGD RT Versi 1 Lembar A3'!BQ84="","",'Form FGD RT Versi 1 Lembar A3'!BQ84)</f>
        <v/>
      </c>
      <c r="P90" s="158" t="str">
        <f t="shared" si="2"/>
        <v/>
      </c>
      <c r="Q90" s="156" t="str">
        <f>IF('Form FGD RT Versi 1 Lembar A3'!BS84="","",'Form FGD RT Versi 1 Lembar A3'!BS84)</f>
        <v/>
      </c>
      <c r="R90" s="158" t="str">
        <f>IF('Form FGD RT Versi 1 Lembar A3'!BT84="","",'Form FGD RT Versi 1 Lembar A3'!BT84)</f>
        <v/>
      </c>
      <c r="S90" s="158" t="str">
        <f>IF('Form FGD RT Versi 1 Lembar A3'!BU84="","",'Form FGD RT Versi 1 Lembar A3'!BU84)</f>
        <v/>
      </c>
      <c r="T90" s="156" t="str">
        <f>IF('Form FGD RT Versi 1 Lembar A3'!BV84="","",'Form FGD RT Versi 1 Lembar A3'!BV84)</f>
        <v/>
      </c>
      <c r="U90" s="168" t="str">
        <f>IF('Form FGD RT Versi 1 Lembar A3'!BW84="","",'Form FGD RT Versi 1 Lembar A3'!BW84)</f>
        <v/>
      </c>
      <c r="V90" s="159" t="str">
        <f t="shared" si="3"/>
        <v/>
      </c>
      <c r="W90" s="169" t="str">
        <f>IF('Form FGD RT Versi 1 Lembar A3'!BY84="","",'Form FGD RT Versi 1 Lembar A3'!BY84)</f>
        <v/>
      </c>
    </row>
    <row r="91" spans="2:23" ht="18.75" customHeight="1" x14ac:dyDescent="0.25">
      <c r="B91" s="156">
        <v>75</v>
      </c>
      <c r="C91" s="68" t="str">
        <f>A.1_Update!C91</f>
        <v/>
      </c>
      <c r="D91" s="156" t="str">
        <f>IF('Form FGD RT Versi 1 Lembar A3'!BF85="","",'Form FGD RT Versi 1 Lembar A3'!BF85)</f>
        <v/>
      </c>
      <c r="E91" s="157" t="str">
        <f>IF('Form FGD RT Versi 1 Lembar A3'!BG85="","",'Form FGD RT Versi 1 Lembar A3'!BG85)</f>
        <v/>
      </c>
      <c r="F91" s="159" t="str">
        <f>IF('Form FGD RT Versi 1 Lembar A3'!BH85="","",'Form FGD RT Versi 1 Lembar A3'!BH85)</f>
        <v/>
      </c>
      <c r="G91" s="159" t="str">
        <f>IF('Form FGD RT Versi 1 Lembar A3'!BI85="","",'Form FGD RT Versi 1 Lembar A3'!BI85)</f>
        <v/>
      </c>
      <c r="H91" s="157" t="str">
        <f>IF('Form FGD RT Versi 1 Lembar A3'!BJ85="","",'Form FGD RT Versi 1 Lembar A3'!BJ85)</f>
        <v/>
      </c>
      <c r="I91" s="159" t="str">
        <f>IF('Form FGD RT Versi 1 Lembar A3'!BK85="","",'Form FGD RT Versi 1 Lembar A3'!BK85)</f>
        <v/>
      </c>
      <c r="J91" s="158" t="str">
        <f>IF('Form FGD RT Versi 1 Lembar A3'!BL85="","",'Form FGD RT Versi 1 Lembar A3'!BL85)</f>
        <v/>
      </c>
      <c r="K91" s="156" t="str">
        <f>IF('Form FGD RT Versi 1 Lembar A3'!BM85="","",'Form FGD RT Versi 1 Lembar A3'!BM85)</f>
        <v/>
      </c>
      <c r="L91" s="159" t="str">
        <f>IF('Form FGD RT Versi 1 Lembar A3'!BN85="","",'Form FGD RT Versi 1 Lembar A3'!BN85)</f>
        <v/>
      </c>
      <c r="M91" s="159" t="str">
        <f>IF('Form FGD RT Versi 1 Lembar A3'!BO85="","",'Form FGD RT Versi 1 Lembar A3'!BO85)</f>
        <v/>
      </c>
      <c r="N91" s="159" t="str">
        <f>IF('Form FGD RT Versi 1 Lembar A3'!BP85="","",'Form FGD RT Versi 1 Lembar A3'!BP85)</f>
        <v/>
      </c>
      <c r="O91" s="158" t="str">
        <f>IF('Form FGD RT Versi 1 Lembar A3'!BQ85="","",'Form FGD RT Versi 1 Lembar A3'!BQ85)</f>
        <v/>
      </c>
      <c r="P91" s="158" t="str">
        <f t="shared" si="2"/>
        <v/>
      </c>
      <c r="Q91" s="156" t="str">
        <f>IF('Form FGD RT Versi 1 Lembar A3'!BS85="","",'Form FGD RT Versi 1 Lembar A3'!BS85)</f>
        <v/>
      </c>
      <c r="R91" s="158" t="str">
        <f>IF('Form FGD RT Versi 1 Lembar A3'!BT85="","",'Form FGD RT Versi 1 Lembar A3'!BT85)</f>
        <v/>
      </c>
      <c r="S91" s="158" t="str">
        <f>IF('Form FGD RT Versi 1 Lembar A3'!BU85="","",'Form FGD RT Versi 1 Lembar A3'!BU85)</f>
        <v/>
      </c>
      <c r="T91" s="156" t="str">
        <f>IF('Form FGD RT Versi 1 Lembar A3'!BV85="","",'Form FGD RT Versi 1 Lembar A3'!BV85)</f>
        <v/>
      </c>
      <c r="U91" s="168" t="str">
        <f>IF('Form FGD RT Versi 1 Lembar A3'!BW85="","",'Form FGD RT Versi 1 Lembar A3'!BW85)</f>
        <v/>
      </c>
      <c r="V91" s="159" t="str">
        <f t="shared" si="3"/>
        <v/>
      </c>
      <c r="W91" s="169" t="str">
        <f>IF('Form FGD RT Versi 1 Lembar A3'!BY85="","",'Form FGD RT Versi 1 Lembar A3'!BY85)</f>
        <v/>
      </c>
    </row>
    <row r="92" spans="2:23" ht="18.75" customHeight="1" x14ac:dyDescent="0.25">
      <c r="B92" s="156">
        <v>76</v>
      </c>
      <c r="C92" s="68" t="str">
        <f>A.1_Update!C92</f>
        <v/>
      </c>
      <c r="D92" s="156" t="str">
        <f>IF('Form FGD RT Versi 1 Lembar A3'!BF86="","",'Form FGD RT Versi 1 Lembar A3'!BF86)</f>
        <v/>
      </c>
      <c r="E92" s="157" t="str">
        <f>IF('Form FGD RT Versi 1 Lembar A3'!BG86="","",'Form FGD RT Versi 1 Lembar A3'!BG86)</f>
        <v/>
      </c>
      <c r="F92" s="159" t="str">
        <f>IF('Form FGD RT Versi 1 Lembar A3'!BH86="","",'Form FGD RT Versi 1 Lembar A3'!BH86)</f>
        <v/>
      </c>
      <c r="G92" s="159" t="str">
        <f>IF('Form FGD RT Versi 1 Lembar A3'!BI86="","",'Form FGD RT Versi 1 Lembar A3'!BI86)</f>
        <v/>
      </c>
      <c r="H92" s="157" t="str">
        <f>IF('Form FGD RT Versi 1 Lembar A3'!BJ86="","",'Form FGD RT Versi 1 Lembar A3'!BJ86)</f>
        <v/>
      </c>
      <c r="I92" s="159" t="str">
        <f>IF('Form FGD RT Versi 1 Lembar A3'!BK86="","",'Form FGD RT Versi 1 Lembar A3'!BK86)</f>
        <v/>
      </c>
      <c r="J92" s="158" t="str">
        <f>IF('Form FGD RT Versi 1 Lembar A3'!BL86="","",'Form FGD RT Versi 1 Lembar A3'!BL86)</f>
        <v/>
      </c>
      <c r="K92" s="156" t="str">
        <f>IF('Form FGD RT Versi 1 Lembar A3'!BM86="","",'Form FGD RT Versi 1 Lembar A3'!BM86)</f>
        <v/>
      </c>
      <c r="L92" s="159" t="str">
        <f>IF('Form FGD RT Versi 1 Lembar A3'!BN86="","",'Form FGD RT Versi 1 Lembar A3'!BN86)</f>
        <v/>
      </c>
      <c r="M92" s="159" t="str">
        <f>IF('Form FGD RT Versi 1 Lembar A3'!BO86="","",'Form FGD RT Versi 1 Lembar A3'!BO86)</f>
        <v/>
      </c>
      <c r="N92" s="159" t="str">
        <f>IF('Form FGD RT Versi 1 Lembar A3'!BP86="","",'Form FGD RT Versi 1 Lembar A3'!BP86)</f>
        <v/>
      </c>
      <c r="O92" s="158" t="str">
        <f>IF('Form FGD RT Versi 1 Lembar A3'!BQ86="","",'Form FGD RT Versi 1 Lembar A3'!BQ86)</f>
        <v/>
      </c>
      <c r="P92" s="158" t="str">
        <f t="shared" si="2"/>
        <v/>
      </c>
      <c r="Q92" s="156" t="str">
        <f>IF('Form FGD RT Versi 1 Lembar A3'!BS86="","",'Form FGD RT Versi 1 Lembar A3'!BS86)</f>
        <v/>
      </c>
      <c r="R92" s="158" t="str">
        <f>IF('Form FGD RT Versi 1 Lembar A3'!BT86="","",'Form FGD RT Versi 1 Lembar A3'!BT86)</f>
        <v/>
      </c>
      <c r="S92" s="158" t="str">
        <f>IF('Form FGD RT Versi 1 Lembar A3'!BU86="","",'Form FGD RT Versi 1 Lembar A3'!BU86)</f>
        <v/>
      </c>
      <c r="T92" s="156" t="str">
        <f>IF('Form FGD RT Versi 1 Lembar A3'!BV86="","",'Form FGD RT Versi 1 Lembar A3'!BV86)</f>
        <v/>
      </c>
      <c r="U92" s="168" t="str">
        <f>IF('Form FGD RT Versi 1 Lembar A3'!BW86="","",'Form FGD RT Versi 1 Lembar A3'!BW86)</f>
        <v/>
      </c>
      <c r="V92" s="159" t="str">
        <f t="shared" si="3"/>
        <v/>
      </c>
      <c r="W92" s="169" t="str">
        <f>IF('Form FGD RT Versi 1 Lembar A3'!BY86="","",'Form FGD RT Versi 1 Lembar A3'!BY86)</f>
        <v/>
      </c>
    </row>
    <row r="93" spans="2:23" ht="18.75" customHeight="1" x14ac:dyDescent="0.25">
      <c r="B93" s="156">
        <v>77</v>
      </c>
      <c r="C93" s="68" t="str">
        <f>A.1_Update!C93</f>
        <v/>
      </c>
      <c r="D93" s="156" t="str">
        <f>IF('Form FGD RT Versi 1 Lembar A3'!BF87="","",'Form FGD RT Versi 1 Lembar A3'!BF87)</f>
        <v/>
      </c>
      <c r="E93" s="157" t="str">
        <f>IF('Form FGD RT Versi 1 Lembar A3'!BG87="","",'Form FGD RT Versi 1 Lembar A3'!BG87)</f>
        <v/>
      </c>
      <c r="F93" s="159" t="str">
        <f>IF('Form FGD RT Versi 1 Lembar A3'!BH87="","",'Form FGD RT Versi 1 Lembar A3'!BH87)</f>
        <v/>
      </c>
      <c r="G93" s="159" t="str">
        <f>IF('Form FGD RT Versi 1 Lembar A3'!BI87="","",'Form FGD RT Versi 1 Lembar A3'!BI87)</f>
        <v/>
      </c>
      <c r="H93" s="157" t="str">
        <f>IF('Form FGD RT Versi 1 Lembar A3'!BJ87="","",'Form FGD RT Versi 1 Lembar A3'!BJ87)</f>
        <v/>
      </c>
      <c r="I93" s="159" t="str">
        <f>IF('Form FGD RT Versi 1 Lembar A3'!BK87="","",'Form FGD RT Versi 1 Lembar A3'!BK87)</f>
        <v/>
      </c>
      <c r="J93" s="158" t="str">
        <f>IF('Form FGD RT Versi 1 Lembar A3'!BL87="","",'Form FGD RT Versi 1 Lembar A3'!BL87)</f>
        <v/>
      </c>
      <c r="K93" s="156" t="str">
        <f>IF('Form FGD RT Versi 1 Lembar A3'!BM87="","",'Form FGD RT Versi 1 Lembar A3'!BM87)</f>
        <v/>
      </c>
      <c r="L93" s="159" t="str">
        <f>IF('Form FGD RT Versi 1 Lembar A3'!BN87="","",'Form FGD RT Versi 1 Lembar A3'!BN87)</f>
        <v/>
      </c>
      <c r="M93" s="159" t="str">
        <f>IF('Form FGD RT Versi 1 Lembar A3'!BO87="","",'Form FGD RT Versi 1 Lembar A3'!BO87)</f>
        <v/>
      </c>
      <c r="N93" s="159" t="str">
        <f>IF('Form FGD RT Versi 1 Lembar A3'!BP87="","",'Form FGD RT Versi 1 Lembar A3'!BP87)</f>
        <v/>
      </c>
      <c r="O93" s="158" t="str">
        <f>IF('Form FGD RT Versi 1 Lembar A3'!BQ87="","",'Form FGD RT Versi 1 Lembar A3'!BQ87)</f>
        <v/>
      </c>
      <c r="P93" s="158" t="str">
        <f t="shared" si="2"/>
        <v/>
      </c>
      <c r="Q93" s="156" t="str">
        <f>IF('Form FGD RT Versi 1 Lembar A3'!BS87="","",'Form FGD RT Versi 1 Lembar A3'!BS87)</f>
        <v/>
      </c>
      <c r="R93" s="158" t="str">
        <f>IF('Form FGD RT Versi 1 Lembar A3'!BT87="","",'Form FGD RT Versi 1 Lembar A3'!BT87)</f>
        <v/>
      </c>
      <c r="S93" s="158" t="str">
        <f>IF('Form FGD RT Versi 1 Lembar A3'!BU87="","",'Form FGD RT Versi 1 Lembar A3'!BU87)</f>
        <v/>
      </c>
      <c r="T93" s="156" t="str">
        <f>IF('Form FGD RT Versi 1 Lembar A3'!BV87="","",'Form FGD RT Versi 1 Lembar A3'!BV87)</f>
        <v/>
      </c>
      <c r="U93" s="168" t="str">
        <f>IF('Form FGD RT Versi 1 Lembar A3'!BW87="","",'Form FGD RT Versi 1 Lembar A3'!BW87)</f>
        <v/>
      </c>
      <c r="V93" s="159" t="str">
        <f t="shared" si="3"/>
        <v/>
      </c>
      <c r="W93" s="169" t="str">
        <f>IF('Form FGD RT Versi 1 Lembar A3'!BY87="","",'Form FGD RT Versi 1 Lembar A3'!BY87)</f>
        <v/>
      </c>
    </row>
    <row r="94" spans="2:23" ht="18.75" customHeight="1" x14ac:dyDescent="0.25">
      <c r="B94" s="156">
        <v>78</v>
      </c>
      <c r="C94" s="68" t="str">
        <f>A.1_Update!C94</f>
        <v/>
      </c>
      <c r="D94" s="156" t="str">
        <f>IF('Form FGD RT Versi 1 Lembar A3'!BF88="","",'Form FGD RT Versi 1 Lembar A3'!BF88)</f>
        <v/>
      </c>
      <c r="E94" s="157" t="str">
        <f>IF('Form FGD RT Versi 1 Lembar A3'!BG88="","",'Form FGD RT Versi 1 Lembar A3'!BG88)</f>
        <v/>
      </c>
      <c r="F94" s="159" t="str">
        <f>IF('Form FGD RT Versi 1 Lembar A3'!BH88="","",'Form FGD RT Versi 1 Lembar A3'!BH88)</f>
        <v/>
      </c>
      <c r="G94" s="159" t="str">
        <f>IF('Form FGD RT Versi 1 Lembar A3'!BI88="","",'Form FGD RT Versi 1 Lembar A3'!BI88)</f>
        <v/>
      </c>
      <c r="H94" s="157" t="str">
        <f>IF('Form FGD RT Versi 1 Lembar A3'!BJ88="","",'Form FGD RT Versi 1 Lembar A3'!BJ88)</f>
        <v/>
      </c>
      <c r="I94" s="159" t="str">
        <f>IF('Form FGD RT Versi 1 Lembar A3'!BK88="","",'Form FGD RT Versi 1 Lembar A3'!BK88)</f>
        <v/>
      </c>
      <c r="J94" s="158" t="str">
        <f>IF('Form FGD RT Versi 1 Lembar A3'!BL88="","",'Form FGD RT Versi 1 Lembar A3'!BL88)</f>
        <v/>
      </c>
      <c r="K94" s="156" t="str">
        <f>IF('Form FGD RT Versi 1 Lembar A3'!BM88="","",'Form FGD RT Versi 1 Lembar A3'!BM88)</f>
        <v/>
      </c>
      <c r="L94" s="159" t="str">
        <f>IF('Form FGD RT Versi 1 Lembar A3'!BN88="","",'Form FGD RT Versi 1 Lembar A3'!BN88)</f>
        <v/>
      </c>
      <c r="M94" s="159" t="str">
        <f>IF('Form FGD RT Versi 1 Lembar A3'!BO88="","",'Form FGD RT Versi 1 Lembar A3'!BO88)</f>
        <v/>
      </c>
      <c r="N94" s="159" t="str">
        <f>IF('Form FGD RT Versi 1 Lembar A3'!BP88="","",'Form FGD RT Versi 1 Lembar A3'!BP88)</f>
        <v/>
      </c>
      <c r="O94" s="158" t="str">
        <f>IF('Form FGD RT Versi 1 Lembar A3'!BQ88="","",'Form FGD RT Versi 1 Lembar A3'!BQ88)</f>
        <v/>
      </c>
      <c r="P94" s="158" t="str">
        <f t="shared" si="2"/>
        <v/>
      </c>
      <c r="Q94" s="156" t="str">
        <f>IF('Form FGD RT Versi 1 Lembar A3'!BS88="","",'Form FGD RT Versi 1 Lembar A3'!BS88)</f>
        <v/>
      </c>
      <c r="R94" s="158" t="str">
        <f>IF('Form FGD RT Versi 1 Lembar A3'!BT88="","",'Form FGD RT Versi 1 Lembar A3'!BT88)</f>
        <v/>
      </c>
      <c r="S94" s="158" t="str">
        <f>IF('Form FGD RT Versi 1 Lembar A3'!BU88="","",'Form FGD RT Versi 1 Lembar A3'!BU88)</f>
        <v/>
      </c>
      <c r="T94" s="156" t="str">
        <f>IF('Form FGD RT Versi 1 Lembar A3'!BV88="","",'Form FGD RT Versi 1 Lembar A3'!BV88)</f>
        <v/>
      </c>
      <c r="U94" s="168" t="str">
        <f>IF('Form FGD RT Versi 1 Lembar A3'!BW88="","",'Form FGD RT Versi 1 Lembar A3'!BW88)</f>
        <v/>
      </c>
      <c r="V94" s="159" t="str">
        <f t="shared" si="3"/>
        <v/>
      </c>
      <c r="W94" s="169" t="str">
        <f>IF('Form FGD RT Versi 1 Lembar A3'!BY88="","",'Form FGD RT Versi 1 Lembar A3'!BY88)</f>
        <v/>
      </c>
    </row>
    <row r="95" spans="2:23" ht="18.75" customHeight="1" x14ac:dyDescent="0.25">
      <c r="B95" s="156">
        <v>79</v>
      </c>
      <c r="C95" s="68" t="str">
        <f>A.1_Update!C95</f>
        <v/>
      </c>
      <c r="D95" s="156" t="str">
        <f>IF('Form FGD RT Versi 1 Lembar A3'!BF89="","",'Form FGD RT Versi 1 Lembar A3'!BF89)</f>
        <v/>
      </c>
      <c r="E95" s="157" t="str">
        <f>IF('Form FGD RT Versi 1 Lembar A3'!BG89="","",'Form FGD RT Versi 1 Lembar A3'!BG89)</f>
        <v/>
      </c>
      <c r="F95" s="159" t="str">
        <f>IF('Form FGD RT Versi 1 Lembar A3'!BH89="","",'Form FGD RT Versi 1 Lembar A3'!BH89)</f>
        <v/>
      </c>
      <c r="G95" s="159" t="str">
        <f>IF('Form FGD RT Versi 1 Lembar A3'!BI89="","",'Form FGD RT Versi 1 Lembar A3'!BI89)</f>
        <v/>
      </c>
      <c r="H95" s="157" t="str">
        <f>IF('Form FGD RT Versi 1 Lembar A3'!BJ89="","",'Form FGD RT Versi 1 Lembar A3'!BJ89)</f>
        <v/>
      </c>
      <c r="I95" s="159" t="str">
        <f>IF('Form FGD RT Versi 1 Lembar A3'!BK89="","",'Form FGD RT Versi 1 Lembar A3'!BK89)</f>
        <v/>
      </c>
      <c r="J95" s="158" t="str">
        <f>IF('Form FGD RT Versi 1 Lembar A3'!BL89="","",'Form FGD RT Versi 1 Lembar A3'!BL89)</f>
        <v/>
      </c>
      <c r="K95" s="156" t="str">
        <f>IF('Form FGD RT Versi 1 Lembar A3'!BM89="","",'Form FGD RT Versi 1 Lembar A3'!BM89)</f>
        <v/>
      </c>
      <c r="L95" s="159" t="str">
        <f>IF('Form FGD RT Versi 1 Lembar A3'!BN89="","",'Form FGD RT Versi 1 Lembar A3'!BN89)</f>
        <v/>
      </c>
      <c r="M95" s="159" t="str">
        <f>IF('Form FGD RT Versi 1 Lembar A3'!BO89="","",'Form FGD RT Versi 1 Lembar A3'!BO89)</f>
        <v/>
      </c>
      <c r="N95" s="159" t="str">
        <f>IF('Form FGD RT Versi 1 Lembar A3'!BP89="","",'Form FGD RT Versi 1 Lembar A3'!BP89)</f>
        <v/>
      </c>
      <c r="O95" s="158" t="str">
        <f>IF('Form FGD RT Versi 1 Lembar A3'!BQ89="","",'Form FGD RT Versi 1 Lembar A3'!BQ89)</f>
        <v/>
      </c>
      <c r="P95" s="158" t="str">
        <f t="shared" si="2"/>
        <v/>
      </c>
      <c r="Q95" s="156" t="str">
        <f>IF('Form FGD RT Versi 1 Lembar A3'!BS89="","",'Form FGD RT Versi 1 Lembar A3'!BS89)</f>
        <v/>
      </c>
      <c r="R95" s="158" t="str">
        <f>IF('Form FGD RT Versi 1 Lembar A3'!BT89="","",'Form FGD RT Versi 1 Lembar A3'!BT89)</f>
        <v/>
      </c>
      <c r="S95" s="158" t="str">
        <f>IF('Form FGD RT Versi 1 Lembar A3'!BU89="","",'Form FGD RT Versi 1 Lembar A3'!BU89)</f>
        <v/>
      </c>
      <c r="T95" s="156" t="str">
        <f>IF('Form FGD RT Versi 1 Lembar A3'!BV89="","",'Form FGD RT Versi 1 Lembar A3'!BV89)</f>
        <v/>
      </c>
      <c r="U95" s="168" t="str">
        <f>IF('Form FGD RT Versi 1 Lembar A3'!BW89="","",'Form FGD RT Versi 1 Lembar A3'!BW89)</f>
        <v/>
      </c>
      <c r="V95" s="159" t="str">
        <f t="shared" si="3"/>
        <v/>
      </c>
      <c r="W95" s="169" t="str">
        <f>IF('Form FGD RT Versi 1 Lembar A3'!BY89="","",'Form FGD RT Versi 1 Lembar A3'!BY89)</f>
        <v/>
      </c>
    </row>
    <row r="96" spans="2:23" ht="18.75" customHeight="1" x14ac:dyDescent="0.25">
      <c r="B96" s="156">
        <v>80</v>
      </c>
      <c r="C96" s="68" t="str">
        <f>A.1_Update!C96</f>
        <v/>
      </c>
      <c r="D96" s="156" t="str">
        <f>IF('Form FGD RT Versi 1 Lembar A3'!BF90="","",'Form FGD RT Versi 1 Lembar A3'!BF90)</f>
        <v/>
      </c>
      <c r="E96" s="157" t="str">
        <f>IF('Form FGD RT Versi 1 Lembar A3'!BG90="","",'Form FGD RT Versi 1 Lembar A3'!BG90)</f>
        <v/>
      </c>
      <c r="F96" s="159" t="str">
        <f>IF('Form FGD RT Versi 1 Lembar A3'!BH90="","",'Form FGD RT Versi 1 Lembar A3'!BH90)</f>
        <v/>
      </c>
      <c r="G96" s="159" t="str">
        <f>IF('Form FGD RT Versi 1 Lembar A3'!BI90="","",'Form FGD RT Versi 1 Lembar A3'!BI90)</f>
        <v/>
      </c>
      <c r="H96" s="157" t="str">
        <f>IF('Form FGD RT Versi 1 Lembar A3'!BJ90="","",'Form FGD RT Versi 1 Lembar A3'!BJ90)</f>
        <v/>
      </c>
      <c r="I96" s="159" t="str">
        <f>IF('Form FGD RT Versi 1 Lembar A3'!BK90="","",'Form FGD RT Versi 1 Lembar A3'!BK90)</f>
        <v/>
      </c>
      <c r="J96" s="158" t="str">
        <f>IF('Form FGD RT Versi 1 Lembar A3'!BL90="","",'Form FGD RT Versi 1 Lembar A3'!BL90)</f>
        <v/>
      </c>
      <c r="K96" s="156" t="str">
        <f>IF('Form FGD RT Versi 1 Lembar A3'!BM90="","",'Form FGD RT Versi 1 Lembar A3'!BM90)</f>
        <v/>
      </c>
      <c r="L96" s="159" t="str">
        <f>IF('Form FGD RT Versi 1 Lembar A3'!BN90="","",'Form FGD RT Versi 1 Lembar A3'!BN90)</f>
        <v/>
      </c>
      <c r="M96" s="159" t="str">
        <f>IF('Form FGD RT Versi 1 Lembar A3'!BO90="","",'Form FGD RT Versi 1 Lembar A3'!BO90)</f>
        <v/>
      </c>
      <c r="N96" s="159" t="str">
        <f>IF('Form FGD RT Versi 1 Lembar A3'!BP90="","",'Form FGD RT Versi 1 Lembar A3'!BP90)</f>
        <v/>
      </c>
      <c r="O96" s="158" t="str">
        <f>IF('Form FGD RT Versi 1 Lembar A3'!BQ90="","",'Form FGD RT Versi 1 Lembar A3'!BQ90)</f>
        <v/>
      </c>
      <c r="P96" s="158" t="str">
        <f t="shared" si="2"/>
        <v/>
      </c>
      <c r="Q96" s="156" t="str">
        <f>IF('Form FGD RT Versi 1 Lembar A3'!BS90="","",'Form FGD RT Versi 1 Lembar A3'!BS90)</f>
        <v/>
      </c>
      <c r="R96" s="158" t="str">
        <f>IF('Form FGD RT Versi 1 Lembar A3'!BT90="","",'Form FGD RT Versi 1 Lembar A3'!BT90)</f>
        <v/>
      </c>
      <c r="S96" s="158" t="str">
        <f>IF('Form FGD RT Versi 1 Lembar A3'!BU90="","",'Form FGD RT Versi 1 Lembar A3'!BU90)</f>
        <v/>
      </c>
      <c r="T96" s="156" t="str">
        <f>IF('Form FGD RT Versi 1 Lembar A3'!BV90="","",'Form FGD RT Versi 1 Lembar A3'!BV90)</f>
        <v/>
      </c>
      <c r="U96" s="168" t="str">
        <f>IF('Form FGD RT Versi 1 Lembar A3'!BW90="","",'Form FGD RT Versi 1 Lembar A3'!BW90)</f>
        <v/>
      </c>
      <c r="V96" s="159" t="str">
        <f t="shared" si="3"/>
        <v/>
      </c>
      <c r="W96" s="169" t="str">
        <f>IF('Form FGD RT Versi 1 Lembar A3'!BY90="","",'Form FGD RT Versi 1 Lembar A3'!BY90)</f>
        <v/>
      </c>
    </row>
    <row r="97" spans="2:23" ht="18.75" customHeight="1" x14ac:dyDescent="0.25">
      <c r="B97" s="156">
        <v>81</v>
      </c>
      <c r="C97" s="68" t="str">
        <f>A.1_Update!C97</f>
        <v/>
      </c>
      <c r="D97" s="156" t="str">
        <f>IF('Form FGD RT Versi 1 Lembar A3'!BF91="","",'Form FGD RT Versi 1 Lembar A3'!BF91)</f>
        <v/>
      </c>
      <c r="E97" s="157" t="str">
        <f>IF('Form FGD RT Versi 1 Lembar A3'!BG91="","",'Form FGD RT Versi 1 Lembar A3'!BG91)</f>
        <v/>
      </c>
      <c r="F97" s="159" t="str">
        <f>IF('Form FGD RT Versi 1 Lembar A3'!BH91="","",'Form FGD RT Versi 1 Lembar A3'!BH91)</f>
        <v/>
      </c>
      <c r="G97" s="159" t="str">
        <f>IF('Form FGD RT Versi 1 Lembar A3'!BI91="","",'Form FGD RT Versi 1 Lembar A3'!BI91)</f>
        <v/>
      </c>
      <c r="H97" s="157" t="str">
        <f>IF('Form FGD RT Versi 1 Lembar A3'!BJ91="","",'Form FGD RT Versi 1 Lembar A3'!BJ91)</f>
        <v/>
      </c>
      <c r="I97" s="159" t="str">
        <f>IF('Form FGD RT Versi 1 Lembar A3'!BK91="","",'Form FGD RT Versi 1 Lembar A3'!BK91)</f>
        <v/>
      </c>
      <c r="J97" s="158" t="str">
        <f>IF('Form FGD RT Versi 1 Lembar A3'!BL91="","",'Form FGD RT Versi 1 Lembar A3'!BL91)</f>
        <v/>
      </c>
      <c r="K97" s="156" t="str">
        <f>IF('Form FGD RT Versi 1 Lembar A3'!BM91="","",'Form FGD RT Versi 1 Lembar A3'!BM91)</f>
        <v/>
      </c>
      <c r="L97" s="159" t="str">
        <f>IF('Form FGD RT Versi 1 Lembar A3'!BN91="","",'Form FGD RT Versi 1 Lembar A3'!BN91)</f>
        <v/>
      </c>
      <c r="M97" s="159" t="str">
        <f>IF('Form FGD RT Versi 1 Lembar A3'!BO91="","",'Form FGD RT Versi 1 Lembar A3'!BO91)</f>
        <v/>
      </c>
      <c r="N97" s="159" t="str">
        <f>IF('Form FGD RT Versi 1 Lembar A3'!BP91="","",'Form FGD RT Versi 1 Lembar A3'!BP91)</f>
        <v/>
      </c>
      <c r="O97" s="158" t="str">
        <f>IF('Form FGD RT Versi 1 Lembar A3'!BQ91="","",'Form FGD RT Versi 1 Lembar A3'!BQ91)</f>
        <v/>
      </c>
      <c r="P97" s="158" t="str">
        <f t="shared" si="2"/>
        <v/>
      </c>
      <c r="Q97" s="156" t="str">
        <f>IF('Form FGD RT Versi 1 Lembar A3'!BS91="","",'Form FGD RT Versi 1 Lembar A3'!BS91)</f>
        <v/>
      </c>
      <c r="R97" s="158" t="str">
        <f>IF('Form FGD RT Versi 1 Lembar A3'!BT91="","",'Form FGD RT Versi 1 Lembar A3'!BT91)</f>
        <v/>
      </c>
      <c r="S97" s="158" t="str">
        <f>IF('Form FGD RT Versi 1 Lembar A3'!BU91="","",'Form FGD RT Versi 1 Lembar A3'!BU91)</f>
        <v/>
      </c>
      <c r="T97" s="156" t="str">
        <f>IF('Form FGD RT Versi 1 Lembar A3'!BV91="","",'Form FGD RT Versi 1 Lembar A3'!BV91)</f>
        <v/>
      </c>
      <c r="U97" s="168" t="str">
        <f>IF('Form FGD RT Versi 1 Lembar A3'!BW91="","",'Form FGD RT Versi 1 Lembar A3'!BW91)</f>
        <v/>
      </c>
      <c r="V97" s="159" t="str">
        <f t="shared" si="3"/>
        <v/>
      </c>
      <c r="W97" s="169" t="str">
        <f>IF('Form FGD RT Versi 1 Lembar A3'!BY91="","",'Form FGD RT Versi 1 Lembar A3'!BY91)</f>
        <v/>
      </c>
    </row>
    <row r="98" spans="2:23" ht="18.75" customHeight="1" x14ac:dyDescent="0.25">
      <c r="B98" s="156">
        <v>82</v>
      </c>
      <c r="C98" s="68" t="str">
        <f>A.1_Update!C98</f>
        <v/>
      </c>
      <c r="D98" s="156" t="str">
        <f>IF('Form FGD RT Versi 1 Lembar A3'!BF92="","",'Form FGD RT Versi 1 Lembar A3'!BF92)</f>
        <v/>
      </c>
      <c r="E98" s="157" t="str">
        <f>IF('Form FGD RT Versi 1 Lembar A3'!BG92="","",'Form FGD RT Versi 1 Lembar A3'!BG92)</f>
        <v/>
      </c>
      <c r="F98" s="159" t="str">
        <f>IF('Form FGD RT Versi 1 Lembar A3'!BH92="","",'Form FGD RT Versi 1 Lembar A3'!BH92)</f>
        <v/>
      </c>
      <c r="G98" s="159" t="str">
        <f>IF('Form FGD RT Versi 1 Lembar A3'!BI92="","",'Form FGD RT Versi 1 Lembar A3'!BI92)</f>
        <v/>
      </c>
      <c r="H98" s="157" t="str">
        <f>IF('Form FGD RT Versi 1 Lembar A3'!BJ92="","",'Form FGD RT Versi 1 Lembar A3'!BJ92)</f>
        <v/>
      </c>
      <c r="I98" s="159" t="str">
        <f>IF('Form FGD RT Versi 1 Lembar A3'!BK92="","",'Form FGD RT Versi 1 Lembar A3'!BK92)</f>
        <v/>
      </c>
      <c r="J98" s="158" t="str">
        <f>IF('Form FGD RT Versi 1 Lembar A3'!BL92="","",'Form FGD RT Versi 1 Lembar A3'!BL92)</f>
        <v/>
      </c>
      <c r="K98" s="156" t="str">
        <f>IF('Form FGD RT Versi 1 Lembar A3'!BM92="","",'Form FGD RT Versi 1 Lembar A3'!BM92)</f>
        <v/>
      </c>
      <c r="L98" s="159" t="str">
        <f>IF('Form FGD RT Versi 1 Lembar A3'!BN92="","",'Form FGD RT Versi 1 Lembar A3'!BN92)</f>
        <v/>
      </c>
      <c r="M98" s="159" t="str">
        <f>IF('Form FGD RT Versi 1 Lembar A3'!BO92="","",'Form FGD RT Versi 1 Lembar A3'!BO92)</f>
        <v/>
      </c>
      <c r="N98" s="159" t="str">
        <f>IF('Form FGD RT Versi 1 Lembar A3'!BP92="","",'Form FGD RT Versi 1 Lembar A3'!BP92)</f>
        <v/>
      </c>
      <c r="O98" s="158" t="str">
        <f>IF('Form FGD RT Versi 1 Lembar A3'!BQ92="","",'Form FGD RT Versi 1 Lembar A3'!BQ92)</f>
        <v/>
      </c>
      <c r="P98" s="158" t="str">
        <f t="shared" si="2"/>
        <v/>
      </c>
      <c r="Q98" s="156" t="str">
        <f>IF('Form FGD RT Versi 1 Lembar A3'!BS92="","",'Form FGD RT Versi 1 Lembar A3'!BS92)</f>
        <v/>
      </c>
      <c r="R98" s="158" t="str">
        <f>IF('Form FGD RT Versi 1 Lembar A3'!BT92="","",'Form FGD RT Versi 1 Lembar A3'!BT92)</f>
        <v/>
      </c>
      <c r="S98" s="158" t="str">
        <f>IF('Form FGD RT Versi 1 Lembar A3'!BU92="","",'Form FGD RT Versi 1 Lembar A3'!BU92)</f>
        <v/>
      </c>
      <c r="T98" s="156" t="str">
        <f>IF('Form FGD RT Versi 1 Lembar A3'!BV92="","",'Form FGD RT Versi 1 Lembar A3'!BV92)</f>
        <v/>
      </c>
      <c r="U98" s="168" t="str">
        <f>IF('Form FGD RT Versi 1 Lembar A3'!BW92="","",'Form FGD RT Versi 1 Lembar A3'!BW92)</f>
        <v/>
      </c>
      <c r="V98" s="159" t="str">
        <f t="shared" si="3"/>
        <v/>
      </c>
      <c r="W98" s="169" t="str">
        <f>IF('Form FGD RT Versi 1 Lembar A3'!BY92="","",'Form FGD RT Versi 1 Lembar A3'!BY92)</f>
        <v/>
      </c>
    </row>
    <row r="99" spans="2:23" ht="18.75" customHeight="1" x14ac:dyDescent="0.25">
      <c r="B99" s="156">
        <v>83</v>
      </c>
      <c r="C99" s="68" t="str">
        <f>A.1_Update!C99</f>
        <v/>
      </c>
      <c r="D99" s="156" t="str">
        <f>IF('Form FGD RT Versi 1 Lembar A3'!BF93="","",'Form FGD RT Versi 1 Lembar A3'!BF93)</f>
        <v/>
      </c>
      <c r="E99" s="157" t="str">
        <f>IF('Form FGD RT Versi 1 Lembar A3'!BG93="","",'Form FGD RT Versi 1 Lembar A3'!BG93)</f>
        <v/>
      </c>
      <c r="F99" s="159" t="str">
        <f>IF('Form FGD RT Versi 1 Lembar A3'!BH93="","",'Form FGD RT Versi 1 Lembar A3'!BH93)</f>
        <v/>
      </c>
      <c r="G99" s="159" t="str">
        <f>IF('Form FGD RT Versi 1 Lembar A3'!BI93="","",'Form FGD RT Versi 1 Lembar A3'!BI93)</f>
        <v/>
      </c>
      <c r="H99" s="157" t="str">
        <f>IF('Form FGD RT Versi 1 Lembar A3'!BJ93="","",'Form FGD RT Versi 1 Lembar A3'!BJ93)</f>
        <v/>
      </c>
      <c r="I99" s="159" t="str">
        <f>IF('Form FGD RT Versi 1 Lembar A3'!BK93="","",'Form FGD RT Versi 1 Lembar A3'!BK93)</f>
        <v/>
      </c>
      <c r="J99" s="158" t="str">
        <f>IF('Form FGD RT Versi 1 Lembar A3'!BL93="","",'Form FGD RT Versi 1 Lembar A3'!BL93)</f>
        <v/>
      </c>
      <c r="K99" s="156" t="str">
        <f>IF('Form FGD RT Versi 1 Lembar A3'!BM93="","",'Form FGD RT Versi 1 Lembar A3'!BM93)</f>
        <v/>
      </c>
      <c r="L99" s="159" t="str">
        <f>IF('Form FGD RT Versi 1 Lembar A3'!BN93="","",'Form FGD RT Versi 1 Lembar A3'!BN93)</f>
        <v/>
      </c>
      <c r="M99" s="159" t="str">
        <f>IF('Form FGD RT Versi 1 Lembar A3'!BO93="","",'Form FGD RT Versi 1 Lembar A3'!BO93)</f>
        <v/>
      </c>
      <c r="N99" s="159" t="str">
        <f>IF('Form FGD RT Versi 1 Lembar A3'!BP93="","",'Form FGD RT Versi 1 Lembar A3'!BP93)</f>
        <v/>
      </c>
      <c r="O99" s="158" t="str">
        <f>IF('Form FGD RT Versi 1 Lembar A3'!BQ93="","",'Form FGD RT Versi 1 Lembar A3'!BQ93)</f>
        <v/>
      </c>
      <c r="P99" s="158" t="str">
        <f t="shared" si="2"/>
        <v/>
      </c>
      <c r="Q99" s="156" t="str">
        <f>IF('Form FGD RT Versi 1 Lembar A3'!BS93="","",'Form FGD RT Versi 1 Lembar A3'!BS93)</f>
        <v/>
      </c>
      <c r="R99" s="158" t="str">
        <f>IF('Form FGD RT Versi 1 Lembar A3'!BT93="","",'Form FGD RT Versi 1 Lembar A3'!BT93)</f>
        <v/>
      </c>
      <c r="S99" s="158" t="str">
        <f>IF('Form FGD RT Versi 1 Lembar A3'!BU93="","",'Form FGD RT Versi 1 Lembar A3'!BU93)</f>
        <v/>
      </c>
      <c r="T99" s="156" t="str">
        <f>IF('Form FGD RT Versi 1 Lembar A3'!BV93="","",'Form FGD RT Versi 1 Lembar A3'!BV93)</f>
        <v/>
      </c>
      <c r="U99" s="168" t="str">
        <f>IF('Form FGD RT Versi 1 Lembar A3'!BW93="","",'Form FGD RT Versi 1 Lembar A3'!BW93)</f>
        <v/>
      </c>
      <c r="V99" s="159" t="str">
        <f t="shared" si="3"/>
        <v/>
      </c>
      <c r="W99" s="169" t="str">
        <f>IF('Form FGD RT Versi 1 Lembar A3'!BY93="","",'Form FGD RT Versi 1 Lembar A3'!BY93)</f>
        <v/>
      </c>
    </row>
    <row r="100" spans="2:23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A3'!BF94="","",'Form FGD RT Versi 1 Lembar A3'!BF94)</f>
        <v/>
      </c>
      <c r="E100" s="157" t="str">
        <f>IF('Form FGD RT Versi 1 Lembar A3'!BG94="","",'Form FGD RT Versi 1 Lembar A3'!BG94)</f>
        <v/>
      </c>
      <c r="F100" s="159" t="str">
        <f>IF('Form FGD RT Versi 1 Lembar A3'!BH94="","",'Form FGD RT Versi 1 Lembar A3'!BH94)</f>
        <v/>
      </c>
      <c r="G100" s="159" t="str">
        <f>IF('Form FGD RT Versi 1 Lembar A3'!BI94="","",'Form FGD RT Versi 1 Lembar A3'!BI94)</f>
        <v/>
      </c>
      <c r="H100" s="157" t="str">
        <f>IF('Form FGD RT Versi 1 Lembar A3'!BJ94="","",'Form FGD RT Versi 1 Lembar A3'!BJ94)</f>
        <v/>
      </c>
      <c r="I100" s="159" t="str">
        <f>IF('Form FGD RT Versi 1 Lembar A3'!BK94="","",'Form FGD RT Versi 1 Lembar A3'!BK94)</f>
        <v/>
      </c>
      <c r="J100" s="158" t="str">
        <f>IF('Form FGD RT Versi 1 Lembar A3'!BL94="","",'Form FGD RT Versi 1 Lembar A3'!BL94)</f>
        <v/>
      </c>
      <c r="K100" s="156" t="str">
        <f>IF('Form FGD RT Versi 1 Lembar A3'!BM94="","",'Form FGD RT Versi 1 Lembar A3'!BM94)</f>
        <v/>
      </c>
      <c r="L100" s="159" t="str">
        <f>IF('Form FGD RT Versi 1 Lembar A3'!BN94="","",'Form FGD RT Versi 1 Lembar A3'!BN94)</f>
        <v/>
      </c>
      <c r="M100" s="159" t="str">
        <f>IF('Form FGD RT Versi 1 Lembar A3'!BO94="","",'Form FGD RT Versi 1 Lembar A3'!BO94)</f>
        <v/>
      </c>
      <c r="N100" s="159" t="str">
        <f>IF('Form FGD RT Versi 1 Lembar A3'!BP94="","",'Form FGD RT Versi 1 Lembar A3'!BP94)</f>
        <v/>
      </c>
      <c r="O100" s="158" t="str">
        <f>IF('Form FGD RT Versi 1 Lembar A3'!BQ94="","",'Form FGD RT Versi 1 Lembar A3'!BQ94)</f>
        <v/>
      </c>
      <c r="P100" s="158" t="str">
        <f t="shared" si="2"/>
        <v/>
      </c>
      <c r="Q100" s="156" t="str">
        <f>IF('Form FGD RT Versi 1 Lembar A3'!BS94="","",'Form FGD RT Versi 1 Lembar A3'!BS94)</f>
        <v/>
      </c>
      <c r="R100" s="158" t="str">
        <f>IF('Form FGD RT Versi 1 Lembar A3'!BT94="","",'Form FGD RT Versi 1 Lembar A3'!BT94)</f>
        <v/>
      </c>
      <c r="S100" s="158" t="str">
        <f>IF('Form FGD RT Versi 1 Lembar A3'!BU94="","",'Form FGD RT Versi 1 Lembar A3'!BU94)</f>
        <v/>
      </c>
      <c r="T100" s="156" t="str">
        <f>IF('Form FGD RT Versi 1 Lembar A3'!BV94="","",'Form FGD RT Versi 1 Lembar A3'!BV94)</f>
        <v/>
      </c>
      <c r="U100" s="168" t="str">
        <f>IF('Form FGD RT Versi 1 Lembar A3'!BW94="","",'Form FGD RT Versi 1 Lembar A3'!BW94)</f>
        <v/>
      </c>
      <c r="V100" s="159" t="str">
        <f t="shared" si="3"/>
        <v/>
      </c>
      <c r="W100" s="169" t="str">
        <f>IF('Form FGD RT Versi 1 Lembar A3'!BY94="","",'Form FGD RT Versi 1 Lembar A3'!BY94)</f>
        <v/>
      </c>
    </row>
    <row r="101" spans="2:23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A3'!BF95="","",'Form FGD RT Versi 1 Lembar A3'!BF95)</f>
        <v/>
      </c>
      <c r="E101" s="157" t="str">
        <f>IF('Form FGD RT Versi 1 Lembar A3'!BG95="","",'Form FGD RT Versi 1 Lembar A3'!BG95)</f>
        <v/>
      </c>
      <c r="F101" s="159" t="str">
        <f>IF('Form FGD RT Versi 1 Lembar A3'!BH95="","",'Form FGD RT Versi 1 Lembar A3'!BH95)</f>
        <v/>
      </c>
      <c r="G101" s="159" t="str">
        <f>IF('Form FGD RT Versi 1 Lembar A3'!BI95="","",'Form FGD RT Versi 1 Lembar A3'!BI95)</f>
        <v/>
      </c>
      <c r="H101" s="157" t="str">
        <f>IF('Form FGD RT Versi 1 Lembar A3'!BJ95="","",'Form FGD RT Versi 1 Lembar A3'!BJ95)</f>
        <v/>
      </c>
      <c r="I101" s="159" t="str">
        <f>IF('Form FGD RT Versi 1 Lembar A3'!BK95="","",'Form FGD RT Versi 1 Lembar A3'!BK95)</f>
        <v/>
      </c>
      <c r="J101" s="158" t="str">
        <f>IF('Form FGD RT Versi 1 Lembar A3'!BL95="","",'Form FGD RT Versi 1 Lembar A3'!BL95)</f>
        <v/>
      </c>
      <c r="K101" s="156" t="str">
        <f>IF('Form FGD RT Versi 1 Lembar A3'!BM95="","",'Form FGD RT Versi 1 Lembar A3'!BM95)</f>
        <v/>
      </c>
      <c r="L101" s="159" t="str">
        <f>IF('Form FGD RT Versi 1 Lembar A3'!BN95="","",'Form FGD RT Versi 1 Lembar A3'!BN95)</f>
        <v/>
      </c>
      <c r="M101" s="159" t="str">
        <f>IF('Form FGD RT Versi 1 Lembar A3'!BO95="","",'Form FGD RT Versi 1 Lembar A3'!BO95)</f>
        <v/>
      </c>
      <c r="N101" s="159" t="str">
        <f>IF('Form FGD RT Versi 1 Lembar A3'!BP95="","",'Form FGD RT Versi 1 Lembar A3'!BP95)</f>
        <v/>
      </c>
      <c r="O101" s="158" t="str">
        <f>IF('Form FGD RT Versi 1 Lembar A3'!BQ95="","",'Form FGD RT Versi 1 Lembar A3'!BQ95)</f>
        <v/>
      </c>
      <c r="P101" s="158" t="str">
        <f t="shared" si="2"/>
        <v/>
      </c>
      <c r="Q101" s="156" t="str">
        <f>IF('Form FGD RT Versi 1 Lembar A3'!BS95="","",'Form FGD RT Versi 1 Lembar A3'!BS95)</f>
        <v/>
      </c>
      <c r="R101" s="158" t="str">
        <f>IF('Form FGD RT Versi 1 Lembar A3'!BT95="","",'Form FGD RT Versi 1 Lembar A3'!BT95)</f>
        <v/>
      </c>
      <c r="S101" s="158" t="str">
        <f>IF('Form FGD RT Versi 1 Lembar A3'!BU95="","",'Form FGD RT Versi 1 Lembar A3'!BU95)</f>
        <v/>
      </c>
      <c r="T101" s="156" t="str">
        <f>IF('Form FGD RT Versi 1 Lembar A3'!BV95="","",'Form FGD RT Versi 1 Lembar A3'!BV95)</f>
        <v/>
      </c>
      <c r="U101" s="168" t="str">
        <f>IF('Form FGD RT Versi 1 Lembar A3'!BW95="","",'Form FGD RT Versi 1 Lembar A3'!BW95)</f>
        <v/>
      </c>
      <c r="V101" s="159" t="str">
        <f t="shared" si="3"/>
        <v/>
      </c>
      <c r="W101" s="169" t="str">
        <f>IF('Form FGD RT Versi 1 Lembar A3'!BY95="","",'Form FGD RT Versi 1 Lembar A3'!BY95)</f>
        <v/>
      </c>
    </row>
    <row r="102" spans="2:23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A3'!BF96="","",'Form FGD RT Versi 1 Lembar A3'!BF96)</f>
        <v/>
      </c>
      <c r="E102" s="157" t="str">
        <f>IF('Form FGD RT Versi 1 Lembar A3'!BG96="","",'Form FGD RT Versi 1 Lembar A3'!BG96)</f>
        <v/>
      </c>
      <c r="F102" s="159" t="str">
        <f>IF('Form FGD RT Versi 1 Lembar A3'!BH96="","",'Form FGD RT Versi 1 Lembar A3'!BH96)</f>
        <v/>
      </c>
      <c r="G102" s="159" t="str">
        <f>IF('Form FGD RT Versi 1 Lembar A3'!BI96="","",'Form FGD RT Versi 1 Lembar A3'!BI96)</f>
        <v/>
      </c>
      <c r="H102" s="157" t="str">
        <f>IF('Form FGD RT Versi 1 Lembar A3'!BJ96="","",'Form FGD RT Versi 1 Lembar A3'!BJ96)</f>
        <v/>
      </c>
      <c r="I102" s="159" t="str">
        <f>IF('Form FGD RT Versi 1 Lembar A3'!BK96="","",'Form FGD RT Versi 1 Lembar A3'!BK96)</f>
        <v/>
      </c>
      <c r="J102" s="158" t="str">
        <f>IF('Form FGD RT Versi 1 Lembar A3'!BL96="","",'Form FGD RT Versi 1 Lembar A3'!BL96)</f>
        <v/>
      </c>
      <c r="K102" s="156" t="str">
        <f>IF('Form FGD RT Versi 1 Lembar A3'!BM96="","",'Form FGD RT Versi 1 Lembar A3'!BM96)</f>
        <v/>
      </c>
      <c r="L102" s="159" t="str">
        <f>IF('Form FGD RT Versi 1 Lembar A3'!BN96="","",'Form FGD RT Versi 1 Lembar A3'!BN96)</f>
        <v/>
      </c>
      <c r="M102" s="159" t="str">
        <f>IF('Form FGD RT Versi 1 Lembar A3'!BO96="","",'Form FGD RT Versi 1 Lembar A3'!BO96)</f>
        <v/>
      </c>
      <c r="N102" s="159" t="str">
        <f>IF('Form FGD RT Versi 1 Lembar A3'!BP96="","",'Form FGD RT Versi 1 Lembar A3'!BP96)</f>
        <v/>
      </c>
      <c r="O102" s="158" t="str">
        <f>IF('Form FGD RT Versi 1 Lembar A3'!BQ96="","",'Form FGD RT Versi 1 Lembar A3'!BQ96)</f>
        <v/>
      </c>
      <c r="P102" s="158" t="str">
        <f t="shared" si="2"/>
        <v/>
      </c>
      <c r="Q102" s="156" t="str">
        <f>IF('Form FGD RT Versi 1 Lembar A3'!BS96="","",'Form FGD RT Versi 1 Lembar A3'!BS96)</f>
        <v/>
      </c>
      <c r="R102" s="158" t="str">
        <f>IF('Form FGD RT Versi 1 Lembar A3'!BT96="","",'Form FGD RT Versi 1 Lembar A3'!BT96)</f>
        <v/>
      </c>
      <c r="S102" s="158" t="str">
        <f>IF('Form FGD RT Versi 1 Lembar A3'!BU96="","",'Form FGD RT Versi 1 Lembar A3'!BU96)</f>
        <v/>
      </c>
      <c r="T102" s="156" t="str">
        <f>IF('Form FGD RT Versi 1 Lembar A3'!BV96="","",'Form FGD RT Versi 1 Lembar A3'!BV96)</f>
        <v/>
      </c>
      <c r="U102" s="168" t="str">
        <f>IF('Form FGD RT Versi 1 Lembar A3'!BW96="","",'Form FGD RT Versi 1 Lembar A3'!BW96)</f>
        <v/>
      </c>
      <c r="V102" s="159" t="str">
        <f t="shared" si="3"/>
        <v/>
      </c>
      <c r="W102" s="169" t="str">
        <f>IF('Form FGD RT Versi 1 Lembar A3'!BY96="","",'Form FGD RT Versi 1 Lembar A3'!BY96)</f>
        <v/>
      </c>
    </row>
    <row r="103" spans="2:23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A3'!BF97="","",'Form FGD RT Versi 1 Lembar A3'!BF97)</f>
        <v/>
      </c>
      <c r="E103" s="157" t="str">
        <f>IF('Form FGD RT Versi 1 Lembar A3'!BG97="","",'Form FGD RT Versi 1 Lembar A3'!BG97)</f>
        <v/>
      </c>
      <c r="F103" s="159" t="str">
        <f>IF('Form FGD RT Versi 1 Lembar A3'!BH97="","",'Form FGD RT Versi 1 Lembar A3'!BH97)</f>
        <v/>
      </c>
      <c r="G103" s="159" t="str">
        <f>IF('Form FGD RT Versi 1 Lembar A3'!BI97="","",'Form FGD RT Versi 1 Lembar A3'!BI97)</f>
        <v/>
      </c>
      <c r="H103" s="157" t="str">
        <f>IF('Form FGD RT Versi 1 Lembar A3'!BJ97="","",'Form FGD RT Versi 1 Lembar A3'!BJ97)</f>
        <v/>
      </c>
      <c r="I103" s="159" t="str">
        <f>IF('Form FGD RT Versi 1 Lembar A3'!BK97="","",'Form FGD RT Versi 1 Lembar A3'!BK97)</f>
        <v/>
      </c>
      <c r="J103" s="158" t="str">
        <f>IF('Form FGD RT Versi 1 Lembar A3'!BL97="","",'Form FGD RT Versi 1 Lembar A3'!BL97)</f>
        <v/>
      </c>
      <c r="K103" s="156" t="str">
        <f>IF('Form FGD RT Versi 1 Lembar A3'!BM97="","",'Form FGD RT Versi 1 Lembar A3'!BM97)</f>
        <v/>
      </c>
      <c r="L103" s="159" t="str">
        <f>IF('Form FGD RT Versi 1 Lembar A3'!BN97="","",'Form FGD RT Versi 1 Lembar A3'!BN97)</f>
        <v/>
      </c>
      <c r="M103" s="159" t="str">
        <f>IF('Form FGD RT Versi 1 Lembar A3'!BO97="","",'Form FGD RT Versi 1 Lembar A3'!BO97)</f>
        <v/>
      </c>
      <c r="N103" s="159" t="str">
        <f>IF('Form FGD RT Versi 1 Lembar A3'!BP97="","",'Form FGD RT Versi 1 Lembar A3'!BP97)</f>
        <v/>
      </c>
      <c r="O103" s="158" t="str">
        <f>IF('Form FGD RT Versi 1 Lembar A3'!BQ97="","",'Form FGD RT Versi 1 Lembar A3'!BQ97)</f>
        <v/>
      </c>
      <c r="P103" s="158" t="str">
        <f t="shared" si="2"/>
        <v/>
      </c>
      <c r="Q103" s="156" t="str">
        <f>IF('Form FGD RT Versi 1 Lembar A3'!BS97="","",'Form FGD RT Versi 1 Lembar A3'!BS97)</f>
        <v/>
      </c>
      <c r="R103" s="158" t="str">
        <f>IF('Form FGD RT Versi 1 Lembar A3'!BT97="","",'Form FGD RT Versi 1 Lembar A3'!BT97)</f>
        <v/>
      </c>
      <c r="S103" s="158" t="str">
        <f>IF('Form FGD RT Versi 1 Lembar A3'!BU97="","",'Form FGD RT Versi 1 Lembar A3'!BU97)</f>
        <v/>
      </c>
      <c r="T103" s="156" t="str">
        <f>IF('Form FGD RT Versi 1 Lembar A3'!BV97="","",'Form FGD RT Versi 1 Lembar A3'!BV97)</f>
        <v/>
      </c>
      <c r="U103" s="168" t="str">
        <f>IF('Form FGD RT Versi 1 Lembar A3'!BW97="","",'Form FGD RT Versi 1 Lembar A3'!BW97)</f>
        <v/>
      </c>
      <c r="V103" s="159" t="str">
        <f t="shared" si="3"/>
        <v/>
      </c>
      <c r="W103" s="169" t="str">
        <f>IF('Form FGD RT Versi 1 Lembar A3'!BY97="","",'Form FGD RT Versi 1 Lembar A3'!BY97)</f>
        <v/>
      </c>
    </row>
    <row r="104" spans="2:23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A3'!BF98="","",'Form FGD RT Versi 1 Lembar A3'!BF98)</f>
        <v/>
      </c>
      <c r="E104" s="157" t="str">
        <f>IF('Form FGD RT Versi 1 Lembar A3'!BG98="","",'Form FGD RT Versi 1 Lembar A3'!BG98)</f>
        <v/>
      </c>
      <c r="F104" s="159" t="str">
        <f>IF('Form FGD RT Versi 1 Lembar A3'!BH98="","",'Form FGD RT Versi 1 Lembar A3'!BH98)</f>
        <v/>
      </c>
      <c r="G104" s="159" t="str">
        <f>IF('Form FGD RT Versi 1 Lembar A3'!BI98="","",'Form FGD RT Versi 1 Lembar A3'!BI98)</f>
        <v/>
      </c>
      <c r="H104" s="157" t="str">
        <f>IF('Form FGD RT Versi 1 Lembar A3'!BJ98="","",'Form FGD RT Versi 1 Lembar A3'!BJ98)</f>
        <v/>
      </c>
      <c r="I104" s="159" t="str">
        <f>IF('Form FGD RT Versi 1 Lembar A3'!BK98="","",'Form FGD RT Versi 1 Lembar A3'!BK98)</f>
        <v/>
      </c>
      <c r="J104" s="158" t="str">
        <f>IF('Form FGD RT Versi 1 Lembar A3'!BL98="","",'Form FGD RT Versi 1 Lembar A3'!BL98)</f>
        <v/>
      </c>
      <c r="K104" s="156" t="str">
        <f>IF('Form FGD RT Versi 1 Lembar A3'!BM98="","",'Form FGD RT Versi 1 Lembar A3'!BM98)</f>
        <v/>
      </c>
      <c r="L104" s="159" t="str">
        <f>IF('Form FGD RT Versi 1 Lembar A3'!BN98="","",'Form FGD RT Versi 1 Lembar A3'!BN98)</f>
        <v/>
      </c>
      <c r="M104" s="159" t="str">
        <f>IF('Form FGD RT Versi 1 Lembar A3'!BO98="","",'Form FGD RT Versi 1 Lembar A3'!BO98)</f>
        <v/>
      </c>
      <c r="N104" s="159" t="str">
        <f>IF('Form FGD RT Versi 1 Lembar A3'!BP98="","",'Form FGD RT Versi 1 Lembar A3'!BP98)</f>
        <v/>
      </c>
      <c r="O104" s="158" t="str">
        <f>IF('Form FGD RT Versi 1 Lembar A3'!BQ98="","",'Form FGD RT Versi 1 Lembar A3'!BQ98)</f>
        <v/>
      </c>
      <c r="P104" s="158" t="str">
        <f t="shared" si="2"/>
        <v/>
      </c>
      <c r="Q104" s="156" t="str">
        <f>IF('Form FGD RT Versi 1 Lembar A3'!BS98="","",'Form FGD RT Versi 1 Lembar A3'!BS98)</f>
        <v/>
      </c>
      <c r="R104" s="158" t="str">
        <f>IF('Form FGD RT Versi 1 Lembar A3'!BT98="","",'Form FGD RT Versi 1 Lembar A3'!BT98)</f>
        <v/>
      </c>
      <c r="S104" s="158" t="str">
        <f>IF('Form FGD RT Versi 1 Lembar A3'!BU98="","",'Form FGD RT Versi 1 Lembar A3'!BU98)</f>
        <v/>
      </c>
      <c r="T104" s="156" t="str">
        <f>IF('Form FGD RT Versi 1 Lembar A3'!BV98="","",'Form FGD RT Versi 1 Lembar A3'!BV98)</f>
        <v/>
      </c>
      <c r="U104" s="168" t="str">
        <f>IF('Form FGD RT Versi 1 Lembar A3'!BW98="","",'Form FGD RT Versi 1 Lembar A3'!BW98)</f>
        <v/>
      </c>
      <c r="V104" s="159" t="str">
        <f t="shared" si="3"/>
        <v/>
      </c>
      <c r="W104" s="169" t="str">
        <f>IF('Form FGD RT Versi 1 Lembar A3'!BY98="","",'Form FGD RT Versi 1 Lembar A3'!BY98)</f>
        <v/>
      </c>
    </row>
    <row r="105" spans="2:23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A3'!BF99="","",'Form FGD RT Versi 1 Lembar A3'!BF99)</f>
        <v/>
      </c>
      <c r="E105" s="157" t="str">
        <f>IF('Form FGD RT Versi 1 Lembar A3'!BG99="","",'Form FGD RT Versi 1 Lembar A3'!BG99)</f>
        <v/>
      </c>
      <c r="F105" s="159" t="str">
        <f>IF('Form FGD RT Versi 1 Lembar A3'!BH99="","",'Form FGD RT Versi 1 Lembar A3'!BH99)</f>
        <v/>
      </c>
      <c r="G105" s="159" t="str">
        <f>IF('Form FGD RT Versi 1 Lembar A3'!BI99="","",'Form FGD RT Versi 1 Lembar A3'!BI99)</f>
        <v/>
      </c>
      <c r="H105" s="157" t="str">
        <f>IF('Form FGD RT Versi 1 Lembar A3'!BJ99="","",'Form FGD RT Versi 1 Lembar A3'!BJ99)</f>
        <v/>
      </c>
      <c r="I105" s="159" t="str">
        <f>IF('Form FGD RT Versi 1 Lembar A3'!BK99="","",'Form FGD RT Versi 1 Lembar A3'!BK99)</f>
        <v/>
      </c>
      <c r="J105" s="158" t="str">
        <f>IF('Form FGD RT Versi 1 Lembar A3'!BL99="","",'Form FGD RT Versi 1 Lembar A3'!BL99)</f>
        <v/>
      </c>
      <c r="K105" s="156" t="str">
        <f>IF('Form FGD RT Versi 1 Lembar A3'!BM99="","",'Form FGD RT Versi 1 Lembar A3'!BM99)</f>
        <v/>
      </c>
      <c r="L105" s="159" t="str">
        <f>IF('Form FGD RT Versi 1 Lembar A3'!BN99="","",'Form FGD RT Versi 1 Lembar A3'!BN99)</f>
        <v/>
      </c>
      <c r="M105" s="159" t="str">
        <f>IF('Form FGD RT Versi 1 Lembar A3'!BO99="","",'Form FGD RT Versi 1 Lembar A3'!BO99)</f>
        <v/>
      </c>
      <c r="N105" s="159" t="str">
        <f>IF('Form FGD RT Versi 1 Lembar A3'!BP99="","",'Form FGD RT Versi 1 Lembar A3'!BP99)</f>
        <v/>
      </c>
      <c r="O105" s="158" t="str">
        <f>IF('Form FGD RT Versi 1 Lembar A3'!BQ99="","",'Form FGD RT Versi 1 Lembar A3'!BQ99)</f>
        <v/>
      </c>
      <c r="P105" s="158" t="str">
        <f t="shared" si="2"/>
        <v/>
      </c>
      <c r="Q105" s="156" t="str">
        <f>IF('Form FGD RT Versi 1 Lembar A3'!BS99="","",'Form FGD RT Versi 1 Lembar A3'!BS99)</f>
        <v/>
      </c>
      <c r="R105" s="158" t="str">
        <f>IF('Form FGD RT Versi 1 Lembar A3'!BT99="","",'Form FGD RT Versi 1 Lembar A3'!BT99)</f>
        <v/>
      </c>
      <c r="S105" s="158" t="str">
        <f>IF('Form FGD RT Versi 1 Lembar A3'!BU99="","",'Form FGD RT Versi 1 Lembar A3'!BU99)</f>
        <v/>
      </c>
      <c r="T105" s="156" t="str">
        <f>IF('Form FGD RT Versi 1 Lembar A3'!BV99="","",'Form FGD RT Versi 1 Lembar A3'!BV99)</f>
        <v/>
      </c>
      <c r="U105" s="168" t="str">
        <f>IF('Form FGD RT Versi 1 Lembar A3'!BW99="","",'Form FGD RT Versi 1 Lembar A3'!BW99)</f>
        <v/>
      </c>
      <c r="V105" s="159" t="str">
        <f t="shared" si="3"/>
        <v/>
      </c>
      <c r="W105" s="169" t="str">
        <f>IF('Form FGD RT Versi 1 Lembar A3'!BY99="","",'Form FGD RT Versi 1 Lembar A3'!BY99)</f>
        <v/>
      </c>
    </row>
    <row r="106" spans="2:23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A3'!BF100="","",'Form FGD RT Versi 1 Lembar A3'!BF100)</f>
        <v/>
      </c>
      <c r="E106" s="157" t="str">
        <f>IF('Form FGD RT Versi 1 Lembar A3'!BG100="","",'Form FGD RT Versi 1 Lembar A3'!BG100)</f>
        <v/>
      </c>
      <c r="F106" s="159" t="str">
        <f>IF('Form FGD RT Versi 1 Lembar A3'!BH100="","",'Form FGD RT Versi 1 Lembar A3'!BH100)</f>
        <v/>
      </c>
      <c r="G106" s="159" t="str">
        <f>IF('Form FGD RT Versi 1 Lembar A3'!BI100="","",'Form FGD RT Versi 1 Lembar A3'!BI100)</f>
        <v/>
      </c>
      <c r="H106" s="157" t="str">
        <f>IF('Form FGD RT Versi 1 Lembar A3'!BJ100="","",'Form FGD RT Versi 1 Lembar A3'!BJ100)</f>
        <v/>
      </c>
      <c r="I106" s="159" t="str">
        <f>IF('Form FGD RT Versi 1 Lembar A3'!BK100="","",'Form FGD RT Versi 1 Lembar A3'!BK100)</f>
        <v/>
      </c>
      <c r="J106" s="158" t="str">
        <f>IF('Form FGD RT Versi 1 Lembar A3'!BL100="","",'Form FGD RT Versi 1 Lembar A3'!BL100)</f>
        <v/>
      </c>
      <c r="K106" s="156" t="str">
        <f>IF('Form FGD RT Versi 1 Lembar A3'!BM100="","",'Form FGD RT Versi 1 Lembar A3'!BM100)</f>
        <v/>
      </c>
      <c r="L106" s="159" t="str">
        <f>IF('Form FGD RT Versi 1 Lembar A3'!BN100="","",'Form FGD RT Versi 1 Lembar A3'!BN100)</f>
        <v/>
      </c>
      <c r="M106" s="159" t="str">
        <f>IF('Form FGD RT Versi 1 Lembar A3'!BO100="","",'Form FGD RT Versi 1 Lembar A3'!BO100)</f>
        <v/>
      </c>
      <c r="N106" s="159" t="str">
        <f>IF('Form FGD RT Versi 1 Lembar A3'!BP100="","",'Form FGD RT Versi 1 Lembar A3'!BP100)</f>
        <v/>
      </c>
      <c r="O106" s="158" t="str">
        <f>IF('Form FGD RT Versi 1 Lembar A3'!BQ100="","",'Form FGD RT Versi 1 Lembar A3'!BQ100)</f>
        <v/>
      </c>
      <c r="P106" s="158" t="str">
        <f t="shared" si="2"/>
        <v/>
      </c>
      <c r="Q106" s="156" t="str">
        <f>IF('Form FGD RT Versi 1 Lembar A3'!BS100="","",'Form FGD RT Versi 1 Lembar A3'!BS100)</f>
        <v/>
      </c>
      <c r="R106" s="158" t="str">
        <f>IF('Form FGD RT Versi 1 Lembar A3'!BT100="","",'Form FGD RT Versi 1 Lembar A3'!BT100)</f>
        <v/>
      </c>
      <c r="S106" s="158" t="str">
        <f>IF('Form FGD RT Versi 1 Lembar A3'!BU100="","",'Form FGD RT Versi 1 Lembar A3'!BU100)</f>
        <v/>
      </c>
      <c r="T106" s="156" t="str">
        <f>IF('Form FGD RT Versi 1 Lembar A3'!BV100="","",'Form FGD RT Versi 1 Lembar A3'!BV100)</f>
        <v/>
      </c>
      <c r="U106" s="168" t="str">
        <f>IF('Form FGD RT Versi 1 Lembar A3'!BW100="","",'Form FGD RT Versi 1 Lembar A3'!BW100)</f>
        <v/>
      </c>
      <c r="V106" s="159" t="str">
        <f t="shared" si="3"/>
        <v/>
      </c>
      <c r="W106" s="169" t="str">
        <f>IF('Form FGD RT Versi 1 Lembar A3'!BY100="","",'Form FGD RT Versi 1 Lembar A3'!BY100)</f>
        <v/>
      </c>
    </row>
    <row r="107" spans="2:23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A3'!BF101="","",'Form FGD RT Versi 1 Lembar A3'!BF101)</f>
        <v/>
      </c>
      <c r="E107" s="157" t="str">
        <f>IF('Form FGD RT Versi 1 Lembar A3'!BG101="","",'Form FGD RT Versi 1 Lembar A3'!BG101)</f>
        <v/>
      </c>
      <c r="F107" s="159" t="str">
        <f>IF('Form FGD RT Versi 1 Lembar A3'!BH101="","",'Form FGD RT Versi 1 Lembar A3'!BH101)</f>
        <v/>
      </c>
      <c r="G107" s="159" t="str">
        <f>IF('Form FGD RT Versi 1 Lembar A3'!BI101="","",'Form FGD RT Versi 1 Lembar A3'!BI101)</f>
        <v/>
      </c>
      <c r="H107" s="157" t="str">
        <f>IF('Form FGD RT Versi 1 Lembar A3'!BJ101="","",'Form FGD RT Versi 1 Lembar A3'!BJ101)</f>
        <v/>
      </c>
      <c r="I107" s="159" t="str">
        <f>IF('Form FGD RT Versi 1 Lembar A3'!BK101="","",'Form FGD RT Versi 1 Lembar A3'!BK101)</f>
        <v/>
      </c>
      <c r="J107" s="158" t="str">
        <f>IF('Form FGD RT Versi 1 Lembar A3'!BL101="","",'Form FGD RT Versi 1 Lembar A3'!BL101)</f>
        <v/>
      </c>
      <c r="K107" s="156" t="str">
        <f>IF('Form FGD RT Versi 1 Lembar A3'!BM101="","",'Form FGD RT Versi 1 Lembar A3'!BM101)</f>
        <v/>
      </c>
      <c r="L107" s="159" t="str">
        <f>IF('Form FGD RT Versi 1 Lembar A3'!BN101="","",'Form FGD RT Versi 1 Lembar A3'!BN101)</f>
        <v/>
      </c>
      <c r="M107" s="159" t="str">
        <f>IF('Form FGD RT Versi 1 Lembar A3'!BO101="","",'Form FGD RT Versi 1 Lembar A3'!BO101)</f>
        <v/>
      </c>
      <c r="N107" s="159" t="str">
        <f>IF('Form FGD RT Versi 1 Lembar A3'!BP101="","",'Form FGD RT Versi 1 Lembar A3'!BP101)</f>
        <v/>
      </c>
      <c r="O107" s="158" t="str">
        <f>IF('Form FGD RT Versi 1 Lembar A3'!BQ101="","",'Form FGD RT Versi 1 Lembar A3'!BQ101)</f>
        <v/>
      </c>
      <c r="P107" s="158" t="str">
        <f t="shared" si="2"/>
        <v/>
      </c>
      <c r="Q107" s="156" t="str">
        <f>IF('Form FGD RT Versi 1 Lembar A3'!BS101="","",'Form FGD RT Versi 1 Lembar A3'!BS101)</f>
        <v/>
      </c>
      <c r="R107" s="158" t="str">
        <f>IF('Form FGD RT Versi 1 Lembar A3'!BT101="","",'Form FGD RT Versi 1 Lembar A3'!BT101)</f>
        <v/>
      </c>
      <c r="S107" s="158" t="str">
        <f>IF('Form FGD RT Versi 1 Lembar A3'!BU101="","",'Form FGD RT Versi 1 Lembar A3'!BU101)</f>
        <v/>
      </c>
      <c r="T107" s="156" t="str">
        <f>IF('Form FGD RT Versi 1 Lembar A3'!BV101="","",'Form FGD RT Versi 1 Lembar A3'!BV101)</f>
        <v/>
      </c>
      <c r="U107" s="168" t="str">
        <f>IF('Form FGD RT Versi 1 Lembar A3'!BW101="","",'Form FGD RT Versi 1 Lembar A3'!BW101)</f>
        <v/>
      </c>
      <c r="V107" s="159" t="str">
        <f t="shared" si="3"/>
        <v/>
      </c>
      <c r="W107" s="169" t="str">
        <f>IF('Form FGD RT Versi 1 Lembar A3'!BY101="","",'Form FGD RT Versi 1 Lembar A3'!BY101)</f>
        <v/>
      </c>
    </row>
    <row r="108" spans="2:23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A3'!BF102="","",'Form FGD RT Versi 1 Lembar A3'!BF102)</f>
        <v/>
      </c>
      <c r="E108" s="157" t="str">
        <f>IF('Form FGD RT Versi 1 Lembar A3'!BG102="","",'Form FGD RT Versi 1 Lembar A3'!BG102)</f>
        <v/>
      </c>
      <c r="F108" s="159" t="str">
        <f>IF('Form FGD RT Versi 1 Lembar A3'!BH102="","",'Form FGD RT Versi 1 Lembar A3'!BH102)</f>
        <v/>
      </c>
      <c r="G108" s="159" t="str">
        <f>IF('Form FGD RT Versi 1 Lembar A3'!BI102="","",'Form FGD RT Versi 1 Lembar A3'!BI102)</f>
        <v/>
      </c>
      <c r="H108" s="157" t="str">
        <f>IF('Form FGD RT Versi 1 Lembar A3'!BJ102="","",'Form FGD RT Versi 1 Lembar A3'!BJ102)</f>
        <v/>
      </c>
      <c r="I108" s="159" t="str">
        <f>IF('Form FGD RT Versi 1 Lembar A3'!BK102="","",'Form FGD RT Versi 1 Lembar A3'!BK102)</f>
        <v/>
      </c>
      <c r="J108" s="158" t="str">
        <f>IF('Form FGD RT Versi 1 Lembar A3'!BL102="","",'Form FGD RT Versi 1 Lembar A3'!BL102)</f>
        <v/>
      </c>
      <c r="K108" s="156" t="str">
        <f>IF('Form FGD RT Versi 1 Lembar A3'!BM102="","",'Form FGD RT Versi 1 Lembar A3'!BM102)</f>
        <v/>
      </c>
      <c r="L108" s="159" t="str">
        <f>IF('Form FGD RT Versi 1 Lembar A3'!BN102="","",'Form FGD RT Versi 1 Lembar A3'!BN102)</f>
        <v/>
      </c>
      <c r="M108" s="159" t="str">
        <f>IF('Form FGD RT Versi 1 Lembar A3'!BO102="","",'Form FGD RT Versi 1 Lembar A3'!BO102)</f>
        <v/>
      </c>
      <c r="N108" s="159" t="str">
        <f>IF('Form FGD RT Versi 1 Lembar A3'!BP102="","",'Form FGD RT Versi 1 Lembar A3'!BP102)</f>
        <v/>
      </c>
      <c r="O108" s="158" t="str">
        <f>IF('Form FGD RT Versi 1 Lembar A3'!BQ102="","",'Form FGD RT Versi 1 Lembar A3'!BQ102)</f>
        <v/>
      </c>
      <c r="P108" s="158" t="str">
        <f t="shared" si="2"/>
        <v/>
      </c>
      <c r="Q108" s="156" t="str">
        <f>IF('Form FGD RT Versi 1 Lembar A3'!BS102="","",'Form FGD RT Versi 1 Lembar A3'!BS102)</f>
        <v/>
      </c>
      <c r="R108" s="158" t="str">
        <f>IF('Form FGD RT Versi 1 Lembar A3'!BT102="","",'Form FGD RT Versi 1 Lembar A3'!BT102)</f>
        <v/>
      </c>
      <c r="S108" s="158" t="str">
        <f>IF('Form FGD RT Versi 1 Lembar A3'!BU102="","",'Form FGD RT Versi 1 Lembar A3'!BU102)</f>
        <v/>
      </c>
      <c r="T108" s="156" t="str">
        <f>IF('Form FGD RT Versi 1 Lembar A3'!BV102="","",'Form FGD RT Versi 1 Lembar A3'!BV102)</f>
        <v/>
      </c>
      <c r="U108" s="168" t="str">
        <f>IF('Form FGD RT Versi 1 Lembar A3'!BW102="","",'Form FGD RT Versi 1 Lembar A3'!BW102)</f>
        <v/>
      </c>
      <c r="V108" s="159" t="str">
        <f t="shared" si="3"/>
        <v/>
      </c>
      <c r="W108" s="169" t="str">
        <f>IF('Form FGD RT Versi 1 Lembar A3'!BY102="","",'Form FGD RT Versi 1 Lembar A3'!BY102)</f>
        <v/>
      </c>
    </row>
    <row r="109" spans="2:23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A3'!BF103="","",'Form FGD RT Versi 1 Lembar A3'!BF103)</f>
        <v/>
      </c>
      <c r="E109" s="157" t="str">
        <f>IF('Form FGD RT Versi 1 Lembar A3'!BG103="","",'Form FGD RT Versi 1 Lembar A3'!BG103)</f>
        <v/>
      </c>
      <c r="F109" s="159" t="str">
        <f>IF('Form FGD RT Versi 1 Lembar A3'!BH103="","",'Form FGD RT Versi 1 Lembar A3'!BH103)</f>
        <v/>
      </c>
      <c r="G109" s="159" t="str">
        <f>IF('Form FGD RT Versi 1 Lembar A3'!BI103="","",'Form FGD RT Versi 1 Lembar A3'!BI103)</f>
        <v/>
      </c>
      <c r="H109" s="157" t="str">
        <f>IF('Form FGD RT Versi 1 Lembar A3'!BJ103="","",'Form FGD RT Versi 1 Lembar A3'!BJ103)</f>
        <v/>
      </c>
      <c r="I109" s="159" t="str">
        <f>IF('Form FGD RT Versi 1 Lembar A3'!BK103="","",'Form FGD RT Versi 1 Lembar A3'!BK103)</f>
        <v/>
      </c>
      <c r="J109" s="158" t="str">
        <f>IF('Form FGD RT Versi 1 Lembar A3'!BL103="","",'Form FGD RT Versi 1 Lembar A3'!BL103)</f>
        <v/>
      </c>
      <c r="K109" s="156" t="str">
        <f>IF('Form FGD RT Versi 1 Lembar A3'!BM103="","",'Form FGD RT Versi 1 Lembar A3'!BM103)</f>
        <v/>
      </c>
      <c r="L109" s="159" t="str">
        <f>IF('Form FGD RT Versi 1 Lembar A3'!BN103="","",'Form FGD RT Versi 1 Lembar A3'!BN103)</f>
        <v/>
      </c>
      <c r="M109" s="159" t="str">
        <f>IF('Form FGD RT Versi 1 Lembar A3'!BO103="","",'Form FGD RT Versi 1 Lembar A3'!BO103)</f>
        <v/>
      </c>
      <c r="N109" s="159" t="str">
        <f>IF('Form FGD RT Versi 1 Lembar A3'!BP103="","",'Form FGD RT Versi 1 Lembar A3'!BP103)</f>
        <v/>
      </c>
      <c r="O109" s="158" t="str">
        <f>IF('Form FGD RT Versi 1 Lembar A3'!BQ103="","",'Form FGD RT Versi 1 Lembar A3'!BQ103)</f>
        <v/>
      </c>
      <c r="P109" s="158" t="str">
        <f t="shared" si="2"/>
        <v/>
      </c>
      <c r="Q109" s="156" t="str">
        <f>IF('Form FGD RT Versi 1 Lembar A3'!BS103="","",'Form FGD RT Versi 1 Lembar A3'!BS103)</f>
        <v/>
      </c>
      <c r="R109" s="158" t="str">
        <f>IF('Form FGD RT Versi 1 Lembar A3'!BT103="","",'Form FGD RT Versi 1 Lembar A3'!BT103)</f>
        <v/>
      </c>
      <c r="S109" s="158" t="str">
        <f>IF('Form FGD RT Versi 1 Lembar A3'!BU103="","",'Form FGD RT Versi 1 Lembar A3'!BU103)</f>
        <v/>
      </c>
      <c r="T109" s="3" t="str">
        <f>IF('Form FGD RT Versi 1 Lembar A3'!BV103="","",'Form FGD RT Versi 1 Lembar A3'!BV103)</f>
        <v/>
      </c>
      <c r="U109" s="71" t="str">
        <f>IF('Form FGD RT Versi 1 Lembar A3'!BW103="","",'Form FGD RT Versi 1 Lembar A3'!BW103)</f>
        <v/>
      </c>
      <c r="V109" s="159" t="str">
        <f t="shared" si="3"/>
        <v/>
      </c>
      <c r="W109" s="169" t="str">
        <f>IF('Form FGD RT Versi 1 Lembar A3'!BY103="","",'Form FGD RT Versi 1 Lembar A3'!BY103)</f>
        <v/>
      </c>
    </row>
    <row r="110" spans="2:23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A3'!BF104="","",'Form FGD RT Versi 1 Lembar A3'!BF104)</f>
        <v/>
      </c>
      <c r="E110" s="157" t="str">
        <f>IF('Form FGD RT Versi 1 Lembar A3'!BG104="","",'Form FGD RT Versi 1 Lembar A3'!BG104)</f>
        <v/>
      </c>
      <c r="F110" s="159" t="str">
        <f>IF('Form FGD RT Versi 1 Lembar A3'!BH104="","",'Form FGD RT Versi 1 Lembar A3'!BH104)</f>
        <v/>
      </c>
      <c r="G110" s="159" t="str">
        <f>IF('Form FGD RT Versi 1 Lembar A3'!BI104="","",'Form FGD RT Versi 1 Lembar A3'!BI104)</f>
        <v/>
      </c>
      <c r="H110" s="157" t="str">
        <f>IF('Form FGD RT Versi 1 Lembar A3'!BJ104="","",'Form FGD RT Versi 1 Lembar A3'!BJ104)</f>
        <v/>
      </c>
      <c r="I110" s="159" t="str">
        <f>IF('Form FGD RT Versi 1 Lembar A3'!BK104="","",'Form FGD RT Versi 1 Lembar A3'!BK104)</f>
        <v/>
      </c>
      <c r="J110" s="158" t="str">
        <f>IF('Form FGD RT Versi 1 Lembar A3'!BL104="","",'Form FGD RT Versi 1 Lembar A3'!BL104)</f>
        <v/>
      </c>
      <c r="K110" s="156" t="str">
        <f>IF('Form FGD RT Versi 1 Lembar A3'!BM104="","",'Form FGD RT Versi 1 Lembar A3'!BM104)</f>
        <v/>
      </c>
      <c r="L110" s="159" t="str">
        <f>IF('Form FGD RT Versi 1 Lembar A3'!BN104="","",'Form FGD RT Versi 1 Lembar A3'!BN104)</f>
        <v/>
      </c>
      <c r="M110" s="159" t="str">
        <f>IF('Form FGD RT Versi 1 Lembar A3'!BO104="","",'Form FGD RT Versi 1 Lembar A3'!BO104)</f>
        <v/>
      </c>
      <c r="N110" s="159" t="str">
        <f>IF('Form FGD RT Versi 1 Lembar A3'!BP104="","",'Form FGD RT Versi 1 Lembar A3'!BP104)</f>
        <v/>
      </c>
      <c r="O110" s="158" t="str">
        <f>IF('Form FGD RT Versi 1 Lembar A3'!BQ104="","",'Form FGD RT Versi 1 Lembar A3'!BQ104)</f>
        <v/>
      </c>
      <c r="P110" s="158" t="str">
        <f t="shared" si="2"/>
        <v/>
      </c>
      <c r="Q110" s="156" t="str">
        <f>IF('Form FGD RT Versi 1 Lembar A3'!BS104="","",'Form FGD RT Versi 1 Lembar A3'!BS104)</f>
        <v/>
      </c>
      <c r="R110" s="158" t="str">
        <f>IF('Form FGD RT Versi 1 Lembar A3'!BT104="","",'Form FGD RT Versi 1 Lembar A3'!BT104)</f>
        <v/>
      </c>
      <c r="S110" s="158" t="str">
        <f>IF('Form FGD RT Versi 1 Lembar A3'!BU104="","",'Form FGD RT Versi 1 Lembar A3'!BU104)</f>
        <v/>
      </c>
      <c r="T110" s="156" t="str">
        <f>IF('Form FGD RT Versi 1 Lembar A3'!BV104="","",'Form FGD RT Versi 1 Lembar A3'!BV104)</f>
        <v/>
      </c>
      <c r="U110" s="168" t="str">
        <f>IF('Form FGD RT Versi 1 Lembar A3'!BW104="","",'Form FGD RT Versi 1 Lembar A3'!BW104)</f>
        <v/>
      </c>
      <c r="V110" s="159" t="str">
        <f t="shared" si="3"/>
        <v/>
      </c>
      <c r="W110" s="169" t="str">
        <f>IF('Form FGD RT Versi 1 Lembar A3'!BY104="","",'Form FGD RT Versi 1 Lembar A3'!BY104)</f>
        <v/>
      </c>
    </row>
    <row r="111" spans="2:23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A3'!BF105="","",'Form FGD RT Versi 1 Lembar A3'!BF105)</f>
        <v/>
      </c>
      <c r="E111" s="157" t="str">
        <f>IF('Form FGD RT Versi 1 Lembar A3'!BG105="","",'Form FGD RT Versi 1 Lembar A3'!BG105)</f>
        <v/>
      </c>
      <c r="F111" s="159" t="str">
        <f>IF('Form FGD RT Versi 1 Lembar A3'!BH105="","",'Form FGD RT Versi 1 Lembar A3'!BH105)</f>
        <v/>
      </c>
      <c r="G111" s="159" t="str">
        <f>IF('Form FGD RT Versi 1 Lembar A3'!BI105="","",'Form FGD RT Versi 1 Lembar A3'!BI105)</f>
        <v/>
      </c>
      <c r="H111" s="157" t="str">
        <f>IF('Form FGD RT Versi 1 Lembar A3'!BJ105="","",'Form FGD RT Versi 1 Lembar A3'!BJ105)</f>
        <v/>
      </c>
      <c r="I111" s="159" t="str">
        <f>IF('Form FGD RT Versi 1 Lembar A3'!BK105="","",'Form FGD RT Versi 1 Lembar A3'!BK105)</f>
        <v/>
      </c>
      <c r="J111" s="158" t="str">
        <f>IF('Form FGD RT Versi 1 Lembar A3'!BL105="","",'Form FGD RT Versi 1 Lembar A3'!BL105)</f>
        <v/>
      </c>
      <c r="K111" s="156" t="str">
        <f>IF('Form FGD RT Versi 1 Lembar A3'!BM105="","",'Form FGD RT Versi 1 Lembar A3'!BM105)</f>
        <v/>
      </c>
      <c r="L111" s="159" t="str">
        <f>IF('Form FGD RT Versi 1 Lembar A3'!BN105="","",'Form FGD RT Versi 1 Lembar A3'!BN105)</f>
        <v/>
      </c>
      <c r="M111" s="159" t="str">
        <f>IF('Form FGD RT Versi 1 Lembar A3'!BO105="","",'Form FGD RT Versi 1 Lembar A3'!BO105)</f>
        <v/>
      </c>
      <c r="N111" s="159" t="str">
        <f>IF('Form FGD RT Versi 1 Lembar A3'!BP105="","",'Form FGD RT Versi 1 Lembar A3'!BP105)</f>
        <v/>
      </c>
      <c r="O111" s="158" t="str">
        <f>IF('Form FGD RT Versi 1 Lembar A3'!BQ105="","",'Form FGD RT Versi 1 Lembar A3'!BQ105)</f>
        <v/>
      </c>
      <c r="P111" s="158" t="str">
        <f t="shared" si="2"/>
        <v/>
      </c>
      <c r="Q111" s="156" t="str">
        <f>IF('Form FGD RT Versi 1 Lembar A3'!BS105="","",'Form FGD RT Versi 1 Lembar A3'!BS105)</f>
        <v/>
      </c>
      <c r="R111" s="158" t="str">
        <f>IF('Form FGD RT Versi 1 Lembar A3'!BT105="","",'Form FGD RT Versi 1 Lembar A3'!BT105)</f>
        <v/>
      </c>
      <c r="S111" s="158" t="str">
        <f>IF('Form FGD RT Versi 1 Lembar A3'!BU105="","",'Form FGD RT Versi 1 Lembar A3'!BU105)</f>
        <v/>
      </c>
      <c r="T111" s="156" t="str">
        <f>IF('Form FGD RT Versi 1 Lembar A3'!BV105="","",'Form FGD RT Versi 1 Lembar A3'!BV105)</f>
        <v/>
      </c>
      <c r="U111" s="168" t="str">
        <f>IF('Form FGD RT Versi 1 Lembar A3'!BW105="","",'Form FGD RT Versi 1 Lembar A3'!BW105)</f>
        <v/>
      </c>
      <c r="V111" s="159" t="str">
        <f t="shared" si="3"/>
        <v/>
      </c>
      <c r="W111" s="169" t="str">
        <f>IF('Form FGD RT Versi 1 Lembar A3'!BY105="","",'Form FGD RT Versi 1 Lembar A3'!BY105)</f>
        <v/>
      </c>
    </row>
    <row r="112" spans="2:23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A3'!BF106="","",'Form FGD RT Versi 1 Lembar A3'!BF106)</f>
        <v/>
      </c>
      <c r="E112" s="157" t="str">
        <f>IF('Form FGD RT Versi 1 Lembar A3'!BG106="","",'Form FGD RT Versi 1 Lembar A3'!BG106)</f>
        <v/>
      </c>
      <c r="F112" s="159" t="str">
        <f>IF('Form FGD RT Versi 1 Lembar A3'!BH106="","",'Form FGD RT Versi 1 Lembar A3'!BH106)</f>
        <v/>
      </c>
      <c r="G112" s="159" t="str">
        <f>IF('Form FGD RT Versi 1 Lembar A3'!BI106="","",'Form FGD RT Versi 1 Lembar A3'!BI106)</f>
        <v/>
      </c>
      <c r="H112" s="157" t="str">
        <f>IF('Form FGD RT Versi 1 Lembar A3'!BJ106="","",'Form FGD RT Versi 1 Lembar A3'!BJ106)</f>
        <v/>
      </c>
      <c r="I112" s="159" t="str">
        <f>IF('Form FGD RT Versi 1 Lembar A3'!BK106="","",'Form FGD RT Versi 1 Lembar A3'!BK106)</f>
        <v/>
      </c>
      <c r="J112" s="158" t="str">
        <f>IF('Form FGD RT Versi 1 Lembar A3'!BL106="","",'Form FGD RT Versi 1 Lembar A3'!BL106)</f>
        <v/>
      </c>
      <c r="K112" s="156" t="str">
        <f>IF('Form FGD RT Versi 1 Lembar A3'!BM106="","",'Form FGD RT Versi 1 Lembar A3'!BM106)</f>
        <v/>
      </c>
      <c r="L112" s="159" t="str">
        <f>IF('Form FGD RT Versi 1 Lembar A3'!BN106="","",'Form FGD RT Versi 1 Lembar A3'!BN106)</f>
        <v/>
      </c>
      <c r="M112" s="159" t="str">
        <f>IF('Form FGD RT Versi 1 Lembar A3'!BO106="","",'Form FGD RT Versi 1 Lembar A3'!BO106)</f>
        <v/>
      </c>
      <c r="N112" s="159" t="str">
        <f>IF('Form FGD RT Versi 1 Lembar A3'!BP106="","",'Form FGD RT Versi 1 Lembar A3'!BP106)</f>
        <v/>
      </c>
      <c r="O112" s="158" t="str">
        <f>IF('Form FGD RT Versi 1 Lembar A3'!BQ106="","",'Form FGD RT Versi 1 Lembar A3'!BQ106)</f>
        <v/>
      </c>
      <c r="P112" s="158" t="str">
        <f t="shared" si="2"/>
        <v/>
      </c>
      <c r="Q112" s="156" t="str">
        <f>IF('Form FGD RT Versi 1 Lembar A3'!BS106="","",'Form FGD RT Versi 1 Lembar A3'!BS106)</f>
        <v/>
      </c>
      <c r="R112" s="158" t="str">
        <f>IF('Form FGD RT Versi 1 Lembar A3'!BT106="","",'Form FGD RT Versi 1 Lembar A3'!BT106)</f>
        <v/>
      </c>
      <c r="S112" s="158" t="str">
        <f>IF('Form FGD RT Versi 1 Lembar A3'!BU106="","",'Form FGD RT Versi 1 Lembar A3'!BU106)</f>
        <v/>
      </c>
      <c r="T112" s="156" t="str">
        <f>IF('Form FGD RT Versi 1 Lembar A3'!BV106="","",'Form FGD RT Versi 1 Lembar A3'!BV106)</f>
        <v/>
      </c>
      <c r="U112" s="168" t="str">
        <f>IF('Form FGD RT Versi 1 Lembar A3'!BW106="","",'Form FGD RT Versi 1 Lembar A3'!BW106)</f>
        <v/>
      </c>
      <c r="V112" s="159" t="str">
        <f t="shared" si="3"/>
        <v/>
      </c>
      <c r="W112" s="169" t="str">
        <f>IF('Form FGD RT Versi 1 Lembar A3'!BY106="","",'Form FGD RT Versi 1 Lembar A3'!BY106)</f>
        <v/>
      </c>
    </row>
    <row r="113" spans="2:23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A3'!BF107="","",'Form FGD RT Versi 1 Lembar A3'!BF107)</f>
        <v/>
      </c>
      <c r="E113" s="157" t="str">
        <f>IF('Form FGD RT Versi 1 Lembar A3'!BG107="","",'Form FGD RT Versi 1 Lembar A3'!BG107)</f>
        <v/>
      </c>
      <c r="F113" s="159" t="str">
        <f>IF('Form FGD RT Versi 1 Lembar A3'!BH107="","",'Form FGD RT Versi 1 Lembar A3'!BH107)</f>
        <v/>
      </c>
      <c r="G113" s="159" t="str">
        <f>IF('Form FGD RT Versi 1 Lembar A3'!BI107="","",'Form FGD RT Versi 1 Lembar A3'!BI107)</f>
        <v/>
      </c>
      <c r="H113" s="157" t="str">
        <f>IF('Form FGD RT Versi 1 Lembar A3'!BJ107="","",'Form FGD RT Versi 1 Lembar A3'!BJ107)</f>
        <v/>
      </c>
      <c r="I113" s="159" t="str">
        <f>IF('Form FGD RT Versi 1 Lembar A3'!BK107="","",'Form FGD RT Versi 1 Lembar A3'!BK107)</f>
        <v/>
      </c>
      <c r="J113" s="158" t="str">
        <f>IF('Form FGD RT Versi 1 Lembar A3'!BL107="","",'Form FGD RT Versi 1 Lembar A3'!BL107)</f>
        <v/>
      </c>
      <c r="K113" s="156" t="str">
        <f>IF('Form FGD RT Versi 1 Lembar A3'!BM107="","",'Form FGD RT Versi 1 Lembar A3'!BM107)</f>
        <v/>
      </c>
      <c r="L113" s="159" t="str">
        <f>IF('Form FGD RT Versi 1 Lembar A3'!BN107="","",'Form FGD RT Versi 1 Lembar A3'!BN107)</f>
        <v/>
      </c>
      <c r="M113" s="159" t="str">
        <f>IF('Form FGD RT Versi 1 Lembar A3'!BO107="","",'Form FGD RT Versi 1 Lembar A3'!BO107)</f>
        <v/>
      </c>
      <c r="N113" s="159" t="str">
        <f>IF('Form FGD RT Versi 1 Lembar A3'!BP107="","",'Form FGD RT Versi 1 Lembar A3'!BP107)</f>
        <v/>
      </c>
      <c r="O113" s="158" t="str">
        <f>IF('Form FGD RT Versi 1 Lembar A3'!BQ107="","",'Form FGD RT Versi 1 Lembar A3'!BQ107)</f>
        <v/>
      </c>
      <c r="P113" s="158" t="str">
        <f t="shared" si="2"/>
        <v/>
      </c>
      <c r="Q113" s="156" t="str">
        <f>IF('Form FGD RT Versi 1 Lembar A3'!BS107="","",'Form FGD RT Versi 1 Lembar A3'!BS107)</f>
        <v/>
      </c>
      <c r="R113" s="158" t="str">
        <f>IF('Form FGD RT Versi 1 Lembar A3'!BT107="","",'Form FGD RT Versi 1 Lembar A3'!BT107)</f>
        <v/>
      </c>
      <c r="S113" s="158" t="str">
        <f>IF('Form FGD RT Versi 1 Lembar A3'!BU107="","",'Form FGD RT Versi 1 Lembar A3'!BU107)</f>
        <v/>
      </c>
      <c r="T113" s="156" t="str">
        <f>IF('Form FGD RT Versi 1 Lembar A3'!BV107="","",'Form FGD RT Versi 1 Lembar A3'!BV107)</f>
        <v/>
      </c>
      <c r="U113" s="168" t="str">
        <f>IF('Form FGD RT Versi 1 Lembar A3'!BW107="","",'Form FGD RT Versi 1 Lembar A3'!BW107)</f>
        <v/>
      </c>
      <c r="V113" s="159" t="str">
        <f t="shared" si="3"/>
        <v/>
      </c>
      <c r="W113" s="169" t="str">
        <f>IF('Form FGD RT Versi 1 Lembar A3'!BY107="","",'Form FGD RT Versi 1 Lembar A3'!BY107)</f>
        <v/>
      </c>
    </row>
    <row r="114" spans="2:23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A3'!BF108="","",'Form FGD RT Versi 1 Lembar A3'!BF108)</f>
        <v/>
      </c>
      <c r="E114" s="157" t="str">
        <f>IF('Form FGD RT Versi 1 Lembar A3'!BG108="","",'Form FGD RT Versi 1 Lembar A3'!BG108)</f>
        <v/>
      </c>
      <c r="F114" s="159" t="str">
        <f>IF('Form FGD RT Versi 1 Lembar A3'!BH108="","",'Form FGD RT Versi 1 Lembar A3'!BH108)</f>
        <v/>
      </c>
      <c r="G114" s="159" t="str">
        <f>IF('Form FGD RT Versi 1 Lembar A3'!BI108="","",'Form FGD RT Versi 1 Lembar A3'!BI108)</f>
        <v/>
      </c>
      <c r="H114" s="157" t="str">
        <f>IF('Form FGD RT Versi 1 Lembar A3'!BJ108="","",'Form FGD RT Versi 1 Lembar A3'!BJ108)</f>
        <v/>
      </c>
      <c r="I114" s="159" t="str">
        <f>IF('Form FGD RT Versi 1 Lembar A3'!BK108="","",'Form FGD RT Versi 1 Lembar A3'!BK108)</f>
        <v/>
      </c>
      <c r="J114" s="158" t="str">
        <f>IF('Form FGD RT Versi 1 Lembar A3'!BL108="","",'Form FGD RT Versi 1 Lembar A3'!BL108)</f>
        <v/>
      </c>
      <c r="K114" s="156" t="str">
        <f>IF('Form FGD RT Versi 1 Lembar A3'!BM108="","",'Form FGD RT Versi 1 Lembar A3'!BM108)</f>
        <v/>
      </c>
      <c r="L114" s="159" t="str">
        <f>IF('Form FGD RT Versi 1 Lembar A3'!BN108="","",'Form FGD RT Versi 1 Lembar A3'!BN108)</f>
        <v/>
      </c>
      <c r="M114" s="159" t="str">
        <f>IF('Form FGD RT Versi 1 Lembar A3'!BO108="","",'Form FGD RT Versi 1 Lembar A3'!BO108)</f>
        <v/>
      </c>
      <c r="N114" s="159" t="str">
        <f>IF('Form FGD RT Versi 1 Lembar A3'!BP108="","",'Form FGD RT Versi 1 Lembar A3'!BP108)</f>
        <v/>
      </c>
      <c r="O114" s="158" t="str">
        <f>IF('Form FGD RT Versi 1 Lembar A3'!BQ108="","",'Form FGD RT Versi 1 Lembar A3'!BQ108)</f>
        <v/>
      </c>
      <c r="P114" s="158" t="str">
        <f t="shared" si="2"/>
        <v/>
      </c>
      <c r="Q114" s="156" t="str">
        <f>IF('Form FGD RT Versi 1 Lembar A3'!BS108="","",'Form FGD RT Versi 1 Lembar A3'!BS108)</f>
        <v/>
      </c>
      <c r="R114" s="158" t="str">
        <f>IF('Form FGD RT Versi 1 Lembar A3'!BT108="","",'Form FGD RT Versi 1 Lembar A3'!BT108)</f>
        <v/>
      </c>
      <c r="S114" s="158" t="str">
        <f>IF('Form FGD RT Versi 1 Lembar A3'!BU108="","",'Form FGD RT Versi 1 Lembar A3'!BU108)</f>
        <v/>
      </c>
      <c r="T114" s="156" t="str">
        <f>IF('Form FGD RT Versi 1 Lembar A3'!BV108="","",'Form FGD RT Versi 1 Lembar A3'!BV108)</f>
        <v/>
      </c>
      <c r="U114" s="168" t="str">
        <f>IF('Form FGD RT Versi 1 Lembar A3'!BW108="","",'Form FGD RT Versi 1 Lembar A3'!BW108)</f>
        <v/>
      </c>
      <c r="V114" s="159" t="str">
        <f t="shared" si="3"/>
        <v/>
      </c>
      <c r="W114" s="169" t="str">
        <f>IF('Form FGD RT Versi 1 Lembar A3'!BY108="","",'Form FGD RT Versi 1 Lembar A3'!BY108)</f>
        <v/>
      </c>
    </row>
    <row r="115" spans="2:23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A3'!BF109="","",'Form FGD RT Versi 1 Lembar A3'!BF109)</f>
        <v/>
      </c>
      <c r="E115" s="157" t="str">
        <f>IF('Form FGD RT Versi 1 Lembar A3'!BG109="","",'Form FGD RT Versi 1 Lembar A3'!BG109)</f>
        <v/>
      </c>
      <c r="F115" s="159" t="str">
        <f>IF('Form FGD RT Versi 1 Lembar A3'!BH109="","",'Form FGD RT Versi 1 Lembar A3'!BH109)</f>
        <v/>
      </c>
      <c r="G115" s="159" t="str">
        <f>IF('Form FGD RT Versi 1 Lembar A3'!BI109="","",'Form FGD RT Versi 1 Lembar A3'!BI109)</f>
        <v/>
      </c>
      <c r="H115" s="157" t="str">
        <f>IF('Form FGD RT Versi 1 Lembar A3'!BJ109="","",'Form FGD RT Versi 1 Lembar A3'!BJ109)</f>
        <v/>
      </c>
      <c r="I115" s="159" t="str">
        <f>IF('Form FGD RT Versi 1 Lembar A3'!BK109="","",'Form FGD RT Versi 1 Lembar A3'!BK109)</f>
        <v/>
      </c>
      <c r="J115" s="158" t="str">
        <f>IF('Form FGD RT Versi 1 Lembar A3'!BL109="","",'Form FGD RT Versi 1 Lembar A3'!BL109)</f>
        <v/>
      </c>
      <c r="K115" s="156" t="str">
        <f>IF('Form FGD RT Versi 1 Lembar A3'!BM109="","",'Form FGD RT Versi 1 Lembar A3'!BM109)</f>
        <v/>
      </c>
      <c r="L115" s="159" t="str">
        <f>IF('Form FGD RT Versi 1 Lembar A3'!BN109="","",'Form FGD RT Versi 1 Lembar A3'!BN109)</f>
        <v/>
      </c>
      <c r="M115" s="159" t="str">
        <f>IF('Form FGD RT Versi 1 Lembar A3'!BO109="","",'Form FGD RT Versi 1 Lembar A3'!BO109)</f>
        <v/>
      </c>
      <c r="N115" s="159" t="str">
        <f>IF('Form FGD RT Versi 1 Lembar A3'!BP109="","",'Form FGD RT Versi 1 Lembar A3'!BP109)</f>
        <v/>
      </c>
      <c r="O115" s="158" t="str">
        <f>IF('Form FGD RT Versi 1 Lembar A3'!BQ109="","",'Form FGD RT Versi 1 Lembar A3'!BQ109)</f>
        <v/>
      </c>
      <c r="P115" s="158" t="str">
        <f t="shared" si="2"/>
        <v/>
      </c>
      <c r="Q115" s="156" t="str">
        <f>IF('Form FGD RT Versi 1 Lembar A3'!BS109="","",'Form FGD RT Versi 1 Lembar A3'!BS109)</f>
        <v/>
      </c>
      <c r="R115" s="158" t="str">
        <f>IF('Form FGD RT Versi 1 Lembar A3'!BT109="","",'Form FGD RT Versi 1 Lembar A3'!BT109)</f>
        <v/>
      </c>
      <c r="S115" s="158" t="str">
        <f>IF('Form FGD RT Versi 1 Lembar A3'!BU109="","",'Form FGD RT Versi 1 Lembar A3'!BU109)</f>
        <v/>
      </c>
      <c r="T115" s="3" t="str">
        <f>IF('Form FGD RT Versi 1 Lembar A3'!BV109="","",'Form FGD RT Versi 1 Lembar A3'!BV109)</f>
        <v/>
      </c>
      <c r="U115" s="71" t="str">
        <f>IF('Form FGD RT Versi 1 Lembar A3'!BW109="","",'Form FGD RT Versi 1 Lembar A3'!BW109)</f>
        <v/>
      </c>
      <c r="V115" s="159" t="str">
        <f t="shared" si="3"/>
        <v/>
      </c>
      <c r="W115" s="169" t="str">
        <f>IF('Form FGD RT Versi 1 Lembar A3'!BY109="","",'Form FGD RT Versi 1 Lembar A3'!BY109)</f>
        <v/>
      </c>
    </row>
    <row r="116" spans="2:23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A3'!BF110="","",'Form FGD RT Versi 1 Lembar A3'!BF110)</f>
        <v/>
      </c>
      <c r="E116" s="157" t="str">
        <f>IF('Form FGD RT Versi 1 Lembar A3'!BG110="","",'Form FGD RT Versi 1 Lembar A3'!BG110)</f>
        <v/>
      </c>
      <c r="F116" s="159" t="str">
        <f>IF('Form FGD RT Versi 1 Lembar A3'!BH110="","",'Form FGD RT Versi 1 Lembar A3'!BH110)</f>
        <v/>
      </c>
      <c r="G116" s="159" t="str">
        <f>IF('Form FGD RT Versi 1 Lembar A3'!BI110="","",'Form FGD RT Versi 1 Lembar A3'!BI110)</f>
        <v/>
      </c>
      <c r="H116" s="157" t="str">
        <f>IF('Form FGD RT Versi 1 Lembar A3'!BJ110="","",'Form FGD RT Versi 1 Lembar A3'!BJ110)</f>
        <v/>
      </c>
      <c r="I116" s="159" t="str">
        <f>IF('Form FGD RT Versi 1 Lembar A3'!BK110="","",'Form FGD RT Versi 1 Lembar A3'!BK110)</f>
        <v/>
      </c>
      <c r="J116" s="158" t="str">
        <f>IF('Form FGD RT Versi 1 Lembar A3'!BL110="","",'Form FGD RT Versi 1 Lembar A3'!BL110)</f>
        <v/>
      </c>
      <c r="K116" s="156" t="str">
        <f>IF('Form FGD RT Versi 1 Lembar A3'!BM110="","",'Form FGD RT Versi 1 Lembar A3'!BM110)</f>
        <v/>
      </c>
      <c r="L116" s="159" t="str">
        <f>IF('Form FGD RT Versi 1 Lembar A3'!BN110="","",'Form FGD RT Versi 1 Lembar A3'!BN110)</f>
        <v/>
      </c>
      <c r="M116" s="159" t="str">
        <f>IF('Form FGD RT Versi 1 Lembar A3'!BO110="","",'Form FGD RT Versi 1 Lembar A3'!BO110)</f>
        <v/>
      </c>
      <c r="N116" s="159" t="str">
        <f>IF('Form FGD RT Versi 1 Lembar A3'!BP110="","",'Form FGD RT Versi 1 Lembar A3'!BP110)</f>
        <v/>
      </c>
      <c r="O116" s="158" t="str">
        <f>IF('Form FGD RT Versi 1 Lembar A3'!BQ110="","",'Form FGD RT Versi 1 Lembar A3'!BQ110)</f>
        <v/>
      </c>
      <c r="P116" s="158" t="str">
        <f t="shared" si="2"/>
        <v/>
      </c>
      <c r="Q116" s="156" t="str">
        <f>IF('Form FGD RT Versi 1 Lembar A3'!BS110="","",'Form FGD RT Versi 1 Lembar A3'!BS110)</f>
        <v/>
      </c>
      <c r="R116" s="158" t="str">
        <f>IF('Form FGD RT Versi 1 Lembar A3'!BT110="","",'Form FGD RT Versi 1 Lembar A3'!BT110)</f>
        <v/>
      </c>
      <c r="S116" s="158" t="str">
        <f>IF('Form FGD RT Versi 1 Lembar A3'!BU110="","",'Form FGD RT Versi 1 Lembar A3'!BU110)</f>
        <v/>
      </c>
      <c r="T116" s="156" t="str">
        <f>IF('Form FGD RT Versi 1 Lembar A3'!BV110="","",'Form FGD RT Versi 1 Lembar A3'!BV110)</f>
        <v/>
      </c>
      <c r="U116" s="168" t="str">
        <f>IF('Form FGD RT Versi 1 Lembar A3'!BW110="","",'Form FGD RT Versi 1 Lembar A3'!BW110)</f>
        <v/>
      </c>
      <c r="V116" s="159" t="str">
        <f t="shared" si="3"/>
        <v/>
      </c>
      <c r="W116" s="169" t="str">
        <f>IF('Form FGD RT Versi 1 Lembar A3'!BY110="","",'Form FGD RT Versi 1 Lembar A3'!BY110)</f>
        <v/>
      </c>
    </row>
    <row r="117" spans="2:23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A3'!BF111="","",'Form FGD RT Versi 1 Lembar A3'!BF111)</f>
        <v/>
      </c>
      <c r="E117" s="157" t="str">
        <f>IF('Form FGD RT Versi 1 Lembar A3'!BG111="","",'Form FGD RT Versi 1 Lembar A3'!BG111)</f>
        <v/>
      </c>
      <c r="F117" s="159" t="str">
        <f>IF('Form FGD RT Versi 1 Lembar A3'!BH111="","",'Form FGD RT Versi 1 Lembar A3'!BH111)</f>
        <v/>
      </c>
      <c r="G117" s="159" t="str">
        <f>IF('Form FGD RT Versi 1 Lembar A3'!BI111="","",'Form FGD RT Versi 1 Lembar A3'!BI111)</f>
        <v/>
      </c>
      <c r="H117" s="157" t="str">
        <f>IF('Form FGD RT Versi 1 Lembar A3'!BJ111="","",'Form FGD RT Versi 1 Lembar A3'!BJ111)</f>
        <v/>
      </c>
      <c r="I117" s="159" t="str">
        <f>IF('Form FGD RT Versi 1 Lembar A3'!BK111="","",'Form FGD RT Versi 1 Lembar A3'!BK111)</f>
        <v/>
      </c>
      <c r="J117" s="158" t="str">
        <f>IF('Form FGD RT Versi 1 Lembar A3'!BL111="","",'Form FGD RT Versi 1 Lembar A3'!BL111)</f>
        <v/>
      </c>
      <c r="K117" s="156" t="str">
        <f>IF('Form FGD RT Versi 1 Lembar A3'!BM111="","",'Form FGD RT Versi 1 Lembar A3'!BM111)</f>
        <v/>
      </c>
      <c r="L117" s="159" t="str">
        <f>IF('Form FGD RT Versi 1 Lembar A3'!BN111="","",'Form FGD RT Versi 1 Lembar A3'!BN111)</f>
        <v/>
      </c>
      <c r="M117" s="159" t="str">
        <f>IF('Form FGD RT Versi 1 Lembar A3'!BO111="","",'Form FGD RT Versi 1 Lembar A3'!BO111)</f>
        <v/>
      </c>
      <c r="N117" s="159" t="str">
        <f>IF('Form FGD RT Versi 1 Lembar A3'!BP111="","",'Form FGD RT Versi 1 Lembar A3'!BP111)</f>
        <v/>
      </c>
      <c r="O117" s="158" t="str">
        <f>IF('Form FGD RT Versi 1 Lembar A3'!BQ111="","",'Form FGD RT Versi 1 Lembar A3'!BQ111)</f>
        <v/>
      </c>
      <c r="P117" s="158" t="str">
        <f t="shared" si="2"/>
        <v/>
      </c>
      <c r="Q117" s="156" t="str">
        <f>IF('Form FGD RT Versi 1 Lembar A3'!BS111="","",'Form FGD RT Versi 1 Lembar A3'!BS111)</f>
        <v/>
      </c>
      <c r="R117" s="158" t="str">
        <f>IF('Form FGD RT Versi 1 Lembar A3'!BT111="","",'Form FGD RT Versi 1 Lembar A3'!BT111)</f>
        <v/>
      </c>
      <c r="S117" s="158" t="str">
        <f>IF('Form FGD RT Versi 1 Lembar A3'!BU111="","",'Form FGD RT Versi 1 Lembar A3'!BU111)</f>
        <v/>
      </c>
      <c r="T117" s="3" t="str">
        <f>IF('Form FGD RT Versi 1 Lembar A3'!BV111="","",'Form FGD RT Versi 1 Lembar A3'!BV111)</f>
        <v/>
      </c>
      <c r="U117" s="71" t="str">
        <f>IF('Form FGD RT Versi 1 Lembar A3'!BW111="","",'Form FGD RT Versi 1 Lembar A3'!BW111)</f>
        <v/>
      </c>
      <c r="V117" s="159" t="str">
        <f t="shared" si="3"/>
        <v/>
      </c>
      <c r="W117" s="169" t="str">
        <f>IF('Form FGD RT Versi 1 Lembar A3'!BY111="","",'Form FGD RT Versi 1 Lembar A3'!BY111)</f>
        <v/>
      </c>
    </row>
    <row r="118" spans="2:23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A3'!BF112="","",'Form FGD RT Versi 1 Lembar A3'!BF112)</f>
        <v/>
      </c>
      <c r="E118" s="157" t="str">
        <f>IF('Form FGD RT Versi 1 Lembar A3'!BG112="","",'Form FGD RT Versi 1 Lembar A3'!BG112)</f>
        <v/>
      </c>
      <c r="F118" s="159" t="str">
        <f>IF('Form FGD RT Versi 1 Lembar A3'!BH112="","",'Form FGD RT Versi 1 Lembar A3'!BH112)</f>
        <v/>
      </c>
      <c r="G118" s="159" t="str">
        <f>IF('Form FGD RT Versi 1 Lembar A3'!BI112="","",'Form FGD RT Versi 1 Lembar A3'!BI112)</f>
        <v/>
      </c>
      <c r="H118" s="157" t="str">
        <f>IF('Form FGD RT Versi 1 Lembar A3'!BJ112="","",'Form FGD RT Versi 1 Lembar A3'!BJ112)</f>
        <v/>
      </c>
      <c r="I118" s="159" t="str">
        <f>IF('Form FGD RT Versi 1 Lembar A3'!BK112="","",'Form FGD RT Versi 1 Lembar A3'!BK112)</f>
        <v/>
      </c>
      <c r="J118" s="158" t="str">
        <f>IF('Form FGD RT Versi 1 Lembar A3'!BL112="","",'Form FGD RT Versi 1 Lembar A3'!BL112)</f>
        <v/>
      </c>
      <c r="K118" s="156" t="str">
        <f>IF('Form FGD RT Versi 1 Lembar A3'!BM112="","",'Form FGD RT Versi 1 Lembar A3'!BM112)</f>
        <v/>
      </c>
      <c r="L118" s="159" t="str">
        <f>IF('Form FGD RT Versi 1 Lembar A3'!BN112="","",'Form FGD RT Versi 1 Lembar A3'!BN112)</f>
        <v/>
      </c>
      <c r="M118" s="159" t="str">
        <f>IF('Form FGD RT Versi 1 Lembar A3'!BO112="","",'Form FGD RT Versi 1 Lembar A3'!BO112)</f>
        <v/>
      </c>
      <c r="N118" s="159" t="str">
        <f>IF('Form FGD RT Versi 1 Lembar A3'!BP112="","",'Form FGD RT Versi 1 Lembar A3'!BP112)</f>
        <v/>
      </c>
      <c r="O118" s="158" t="str">
        <f>IF('Form FGD RT Versi 1 Lembar A3'!BQ112="","",'Form FGD RT Versi 1 Lembar A3'!BQ112)</f>
        <v/>
      </c>
      <c r="P118" s="158" t="str">
        <f t="shared" si="2"/>
        <v/>
      </c>
      <c r="Q118" s="156" t="str">
        <f>IF('Form FGD RT Versi 1 Lembar A3'!BS112="","",'Form FGD RT Versi 1 Lembar A3'!BS112)</f>
        <v/>
      </c>
      <c r="R118" s="158" t="str">
        <f>IF('Form FGD RT Versi 1 Lembar A3'!BT112="","",'Form FGD RT Versi 1 Lembar A3'!BT112)</f>
        <v/>
      </c>
      <c r="S118" s="158" t="str">
        <f>IF('Form FGD RT Versi 1 Lembar A3'!BU112="","",'Form FGD RT Versi 1 Lembar A3'!BU112)</f>
        <v/>
      </c>
      <c r="T118" s="156" t="str">
        <f>IF('Form FGD RT Versi 1 Lembar A3'!BV112="","",'Form FGD RT Versi 1 Lembar A3'!BV112)</f>
        <v/>
      </c>
      <c r="U118" s="168" t="str">
        <f>IF('Form FGD RT Versi 1 Lembar A3'!BW112="","",'Form FGD RT Versi 1 Lembar A3'!BW112)</f>
        <v/>
      </c>
      <c r="V118" s="159" t="str">
        <f t="shared" si="3"/>
        <v/>
      </c>
      <c r="W118" s="169" t="str">
        <f>IF('Form FGD RT Versi 1 Lembar A3'!BY112="","",'Form FGD RT Versi 1 Lembar A3'!BY112)</f>
        <v/>
      </c>
    </row>
    <row r="119" spans="2:23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A3'!BF113="","",'Form FGD RT Versi 1 Lembar A3'!BF113)</f>
        <v/>
      </c>
      <c r="E119" s="157" t="str">
        <f>IF('Form FGD RT Versi 1 Lembar A3'!BG113="","",'Form FGD RT Versi 1 Lembar A3'!BG113)</f>
        <v/>
      </c>
      <c r="F119" s="159" t="str">
        <f>IF('Form FGD RT Versi 1 Lembar A3'!BH113="","",'Form FGD RT Versi 1 Lembar A3'!BH113)</f>
        <v/>
      </c>
      <c r="G119" s="159" t="str">
        <f>IF('Form FGD RT Versi 1 Lembar A3'!BI113="","",'Form FGD RT Versi 1 Lembar A3'!BI113)</f>
        <v/>
      </c>
      <c r="H119" s="157" t="str">
        <f>IF('Form FGD RT Versi 1 Lembar A3'!BJ113="","",'Form FGD RT Versi 1 Lembar A3'!BJ113)</f>
        <v/>
      </c>
      <c r="I119" s="159" t="str">
        <f>IF('Form FGD RT Versi 1 Lembar A3'!BK113="","",'Form FGD RT Versi 1 Lembar A3'!BK113)</f>
        <v/>
      </c>
      <c r="J119" s="158" t="str">
        <f>IF('Form FGD RT Versi 1 Lembar A3'!BL113="","",'Form FGD RT Versi 1 Lembar A3'!BL113)</f>
        <v/>
      </c>
      <c r="K119" s="156" t="str">
        <f>IF('Form FGD RT Versi 1 Lembar A3'!BM113="","",'Form FGD RT Versi 1 Lembar A3'!BM113)</f>
        <v/>
      </c>
      <c r="L119" s="159" t="str">
        <f>IF('Form FGD RT Versi 1 Lembar A3'!BN113="","",'Form FGD RT Versi 1 Lembar A3'!BN113)</f>
        <v/>
      </c>
      <c r="M119" s="159" t="str">
        <f>IF('Form FGD RT Versi 1 Lembar A3'!BO113="","",'Form FGD RT Versi 1 Lembar A3'!BO113)</f>
        <v/>
      </c>
      <c r="N119" s="159" t="str">
        <f>IF('Form FGD RT Versi 1 Lembar A3'!BP113="","",'Form FGD RT Versi 1 Lembar A3'!BP113)</f>
        <v/>
      </c>
      <c r="O119" s="158" t="str">
        <f>IF('Form FGD RT Versi 1 Lembar A3'!BQ113="","",'Form FGD RT Versi 1 Lembar A3'!BQ113)</f>
        <v/>
      </c>
      <c r="P119" s="158" t="str">
        <f t="shared" si="2"/>
        <v/>
      </c>
      <c r="Q119" s="156" t="str">
        <f>IF('Form FGD RT Versi 1 Lembar A3'!BS113="","",'Form FGD RT Versi 1 Lembar A3'!BS113)</f>
        <v/>
      </c>
      <c r="R119" s="158" t="str">
        <f>IF('Form FGD RT Versi 1 Lembar A3'!BT113="","",'Form FGD RT Versi 1 Lembar A3'!BT113)</f>
        <v/>
      </c>
      <c r="S119" s="158" t="str">
        <f>IF('Form FGD RT Versi 1 Lembar A3'!BU113="","",'Form FGD RT Versi 1 Lembar A3'!BU113)</f>
        <v/>
      </c>
      <c r="T119" s="156" t="str">
        <f>IF('Form FGD RT Versi 1 Lembar A3'!BV113="","",'Form FGD RT Versi 1 Lembar A3'!BV113)</f>
        <v/>
      </c>
      <c r="U119" s="168" t="str">
        <f>IF('Form FGD RT Versi 1 Lembar A3'!BW113="","",'Form FGD RT Versi 1 Lembar A3'!BW113)</f>
        <v/>
      </c>
      <c r="V119" s="159" t="str">
        <f t="shared" si="3"/>
        <v/>
      </c>
      <c r="W119" s="169" t="str">
        <f>IF('Form FGD RT Versi 1 Lembar A3'!BY113="","",'Form FGD RT Versi 1 Lembar A3'!BY113)</f>
        <v/>
      </c>
    </row>
    <row r="120" spans="2:23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A3'!BF114="","",'Form FGD RT Versi 1 Lembar A3'!BF114)</f>
        <v/>
      </c>
      <c r="E120" s="157" t="str">
        <f>IF('Form FGD RT Versi 1 Lembar A3'!BG114="","",'Form FGD RT Versi 1 Lembar A3'!BG114)</f>
        <v/>
      </c>
      <c r="F120" s="159" t="str">
        <f>IF('Form FGD RT Versi 1 Lembar A3'!BH114="","",'Form FGD RT Versi 1 Lembar A3'!BH114)</f>
        <v/>
      </c>
      <c r="G120" s="159" t="str">
        <f>IF('Form FGD RT Versi 1 Lembar A3'!BI114="","",'Form FGD RT Versi 1 Lembar A3'!BI114)</f>
        <v/>
      </c>
      <c r="H120" s="157" t="str">
        <f>IF('Form FGD RT Versi 1 Lembar A3'!BJ114="","",'Form FGD RT Versi 1 Lembar A3'!BJ114)</f>
        <v/>
      </c>
      <c r="I120" s="159" t="str">
        <f>IF('Form FGD RT Versi 1 Lembar A3'!BK114="","",'Form FGD RT Versi 1 Lembar A3'!BK114)</f>
        <v/>
      </c>
      <c r="J120" s="158" t="str">
        <f>IF('Form FGD RT Versi 1 Lembar A3'!BL114="","",'Form FGD RT Versi 1 Lembar A3'!BL114)</f>
        <v/>
      </c>
      <c r="K120" s="156" t="str">
        <f>IF('Form FGD RT Versi 1 Lembar A3'!BM114="","",'Form FGD RT Versi 1 Lembar A3'!BM114)</f>
        <v/>
      </c>
      <c r="L120" s="159" t="str">
        <f>IF('Form FGD RT Versi 1 Lembar A3'!BN114="","",'Form FGD RT Versi 1 Lembar A3'!BN114)</f>
        <v/>
      </c>
      <c r="M120" s="159" t="str">
        <f>IF('Form FGD RT Versi 1 Lembar A3'!BO114="","",'Form FGD RT Versi 1 Lembar A3'!BO114)</f>
        <v/>
      </c>
      <c r="N120" s="159" t="str">
        <f>IF('Form FGD RT Versi 1 Lembar A3'!BP114="","",'Form FGD RT Versi 1 Lembar A3'!BP114)</f>
        <v/>
      </c>
      <c r="O120" s="158" t="str">
        <f>IF('Form FGD RT Versi 1 Lembar A3'!BQ114="","",'Form FGD RT Versi 1 Lembar A3'!BQ114)</f>
        <v/>
      </c>
      <c r="P120" s="158" t="str">
        <f t="shared" si="2"/>
        <v/>
      </c>
      <c r="Q120" s="156" t="str">
        <f>IF('Form FGD RT Versi 1 Lembar A3'!BS114="","",'Form FGD RT Versi 1 Lembar A3'!BS114)</f>
        <v/>
      </c>
      <c r="R120" s="158" t="str">
        <f>IF('Form FGD RT Versi 1 Lembar A3'!BT114="","",'Form FGD RT Versi 1 Lembar A3'!BT114)</f>
        <v/>
      </c>
      <c r="S120" s="158" t="str">
        <f>IF('Form FGD RT Versi 1 Lembar A3'!BU114="","",'Form FGD RT Versi 1 Lembar A3'!BU114)</f>
        <v/>
      </c>
      <c r="T120" s="3" t="str">
        <f>IF('Form FGD RT Versi 1 Lembar A3'!BV114="","",'Form FGD RT Versi 1 Lembar A3'!BV114)</f>
        <v/>
      </c>
      <c r="U120" s="71" t="str">
        <f>IF('Form FGD RT Versi 1 Lembar A3'!BW114="","",'Form FGD RT Versi 1 Lembar A3'!BW114)</f>
        <v/>
      </c>
      <c r="V120" s="159" t="str">
        <f t="shared" si="3"/>
        <v/>
      </c>
      <c r="W120" s="169" t="str">
        <f>IF('Form FGD RT Versi 1 Lembar A3'!BY114="","",'Form FGD RT Versi 1 Lembar A3'!BY114)</f>
        <v/>
      </c>
    </row>
    <row r="121" spans="2:23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A3'!BF115="","",'Form FGD RT Versi 1 Lembar A3'!BF115)</f>
        <v/>
      </c>
      <c r="E121" s="157" t="str">
        <f>IF('Form FGD RT Versi 1 Lembar A3'!BG115="","",'Form FGD RT Versi 1 Lembar A3'!BG115)</f>
        <v/>
      </c>
      <c r="F121" s="159" t="str">
        <f>IF('Form FGD RT Versi 1 Lembar A3'!BH115="","",'Form FGD RT Versi 1 Lembar A3'!BH115)</f>
        <v/>
      </c>
      <c r="G121" s="159" t="str">
        <f>IF('Form FGD RT Versi 1 Lembar A3'!BI115="","",'Form FGD RT Versi 1 Lembar A3'!BI115)</f>
        <v/>
      </c>
      <c r="H121" s="157" t="str">
        <f>IF('Form FGD RT Versi 1 Lembar A3'!BJ115="","",'Form FGD RT Versi 1 Lembar A3'!BJ115)</f>
        <v/>
      </c>
      <c r="I121" s="159" t="str">
        <f>IF('Form FGD RT Versi 1 Lembar A3'!BK115="","",'Form FGD RT Versi 1 Lembar A3'!BK115)</f>
        <v/>
      </c>
      <c r="J121" s="158" t="str">
        <f>IF('Form FGD RT Versi 1 Lembar A3'!BL115="","",'Form FGD RT Versi 1 Lembar A3'!BL115)</f>
        <v/>
      </c>
      <c r="K121" s="156" t="str">
        <f>IF('Form FGD RT Versi 1 Lembar A3'!BM115="","",'Form FGD RT Versi 1 Lembar A3'!BM115)</f>
        <v/>
      </c>
      <c r="L121" s="159" t="str">
        <f>IF('Form FGD RT Versi 1 Lembar A3'!BN115="","",'Form FGD RT Versi 1 Lembar A3'!BN115)</f>
        <v/>
      </c>
      <c r="M121" s="159" t="str">
        <f>IF('Form FGD RT Versi 1 Lembar A3'!BO115="","",'Form FGD RT Versi 1 Lembar A3'!BO115)</f>
        <v/>
      </c>
      <c r="N121" s="159" t="str">
        <f>IF('Form FGD RT Versi 1 Lembar A3'!BP115="","",'Form FGD RT Versi 1 Lembar A3'!BP115)</f>
        <v/>
      </c>
      <c r="O121" s="158" t="str">
        <f>IF('Form FGD RT Versi 1 Lembar A3'!BQ115="","",'Form FGD RT Versi 1 Lembar A3'!BQ115)</f>
        <v/>
      </c>
      <c r="P121" s="158" t="str">
        <f t="shared" si="2"/>
        <v/>
      </c>
      <c r="Q121" s="156" t="str">
        <f>IF('Form FGD RT Versi 1 Lembar A3'!BS115="","",'Form FGD RT Versi 1 Lembar A3'!BS115)</f>
        <v/>
      </c>
      <c r="R121" s="158" t="str">
        <f>IF('Form FGD RT Versi 1 Lembar A3'!BT115="","",'Form FGD RT Versi 1 Lembar A3'!BT115)</f>
        <v/>
      </c>
      <c r="S121" s="158" t="str">
        <f>IF('Form FGD RT Versi 1 Lembar A3'!BU115="","",'Form FGD RT Versi 1 Lembar A3'!BU115)</f>
        <v/>
      </c>
      <c r="T121" s="156" t="str">
        <f>IF('Form FGD RT Versi 1 Lembar A3'!BV115="","",'Form FGD RT Versi 1 Lembar A3'!BV115)</f>
        <v/>
      </c>
      <c r="U121" s="168" t="str">
        <f>IF('Form FGD RT Versi 1 Lembar A3'!BW115="","",'Form FGD RT Versi 1 Lembar A3'!BW115)</f>
        <v/>
      </c>
      <c r="V121" s="159" t="str">
        <f t="shared" si="3"/>
        <v/>
      </c>
      <c r="W121" s="169" t="str">
        <f>IF('Form FGD RT Versi 1 Lembar A3'!BY115="","",'Form FGD RT Versi 1 Lembar A3'!BY115)</f>
        <v/>
      </c>
    </row>
    <row r="122" spans="2:23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A3'!BF116="","",'Form FGD RT Versi 1 Lembar A3'!BF116)</f>
        <v/>
      </c>
      <c r="E122" s="157" t="str">
        <f>IF('Form FGD RT Versi 1 Lembar A3'!BG116="","",'Form FGD RT Versi 1 Lembar A3'!BG116)</f>
        <v/>
      </c>
      <c r="F122" s="159" t="str">
        <f>IF('Form FGD RT Versi 1 Lembar A3'!BH116="","",'Form FGD RT Versi 1 Lembar A3'!BH116)</f>
        <v/>
      </c>
      <c r="G122" s="159" t="str">
        <f>IF('Form FGD RT Versi 1 Lembar A3'!BI116="","",'Form FGD RT Versi 1 Lembar A3'!BI116)</f>
        <v/>
      </c>
      <c r="H122" s="157" t="str">
        <f>IF('Form FGD RT Versi 1 Lembar A3'!BJ116="","",'Form FGD RT Versi 1 Lembar A3'!BJ116)</f>
        <v/>
      </c>
      <c r="I122" s="159" t="str">
        <f>IF('Form FGD RT Versi 1 Lembar A3'!BK116="","",'Form FGD RT Versi 1 Lembar A3'!BK116)</f>
        <v/>
      </c>
      <c r="J122" s="158" t="str">
        <f>IF('Form FGD RT Versi 1 Lembar A3'!BL116="","",'Form FGD RT Versi 1 Lembar A3'!BL116)</f>
        <v/>
      </c>
      <c r="K122" s="156" t="str">
        <f>IF('Form FGD RT Versi 1 Lembar A3'!BM116="","",'Form FGD RT Versi 1 Lembar A3'!BM116)</f>
        <v/>
      </c>
      <c r="L122" s="159" t="str">
        <f>IF('Form FGD RT Versi 1 Lembar A3'!BN116="","",'Form FGD RT Versi 1 Lembar A3'!BN116)</f>
        <v/>
      </c>
      <c r="M122" s="159" t="str">
        <f>IF('Form FGD RT Versi 1 Lembar A3'!BO116="","",'Form FGD RT Versi 1 Lembar A3'!BO116)</f>
        <v/>
      </c>
      <c r="N122" s="159" t="str">
        <f>IF('Form FGD RT Versi 1 Lembar A3'!BP116="","",'Form FGD RT Versi 1 Lembar A3'!BP116)</f>
        <v/>
      </c>
      <c r="O122" s="158" t="str">
        <f>IF('Form FGD RT Versi 1 Lembar A3'!BQ116="","",'Form FGD RT Versi 1 Lembar A3'!BQ116)</f>
        <v/>
      </c>
      <c r="P122" s="158" t="str">
        <f t="shared" si="2"/>
        <v/>
      </c>
      <c r="Q122" s="156" t="str">
        <f>IF('Form FGD RT Versi 1 Lembar A3'!BS116="","",'Form FGD RT Versi 1 Lembar A3'!BS116)</f>
        <v/>
      </c>
      <c r="R122" s="158" t="str">
        <f>IF('Form FGD RT Versi 1 Lembar A3'!BT116="","",'Form FGD RT Versi 1 Lembar A3'!BT116)</f>
        <v/>
      </c>
      <c r="S122" s="158" t="str">
        <f>IF('Form FGD RT Versi 1 Lembar A3'!BU116="","",'Form FGD RT Versi 1 Lembar A3'!BU116)</f>
        <v/>
      </c>
      <c r="T122" s="3" t="str">
        <f>IF('Form FGD RT Versi 1 Lembar A3'!BV116="","",'Form FGD RT Versi 1 Lembar A3'!BV116)</f>
        <v/>
      </c>
      <c r="U122" s="71" t="str">
        <f>IF('Form FGD RT Versi 1 Lembar A3'!BW116="","",'Form FGD RT Versi 1 Lembar A3'!BW116)</f>
        <v/>
      </c>
      <c r="V122" s="159" t="str">
        <f t="shared" si="3"/>
        <v/>
      </c>
      <c r="W122" s="169" t="str">
        <f>IF('Form FGD RT Versi 1 Lembar A3'!BY116="","",'Form FGD RT Versi 1 Lembar A3'!BY116)</f>
        <v/>
      </c>
    </row>
    <row r="123" spans="2:23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A3'!BF117="","",'Form FGD RT Versi 1 Lembar A3'!BF117)</f>
        <v/>
      </c>
      <c r="E123" s="157" t="str">
        <f>IF('Form FGD RT Versi 1 Lembar A3'!BG117="","",'Form FGD RT Versi 1 Lembar A3'!BG117)</f>
        <v/>
      </c>
      <c r="F123" s="159" t="str">
        <f>IF('Form FGD RT Versi 1 Lembar A3'!BH117="","",'Form FGD RT Versi 1 Lembar A3'!BH117)</f>
        <v/>
      </c>
      <c r="G123" s="159" t="str">
        <f>IF('Form FGD RT Versi 1 Lembar A3'!BI117="","",'Form FGD RT Versi 1 Lembar A3'!BI117)</f>
        <v/>
      </c>
      <c r="H123" s="157" t="str">
        <f>IF('Form FGD RT Versi 1 Lembar A3'!BJ117="","",'Form FGD RT Versi 1 Lembar A3'!BJ117)</f>
        <v/>
      </c>
      <c r="I123" s="159" t="str">
        <f>IF('Form FGD RT Versi 1 Lembar A3'!BK117="","",'Form FGD RT Versi 1 Lembar A3'!BK117)</f>
        <v/>
      </c>
      <c r="J123" s="158" t="str">
        <f>IF('Form FGD RT Versi 1 Lembar A3'!BL117="","",'Form FGD RT Versi 1 Lembar A3'!BL117)</f>
        <v/>
      </c>
      <c r="K123" s="156" t="str">
        <f>IF('Form FGD RT Versi 1 Lembar A3'!BM117="","",'Form FGD RT Versi 1 Lembar A3'!BM117)</f>
        <v/>
      </c>
      <c r="L123" s="159" t="str">
        <f>IF('Form FGD RT Versi 1 Lembar A3'!BN117="","",'Form FGD RT Versi 1 Lembar A3'!BN117)</f>
        <v/>
      </c>
      <c r="M123" s="159" t="str">
        <f>IF('Form FGD RT Versi 1 Lembar A3'!BO117="","",'Form FGD RT Versi 1 Lembar A3'!BO117)</f>
        <v/>
      </c>
      <c r="N123" s="159" t="str">
        <f>IF('Form FGD RT Versi 1 Lembar A3'!BP117="","",'Form FGD RT Versi 1 Lembar A3'!BP117)</f>
        <v/>
      </c>
      <c r="O123" s="158" t="str">
        <f>IF('Form FGD RT Versi 1 Lembar A3'!BQ117="","",'Form FGD RT Versi 1 Lembar A3'!BQ117)</f>
        <v/>
      </c>
      <c r="P123" s="158" t="str">
        <f t="shared" si="2"/>
        <v/>
      </c>
      <c r="Q123" s="156" t="str">
        <f>IF('Form FGD RT Versi 1 Lembar A3'!BS117="","",'Form FGD RT Versi 1 Lembar A3'!BS117)</f>
        <v/>
      </c>
      <c r="R123" s="158" t="str">
        <f>IF('Form FGD RT Versi 1 Lembar A3'!BT117="","",'Form FGD RT Versi 1 Lembar A3'!BT117)</f>
        <v/>
      </c>
      <c r="S123" s="158" t="str">
        <f>IF('Form FGD RT Versi 1 Lembar A3'!BU117="","",'Form FGD RT Versi 1 Lembar A3'!BU117)</f>
        <v/>
      </c>
      <c r="T123" s="3" t="str">
        <f>IF('Form FGD RT Versi 1 Lembar A3'!BV117="","",'Form FGD RT Versi 1 Lembar A3'!BV117)</f>
        <v/>
      </c>
      <c r="U123" s="71" t="str">
        <f>IF('Form FGD RT Versi 1 Lembar A3'!BW117="","",'Form FGD RT Versi 1 Lembar A3'!BW117)</f>
        <v/>
      </c>
      <c r="V123" s="159" t="str">
        <f t="shared" si="3"/>
        <v/>
      </c>
      <c r="W123" s="169" t="str">
        <f>IF('Form FGD RT Versi 1 Lembar A3'!BY117="","",'Form FGD RT Versi 1 Lembar A3'!BY117)</f>
        <v/>
      </c>
    </row>
    <row r="124" spans="2:23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A3'!BF118="","",'Form FGD RT Versi 1 Lembar A3'!BF118)</f>
        <v/>
      </c>
      <c r="E124" s="157" t="str">
        <f>IF('Form FGD RT Versi 1 Lembar A3'!BG118="","",'Form FGD RT Versi 1 Lembar A3'!BG118)</f>
        <v/>
      </c>
      <c r="F124" s="159" t="str">
        <f>IF('Form FGD RT Versi 1 Lembar A3'!BH118="","",'Form FGD RT Versi 1 Lembar A3'!BH118)</f>
        <v/>
      </c>
      <c r="G124" s="159" t="str">
        <f>IF('Form FGD RT Versi 1 Lembar A3'!BI118="","",'Form FGD RT Versi 1 Lembar A3'!BI118)</f>
        <v/>
      </c>
      <c r="H124" s="157" t="str">
        <f>IF('Form FGD RT Versi 1 Lembar A3'!BJ118="","",'Form FGD RT Versi 1 Lembar A3'!BJ118)</f>
        <v/>
      </c>
      <c r="I124" s="159" t="str">
        <f>IF('Form FGD RT Versi 1 Lembar A3'!BK118="","",'Form FGD RT Versi 1 Lembar A3'!BK118)</f>
        <v/>
      </c>
      <c r="J124" s="158" t="str">
        <f>IF('Form FGD RT Versi 1 Lembar A3'!BL118="","",'Form FGD RT Versi 1 Lembar A3'!BL118)</f>
        <v/>
      </c>
      <c r="K124" s="156" t="str">
        <f>IF('Form FGD RT Versi 1 Lembar A3'!BM118="","",'Form FGD RT Versi 1 Lembar A3'!BM118)</f>
        <v/>
      </c>
      <c r="L124" s="159" t="str">
        <f>IF('Form FGD RT Versi 1 Lembar A3'!BN118="","",'Form FGD RT Versi 1 Lembar A3'!BN118)</f>
        <v/>
      </c>
      <c r="M124" s="159" t="str">
        <f>IF('Form FGD RT Versi 1 Lembar A3'!BO118="","",'Form FGD RT Versi 1 Lembar A3'!BO118)</f>
        <v/>
      </c>
      <c r="N124" s="159" t="str">
        <f>IF('Form FGD RT Versi 1 Lembar A3'!BP118="","",'Form FGD RT Versi 1 Lembar A3'!BP118)</f>
        <v/>
      </c>
      <c r="O124" s="158" t="str">
        <f>IF('Form FGD RT Versi 1 Lembar A3'!BQ118="","",'Form FGD RT Versi 1 Lembar A3'!BQ118)</f>
        <v/>
      </c>
      <c r="P124" s="158" t="str">
        <f t="shared" si="2"/>
        <v/>
      </c>
      <c r="Q124" s="156" t="str">
        <f>IF('Form FGD RT Versi 1 Lembar A3'!BS118="","",'Form FGD RT Versi 1 Lembar A3'!BS118)</f>
        <v/>
      </c>
      <c r="R124" s="158" t="str">
        <f>IF('Form FGD RT Versi 1 Lembar A3'!BT118="","",'Form FGD RT Versi 1 Lembar A3'!BT118)</f>
        <v/>
      </c>
      <c r="S124" s="158" t="str">
        <f>IF('Form FGD RT Versi 1 Lembar A3'!BU118="","",'Form FGD RT Versi 1 Lembar A3'!BU118)</f>
        <v/>
      </c>
      <c r="T124" s="156" t="str">
        <f>IF('Form FGD RT Versi 1 Lembar A3'!BV118="","",'Form FGD RT Versi 1 Lembar A3'!BV118)</f>
        <v/>
      </c>
      <c r="U124" s="168" t="str">
        <f>IF('Form FGD RT Versi 1 Lembar A3'!BW118="","",'Form FGD RT Versi 1 Lembar A3'!BW118)</f>
        <v/>
      </c>
      <c r="V124" s="159" t="str">
        <f t="shared" si="3"/>
        <v/>
      </c>
      <c r="W124" s="169" t="str">
        <f>IF('Form FGD RT Versi 1 Lembar A3'!BY118="","",'Form FGD RT Versi 1 Lembar A3'!BY118)</f>
        <v/>
      </c>
    </row>
    <row r="125" spans="2:23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A3'!BF119="","",'Form FGD RT Versi 1 Lembar A3'!BF119)</f>
        <v/>
      </c>
      <c r="E125" s="157" t="str">
        <f>IF('Form FGD RT Versi 1 Lembar A3'!BG119="","",'Form FGD RT Versi 1 Lembar A3'!BG119)</f>
        <v/>
      </c>
      <c r="F125" s="159" t="str">
        <f>IF('Form FGD RT Versi 1 Lembar A3'!BH119="","",'Form FGD RT Versi 1 Lembar A3'!BH119)</f>
        <v/>
      </c>
      <c r="G125" s="159" t="str">
        <f>IF('Form FGD RT Versi 1 Lembar A3'!BI119="","",'Form FGD RT Versi 1 Lembar A3'!BI119)</f>
        <v/>
      </c>
      <c r="H125" s="157" t="str">
        <f>IF('Form FGD RT Versi 1 Lembar A3'!BJ119="","",'Form FGD RT Versi 1 Lembar A3'!BJ119)</f>
        <v/>
      </c>
      <c r="I125" s="159" t="str">
        <f>IF('Form FGD RT Versi 1 Lembar A3'!BK119="","",'Form FGD RT Versi 1 Lembar A3'!BK119)</f>
        <v/>
      </c>
      <c r="J125" s="158" t="str">
        <f>IF('Form FGD RT Versi 1 Lembar A3'!BL119="","",'Form FGD RT Versi 1 Lembar A3'!BL119)</f>
        <v/>
      </c>
      <c r="K125" s="156" t="str">
        <f>IF('Form FGD RT Versi 1 Lembar A3'!BM119="","",'Form FGD RT Versi 1 Lembar A3'!BM119)</f>
        <v/>
      </c>
      <c r="L125" s="159" t="str">
        <f>IF('Form FGD RT Versi 1 Lembar A3'!BN119="","",'Form FGD RT Versi 1 Lembar A3'!BN119)</f>
        <v/>
      </c>
      <c r="M125" s="159" t="str">
        <f>IF('Form FGD RT Versi 1 Lembar A3'!BO119="","",'Form FGD RT Versi 1 Lembar A3'!BO119)</f>
        <v/>
      </c>
      <c r="N125" s="159" t="str">
        <f>IF('Form FGD RT Versi 1 Lembar A3'!BP119="","",'Form FGD RT Versi 1 Lembar A3'!BP119)</f>
        <v/>
      </c>
      <c r="O125" s="158" t="str">
        <f>IF('Form FGD RT Versi 1 Lembar A3'!BQ119="","",'Form FGD RT Versi 1 Lembar A3'!BQ119)</f>
        <v/>
      </c>
      <c r="P125" s="158" t="str">
        <f t="shared" si="2"/>
        <v/>
      </c>
      <c r="Q125" s="156" t="str">
        <f>IF('Form FGD RT Versi 1 Lembar A3'!BS119="","",'Form FGD RT Versi 1 Lembar A3'!BS119)</f>
        <v/>
      </c>
      <c r="R125" s="158" t="str">
        <f>IF('Form FGD RT Versi 1 Lembar A3'!BT119="","",'Form FGD RT Versi 1 Lembar A3'!BT119)</f>
        <v/>
      </c>
      <c r="S125" s="158" t="str">
        <f>IF('Form FGD RT Versi 1 Lembar A3'!BU119="","",'Form FGD RT Versi 1 Lembar A3'!BU119)</f>
        <v/>
      </c>
      <c r="T125" s="156" t="str">
        <f>IF('Form FGD RT Versi 1 Lembar A3'!BV119="","",'Form FGD RT Versi 1 Lembar A3'!BV119)</f>
        <v/>
      </c>
      <c r="U125" s="168" t="str">
        <f>IF('Form FGD RT Versi 1 Lembar A3'!BW119="","",'Form FGD RT Versi 1 Lembar A3'!BW119)</f>
        <v/>
      </c>
      <c r="V125" s="159" t="str">
        <f t="shared" si="3"/>
        <v/>
      </c>
      <c r="W125" s="169" t="str">
        <f>IF('Form FGD RT Versi 1 Lembar A3'!BY119="","",'Form FGD RT Versi 1 Lembar A3'!BY119)</f>
        <v/>
      </c>
    </row>
    <row r="126" spans="2:23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A3'!BF120="","",'Form FGD RT Versi 1 Lembar A3'!BF120)</f>
        <v/>
      </c>
      <c r="E126" s="157" t="str">
        <f>IF('Form FGD RT Versi 1 Lembar A3'!BG120="","",'Form FGD RT Versi 1 Lembar A3'!BG120)</f>
        <v/>
      </c>
      <c r="F126" s="159" t="str">
        <f>IF('Form FGD RT Versi 1 Lembar A3'!BH120="","",'Form FGD RT Versi 1 Lembar A3'!BH120)</f>
        <v/>
      </c>
      <c r="G126" s="159" t="str">
        <f>IF('Form FGD RT Versi 1 Lembar A3'!BI120="","",'Form FGD RT Versi 1 Lembar A3'!BI120)</f>
        <v/>
      </c>
      <c r="H126" s="157" t="str">
        <f>IF('Form FGD RT Versi 1 Lembar A3'!BJ120="","",'Form FGD RT Versi 1 Lembar A3'!BJ120)</f>
        <v/>
      </c>
      <c r="I126" s="159" t="str">
        <f>IF('Form FGD RT Versi 1 Lembar A3'!BK120="","",'Form FGD RT Versi 1 Lembar A3'!BK120)</f>
        <v/>
      </c>
      <c r="J126" s="158" t="str">
        <f>IF('Form FGD RT Versi 1 Lembar A3'!BL120="","",'Form FGD RT Versi 1 Lembar A3'!BL120)</f>
        <v/>
      </c>
      <c r="K126" s="156" t="str">
        <f>IF('Form FGD RT Versi 1 Lembar A3'!BM120="","",'Form FGD RT Versi 1 Lembar A3'!BM120)</f>
        <v/>
      </c>
      <c r="L126" s="159" t="str">
        <f>IF('Form FGD RT Versi 1 Lembar A3'!BN120="","",'Form FGD RT Versi 1 Lembar A3'!BN120)</f>
        <v/>
      </c>
      <c r="M126" s="159" t="str">
        <f>IF('Form FGD RT Versi 1 Lembar A3'!BO120="","",'Form FGD RT Versi 1 Lembar A3'!BO120)</f>
        <v/>
      </c>
      <c r="N126" s="159" t="str">
        <f>IF('Form FGD RT Versi 1 Lembar A3'!BP120="","",'Form FGD RT Versi 1 Lembar A3'!BP120)</f>
        <v/>
      </c>
      <c r="O126" s="158" t="str">
        <f>IF('Form FGD RT Versi 1 Lembar A3'!BQ120="","",'Form FGD RT Versi 1 Lembar A3'!BQ120)</f>
        <v/>
      </c>
      <c r="P126" s="158" t="str">
        <f t="shared" si="2"/>
        <v/>
      </c>
      <c r="Q126" s="156" t="str">
        <f>IF('Form FGD RT Versi 1 Lembar A3'!BS120="","",'Form FGD RT Versi 1 Lembar A3'!BS120)</f>
        <v/>
      </c>
      <c r="R126" s="158" t="str">
        <f>IF('Form FGD RT Versi 1 Lembar A3'!BT120="","",'Form FGD RT Versi 1 Lembar A3'!BT120)</f>
        <v/>
      </c>
      <c r="S126" s="158" t="str">
        <f>IF('Form FGD RT Versi 1 Lembar A3'!BU120="","",'Form FGD RT Versi 1 Lembar A3'!BU120)</f>
        <v/>
      </c>
      <c r="T126" s="156" t="str">
        <f>IF('Form FGD RT Versi 1 Lembar A3'!BV120="","",'Form FGD RT Versi 1 Lembar A3'!BV120)</f>
        <v/>
      </c>
      <c r="U126" s="168" t="str">
        <f>IF('Form FGD RT Versi 1 Lembar A3'!BW120="","",'Form FGD RT Versi 1 Lembar A3'!BW120)</f>
        <v/>
      </c>
      <c r="V126" s="159" t="str">
        <f t="shared" si="3"/>
        <v/>
      </c>
      <c r="W126" s="169" t="str">
        <f>IF('Form FGD RT Versi 1 Lembar A3'!BY120="","",'Form FGD RT Versi 1 Lembar A3'!BY120)</f>
        <v/>
      </c>
    </row>
    <row r="127" spans="2:23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A3'!BF121="","",'Form FGD RT Versi 1 Lembar A3'!BF121)</f>
        <v/>
      </c>
      <c r="E127" s="157" t="str">
        <f>IF('Form FGD RT Versi 1 Lembar A3'!BG121="","",'Form FGD RT Versi 1 Lembar A3'!BG121)</f>
        <v/>
      </c>
      <c r="F127" s="159" t="str">
        <f>IF('Form FGD RT Versi 1 Lembar A3'!BH121="","",'Form FGD RT Versi 1 Lembar A3'!BH121)</f>
        <v/>
      </c>
      <c r="G127" s="159" t="str">
        <f>IF('Form FGD RT Versi 1 Lembar A3'!BI121="","",'Form FGD RT Versi 1 Lembar A3'!BI121)</f>
        <v/>
      </c>
      <c r="H127" s="157" t="str">
        <f>IF('Form FGD RT Versi 1 Lembar A3'!BJ121="","",'Form FGD RT Versi 1 Lembar A3'!BJ121)</f>
        <v/>
      </c>
      <c r="I127" s="159" t="str">
        <f>IF('Form FGD RT Versi 1 Lembar A3'!BK121="","",'Form FGD RT Versi 1 Lembar A3'!BK121)</f>
        <v/>
      </c>
      <c r="J127" s="158" t="str">
        <f>IF('Form FGD RT Versi 1 Lembar A3'!BL121="","",'Form FGD RT Versi 1 Lembar A3'!BL121)</f>
        <v/>
      </c>
      <c r="K127" s="156" t="str">
        <f>IF('Form FGD RT Versi 1 Lembar A3'!BM121="","",'Form FGD RT Versi 1 Lembar A3'!BM121)</f>
        <v/>
      </c>
      <c r="L127" s="159" t="str">
        <f>IF('Form FGD RT Versi 1 Lembar A3'!BN121="","",'Form FGD RT Versi 1 Lembar A3'!BN121)</f>
        <v/>
      </c>
      <c r="M127" s="159" t="str">
        <f>IF('Form FGD RT Versi 1 Lembar A3'!BO121="","",'Form FGD RT Versi 1 Lembar A3'!BO121)</f>
        <v/>
      </c>
      <c r="N127" s="159" t="str">
        <f>IF('Form FGD RT Versi 1 Lembar A3'!BP121="","",'Form FGD RT Versi 1 Lembar A3'!BP121)</f>
        <v/>
      </c>
      <c r="O127" s="158" t="str">
        <f>IF('Form FGD RT Versi 1 Lembar A3'!BQ121="","",'Form FGD RT Versi 1 Lembar A3'!BQ121)</f>
        <v/>
      </c>
      <c r="P127" s="158" t="str">
        <f t="shared" si="2"/>
        <v/>
      </c>
      <c r="Q127" s="156" t="str">
        <f>IF('Form FGD RT Versi 1 Lembar A3'!BS121="","",'Form FGD RT Versi 1 Lembar A3'!BS121)</f>
        <v/>
      </c>
      <c r="R127" s="158" t="str">
        <f>IF('Form FGD RT Versi 1 Lembar A3'!BT121="","",'Form FGD RT Versi 1 Lembar A3'!BT121)</f>
        <v/>
      </c>
      <c r="S127" s="158" t="str">
        <f>IF('Form FGD RT Versi 1 Lembar A3'!BU121="","",'Form FGD RT Versi 1 Lembar A3'!BU121)</f>
        <v/>
      </c>
      <c r="T127" s="156" t="str">
        <f>IF('Form FGD RT Versi 1 Lembar A3'!BV121="","",'Form FGD RT Versi 1 Lembar A3'!BV121)</f>
        <v/>
      </c>
      <c r="U127" s="168" t="str">
        <f>IF('Form FGD RT Versi 1 Lembar A3'!BW121="","",'Form FGD RT Versi 1 Lembar A3'!BW121)</f>
        <v/>
      </c>
      <c r="V127" s="159" t="str">
        <f t="shared" si="3"/>
        <v/>
      </c>
      <c r="W127" s="169" t="str">
        <f>IF('Form FGD RT Versi 1 Lembar A3'!BY121="","",'Form FGD RT Versi 1 Lembar A3'!BY121)</f>
        <v/>
      </c>
    </row>
    <row r="128" spans="2:23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A3'!BF122="","",'Form FGD RT Versi 1 Lembar A3'!BF122)</f>
        <v/>
      </c>
      <c r="E128" s="157" t="str">
        <f>IF('Form FGD RT Versi 1 Lembar A3'!BG122="","",'Form FGD RT Versi 1 Lembar A3'!BG122)</f>
        <v/>
      </c>
      <c r="F128" s="159" t="str">
        <f>IF('Form FGD RT Versi 1 Lembar A3'!BH122="","",'Form FGD RT Versi 1 Lembar A3'!BH122)</f>
        <v/>
      </c>
      <c r="G128" s="159" t="str">
        <f>IF('Form FGD RT Versi 1 Lembar A3'!BI122="","",'Form FGD RT Versi 1 Lembar A3'!BI122)</f>
        <v/>
      </c>
      <c r="H128" s="157" t="str">
        <f>IF('Form FGD RT Versi 1 Lembar A3'!BJ122="","",'Form FGD RT Versi 1 Lembar A3'!BJ122)</f>
        <v/>
      </c>
      <c r="I128" s="159" t="str">
        <f>IF('Form FGD RT Versi 1 Lembar A3'!BK122="","",'Form FGD RT Versi 1 Lembar A3'!BK122)</f>
        <v/>
      </c>
      <c r="J128" s="158" t="str">
        <f>IF('Form FGD RT Versi 1 Lembar A3'!BL122="","",'Form FGD RT Versi 1 Lembar A3'!BL122)</f>
        <v/>
      </c>
      <c r="K128" s="156" t="str">
        <f>IF('Form FGD RT Versi 1 Lembar A3'!BM122="","",'Form FGD RT Versi 1 Lembar A3'!BM122)</f>
        <v/>
      </c>
      <c r="L128" s="159" t="str">
        <f>IF('Form FGD RT Versi 1 Lembar A3'!BN122="","",'Form FGD RT Versi 1 Lembar A3'!BN122)</f>
        <v/>
      </c>
      <c r="M128" s="159" t="str">
        <f>IF('Form FGD RT Versi 1 Lembar A3'!BO122="","",'Form FGD RT Versi 1 Lembar A3'!BO122)</f>
        <v/>
      </c>
      <c r="N128" s="159" t="str">
        <f>IF('Form FGD RT Versi 1 Lembar A3'!BP122="","",'Form FGD RT Versi 1 Lembar A3'!BP122)</f>
        <v/>
      </c>
      <c r="O128" s="158" t="str">
        <f>IF('Form FGD RT Versi 1 Lembar A3'!BQ122="","",'Form FGD RT Versi 1 Lembar A3'!BQ122)</f>
        <v/>
      </c>
      <c r="P128" s="158" t="str">
        <f t="shared" si="2"/>
        <v/>
      </c>
      <c r="Q128" s="156" t="str">
        <f>IF('Form FGD RT Versi 1 Lembar A3'!BS122="","",'Form FGD RT Versi 1 Lembar A3'!BS122)</f>
        <v/>
      </c>
      <c r="R128" s="158" t="str">
        <f>IF('Form FGD RT Versi 1 Lembar A3'!BT122="","",'Form FGD RT Versi 1 Lembar A3'!BT122)</f>
        <v/>
      </c>
      <c r="S128" s="158" t="str">
        <f>IF('Form FGD RT Versi 1 Lembar A3'!BU122="","",'Form FGD RT Versi 1 Lembar A3'!BU122)</f>
        <v/>
      </c>
      <c r="T128" s="156" t="str">
        <f>IF('Form FGD RT Versi 1 Lembar A3'!BV122="","",'Form FGD RT Versi 1 Lembar A3'!BV122)</f>
        <v/>
      </c>
      <c r="U128" s="168" t="str">
        <f>IF('Form FGD RT Versi 1 Lembar A3'!BW122="","",'Form FGD RT Versi 1 Lembar A3'!BW122)</f>
        <v/>
      </c>
      <c r="V128" s="159" t="str">
        <f t="shared" si="3"/>
        <v/>
      </c>
      <c r="W128" s="169" t="str">
        <f>IF('Form FGD RT Versi 1 Lembar A3'!BY122="","",'Form FGD RT Versi 1 Lembar A3'!BY122)</f>
        <v/>
      </c>
    </row>
    <row r="129" spans="2:23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A3'!BF123="","",'Form FGD RT Versi 1 Lembar A3'!BF123)</f>
        <v/>
      </c>
      <c r="E129" s="157" t="str">
        <f>IF('Form FGD RT Versi 1 Lembar A3'!BG123="","",'Form FGD RT Versi 1 Lembar A3'!BG123)</f>
        <v/>
      </c>
      <c r="F129" s="159" t="str">
        <f>IF('Form FGD RT Versi 1 Lembar A3'!BH123="","",'Form FGD RT Versi 1 Lembar A3'!BH123)</f>
        <v/>
      </c>
      <c r="G129" s="159" t="str">
        <f>IF('Form FGD RT Versi 1 Lembar A3'!BI123="","",'Form FGD RT Versi 1 Lembar A3'!BI123)</f>
        <v/>
      </c>
      <c r="H129" s="157" t="str">
        <f>IF('Form FGD RT Versi 1 Lembar A3'!BJ123="","",'Form FGD RT Versi 1 Lembar A3'!BJ123)</f>
        <v/>
      </c>
      <c r="I129" s="159" t="str">
        <f>IF('Form FGD RT Versi 1 Lembar A3'!BK123="","",'Form FGD RT Versi 1 Lembar A3'!BK123)</f>
        <v/>
      </c>
      <c r="J129" s="158" t="str">
        <f>IF('Form FGD RT Versi 1 Lembar A3'!BL123="","",'Form FGD RT Versi 1 Lembar A3'!BL123)</f>
        <v/>
      </c>
      <c r="K129" s="156" t="str">
        <f>IF('Form FGD RT Versi 1 Lembar A3'!BM123="","",'Form FGD RT Versi 1 Lembar A3'!BM123)</f>
        <v/>
      </c>
      <c r="L129" s="159" t="str">
        <f>IF('Form FGD RT Versi 1 Lembar A3'!BN123="","",'Form FGD RT Versi 1 Lembar A3'!BN123)</f>
        <v/>
      </c>
      <c r="M129" s="159" t="str">
        <f>IF('Form FGD RT Versi 1 Lembar A3'!BO123="","",'Form FGD RT Versi 1 Lembar A3'!BO123)</f>
        <v/>
      </c>
      <c r="N129" s="159" t="str">
        <f>IF('Form FGD RT Versi 1 Lembar A3'!BP123="","",'Form FGD RT Versi 1 Lembar A3'!BP123)</f>
        <v/>
      </c>
      <c r="O129" s="158" t="str">
        <f>IF('Form FGD RT Versi 1 Lembar A3'!BQ123="","",'Form FGD RT Versi 1 Lembar A3'!BQ123)</f>
        <v/>
      </c>
      <c r="P129" s="158" t="str">
        <f t="shared" si="2"/>
        <v/>
      </c>
      <c r="Q129" s="156" t="str">
        <f>IF('Form FGD RT Versi 1 Lembar A3'!BS123="","",'Form FGD RT Versi 1 Lembar A3'!BS123)</f>
        <v/>
      </c>
      <c r="R129" s="158" t="str">
        <f>IF('Form FGD RT Versi 1 Lembar A3'!BT123="","",'Form FGD RT Versi 1 Lembar A3'!BT123)</f>
        <v/>
      </c>
      <c r="S129" s="158" t="str">
        <f>IF('Form FGD RT Versi 1 Lembar A3'!BU123="","",'Form FGD RT Versi 1 Lembar A3'!BU123)</f>
        <v/>
      </c>
      <c r="T129" s="156" t="str">
        <f>IF('Form FGD RT Versi 1 Lembar A3'!BV123="","",'Form FGD RT Versi 1 Lembar A3'!BV123)</f>
        <v/>
      </c>
      <c r="U129" s="168" t="str">
        <f>IF('Form FGD RT Versi 1 Lembar A3'!BW123="","",'Form FGD RT Versi 1 Lembar A3'!BW123)</f>
        <v/>
      </c>
      <c r="V129" s="159" t="str">
        <f t="shared" si="3"/>
        <v/>
      </c>
      <c r="W129" s="169" t="str">
        <f>IF('Form FGD RT Versi 1 Lembar A3'!BY123="","",'Form FGD RT Versi 1 Lembar A3'!BY123)</f>
        <v/>
      </c>
    </row>
    <row r="130" spans="2:23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A3'!BF124="","",'Form FGD RT Versi 1 Lembar A3'!BF124)</f>
        <v/>
      </c>
      <c r="E130" s="157" t="str">
        <f>IF('Form FGD RT Versi 1 Lembar A3'!BG124="","",'Form FGD RT Versi 1 Lembar A3'!BG124)</f>
        <v/>
      </c>
      <c r="F130" s="159" t="str">
        <f>IF('Form FGD RT Versi 1 Lembar A3'!BH124="","",'Form FGD RT Versi 1 Lembar A3'!BH124)</f>
        <v/>
      </c>
      <c r="G130" s="159" t="str">
        <f>IF('Form FGD RT Versi 1 Lembar A3'!BI124="","",'Form FGD RT Versi 1 Lembar A3'!BI124)</f>
        <v/>
      </c>
      <c r="H130" s="157" t="str">
        <f>IF('Form FGD RT Versi 1 Lembar A3'!BJ124="","",'Form FGD RT Versi 1 Lembar A3'!BJ124)</f>
        <v/>
      </c>
      <c r="I130" s="159" t="str">
        <f>IF('Form FGD RT Versi 1 Lembar A3'!BK124="","",'Form FGD RT Versi 1 Lembar A3'!BK124)</f>
        <v/>
      </c>
      <c r="J130" s="158" t="str">
        <f>IF('Form FGD RT Versi 1 Lembar A3'!BL124="","",'Form FGD RT Versi 1 Lembar A3'!BL124)</f>
        <v/>
      </c>
      <c r="K130" s="156" t="str">
        <f>IF('Form FGD RT Versi 1 Lembar A3'!BM124="","",'Form FGD RT Versi 1 Lembar A3'!BM124)</f>
        <v/>
      </c>
      <c r="L130" s="159" t="str">
        <f>IF('Form FGD RT Versi 1 Lembar A3'!BN124="","",'Form FGD RT Versi 1 Lembar A3'!BN124)</f>
        <v/>
      </c>
      <c r="M130" s="159" t="str">
        <f>IF('Form FGD RT Versi 1 Lembar A3'!BO124="","",'Form FGD RT Versi 1 Lembar A3'!BO124)</f>
        <v/>
      </c>
      <c r="N130" s="159" t="str">
        <f>IF('Form FGD RT Versi 1 Lembar A3'!BP124="","",'Form FGD RT Versi 1 Lembar A3'!BP124)</f>
        <v/>
      </c>
      <c r="O130" s="158" t="str">
        <f>IF('Form FGD RT Versi 1 Lembar A3'!BQ124="","",'Form FGD RT Versi 1 Lembar A3'!BQ124)</f>
        <v/>
      </c>
      <c r="P130" s="158" t="str">
        <f t="shared" si="2"/>
        <v/>
      </c>
      <c r="Q130" s="156" t="str">
        <f>IF('Form FGD RT Versi 1 Lembar A3'!BS124="","",'Form FGD RT Versi 1 Lembar A3'!BS124)</f>
        <v/>
      </c>
      <c r="R130" s="158" t="str">
        <f>IF('Form FGD RT Versi 1 Lembar A3'!BT124="","",'Form FGD RT Versi 1 Lembar A3'!BT124)</f>
        <v/>
      </c>
      <c r="S130" s="158" t="str">
        <f>IF('Form FGD RT Versi 1 Lembar A3'!BU124="","",'Form FGD RT Versi 1 Lembar A3'!BU124)</f>
        <v/>
      </c>
      <c r="T130" s="156" t="str">
        <f>IF('Form FGD RT Versi 1 Lembar A3'!BV124="","",'Form FGD RT Versi 1 Lembar A3'!BV124)</f>
        <v/>
      </c>
      <c r="U130" s="168" t="str">
        <f>IF('Form FGD RT Versi 1 Lembar A3'!BW124="","",'Form FGD RT Versi 1 Lembar A3'!BW124)</f>
        <v/>
      </c>
      <c r="V130" s="159" t="str">
        <f t="shared" si="3"/>
        <v/>
      </c>
      <c r="W130" s="169" t="str">
        <f>IF('Form FGD RT Versi 1 Lembar A3'!BY124="","",'Form FGD RT Versi 1 Lembar A3'!BY124)</f>
        <v/>
      </c>
    </row>
    <row r="131" spans="2:23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A3'!BF125="","",'Form FGD RT Versi 1 Lembar A3'!BF125)</f>
        <v/>
      </c>
      <c r="E131" s="157" t="str">
        <f>IF('Form FGD RT Versi 1 Lembar A3'!BG125="","",'Form FGD RT Versi 1 Lembar A3'!BG125)</f>
        <v/>
      </c>
      <c r="F131" s="159" t="str">
        <f>IF('Form FGD RT Versi 1 Lembar A3'!BH125="","",'Form FGD RT Versi 1 Lembar A3'!BH125)</f>
        <v/>
      </c>
      <c r="G131" s="159" t="str">
        <f>IF('Form FGD RT Versi 1 Lembar A3'!BI125="","",'Form FGD RT Versi 1 Lembar A3'!BI125)</f>
        <v/>
      </c>
      <c r="H131" s="157" t="str">
        <f>IF('Form FGD RT Versi 1 Lembar A3'!BJ125="","",'Form FGD RT Versi 1 Lembar A3'!BJ125)</f>
        <v/>
      </c>
      <c r="I131" s="159" t="str">
        <f>IF('Form FGD RT Versi 1 Lembar A3'!BK125="","",'Form FGD RT Versi 1 Lembar A3'!BK125)</f>
        <v/>
      </c>
      <c r="J131" s="158" t="str">
        <f>IF('Form FGD RT Versi 1 Lembar A3'!BL125="","",'Form FGD RT Versi 1 Lembar A3'!BL125)</f>
        <v/>
      </c>
      <c r="K131" s="156" t="str">
        <f>IF('Form FGD RT Versi 1 Lembar A3'!BM125="","",'Form FGD RT Versi 1 Lembar A3'!BM125)</f>
        <v/>
      </c>
      <c r="L131" s="159" t="str">
        <f>IF('Form FGD RT Versi 1 Lembar A3'!BN125="","",'Form FGD RT Versi 1 Lembar A3'!BN125)</f>
        <v/>
      </c>
      <c r="M131" s="159" t="str">
        <f>IF('Form FGD RT Versi 1 Lembar A3'!BO125="","",'Form FGD RT Versi 1 Lembar A3'!BO125)</f>
        <v/>
      </c>
      <c r="N131" s="159" t="str">
        <f>IF('Form FGD RT Versi 1 Lembar A3'!BP125="","",'Form FGD RT Versi 1 Lembar A3'!BP125)</f>
        <v/>
      </c>
      <c r="O131" s="158" t="str">
        <f>IF('Form FGD RT Versi 1 Lembar A3'!BQ125="","",'Form FGD RT Versi 1 Lembar A3'!BQ125)</f>
        <v/>
      </c>
      <c r="P131" s="158" t="str">
        <f t="shared" si="2"/>
        <v/>
      </c>
      <c r="Q131" s="156" t="str">
        <f>IF('Form FGD RT Versi 1 Lembar A3'!BS125="","",'Form FGD RT Versi 1 Lembar A3'!BS125)</f>
        <v/>
      </c>
      <c r="R131" s="158" t="str">
        <f>IF('Form FGD RT Versi 1 Lembar A3'!BT125="","",'Form FGD RT Versi 1 Lembar A3'!BT125)</f>
        <v/>
      </c>
      <c r="S131" s="158" t="str">
        <f>IF('Form FGD RT Versi 1 Lembar A3'!BU125="","",'Form FGD RT Versi 1 Lembar A3'!BU125)</f>
        <v/>
      </c>
      <c r="T131" s="156" t="str">
        <f>IF('Form FGD RT Versi 1 Lembar A3'!BV125="","",'Form FGD RT Versi 1 Lembar A3'!BV125)</f>
        <v/>
      </c>
      <c r="U131" s="168" t="str">
        <f>IF('Form FGD RT Versi 1 Lembar A3'!BW125="","",'Form FGD RT Versi 1 Lembar A3'!BW125)</f>
        <v/>
      </c>
      <c r="V131" s="159" t="str">
        <f t="shared" si="3"/>
        <v/>
      </c>
      <c r="W131" s="169" t="str">
        <f>IF('Form FGD RT Versi 1 Lembar A3'!BY125="","",'Form FGD RT Versi 1 Lembar A3'!BY125)</f>
        <v/>
      </c>
    </row>
    <row r="132" spans="2:23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A3'!BF126="","",'Form FGD RT Versi 1 Lembar A3'!BF126)</f>
        <v/>
      </c>
      <c r="E132" s="157" t="str">
        <f>IF('Form FGD RT Versi 1 Lembar A3'!BG126="","",'Form FGD RT Versi 1 Lembar A3'!BG126)</f>
        <v/>
      </c>
      <c r="F132" s="159" t="str">
        <f>IF('Form FGD RT Versi 1 Lembar A3'!BH126="","",'Form FGD RT Versi 1 Lembar A3'!BH126)</f>
        <v/>
      </c>
      <c r="G132" s="159" t="str">
        <f>IF('Form FGD RT Versi 1 Lembar A3'!BI126="","",'Form FGD RT Versi 1 Lembar A3'!BI126)</f>
        <v/>
      </c>
      <c r="H132" s="157" t="str">
        <f>IF('Form FGD RT Versi 1 Lembar A3'!BJ126="","",'Form FGD RT Versi 1 Lembar A3'!BJ126)</f>
        <v/>
      </c>
      <c r="I132" s="159" t="str">
        <f>IF('Form FGD RT Versi 1 Lembar A3'!BK126="","",'Form FGD RT Versi 1 Lembar A3'!BK126)</f>
        <v/>
      </c>
      <c r="J132" s="158" t="str">
        <f>IF('Form FGD RT Versi 1 Lembar A3'!BL126="","",'Form FGD RT Versi 1 Lembar A3'!BL126)</f>
        <v/>
      </c>
      <c r="K132" s="156" t="str">
        <f>IF('Form FGD RT Versi 1 Lembar A3'!BM126="","",'Form FGD RT Versi 1 Lembar A3'!BM126)</f>
        <v/>
      </c>
      <c r="L132" s="159" t="str">
        <f>IF('Form FGD RT Versi 1 Lembar A3'!BN126="","",'Form FGD RT Versi 1 Lembar A3'!BN126)</f>
        <v/>
      </c>
      <c r="M132" s="159" t="str">
        <f>IF('Form FGD RT Versi 1 Lembar A3'!BO126="","",'Form FGD RT Versi 1 Lembar A3'!BO126)</f>
        <v/>
      </c>
      <c r="N132" s="159" t="str">
        <f>IF('Form FGD RT Versi 1 Lembar A3'!BP126="","",'Form FGD RT Versi 1 Lembar A3'!BP126)</f>
        <v/>
      </c>
      <c r="O132" s="158" t="str">
        <f>IF('Form FGD RT Versi 1 Lembar A3'!BQ126="","",'Form FGD RT Versi 1 Lembar A3'!BQ126)</f>
        <v/>
      </c>
      <c r="P132" s="158" t="str">
        <f t="shared" si="2"/>
        <v/>
      </c>
      <c r="Q132" s="156" t="str">
        <f>IF('Form FGD RT Versi 1 Lembar A3'!BS126="","",'Form FGD RT Versi 1 Lembar A3'!BS126)</f>
        <v/>
      </c>
      <c r="R132" s="158" t="str">
        <f>IF('Form FGD RT Versi 1 Lembar A3'!BT126="","",'Form FGD RT Versi 1 Lembar A3'!BT126)</f>
        <v/>
      </c>
      <c r="S132" s="158" t="str">
        <f>IF('Form FGD RT Versi 1 Lembar A3'!BU126="","",'Form FGD RT Versi 1 Lembar A3'!BU126)</f>
        <v/>
      </c>
      <c r="T132" s="156" t="str">
        <f>IF('Form FGD RT Versi 1 Lembar A3'!BV126="","",'Form FGD RT Versi 1 Lembar A3'!BV126)</f>
        <v/>
      </c>
      <c r="U132" s="168" t="str">
        <f>IF('Form FGD RT Versi 1 Lembar A3'!BW126="","",'Form FGD RT Versi 1 Lembar A3'!BW126)</f>
        <v/>
      </c>
      <c r="V132" s="159" t="str">
        <f t="shared" si="3"/>
        <v/>
      </c>
      <c r="W132" s="169" t="str">
        <f>IF('Form FGD RT Versi 1 Lembar A3'!BY126="","",'Form FGD RT Versi 1 Lembar A3'!BY126)</f>
        <v/>
      </c>
    </row>
    <row r="133" spans="2:23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A3'!BF127="","",'Form FGD RT Versi 1 Lembar A3'!BF127)</f>
        <v/>
      </c>
      <c r="E133" s="157" t="str">
        <f>IF('Form FGD RT Versi 1 Lembar A3'!BG127="","",'Form FGD RT Versi 1 Lembar A3'!BG127)</f>
        <v/>
      </c>
      <c r="F133" s="159" t="str">
        <f>IF('Form FGD RT Versi 1 Lembar A3'!BH127="","",'Form FGD RT Versi 1 Lembar A3'!BH127)</f>
        <v/>
      </c>
      <c r="G133" s="159" t="str">
        <f>IF('Form FGD RT Versi 1 Lembar A3'!BI127="","",'Form FGD RT Versi 1 Lembar A3'!BI127)</f>
        <v/>
      </c>
      <c r="H133" s="157" t="str">
        <f>IF('Form FGD RT Versi 1 Lembar A3'!BJ127="","",'Form FGD RT Versi 1 Lembar A3'!BJ127)</f>
        <v/>
      </c>
      <c r="I133" s="159" t="str">
        <f>IF('Form FGD RT Versi 1 Lembar A3'!BK127="","",'Form FGD RT Versi 1 Lembar A3'!BK127)</f>
        <v/>
      </c>
      <c r="J133" s="158" t="str">
        <f>IF('Form FGD RT Versi 1 Lembar A3'!BL127="","",'Form FGD RT Versi 1 Lembar A3'!BL127)</f>
        <v/>
      </c>
      <c r="K133" s="156" t="str">
        <f>IF('Form FGD RT Versi 1 Lembar A3'!BM127="","",'Form FGD RT Versi 1 Lembar A3'!BM127)</f>
        <v/>
      </c>
      <c r="L133" s="159" t="str">
        <f>IF('Form FGD RT Versi 1 Lembar A3'!BN127="","",'Form FGD RT Versi 1 Lembar A3'!BN127)</f>
        <v/>
      </c>
      <c r="M133" s="159" t="str">
        <f>IF('Form FGD RT Versi 1 Lembar A3'!BO127="","",'Form FGD RT Versi 1 Lembar A3'!BO127)</f>
        <v/>
      </c>
      <c r="N133" s="159" t="str">
        <f>IF('Form FGD RT Versi 1 Lembar A3'!BP127="","",'Form FGD RT Versi 1 Lembar A3'!BP127)</f>
        <v/>
      </c>
      <c r="O133" s="158" t="str">
        <f>IF('Form FGD RT Versi 1 Lembar A3'!BQ127="","",'Form FGD RT Versi 1 Lembar A3'!BQ127)</f>
        <v/>
      </c>
      <c r="P133" s="158" t="str">
        <f t="shared" si="2"/>
        <v/>
      </c>
      <c r="Q133" s="156" t="str">
        <f>IF('Form FGD RT Versi 1 Lembar A3'!BS127="","",'Form FGD RT Versi 1 Lembar A3'!BS127)</f>
        <v/>
      </c>
      <c r="R133" s="158" t="str">
        <f>IF('Form FGD RT Versi 1 Lembar A3'!BT127="","",'Form FGD RT Versi 1 Lembar A3'!BT127)</f>
        <v/>
      </c>
      <c r="S133" s="158" t="str">
        <f>IF('Form FGD RT Versi 1 Lembar A3'!BU127="","",'Form FGD RT Versi 1 Lembar A3'!BU127)</f>
        <v/>
      </c>
      <c r="T133" s="156" t="str">
        <f>IF('Form FGD RT Versi 1 Lembar A3'!BV127="","",'Form FGD RT Versi 1 Lembar A3'!BV127)</f>
        <v/>
      </c>
      <c r="U133" s="168" t="str">
        <f>IF('Form FGD RT Versi 1 Lembar A3'!BW127="","",'Form FGD RT Versi 1 Lembar A3'!BW127)</f>
        <v/>
      </c>
      <c r="V133" s="159" t="str">
        <f t="shared" si="3"/>
        <v/>
      </c>
      <c r="W133" s="169" t="str">
        <f>IF('Form FGD RT Versi 1 Lembar A3'!BY127="","",'Form FGD RT Versi 1 Lembar A3'!BY127)</f>
        <v/>
      </c>
    </row>
    <row r="134" spans="2:23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A3'!BF128="","",'Form FGD RT Versi 1 Lembar A3'!BF128)</f>
        <v/>
      </c>
      <c r="E134" s="157" t="str">
        <f>IF('Form FGD RT Versi 1 Lembar A3'!BG128="","",'Form FGD RT Versi 1 Lembar A3'!BG128)</f>
        <v/>
      </c>
      <c r="F134" s="159" t="str">
        <f>IF('Form FGD RT Versi 1 Lembar A3'!BH128="","",'Form FGD RT Versi 1 Lembar A3'!BH128)</f>
        <v/>
      </c>
      <c r="G134" s="159" t="str">
        <f>IF('Form FGD RT Versi 1 Lembar A3'!BI128="","",'Form FGD RT Versi 1 Lembar A3'!BI128)</f>
        <v/>
      </c>
      <c r="H134" s="157" t="str">
        <f>IF('Form FGD RT Versi 1 Lembar A3'!BJ128="","",'Form FGD RT Versi 1 Lembar A3'!BJ128)</f>
        <v/>
      </c>
      <c r="I134" s="159" t="str">
        <f>IF('Form FGD RT Versi 1 Lembar A3'!BK128="","",'Form FGD RT Versi 1 Lembar A3'!BK128)</f>
        <v/>
      </c>
      <c r="J134" s="158" t="str">
        <f>IF('Form FGD RT Versi 1 Lembar A3'!BL128="","",'Form FGD RT Versi 1 Lembar A3'!BL128)</f>
        <v/>
      </c>
      <c r="K134" s="156" t="str">
        <f>IF('Form FGD RT Versi 1 Lembar A3'!BM128="","",'Form FGD RT Versi 1 Lembar A3'!BM128)</f>
        <v/>
      </c>
      <c r="L134" s="159" t="str">
        <f>IF('Form FGD RT Versi 1 Lembar A3'!BN128="","",'Form FGD RT Versi 1 Lembar A3'!BN128)</f>
        <v/>
      </c>
      <c r="M134" s="159" t="str">
        <f>IF('Form FGD RT Versi 1 Lembar A3'!BO128="","",'Form FGD RT Versi 1 Lembar A3'!BO128)</f>
        <v/>
      </c>
      <c r="N134" s="159" t="str">
        <f>IF('Form FGD RT Versi 1 Lembar A3'!BP128="","",'Form FGD RT Versi 1 Lembar A3'!BP128)</f>
        <v/>
      </c>
      <c r="O134" s="158" t="str">
        <f>IF('Form FGD RT Versi 1 Lembar A3'!BQ128="","",'Form FGD RT Versi 1 Lembar A3'!BQ128)</f>
        <v/>
      </c>
      <c r="P134" s="158" t="str">
        <f t="shared" si="2"/>
        <v/>
      </c>
      <c r="Q134" s="156" t="str">
        <f>IF('Form FGD RT Versi 1 Lembar A3'!BS128="","",'Form FGD RT Versi 1 Lembar A3'!BS128)</f>
        <v/>
      </c>
      <c r="R134" s="158" t="str">
        <f>IF('Form FGD RT Versi 1 Lembar A3'!BT128="","",'Form FGD RT Versi 1 Lembar A3'!BT128)</f>
        <v/>
      </c>
      <c r="S134" s="158" t="str">
        <f>IF('Form FGD RT Versi 1 Lembar A3'!BU128="","",'Form FGD RT Versi 1 Lembar A3'!BU128)</f>
        <v/>
      </c>
      <c r="T134" s="156" t="str">
        <f>IF('Form FGD RT Versi 1 Lembar A3'!BV128="","",'Form FGD RT Versi 1 Lembar A3'!BV128)</f>
        <v/>
      </c>
      <c r="U134" s="168" t="str">
        <f>IF('Form FGD RT Versi 1 Lembar A3'!BW128="","",'Form FGD RT Versi 1 Lembar A3'!BW128)</f>
        <v/>
      </c>
      <c r="V134" s="159" t="str">
        <f t="shared" si="3"/>
        <v/>
      </c>
      <c r="W134" s="169" t="str">
        <f>IF('Form FGD RT Versi 1 Lembar A3'!BY128="","",'Form FGD RT Versi 1 Lembar A3'!BY128)</f>
        <v/>
      </c>
    </row>
    <row r="135" spans="2:23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A3'!BF129="","",'Form FGD RT Versi 1 Lembar A3'!BF129)</f>
        <v/>
      </c>
      <c r="E135" s="157" t="str">
        <f>IF('Form FGD RT Versi 1 Lembar A3'!BG129="","",'Form FGD RT Versi 1 Lembar A3'!BG129)</f>
        <v/>
      </c>
      <c r="F135" s="159" t="str">
        <f>IF('Form FGD RT Versi 1 Lembar A3'!BH129="","",'Form FGD RT Versi 1 Lembar A3'!BH129)</f>
        <v/>
      </c>
      <c r="G135" s="159" t="str">
        <f>IF('Form FGD RT Versi 1 Lembar A3'!BI129="","",'Form FGD RT Versi 1 Lembar A3'!BI129)</f>
        <v/>
      </c>
      <c r="H135" s="157" t="str">
        <f>IF('Form FGD RT Versi 1 Lembar A3'!BJ129="","",'Form FGD RT Versi 1 Lembar A3'!BJ129)</f>
        <v/>
      </c>
      <c r="I135" s="159" t="str">
        <f>IF('Form FGD RT Versi 1 Lembar A3'!BK129="","",'Form FGD RT Versi 1 Lembar A3'!BK129)</f>
        <v/>
      </c>
      <c r="J135" s="158" t="str">
        <f>IF('Form FGD RT Versi 1 Lembar A3'!BL129="","",'Form FGD RT Versi 1 Lembar A3'!BL129)</f>
        <v/>
      </c>
      <c r="K135" s="156" t="str">
        <f>IF('Form FGD RT Versi 1 Lembar A3'!BM129="","",'Form FGD RT Versi 1 Lembar A3'!BM129)</f>
        <v/>
      </c>
      <c r="L135" s="159" t="str">
        <f>IF('Form FGD RT Versi 1 Lembar A3'!BN129="","",'Form FGD RT Versi 1 Lembar A3'!BN129)</f>
        <v/>
      </c>
      <c r="M135" s="159" t="str">
        <f>IF('Form FGD RT Versi 1 Lembar A3'!BO129="","",'Form FGD RT Versi 1 Lembar A3'!BO129)</f>
        <v/>
      </c>
      <c r="N135" s="159" t="str">
        <f>IF('Form FGD RT Versi 1 Lembar A3'!BP129="","",'Form FGD RT Versi 1 Lembar A3'!BP129)</f>
        <v/>
      </c>
      <c r="O135" s="158" t="str">
        <f>IF('Form FGD RT Versi 1 Lembar A3'!BQ129="","",'Form FGD RT Versi 1 Lembar A3'!BQ129)</f>
        <v/>
      </c>
      <c r="P135" s="158" t="str">
        <f t="shared" si="2"/>
        <v/>
      </c>
      <c r="Q135" s="156" t="str">
        <f>IF('Form FGD RT Versi 1 Lembar A3'!BS129="","",'Form FGD RT Versi 1 Lembar A3'!BS129)</f>
        <v/>
      </c>
      <c r="R135" s="158" t="str">
        <f>IF('Form FGD RT Versi 1 Lembar A3'!BT129="","",'Form FGD RT Versi 1 Lembar A3'!BT129)</f>
        <v/>
      </c>
      <c r="S135" s="158" t="str">
        <f>IF('Form FGD RT Versi 1 Lembar A3'!BU129="","",'Form FGD RT Versi 1 Lembar A3'!BU129)</f>
        <v/>
      </c>
      <c r="T135" s="156" t="str">
        <f>IF('Form FGD RT Versi 1 Lembar A3'!BV129="","",'Form FGD RT Versi 1 Lembar A3'!BV129)</f>
        <v/>
      </c>
      <c r="U135" s="168" t="str">
        <f>IF('Form FGD RT Versi 1 Lembar A3'!BW129="","",'Form FGD RT Versi 1 Lembar A3'!BW129)</f>
        <v/>
      </c>
      <c r="V135" s="159" t="str">
        <f t="shared" si="3"/>
        <v/>
      </c>
      <c r="W135" s="169" t="str">
        <f>IF('Form FGD RT Versi 1 Lembar A3'!BY129="","",'Form FGD RT Versi 1 Lembar A3'!BY129)</f>
        <v/>
      </c>
    </row>
    <row r="136" spans="2:23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A3'!BF130="","",'Form FGD RT Versi 1 Lembar A3'!BF130)</f>
        <v/>
      </c>
      <c r="E136" s="157" t="str">
        <f>IF('Form FGD RT Versi 1 Lembar A3'!BG130="","",'Form FGD RT Versi 1 Lembar A3'!BG130)</f>
        <v/>
      </c>
      <c r="F136" s="159" t="str">
        <f>IF('Form FGD RT Versi 1 Lembar A3'!BH130="","",'Form FGD RT Versi 1 Lembar A3'!BH130)</f>
        <v/>
      </c>
      <c r="G136" s="159" t="str">
        <f>IF('Form FGD RT Versi 1 Lembar A3'!BI130="","",'Form FGD RT Versi 1 Lembar A3'!BI130)</f>
        <v/>
      </c>
      <c r="H136" s="157" t="str">
        <f>IF('Form FGD RT Versi 1 Lembar A3'!BJ130="","",'Form FGD RT Versi 1 Lembar A3'!BJ130)</f>
        <v/>
      </c>
      <c r="I136" s="159" t="str">
        <f>IF('Form FGD RT Versi 1 Lembar A3'!BK130="","",'Form FGD RT Versi 1 Lembar A3'!BK130)</f>
        <v/>
      </c>
      <c r="J136" s="158" t="str">
        <f>IF('Form FGD RT Versi 1 Lembar A3'!BL130="","",'Form FGD RT Versi 1 Lembar A3'!BL130)</f>
        <v/>
      </c>
      <c r="K136" s="156" t="str">
        <f>IF('Form FGD RT Versi 1 Lembar A3'!BM130="","",'Form FGD RT Versi 1 Lembar A3'!BM130)</f>
        <v/>
      </c>
      <c r="L136" s="159" t="str">
        <f>IF('Form FGD RT Versi 1 Lembar A3'!BN130="","",'Form FGD RT Versi 1 Lembar A3'!BN130)</f>
        <v/>
      </c>
      <c r="M136" s="159" t="str">
        <f>IF('Form FGD RT Versi 1 Lembar A3'!BO130="","",'Form FGD RT Versi 1 Lembar A3'!BO130)</f>
        <v/>
      </c>
      <c r="N136" s="159" t="str">
        <f>IF('Form FGD RT Versi 1 Lembar A3'!BP130="","",'Form FGD RT Versi 1 Lembar A3'!BP130)</f>
        <v/>
      </c>
      <c r="O136" s="158" t="str">
        <f>IF('Form FGD RT Versi 1 Lembar A3'!BQ130="","",'Form FGD RT Versi 1 Lembar A3'!BQ130)</f>
        <v/>
      </c>
      <c r="P136" s="158" t="str">
        <f t="shared" si="2"/>
        <v/>
      </c>
      <c r="Q136" s="156" t="str">
        <f>IF('Form FGD RT Versi 1 Lembar A3'!BS130="","",'Form FGD RT Versi 1 Lembar A3'!BS130)</f>
        <v/>
      </c>
      <c r="R136" s="158" t="str">
        <f>IF('Form FGD RT Versi 1 Lembar A3'!BT130="","",'Form FGD RT Versi 1 Lembar A3'!BT130)</f>
        <v/>
      </c>
      <c r="S136" s="158" t="str">
        <f>IF('Form FGD RT Versi 1 Lembar A3'!BU130="","",'Form FGD RT Versi 1 Lembar A3'!BU130)</f>
        <v/>
      </c>
      <c r="T136" s="156" t="str">
        <f>IF('Form FGD RT Versi 1 Lembar A3'!BV130="","",'Form FGD RT Versi 1 Lembar A3'!BV130)</f>
        <v/>
      </c>
      <c r="U136" s="168" t="str">
        <f>IF('Form FGD RT Versi 1 Lembar A3'!BW130="","",'Form FGD RT Versi 1 Lembar A3'!BW130)</f>
        <v/>
      </c>
      <c r="V136" s="159" t="str">
        <f t="shared" si="3"/>
        <v/>
      </c>
      <c r="W136" s="169" t="str">
        <f>IF('Form FGD RT Versi 1 Lembar A3'!BY130="","",'Form FGD RT Versi 1 Lembar A3'!BY130)</f>
        <v/>
      </c>
    </row>
    <row r="137" spans="2:23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A3'!BF131="","",'Form FGD RT Versi 1 Lembar A3'!BF131)</f>
        <v/>
      </c>
      <c r="E137" s="157" t="str">
        <f>IF('Form FGD RT Versi 1 Lembar A3'!BG131="","",'Form FGD RT Versi 1 Lembar A3'!BG131)</f>
        <v/>
      </c>
      <c r="F137" s="159" t="str">
        <f>IF('Form FGD RT Versi 1 Lembar A3'!BH131="","",'Form FGD RT Versi 1 Lembar A3'!BH131)</f>
        <v/>
      </c>
      <c r="G137" s="159" t="str">
        <f>IF('Form FGD RT Versi 1 Lembar A3'!BI131="","",'Form FGD RT Versi 1 Lembar A3'!BI131)</f>
        <v/>
      </c>
      <c r="H137" s="157" t="str">
        <f>IF('Form FGD RT Versi 1 Lembar A3'!BJ131="","",'Form FGD RT Versi 1 Lembar A3'!BJ131)</f>
        <v/>
      </c>
      <c r="I137" s="159" t="str">
        <f>IF('Form FGD RT Versi 1 Lembar A3'!BK131="","",'Form FGD RT Versi 1 Lembar A3'!BK131)</f>
        <v/>
      </c>
      <c r="J137" s="158" t="str">
        <f>IF('Form FGD RT Versi 1 Lembar A3'!BL131="","",'Form FGD RT Versi 1 Lembar A3'!BL131)</f>
        <v/>
      </c>
      <c r="K137" s="156" t="str">
        <f>IF('Form FGD RT Versi 1 Lembar A3'!BM131="","",'Form FGD RT Versi 1 Lembar A3'!BM131)</f>
        <v/>
      </c>
      <c r="L137" s="159" t="str">
        <f>IF('Form FGD RT Versi 1 Lembar A3'!BN131="","",'Form FGD RT Versi 1 Lembar A3'!BN131)</f>
        <v/>
      </c>
      <c r="M137" s="159" t="str">
        <f>IF('Form FGD RT Versi 1 Lembar A3'!BO131="","",'Form FGD RT Versi 1 Lembar A3'!BO131)</f>
        <v/>
      </c>
      <c r="N137" s="159" t="str">
        <f>IF('Form FGD RT Versi 1 Lembar A3'!BP131="","",'Form FGD RT Versi 1 Lembar A3'!BP131)</f>
        <v/>
      </c>
      <c r="O137" s="158" t="str">
        <f>IF('Form FGD RT Versi 1 Lembar A3'!BQ131="","",'Form FGD RT Versi 1 Lembar A3'!BQ131)</f>
        <v/>
      </c>
      <c r="P137" s="158" t="str">
        <f t="shared" si="2"/>
        <v/>
      </c>
      <c r="Q137" s="156" t="str">
        <f>IF('Form FGD RT Versi 1 Lembar A3'!BS131="","",'Form FGD RT Versi 1 Lembar A3'!BS131)</f>
        <v/>
      </c>
      <c r="R137" s="158" t="str">
        <f>IF('Form FGD RT Versi 1 Lembar A3'!BT131="","",'Form FGD RT Versi 1 Lembar A3'!BT131)</f>
        <v/>
      </c>
      <c r="S137" s="158" t="str">
        <f>IF('Form FGD RT Versi 1 Lembar A3'!BU131="","",'Form FGD RT Versi 1 Lembar A3'!BU131)</f>
        <v/>
      </c>
      <c r="T137" s="156" t="str">
        <f>IF('Form FGD RT Versi 1 Lembar A3'!BV131="","",'Form FGD RT Versi 1 Lembar A3'!BV131)</f>
        <v/>
      </c>
      <c r="U137" s="168" t="str">
        <f>IF('Form FGD RT Versi 1 Lembar A3'!BW131="","",'Form FGD RT Versi 1 Lembar A3'!BW131)</f>
        <v/>
      </c>
      <c r="V137" s="159" t="str">
        <f t="shared" si="3"/>
        <v/>
      </c>
      <c r="W137" s="169" t="str">
        <f>IF('Form FGD RT Versi 1 Lembar A3'!BY131="","",'Form FGD RT Versi 1 Lembar A3'!BY131)</f>
        <v/>
      </c>
    </row>
    <row r="138" spans="2:23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A3'!BF132="","",'Form FGD RT Versi 1 Lembar A3'!BF132)</f>
        <v/>
      </c>
      <c r="E138" s="157" t="str">
        <f>IF('Form FGD RT Versi 1 Lembar A3'!BG132="","",'Form FGD RT Versi 1 Lembar A3'!BG132)</f>
        <v/>
      </c>
      <c r="F138" s="159" t="str">
        <f>IF('Form FGD RT Versi 1 Lembar A3'!BH132="","",'Form FGD RT Versi 1 Lembar A3'!BH132)</f>
        <v/>
      </c>
      <c r="G138" s="159" t="str">
        <f>IF('Form FGD RT Versi 1 Lembar A3'!BI132="","",'Form FGD RT Versi 1 Lembar A3'!BI132)</f>
        <v/>
      </c>
      <c r="H138" s="157" t="str">
        <f>IF('Form FGD RT Versi 1 Lembar A3'!BJ132="","",'Form FGD RT Versi 1 Lembar A3'!BJ132)</f>
        <v/>
      </c>
      <c r="I138" s="159" t="str">
        <f>IF('Form FGD RT Versi 1 Lembar A3'!BK132="","",'Form FGD RT Versi 1 Lembar A3'!BK132)</f>
        <v/>
      </c>
      <c r="J138" s="158" t="str">
        <f>IF('Form FGD RT Versi 1 Lembar A3'!BL132="","",'Form FGD RT Versi 1 Lembar A3'!BL132)</f>
        <v/>
      </c>
      <c r="K138" s="156" t="str">
        <f>IF('Form FGD RT Versi 1 Lembar A3'!BM132="","",'Form FGD RT Versi 1 Lembar A3'!BM132)</f>
        <v/>
      </c>
      <c r="L138" s="159" t="str">
        <f>IF('Form FGD RT Versi 1 Lembar A3'!BN132="","",'Form FGD RT Versi 1 Lembar A3'!BN132)</f>
        <v/>
      </c>
      <c r="M138" s="159" t="str">
        <f>IF('Form FGD RT Versi 1 Lembar A3'!BO132="","",'Form FGD RT Versi 1 Lembar A3'!BO132)</f>
        <v/>
      </c>
      <c r="N138" s="159" t="str">
        <f>IF('Form FGD RT Versi 1 Lembar A3'!BP132="","",'Form FGD RT Versi 1 Lembar A3'!BP132)</f>
        <v/>
      </c>
      <c r="O138" s="158" t="str">
        <f>IF('Form FGD RT Versi 1 Lembar A3'!BQ132="","",'Form FGD RT Versi 1 Lembar A3'!BQ132)</f>
        <v/>
      </c>
      <c r="P138" s="158" t="str">
        <f t="shared" si="2"/>
        <v/>
      </c>
      <c r="Q138" s="156" t="str">
        <f>IF('Form FGD RT Versi 1 Lembar A3'!BS132="","",'Form FGD RT Versi 1 Lembar A3'!BS132)</f>
        <v/>
      </c>
      <c r="R138" s="158" t="str">
        <f>IF('Form FGD RT Versi 1 Lembar A3'!BT132="","",'Form FGD RT Versi 1 Lembar A3'!BT132)</f>
        <v/>
      </c>
      <c r="S138" s="158" t="str">
        <f>IF('Form FGD RT Versi 1 Lembar A3'!BU132="","",'Form FGD RT Versi 1 Lembar A3'!BU132)</f>
        <v/>
      </c>
      <c r="T138" s="156" t="str">
        <f>IF('Form FGD RT Versi 1 Lembar A3'!BV132="","",'Form FGD RT Versi 1 Lembar A3'!BV132)</f>
        <v/>
      </c>
      <c r="U138" s="168" t="str">
        <f>IF('Form FGD RT Versi 1 Lembar A3'!BW132="","",'Form FGD RT Versi 1 Lembar A3'!BW132)</f>
        <v/>
      </c>
      <c r="V138" s="159" t="str">
        <f t="shared" si="3"/>
        <v/>
      </c>
      <c r="W138" s="169" t="str">
        <f>IF('Form FGD RT Versi 1 Lembar A3'!BY132="","",'Form FGD RT Versi 1 Lembar A3'!BY132)</f>
        <v/>
      </c>
    </row>
    <row r="139" spans="2:23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A3'!BF133="","",'Form FGD RT Versi 1 Lembar A3'!BF133)</f>
        <v/>
      </c>
      <c r="E139" s="157" t="str">
        <f>IF('Form FGD RT Versi 1 Lembar A3'!BG133="","",'Form FGD RT Versi 1 Lembar A3'!BG133)</f>
        <v/>
      </c>
      <c r="F139" s="159" t="str">
        <f>IF('Form FGD RT Versi 1 Lembar A3'!BH133="","",'Form FGD RT Versi 1 Lembar A3'!BH133)</f>
        <v/>
      </c>
      <c r="G139" s="159" t="str">
        <f>IF('Form FGD RT Versi 1 Lembar A3'!BI133="","",'Form FGD RT Versi 1 Lembar A3'!BI133)</f>
        <v/>
      </c>
      <c r="H139" s="157" t="str">
        <f>IF('Form FGD RT Versi 1 Lembar A3'!BJ133="","",'Form FGD RT Versi 1 Lembar A3'!BJ133)</f>
        <v/>
      </c>
      <c r="I139" s="159" t="str">
        <f>IF('Form FGD RT Versi 1 Lembar A3'!BK133="","",'Form FGD RT Versi 1 Lembar A3'!BK133)</f>
        <v/>
      </c>
      <c r="J139" s="158" t="str">
        <f>IF('Form FGD RT Versi 1 Lembar A3'!BL133="","",'Form FGD RT Versi 1 Lembar A3'!BL133)</f>
        <v/>
      </c>
      <c r="K139" s="156" t="str">
        <f>IF('Form FGD RT Versi 1 Lembar A3'!BM133="","",'Form FGD RT Versi 1 Lembar A3'!BM133)</f>
        <v/>
      </c>
      <c r="L139" s="159" t="str">
        <f>IF('Form FGD RT Versi 1 Lembar A3'!BN133="","",'Form FGD RT Versi 1 Lembar A3'!BN133)</f>
        <v/>
      </c>
      <c r="M139" s="159" t="str">
        <f>IF('Form FGD RT Versi 1 Lembar A3'!BO133="","",'Form FGD RT Versi 1 Lembar A3'!BO133)</f>
        <v/>
      </c>
      <c r="N139" s="159" t="str">
        <f>IF('Form FGD RT Versi 1 Lembar A3'!BP133="","",'Form FGD RT Versi 1 Lembar A3'!BP133)</f>
        <v/>
      </c>
      <c r="O139" s="158" t="str">
        <f>IF('Form FGD RT Versi 1 Lembar A3'!BQ133="","",'Form FGD RT Versi 1 Lembar A3'!BQ133)</f>
        <v/>
      </c>
      <c r="P139" s="158" t="str">
        <f t="shared" si="2"/>
        <v/>
      </c>
      <c r="Q139" s="156" t="str">
        <f>IF('Form FGD RT Versi 1 Lembar A3'!BS133="","",'Form FGD RT Versi 1 Lembar A3'!BS133)</f>
        <v/>
      </c>
      <c r="R139" s="158" t="str">
        <f>IF('Form FGD RT Versi 1 Lembar A3'!BT133="","",'Form FGD RT Versi 1 Lembar A3'!BT133)</f>
        <v/>
      </c>
      <c r="S139" s="158" t="str">
        <f>IF('Form FGD RT Versi 1 Lembar A3'!BU133="","",'Form FGD RT Versi 1 Lembar A3'!BU133)</f>
        <v/>
      </c>
      <c r="T139" s="156" t="str">
        <f>IF('Form FGD RT Versi 1 Lembar A3'!BV133="","",'Form FGD RT Versi 1 Lembar A3'!BV133)</f>
        <v/>
      </c>
      <c r="U139" s="168" t="str">
        <f>IF('Form FGD RT Versi 1 Lembar A3'!BW133="","",'Form FGD RT Versi 1 Lembar A3'!BW133)</f>
        <v/>
      </c>
      <c r="V139" s="159" t="str">
        <f t="shared" si="3"/>
        <v/>
      </c>
      <c r="W139" s="169" t="str">
        <f>IF('Form FGD RT Versi 1 Lembar A3'!BY133="","",'Form FGD RT Versi 1 Lembar A3'!BY133)</f>
        <v/>
      </c>
    </row>
    <row r="140" spans="2:23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A3'!BF134="","",'Form FGD RT Versi 1 Lembar A3'!BF134)</f>
        <v/>
      </c>
      <c r="E140" s="157" t="str">
        <f>IF('Form FGD RT Versi 1 Lembar A3'!BG134="","",'Form FGD RT Versi 1 Lembar A3'!BG134)</f>
        <v/>
      </c>
      <c r="F140" s="159" t="str">
        <f>IF('Form FGD RT Versi 1 Lembar A3'!BH134="","",'Form FGD RT Versi 1 Lembar A3'!BH134)</f>
        <v/>
      </c>
      <c r="G140" s="159" t="str">
        <f>IF('Form FGD RT Versi 1 Lembar A3'!BI134="","",'Form FGD RT Versi 1 Lembar A3'!BI134)</f>
        <v/>
      </c>
      <c r="H140" s="157" t="str">
        <f>IF('Form FGD RT Versi 1 Lembar A3'!BJ134="","",'Form FGD RT Versi 1 Lembar A3'!BJ134)</f>
        <v/>
      </c>
      <c r="I140" s="159" t="str">
        <f>IF('Form FGD RT Versi 1 Lembar A3'!BK134="","",'Form FGD RT Versi 1 Lembar A3'!BK134)</f>
        <v/>
      </c>
      <c r="J140" s="158" t="str">
        <f>IF('Form FGD RT Versi 1 Lembar A3'!BL134="","",'Form FGD RT Versi 1 Lembar A3'!BL134)</f>
        <v/>
      </c>
      <c r="K140" s="156" t="str">
        <f>IF('Form FGD RT Versi 1 Lembar A3'!BM134="","",'Form FGD RT Versi 1 Lembar A3'!BM134)</f>
        <v/>
      </c>
      <c r="L140" s="159" t="str">
        <f>IF('Form FGD RT Versi 1 Lembar A3'!BN134="","",'Form FGD RT Versi 1 Lembar A3'!BN134)</f>
        <v/>
      </c>
      <c r="M140" s="159" t="str">
        <f>IF('Form FGD RT Versi 1 Lembar A3'!BO134="","",'Form FGD RT Versi 1 Lembar A3'!BO134)</f>
        <v/>
      </c>
      <c r="N140" s="159" t="str">
        <f>IF('Form FGD RT Versi 1 Lembar A3'!BP134="","",'Form FGD RT Versi 1 Lembar A3'!BP134)</f>
        <v/>
      </c>
      <c r="O140" s="158" t="str">
        <f>IF('Form FGD RT Versi 1 Lembar A3'!BQ134="","",'Form FGD RT Versi 1 Lembar A3'!BQ134)</f>
        <v/>
      </c>
      <c r="P140" s="158" t="str">
        <f t="shared" si="2"/>
        <v/>
      </c>
      <c r="Q140" s="156" t="str">
        <f>IF('Form FGD RT Versi 1 Lembar A3'!BS134="","",'Form FGD RT Versi 1 Lembar A3'!BS134)</f>
        <v/>
      </c>
      <c r="R140" s="158" t="str">
        <f>IF('Form FGD RT Versi 1 Lembar A3'!BT134="","",'Form FGD RT Versi 1 Lembar A3'!BT134)</f>
        <v/>
      </c>
      <c r="S140" s="158" t="str">
        <f>IF('Form FGD RT Versi 1 Lembar A3'!BU134="","",'Form FGD RT Versi 1 Lembar A3'!BU134)</f>
        <v/>
      </c>
      <c r="T140" s="156" t="str">
        <f>IF('Form FGD RT Versi 1 Lembar A3'!BV134="","",'Form FGD RT Versi 1 Lembar A3'!BV134)</f>
        <v/>
      </c>
      <c r="U140" s="168" t="str">
        <f>IF('Form FGD RT Versi 1 Lembar A3'!BW134="","",'Form FGD RT Versi 1 Lembar A3'!BW134)</f>
        <v/>
      </c>
      <c r="V140" s="159" t="str">
        <f t="shared" si="3"/>
        <v/>
      </c>
      <c r="W140" s="169" t="str">
        <f>IF('Form FGD RT Versi 1 Lembar A3'!BY134="","",'Form FGD RT Versi 1 Lembar A3'!BY134)</f>
        <v/>
      </c>
    </row>
    <row r="141" spans="2:23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A3'!BF135="","",'Form FGD RT Versi 1 Lembar A3'!BF135)</f>
        <v/>
      </c>
      <c r="E141" s="157" t="str">
        <f>IF('Form FGD RT Versi 1 Lembar A3'!BG135="","",'Form FGD RT Versi 1 Lembar A3'!BG135)</f>
        <v/>
      </c>
      <c r="F141" s="159" t="str">
        <f>IF('Form FGD RT Versi 1 Lembar A3'!BH135="","",'Form FGD RT Versi 1 Lembar A3'!BH135)</f>
        <v/>
      </c>
      <c r="G141" s="159" t="str">
        <f>IF('Form FGD RT Versi 1 Lembar A3'!BI135="","",'Form FGD RT Versi 1 Lembar A3'!BI135)</f>
        <v/>
      </c>
      <c r="H141" s="157" t="str">
        <f>IF('Form FGD RT Versi 1 Lembar A3'!BJ135="","",'Form FGD RT Versi 1 Lembar A3'!BJ135)</f>
        <v/>
      </c>
      <c r="I141" s="159" t="str">
        <f>IF('Form FGD RT Versi 1 Lembar A3'!BK135="","",'Form FGD RT Versi 1 Lembar A3'!BK135)</f>
        <v/>
      </c>
      <c r="J141" s="158" t="str">
        <f>IF('Form FGD RT Versi 1 Lembar A3'!BL135="","",'Form FGD RT Versi 1 Lembar A3'!BL135)</f>
        <v/>
      </c>
      <c r="K141" s="156" t="str">
        <f>IF('Form FGD RT Versi 1 Lembar A3'!BM135="","",'Form FGD RT Versi 1 Lembar A3'!BM135)</f>
        <v/>
      </c>
      <c r="L141" s="159" t="str">
        <f>IF('Form FGD RT Versi 1 Lembar A3'!BN135="","",'Form FGD RT Versi 1 Lembar A3'!BN135)</f>
        <v/>
      </c>
      <c r="M141" s="159" t="str">
        <f>IF('Form FGD RT Versi 1 Lembar A3'!BO135="","",'Form FGD RT Versi 1 Lembar A3'!BO135)</f>
        <v/>
      </c>
      <c r="N141" s="159" t="str">
        <f>IF('Form FGD RT Versi 1 Lembar A3'!BP135="","",'Form FGD RT Versi 1 Lembar A3'!BP135)</f>
        <v/>
      </c>
      <c r="O141" s="158" t="str">
        <f>IF('Form FGD RT Versi 1 Lembar A3'!BQ135="","",'Form FGD RT Versi 1 Lembar A3'!BQ135)</f>
        <v/>
      </c>
      <c r="P141" s="158" t="str">
        <f t="shared" si="2"/>
        <v/>
      </c>
      <c r="Q141" s="156" t="str">
        <f>IF('Form FGD RT Versi 1 Lembar A3'!BS135="","",'Form FGD RT Versi 1 Lembar A3'!BS135)</f>
        <v/>
      </c>
      <c r="R141" s="158" t="str">
        <f>IF('Form FGD RT Versi 1 Lembar A3'!BT135="","",'Form FGD RT Versi 1 Lembar A3'!BT135)</f>
        <v/>
      </c>
      <c r="S141" s="158" t="str">
        <f>IF('Form FGD RT Versi 1 Lembar A3'!BU135="","",'Form FGD RT Versi 1 Lembar A3'!BU135)</f>
        <v/>
      </c>
      <c r="T141" s="156" t="str">
        <f>IF('Form FGD RT Versi 1 Lembar A3'!BV135="","",'Form FGD RT Versi 1 Lembar A3'!BV135)</f>
        <v/>
      </c>
      <c r="U141" s="168" t="str">
        <f>IF('Form FGD RT Versi 1 Lembar A3'!BW135="","",'Form FGD RT Versi 1 Lembar A3'!BW135)</f>
        <v/>
      </c>
      <c r="V141" s="159" t="str">
        <f t="shared" si="3"/>
        <v/>
      </c>
      <c r="W141" s="169" t="str">
        <f>IF('Form FGD RT Versi 1 Lembar A3'!BY135="","",'Form FGD RT Versi 1 Lembar A3'!BY135)</f>
        <v/>
      </c>
    </row>
    <row r="142" spans="2:23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A3'!BF136="","",'Form FGD RT Versi 1 Lembar A3'!BF136)</f>
        <v/>
      </c>
      <c r="E142" s="157" t="str">
        <f>IF('Form FGD RT Versi 1 Lembar A3'!BG136="","",'Form FGD RT Versi 1 Lembar A3'!BG136)</f>
        <v/>
      </c>
      <c r="F142" s="159" t="str">
        <f>IF('Form FGD RT Versi 1 Lembar A3'!BH136="","",'Form FGD RT Versi 1 Lembar A3'!BH136)</f>
        <v/>
      </c>
      <c r="G142" s="159" t="str">
        <f>IF('Form FGD RT Versi 1 Lembar A3'!BI136="","",'Form FGD RT Versi 1 Lembar A3'!BI136)</f>
        <v/>
      </c>
      <c r="H142" s="157" t="str">
        <f>IF('Form FGD RT Versi 1 Lembar A3'!BJ136="","",'Form FGD RT Versi 1 Lembar A3'!BJ136)</f>
        <v/>
      </c>
      <c r="I142" s="159" t="str">
        <f>IF('Form FGD RT Versi 1 Lembar A3'!BK136="","",'Form FGD RT Versi 1 Lembar A3'!BK136)</f>
        <v/>
      </c>
      <c r="J142" s="158" t="str">
        <f>IF('Form FGD RT Versi 1 Lembar A3'!BL136="","",'Form FGD RT Versi 1 Lembar A3'!BL136)</f>
        <v/>
      </c>
      <c r="K142" s="156" t="str">
        <f>IF('Form FGD RT Versi 1 Lembar A3'!BM136="","",'Form FGD RT Versi 1 Lembar A3'!BM136)</f>
        <v/>
      </c>
      <c r="L142" s="159" t="str">
        <f>IF('Form FGD RT Versi 1 Lembar A3'!BN136="","",'Form FGD RT Versi 1 Lembar A3'!BN136)</f>
        <v/>
      </c>
      <c r="M142" s="159" t="str">
        <f>IF('Form FGD RT Versi 1 Lembar A3'!BO136="","",'Form FGD RT Versi 1 Lembar A3'!BO136)</f>
        <v/>
      </c>
      <c r="N142" s="159" t="str">
        <f>IF('Form FGD RT Versi 1 Lembar A3'!BP136="","",'Form FGD RT Versi 1 Lembar A3'!BP136)</f>
        <v/>
      </c>
      <c r="O142" s="158" t="str">
        <f>IF('Form FGD RT Versi 1 Lembar A3'!BQ136="","",'Form FGD RT Versi 1 Lembar A3'!BQ136)</f>
        <v/>
      </c>
      <c r="P142" s="158" t="str">
        <f t="shared" si="2"/>
        <v/>
      </c>
      <c r="Q142" s="156" t="str">
        <f>IF('Form FGD RT Versi 1 Lembar A3'!BS136="","",'Form FGD RT Versi 1 Lembar A3'!BS136)</f>
        <v/>
      </c>
      <c r="R142" s="158" t="str">
        <f>IF('Form FGD RT Versi 1 Lembar A3'!BT136="","",'Form FGD RT Versi 1 Lembar A3'!BT136)</f>
        <v/>
      </c>
      <c r="S142" s="158" t="str">
        <f>IF('Form FGD RT Versi 1 Lembar A3'!BU136="","",'Form FGD RT Versi 1 Lembar A3'!BU136)</f>
        <v/>
      </c>
      <c r="T142" s="156" t="str">
        <f>IF('Form FGD RT Versi 1 Lembar A3'!BV136="","",'Form FGD RT Versi 1 Lembar A3'!BV136)</f>
        <v/>
      </c>
      <c r="U142" s="168" t="str">
        <f>IF('Form FGD RT Versi 1 Lembar A3'!BW136="","",'Form FGD RT Versi 1 Lembar A3'!BW136)</f>
        <v/>
      </c>
      <c r="V142" s="159" t="str">
        <f t="shared" si="3"/>
        <v/>
      </c>
      <c r="W142" s="169" t="str">
        <f>IF('Form FGD RT Versi 1 Lembar A3'!BY136="","",'Form FGD RT Versi 1 Lembar A3'!BY136)</f>
        <v/>
      </c>
    </row>
    <row r="143" spans="2:23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A3'!BF137="","",'Form FGD RT Versi 1 Lembar A3'!BF137)</f>
        <v/>
      </c>
      <c r="E143" s="157" t="str">
        <f>IF('Form FGD RT Versi 1 Lembar A3'!BG137="","",'Form FGD RT Versi 1 Lembar A3'!BG137)</f>
        <v/>
      </c>
      <c r="F143" s="159" t="str">
        <f>IF('Form FGD RT Versi 1 Lembar A3'!BH137="","",'Form FGD RT Versi 1 Lembar A3'!BH137)</f>
        <v/>
      </c>
      <c r="G143" s="159" t="str">
        <f>IF('Form FGD RT Versi 1 Lembar A3'!BI137="","",'Form FGD RT Versi 1 Lembar A3'!BI137)</f>
        <v/>
      </c>
      <c r="H143" s="157" t="str">
        <f>IF('Form FGD RT Versi 1 Lembar A3'!BJ137="","",'Form FGD RT Versi 1 Lembar A3'!BJ137)</f>
        <v/>
      </c>
      <c r="I143" s="159" t="str">
        <f>IF('Form FGD RT Versi 1 Lembar A3'!BK137="","",'Form FGD RT Versi 1 Lembar A3'!BK137)</f>
        <v/>
      </c>
      <c r="J143" s="158" t="str">
        <f>IF('Form FGD RT Versi 1 Lembar A3'!BL137="","",'Form FGD RT Versi 1 Lembar A3'!BL137)</f>
        <v/>
      </c>
      <c r="K143" s="156" t="str">
        <f>IF('Form FGD RT Versi 1 Lembar A3'!BM137="","",'Form FGD RT Versi 1 Lembar A3'!BM137)</f>
        <v/>
      </c>
      <c r="L143" s="159" t="str">
        <f>IF('Form FGD RT Versi 1 Lembar A3'!BN137="","",'Form FGD RT Versi 1 Lembar A3'!BN137)</f>
        <v/>
      </c>
      <c r="M143" s="159" t="str">
        <f>IF('Form FGD RT Versi 1 Lembar A3'!BO137="","",'Form FGD RT Versi 1 Lembar A3'!BO137)</f>
        <v/>
      </c>
      <c r="N143" s="159" t="str">
        <f>IF('Form FGD RT Versi 1 Lembar A3'!BP137="","",'Form FGD RT Versi 1 Lembar A3'!BP137)</f>
        <v/>
      </c>
      <c r="O143" s="158" t="str">
        <f>IF('Form FGD RT Versi 1 Lembar A3'!BQ137="","",'Form FGD RT Versi 1 Lembar A3'!BQ137)</f>
        <v/>
      </c>
      <c r="P143" s="158" t="str">
        <f t="shared" si="2"/>
        <v/>
      </c>
      <c r="Q143" s="156" t="str">
        <f>IF('Form FGD RT Versi 1 Lembar A3'!BS137="","",'Form FGD RT Versi 1 Lembar A3'!BS137)</f>
        <v/>
      </c>
      <c r="R143" s="158" t="str">
        <f>IF('Form FGD RT Versi 1 Lembar A3'!BT137="","",'Form FGD RT Versi 1 Lembar A3'!BT137)</f>
        <v/>
      </c>
      <c r="S143" s="158" t="str">
        <f>IF('Form FGD RT Versi 1 Lembar A3'!BU137="","",'Form FGD RT Versi 1 Lembar A3'!BU137)</f>
        <v/>
      </c>
      <c r="T143" s="156" t="str">
        <f>IF('Form FGD RT Versi 1 Lembar A3'!BV137="","",'Form FGD RT Versi 1 Lembar A3'!BV137)</f>
        <v/>
      </c>
      <c r="U143" s="168" t="str">
        <f>IF('Form FGD RT Versi 1 Lembar A3'!BW137="","",'Form FGD RT Versi 1 Lembar A3'!BW137)</f>
        <v/>
      </c>
      <c r="V143" s="159" t="str">
        <f t="shared" si="3"/>
        <v/>
      </c>
      <c r="W143" s="169" t="str">
        <f>IF('Form FGD RT Versi 1 Lembar A3'!BY137="","",'Form FGD RT Versi 1 Lembar A3'!BY137)</f>
        <v/>
      </c>
    </row>
    <row r="144" spans="2:23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A3'!BF138="","",'Form FGD RT Versi 1 Lembar A3'!BF138)</f>
        <v/>
      </c>
      <c r="E144" s="157" t="str">
        <f>IF('Form FGD RT Versi 1 Lembar A3'!BG138="","",'Form FGD RT Versi 1 Lembar A3'!BG138)</f>
        <v/>
      </c>
      <c r="F144" s="159" t="str">
        <f>IF('Form FGD RT Versi 1 Lembar A3'!BH138="","",'Form FGD RT Versi 1 Lembar A3'!BH138)</f>
        <v/>
      </c>
      <c r="G144" s="159" t="str">
        <f>IF('Form FGD RT Versi 1 Lembar A3'!BI138="","",'Form FGD RT Versi 1 Lembar A3'!BI138)</f>
        <v/>
      </c>
      <c r="H144" s="157" t="str">
        <f>IF('Form FGD RT Versi 1 Lembar A3'!BJ138="","",'Form FGD RT Versi 1 Lembar A3'!BJ138)</f>
        <v/>
      </c>
      <c r="I144" s="159" t="str">
        <f>IF('Form FGD RT Versi 1 Lembar A3'!BK138="","",'Form FGD RT Versi 1 Lembar A3'!BK138)</f>
        <v/>
      </c>
      <c r="J144" s="158" t="str">
        <f>IF('Form FGD RT Versi 1 Lembar A3'!BL138="","",'Form FGD RT Versi 1 Lembar A3'!BL138)</f>
        <v/>
      </c>
      <c r="K144" s="156" t="str">
        <f>IF('Form FGD RT Versi 1 Lembar A3'!BM138="","",'Form FGD RT Versi 1 Lembar A3'!BM138)</f>
        <v/>
      </c>
      <c r="L144" s="159" t="str">
        <f>IF('Form FGD RT Versi 1 Lembar A3'!BN138="","",'Form FGD RT Versi 1 Lembar A3'!BN138)</f>
        <v/>
      </c>
      <c r="M144" s="159" t="str">
        <f>IF('Form FGD RT Versi 1 Lembar A3'!BO138="","",'Form FGD RT Versi 1 Lembar A3'!BO138)</f>
        <v/>
      </c>
      <c r="N144" s="159" t="str">
        <f>IF('Form FGD RT Versi 1 Lembar A3'!BP138="","",'Form FGD RT Versi 1 Lembar A3'!BP138)</f>
        <v/>
      </c>
      <c r="O144" s="158" t="str">
        <f>IF('Form FGD RT Versi 1 Lembar A3'!BQ138="","",'Form FGD RT Versi 1 Lembar A3'!BQ138)</f>
        <v/>
      </c>
      <c r="P144" s="158" t="str">
        <f t="shared" si="2"/>
        <v/>
      </c>
      <c r="Q144" s="156" t="str">
        <f>IF('Form FGD RT Versi 1 Lembar A3'!BS138="","",'Form FGD RT Versi 1 Lembar A3'!BS138)</f>
        <v/>
      </c>
      <c r="R144" s="158" t="str">
        <f>IF('Form FGD RT Versi 1 Lembar A3'!BT138="","",'Form FGD RT Versi 1 Lembar A3'!BT138)</f>
        <v/>
      </c>
      <c r="S144" s="158" t="str">
        <f>IF('Form FGD RT Versi 1 Lembar A3'!BU138="","",'Form FGD RT Versi 1 Lembar A3'!BU138)</f>
        <v/>
      </c>
      <c r="T144" s="156" t="str">
        <f>IF('Form FGD RT Versi 1 Lembar A3'!BV138="","",'Form FGD RT Versi 1 Lembar A3'!BV138)</f>
        <v/>
      </c>
      <c r="U144" s="168" t="str">
        <f>IF('Form FGD RT Versi 1 Lembar A3'!BW138="","",'Form FGD RT Versi 1 Lembar A3'!BW138)</f>
        <v/>
      </c>
      <c r="V144" s="159" t="str">
        <f t="shared" si="3"/>
        <v/>
      </c>
      <c r="W144" s="169" t="str">
        <f>IF('Form FGD RT Versi 1 Lembar A3'!BY138="","",'Form FGD RT Versi 1 Lembar A3'!BY138)</f>
        <v/>
      </c>
    </row>
    <row r="145" spans="2:23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A3'!BF139="","",'Form FGD RT Versi 1 Lembar A3'!BF139)</f>
        <v/>
      </c>
      <c r="E145" s="157" t="str">
        <f>IF('Form FGD RT Versi 1 Lembar A3'!BG139="","",'Form FGD RT Versi 1 Lembar A3'!BG139)</f>
        <v/>
      </c>
      <c r="F145" s="159" t="str">
        <f>IF('Form FGD RT Versi 1 Lembar A3'!BH139="","",'Form FGD RT Versi 1 Lembar A3'!BH139)</f>
        <v/>
      </c>
      <c r="G145" s="159" t="str">
        <f>IF('Form FGD RT Versi 1 Lembar A3'!BI139="","",'Form FGD RT Versi 1 Lembar A3'!BI139)</f>
        <v/>
      </c>
      <c r="H145" s="157" t="str">
        <f>IF('Form FGD RT Versi 1 Lembar A3'!BJ139="","",'Form FGD RT Versi 1 Lembar A3'!BJ139)</f>
        <v/>
      </c>
      <c r="I145" s="159" t="str">
        <f>IF('Form FGD RT Versi 1 Lembar A3'!BK139="","",'Form FGD RT Versi 1 Lembar A3'!BK139)</f>
        <v/>
      </c>
      <c r="J145" s="158" t="str">
        <f>IF('Form FGD RT Versi 1 Lembar A3'!BL139="","",'Form FGD RT Versi 1 Lembar A3'!BL139)</f>
        <v/>
      </c>
      <c r="K145" s="156" t="str">
        <f>IF('Form FGD RT Versi 1 Lembar A3'!BM139="","",'Form FGD RT Versi 1 Lembar A3'!BM139)</f>
        <v/>
      </c>
      <c r="L145" s="159" t="str">
        <f>IF('Form FGD RT Versi 1 Lembar A3'!BN139="","",'Form FGD RT Versi 1 Lembar A3'!BN139)</f>
        <v/>
      </c>
      <c r="M145" s="159" t="str">
        <f>IF('Form FGD RT Versi 1 Lembar A3'!BO139="","",'Form FGD RT Versi 1 Lembar A3'!BO139)</f>
        <v/>
      </c>
      <c r="N145" s="159" t="str">
        <f>IF('Form FGD RT Versi 1 Lembar A3'!BP139="","",'Form FGD RT Versi 1 Lembar A3'!BP139)</f>
        <v/>
      </c>
      <c r="O145" s="158" t="str">
        <f>IF('Form FGD RT Versi 1 Lembar A3'!BQ139="","",'Form FGD RT Versi 1 Lembar A3'!BQ139)</f>
        <v/>
      </c>
      <c r="P145" s="158" t="str">
        <f t="shared" si="2"/>
        <v/>
      </c>
      <c r="Q145" s="156" t="str">
        <f>IF('Form FGD RT Versi 1 Lembar A3'!BS139="","",'Form FGD RT Versi 1 Lembar A3'!BS139)</f>
        <v/>
      </c>
      <c r="R145" s="158" t="str">
        <f>IF('Form FGD RT Versi 1 Lembar A3'!BT139="","",'Form FGD RT Versi 1 Lembar A3'!BT139)</f>
        <v/>
      </c>
      <c r="S145" s="158" t="str">
        <f>IF('Form FGD RT Versi 1 Lembar A3'!BU139="","",'Form FGD RT Versi 1 Lembar A3'!BU139)</f>
        <v/>
      </c>
      <c r="T145" s="156" t="str">
        <f>IF('Form FGD RT Versi 1 Lembar A3'!BV139="","",'Form FGD RT Versi 1 Lembar A3'!BV139)</f>
        <v/>
      </c>
      <c r="U145" s="168" t="str">
        <f>IF('Form FGD RT Versi 1 Lembar A3'!BW139="","",'Form FGD RT Versi 1 Lembar A3'!BW139)</f>
        <v/>
      </c>
      <c r="V145" s="159" t="str">
        <f t="shared" si="3"/>
        <v/>
      </c>
      <c r="W145" s="169" t="str">
        <f>IF('Form FGD RT Versi 1 Lembar A3'!BY139="","",'Form FGD RT Versi 1 Lembar A3'!BY139)</f>
        <v/>
      </c>
    </row>
    <row r="146" spans="2:23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A3'!BF140="","",'Form FGD RT Versi 1 Lembar A3'!BF140)</f>
        <v/>
      </c>
      <c r="E146" s="157" t="str">
        <f>IF('Form FGD RT Versi 1 Lembar A3'!BG140="","",'Form FGD RT Versi 1 Lembar A3'!BG140)</f>
        <v/>
      </c>
      <c r="F146" s="159" t="str">
        <f>IF('Form FGD RT Versi 1 Lembar A3'!BH140="","",'Form FGD RT Versi 1 Lembar A3'!BH140)</f>
        <v/>
      </c>
      <c r="G146" s="159" t="str">
        <f>IF('Form FGD RT Versi 1 Lembar A3'!BI140="","",'Form FGD RT Versi 1 Lembar A3'!BI140)</f>
        <v/>
      </c>
      <c r="H146" s="157" t="str">
        <f>IF('Form FGD RT Versi 1 Lembar A3'!BJ140="","",'Form FGD RT Versi 1 Lembar A3'!BJ140)</f>
        <v/>
      </c>
      <c r="I146" s="159" t="str">
        <f>IF('Form FGD RT Versi 1 Lembar A3'!BK140="","",'Form FGD RT Versi 1 Lembar A3'!BK140)</f>
        <v/>
      </c>
      <c r="J146" s="158" t="str">
        <f>IF('Form FGD RT Versi 1 Lembar A3'!BL140="","",'Form FGD RT Versi 1 Lembar A3'!BL140)</f>
        <v/>
      </c>
      <c r="K146" s="156" t="str">
        <f>IF('Form FGD RT Versi 1 Lembar A3'!BM140="","",'Form FGD RT Versi 1 Lembar A3'!BM140)</f>
        <v/>
      </c>
      <c r="L146" s="159" t="str">
        <f>IF('Form FGD RT Versi 1 Lembar A3'!BN140="","",'Form FGD RT Versi 1 Lembar A3'!BN140)</f>
        <v/>
      </c>
      <c r="M146" s="159" t="str">
        <f>IF('Form FGD RT Versi 1 Lembar A3'!BO140="","",'Form FGD RT Versi 1 Lembar A3'!BO140)</f>
        <v/>
      </c>
      <c r="N146" s="159" t="str">
        <f>IF('Form FGD RT Versi 1 Lembar A3'!BP140="","",'Form FGD RT Versi 1 Lembar A3'!BP140)</f>
        <v/>
      </c>
      <c r="O146" s="158" t="str">
        <f>IF('Form FGD RT Versi 1 Lembar A3'!BQ140="","",'Form FGD RT Versi 1 Lembar A3'!BQ140)</f>
        <v/>
      </c>
      <c r="P146" s="158" t="str">
        <f t="shared" ref="P146:P166" si="4">IF(C146="","",1)</f>
        <v/>
      </c>
      <c r="Q146" s="156" t="str">
        <f>IF('Form FGD RT Versi 1 Lembar A3'!BS140="","",'Form FGD RT Versi 1 Lembar A3'!BS140)</f>
        <v/>
      </c>
      <c r="R146" s="158" t="str">
        <f>IF('Form FGD RT Versi 1 Lembar A3'!BT140="","",'Form FGD RT Versi 1 Lembar A3'!BT140)</f>
        <v/>
      </c>
      <c r="S146" s="158" t="str">
        <f>IF('Form FGD RT Versi 1 Lembar A3'!BU140="","",'Form FGD RT Versi 1 Lembar A3'!BU140)</f>
        <v/>
      </c>
      <c r="T146" s="156" t="str">
        <f>IF('Form FGD RT Versi 1 Lembar A3'!BV140="","",'Form FGD RT Versi 1 Lembar A3'!BV140)</f>
        <v/>
      </c>
      <c r="U146" s="168" t="str">
        <f>IF('Form FGD RT Versi 1 Lembar A3'!BW140="","",'Form FGD RT Versi 1 Lembar A3'!BW140)</f>
        <v/>
      </c>
      <c r="V146" s="159" t="str">
        <f t="shared" ref="V146:V166" si="5">IF(C146="","",T146+U146)</f>
        <v/>
      </c>
      <c r="W146" s="169" t="str">
        <f>IF('Form FGD RT Versi 1 Lembar A3'!BY140="","",'Form FGD RT Versi 1 Lembar A3'!BY140)</f>
        <v/>
      </c>
    </row>
    <row r="147" spans="2:23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A3'!BF141="","",'Form FGD RT Versi 1 Lembar A3'!BF141)</f>
        <v/>
      </c>
      <c r="E147" s="157" t="str">
        <f>IF('Form FGD RT Versi 1 Lembar A3'!BG141="","",'Form FGD RT Versi 1 Lembar A3'!BG141)</f>
        <v/>
      </c>
      <c r="F147" s="159" t="str">
        <f>IF('Form FGD RT Versi 1 Lembar A3'!BH141="","",'Form FGD RT Versi 1 Lembar A3'!BH141)</f>
        <v/>
      </c>
      <c r="G147" s="159" t="str">
        <f>IF('Form FGD RT Versi 1 Lembar A3'!BI141="","",'Form FGD RT Versi 1 Lembar A3'!BI141)</f>
        <v/>
      </c>
      <c r="H147" s="157" t="str">
        <f>IF('Form FGD RT Versi 1 Lembar A3'!BJ141="","",'Form FGD RT Versi 1 Lembar A3'!BJ141)</f>
        <v/>
      </c>
      <c r="I147" s="159" t="str">
        <f>IF('Form FGD RT Versi 1 Lembar A3'!BK141="","",'Form FGD RT Versi 1 Lembar A3'!BK141)</f>
        <v/>
      </c>
      <c r="J147" s="158" t="str">
        <f>IF('Form FGD RT Versi 1 Lembar A3'!BL141="","",'Form FGD RT Versi 1 Lembar A3'!BL141)</f>
        <v/>
      </c>
      <c r="K147" s="156" t="str">
        <f>IF('Form FGD RT Versi 1 Lembar A3'!BM141="","",'Form FGD RT Versi 1 Lembar A3'!BM141)</f>
        <v/>
      </c>
      <c r="L147" s="159" t="str">
        <f>IF('Form FGD RT Versi 1 Lembar A3'!BN141="","",'Form FGD RT Versi 1 Lembar A3'!BN141)</f>
        <v/>
      </c>
      <c r="M147" s="159" t="str">
        <f>IF('Form FGD RT Versi 1 Lembar A3'!BO141="","",'Form FGD RT Versi 1 Lembar A3'!BO141)</f>
        <v/>
      </c>
      <c r="N147" s="159" t="str">
        <f>IF('Form FGD RT Versi 1 Lembar A3'!BP141="","",'Form FGD RT Versi 1 Lembar A3'!BP141)</f>
        <v/>
      </c>
      <c r="O147" s="158" t="str">
        <f>IF('Form FGD RT Versi 1 Lembar A3'!BQ141="","",'Form FGD RT Versi 1 Lembar A3'!BQ141)</f>
        <v/>
      </c>
      <c r="P147" s="158" t="str">
        <f t="shared" si="4"/>
        <v/>
      </c>
      <c r="Q147" s="156" t="str">
        <f>IF('Form FGD RT Versi 1 Lembar A3'!BS141="","",'Form FGD RT Versi 1 Lembar A3'!BS141)</f>
        <v/>
      </c>
      <c r="R147" s="158" t="str">
        <f>IF('Form FGD RT Versi 1 Lembar A3'!BT141="","",'Form FGD RT Versi 1 Lembar A3'!BT141)</f>
        <v/>
      </c>
      <c r="S147" s="158" t="str">
        <f>IF('Form FGD RT Versi 1 Lembar A3'!BU141="","",'Form FGD RT Versi 1 Lembar A3'!BU141)</f>
        <v/>
      </c>
      <c r="T147" s="156" t="str">
        <f>IF('Form FGD RT Versi 1 Lembar A3'!BV141="","",'Form FGD RT Versi 1 Lembar A3'!BV141)</f>
        <v/>
      </c>
      <c r="U147" s="168" t="str">
        <f>IF('Form FGD RT Versi 1 Lembar A3'!BW141="","",'Form FGD RT Versi 1 Lembar A3'!BW141)</f>
        <v/>
      </c>
      <c r="V147" s="159" t="str">
        <f t="shared" si="5"/>
        <v/>
      </c>
      <c r="W147" s="169" t="str">
        <f>IF('Form FGD RT Versi 1 Lembar A3'!BY141="","",'Form FGD RT Versi 1 Lembar A3'!BY141)</f>
        <v/>
      </c>
    </row>
    <row r="148" spans="2:23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A3'!BF142="","",'Form FGD RT Versi 1 Lembar A3'!BF142)</f>
        <v/>
      </c>
      <c r="E148" s="157" t="str">
        <f>IF('Form FGD RT Versi 1 Lembar A3'!BG142="","",'Form FGD RT Versi 1 Lembar A3'!BG142)</f>
        <v/>
      </c>
      <c r="F148" s="159" t="str">
        <f>IF('Form FGD RT Versi 1 Lembar A3'!BH142="","",'Form FGD RT Versi 1 Lembar A3'!BH142)</f>
        <v/>
      </c>
      <c r="G148" s="159" t="str">
        <f>IF('Form FGD RT Versi 1 Lembar A3'!BI142="","",'Form FGD RT Versi 1 Lembar A3'!BI142)</f>
        <v/>
      </c>
      <c r="H148" s="157" t="str">
        <f>IF('Form FGD RT Versi 1 Lembar A3'!BJ142="","",'Form FGD RT Versi 1 Lembar A3'!BJ142)</f>
        <v/>
      </c>
      <c r="I148" s="159" t="str">
        <f>IF('Form FGD RT Versi 1 Lembar A3'!BK142="","",'Form FGD RT Versi 1 Lembar A3'!BK142)</f>
        <v/>
      </c>
      <c r="J148" s="158" t="str">
        <f>IF('Form FGD RT Versi 1 Lembar A3'!BL142="","",'Form FGD RT Versi 1 Lembar A3'!BL142)</f>
        <v/>
      </c>
      <c r="K148" s="156" t="str">
        <f>IF('Form FGD RT Versi 1 Lembar A3'!BM142="","",'Form FGD RT Versi 1 Lembar A3'!BM142)</f>
        <v/>
      </c>
      <c r="L148" s="159" t="str">
        <f>IF('Form FGD RT Versi 1 Lembar A3'!BN142="","",'Form FGD RT Versi 1 Lembar A3'!BN142)</f>
        <v/>
      </c>
      <c r="M148" s="159" t="str">
        <f>IF('Form FGD RT Versi 1 Lembar A3'!BO142="","",'Form FGD RT Versi 1 Lembar A3'!BO142)</f>
        <v/>
      </c>
      <c r="N148" s="159" t="str">
        <f>IF('Form FGD RT Versi 1 Lembar A3'!BP142="","",'Form FGD RT Versi 1 Lembar A3'!BP142)</f>
        <v/>
      </c>
      <c r="O148" s="158" t="str">
        <f>IF('Form FGD RT Versi 1 Lembar A3'!BQ142="","",'Form FGD RT Versi 1 Lembar A3'!BQ142)</f>
        <v/>
      </c>
      <c r="P148" s="158" t="str">
        <f t="shared" si="4"/>
        <v/>
      </c>
      <c r="Q148" s="156" t="str">
        <f>IF('Form FGD RT Versi 1 Lembar A3'!BS142="","",'Form FGD RT Versi 1 Lembar A3'!BS142)</f>
        <v/>
      </c>
      <c r="R148" s="158" t="str">
        <f>IF('Form FGD RT Versi 1 Lembar A3'!BT142="","",'Form FGD RT Versi 1 Lembar A3'!BT142)</f>
        <v/>
      </c>
      <c r="S148" s="158" t="str">
        <f>IF('Form FGD RT Versi 1 Lembar A3'!BU142="","",'Form FGD RT Versi 1 Lembar A3'!BU142)</f>
        <v/>
      </c>
      <c r="T148" s="156" t="str">
        <f>IF('Form FGD RT Versi 1 Lembar A3'!BV142="","",'Form FGD RT Versi 1 Lembar A3'!BV142)</f>
        <v/>
      </c>
      <c r="U148" s="168" t="str">
        <f>IF('Form FGD RT Versi 1 Lembar A3'!BW142="","",'Form FGD RT Versi 1 Lembar A3'!BW142)</f>
        <v/>
      </c>
      <c r="V148" s="159" t="str">
        <f t="shared" si="5"/>
        <v/>
      </c>
      <c r="W148" s="169" t="str">
        <f>IF('Form FGD RT Versi 1 Lembar A3'!BY142="","",'Form FGD RT Versi 1 Lembar A3'!BY142)</f>
        <v/>
      </c>
    </row>
    <row r="149" spans="2:23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A3'!BF143="","",'Form FGD RT Versi 1 Lembar A3'!BF143)</f>
        <v/>
      </c>
      <c r="E149" s="157" t="str">
        <f>IF('Form FGD RT Versi 1 Lembar A3'!BG143="","",'Form FGD RT Versi 1 Lembar A3'!BG143)</f>
        <v/>
      </c>
      <c r="F149" s="159" t="str">
        <f>IF('Form FGD RT Versi 1 Lembar A3'!BH143="","",'Form FGD RT Versi 1 Lembar A3'!BH143)</f>
        <v/>
      </c>
      <c r="G149" s="159" t="str">
        <f>IF('Form FGD RT Versi 1 Lembar A3'!BI143="","",'Form FGD RT Versi 1 Lembar A3'!BI143)</f>
        <v/>
      </c>
      <c r="H149" s="157" t="str">
        <f>IF('Form FGD RT Versi 1 Lembar A3'!BJ143="","",'Form FGD RT Versi 1 Lembar A3'!BJ143)</f>
        <v/>
      </c>
      <c r="I149" s="159" t="str">
        <f>IF('Form FGD RT Versi 1 Lembar A3'!BK143="","",'Form FGD RT Versi 1 Lembar A3'!BK143)</f>
        <v/>
      </c>
      <c r="J149" s="158" t="str">
        <f>IF('Form FGD RT Versi 1 Lembar A3'!BL143="","",'Form FGD RT Versi 1 Lembar A3'!BL143)</f>
        <v/>
      </c>
      <c r="K149" s="156" t="str">
        <f>IF('Form FGD RT Versi 1 Lembar A3'!BM143="","",'Form FGD RT Versi 1 Lembar A3'!BM143)</f>
        <v/>
      </c>
      <c r="L149" s="159" t="str">
        <f>IF('Form FGD RT Versi 1 Lembar A3'!BN143="","",'Form FGD RT Versi 1 Lembar A3'!BN143)</f>
        <v/>
      </c>
      <c r="M149" s="159" t="str">
        <f>IF('Form FGD RT Versi 1 Lembar A3'!BO143="","",'Form FGD RT Versi 1 Lembar A3'!BO143)</f>
        <v/>
      </c>
      <c r="N149" s="159" t="str">
        <f>IF('Form FGD RT Versi 1 Lembar A3'!BP143="","",'Form FGD RT Versi 1 Lembar A3'!BP143)</f>
        <v/>
      </c>
      <c r="O149" s="158" t="str">
        <f>IF('Form FGD RT Versi 1 Lembar A3'!BQ143="","",'Form FGD RT Versi 1 Lembar A3'!BQ143)</f>
        <v/>
      </c>
      <c r="P149" s="158" t="str">
        <f t="shared" si="4"/>
        <v/>
      </c>
      <c r="Q149" s="156" t="str">
        <f>IF('Form FGD RT Versi 1 Lembar A3'!BS143="","",'Form FGD RT Versi 1 Lembar A3'!BS143)</f>
        <v/>
      </c>
      <c r="R149" s="158" t="str">
        <f>IF('Form FGD RT Versi 1 Lembar A3'!BT143="","",'Form FGD RT Versi 1 Lembar A3'!BT143)</f>
        <v/>
      </c>
      <c r="S149" s="158" t="str">
        <f>IF('Form FGD RT Versi 1 Lembar A3'!BU143="","",'Form FGD RT Versi 1 Lembar A3'!BU143)</f>
        <v/>
      </c>
      <c r="T149" s="156" t="str">
        <f>IF('Form FGD RT Versi 1 Lembar A3'!BV143="","",'Form FGD RT Versi 1 Lembar A3'!BV143)</f>
        <v/>
      </c>
      <c r="U149" s="168" t="str">
        <f>IF('Form FGD RT Versi 1 Lembar A3'!BW143="","",'Form FGD RT Versi 1 Lembar A3'!BW143)</f>
        <v/>
      </c>
      <c r="V149" s="159" t="str">
        <f t="shared" si="5"/>
        <v/>
      </c>
      <c r="W149" s="169" t="str">
        <f>IF('Form FGD RT Versi 1 Lembar A3'!BY143="","",'Form FGD RT Versi 1 Lembar A3'!BY143)</f>
        <v/>
      </c>
    </row>
    <row r="150" spans="2:23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A3'!BF144="","",'Form FGD RT Versi 1 Lembar A3'!BF144)</f>
        <v/>
      </c>
      <c r="E150" s="157" t="str">
        <f>IF('Form FGD RT Versi 1 Lembar A3'!BG144="","",'Form FGD RT Versi 1 Lembar A3'!BG144)</f>
        <v/>
      </c>
      <c r="F150" s="159" t="str">
        <f>IF('Form FGD RT Versi 1 Lembar A3'!BH144="","",'Form FGD RT Versi 1 Lembar A3'!BH144)</f>
        <v/>
      </c>
      <c r="G150" s="159" t="str">
        <f>IF('Form FGD RT Versi 1 Lembar A3'!BI144="","",'Form FGD RT Versi 1 Lembar A3'!BI144)</f>
        <v/>
      </c>
      <c r="H150" s="157" t="str">
        <f>IF('Form FGD RT Versi 1 Lembar A3'!BJ144="","",'Form FGD RT Versi 1 Lembar A3'!BJ144)</f>
        <v/>
      </c>
      <c r="I150" s="159" t="str">
        <f>IF('Form FGD RT Versi 1 Lembar A3'!BK144="","",'Form FGD RT Versi 1 Lembar A3'!BK144)</f>
        <v/>
      </c>
      <c r="J150" s="158" t="str">
        <f>IF('Form FGD RT Versi 1 Lembar A3'!BL144="","",'Form FGD RT Versi 1 Lembar A3'!BL144)</f>
        <v/>
      </c>
      <c r="K150" s="156" t="str">
        <f>IF('Form FGD RT Versi 1 Lembar A3'!BM144="","",'Form FGD RT Versi 1 Lembar A3'!BM144)</f>
        <v/>
      </c>
      <c r="L150" s="159" t="str">
        <f>IF('Form FGD RT Versi 1 Lembar A3'!BN144="","",'Form FGD RT Versi 1 Lembar A3'!BN144)</f>
        <v/>
      </c>
      <c r="M150" s="159" t="str">
        <f>IF('Form FGD RT Versi 1 Lembar A3'!BO144="","",'Form FGD RT Versi 1 Lembar A3'!BO144)</f>
        <v/>
      </c>
      <c r="N150" s="159" t="str">
        <f>IF('Form FGD RT Versi 1 Lembar A3'!BP144="","",'Form FGD RT Versi 1 Lembar A3'!BP144)</f>
        <v/>
      </c>
      <c r="O150" s="158" t="str">
        <f>IF('Form FGD RT Versi 1 Lembar A3'!BQ144="","",'Form FGD RT Versi 1 Lembar A3'!BQ144)</f>
        <v/>
      </c>
      <c r="P150" s="158" t="str">
        <f t="shared" si="4"/>
        <v/>
      </c>
      <c r="Q150" s="156" t="str">
        <f>IF('Form FGD RT Versi 1 Lembar A3'!BS144="","",'Form FGD RT Versi 1 Lembar A3'!BS144)</f>
        <v/>
      </c>
      <c r="R150" s="158" t="str">
        <f>IF('Form FGD RT Versi 1 Lembar A3'!BT144="","",'Form FGD RT Versi 1 Lembar A3'!BT144)</f>
        <v/>
      </c>
      <c r="S150" s="158" t="str">
        <f>IF('Form FGD RT Versi 1 Lembar A3'!BU144="","",'Form FGD RT Versi 1 Lembar A3'!BU144)</f>
        <v/>
      </c>
      <c r="T150" s="156" t="str">
        <f>IF('Form FGD RT Versi 1 Lembar A3'!BV144="","",'Form FGD RT Versi 1 Lembar A3'!BV144)</f>
        <v/>
      </c>
      <c r="U150" s="168" t="str">
        <f>IF('Form FGD RT Versi 1 Lembar A3'!BW144="","",'Form FGD RT Versi 1 Lembar A3'!BW144)</f>
        <v/>
      </c>
      <c r="V150" s="159" t="str">
        <f t="shared" si="5"/>
        <v/>
      </c>
      <c r="W150" s="169" t="str">
        <f>IF('Form FGD RT Versi 1 Lembar A3'!BY144="","",'Form FGD RT Versi 1 Lembar A3'!BY144)</f>
        <v/>
      </c>
    </row>
    <row r="151" spans="2:23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A3'!BF145="","",'Form FGD RT Versi 1 Lembar A3'!BF145)</f>
        <v/>
      </c>
      <c r="E151" s="157" t="str">
        <f>IF('Form FGD RT Versi 1 Lembar A3'!BG145="","",'Form FGD RT Versi 1 Lembar A3'!BG145)</f>
        <v/>
      </c>
      <c r="F151" s="159" t="str">
        <f>IF('Form FGD RT Versi 1 Lembar A3'!BH145="","",'Form FGD RT Versi 1 Lembar A3'!BH145)</f>
        <v/>
      </c>
      <c r="G151" s="159" t="str">
        <f>IF('Form FGD RT Versi 1 Lembar A3'!BI145="","",'Form FGD RT Versi 1 Lembar A3'!BI145)</f>
        <v/>
      </c>
      <c r="H151" s="157" t="str">
        <f>IF('Form FGD RT Versi 1 Lembar A3'!BJ145="","",'Form FGD RT Versi 1 Lembar A3'!BJ145)</f>
        <v/>
      </c>
      <c r="I151" s="159" t="str">
        <f>IF('Form FGD RT Versi 1 Lembar A3'!BK145="","",'Form FGD RT Versi 1 Lembar A3'!BK145)</f>
        <v/>
      </c>
      <c r="J151" s="158" t="str">
        <f>IF('Form FGD RT Versi 1 Lembar A3'!BL145="","",'Form FGD RT Versi 1 Lembar A3'!BL145)</f>
        <v/>
      </c>
      <c r="K151" s="156" t="str">
        <f>IF('Form FGD RT Versi 1 Lembar A3'!BM145="","",'Form FGD RT Versi 1 Lembar A3'!BM145)</f>
        <v/>
      </c>
      <c r="L151" s="159" t="str">
        <f>IF('Form FGD RT Versi 1 Lembar A3'!BN145="","",'Form FGD RT Versi 1 Lembar A3'!BN145)</f>
        <v/>
      </c>
      <c r="M151" s="159" t="str">
        <f>IF('Form FGD RT Versi 1 Lembar A3'!BO145="","",'Form FGD RT Versi 1 Lembar A3'!BO145)</f>
        <v/>
      </c>
      <c r="N151" s="159" t="str">
        <f>IF('Form FGD RT Versi 1 Lembar A3'!BP145="","",'Form FGD RT Versi 1 Lembar A3'!BP145)</f>
        <v/>
      </c>
      <c r="O151" s="158" t="str">
        <f>IF('Form FGD RT Versi 1 Lembar A3'!BQ145="","",'Form FGD RT Versi 1 Lembar A3'!BQ145)</f>
        <v/>
      </c>
      <c r="P151" s="158" t="str">
        <f t="shared" si="4"/>
        <v/>
      </c>
      <c r="Q151" s="156" t="str">
        <f>IF('Form FGD RT Versi 1 Lembar A3'!BS145="","",'Form FGD RT Versi 1 Lembar A3'!BS145)</f>
        <v/>
      </c>
      <c r="R151" s="158" t="str">
        <f>IF('Form FGD RT Versi 1 Lembar A3'!BT145="","",'Form FGD RT Versi 1 Lembar A3'!BT145)</f>
        <v/>
      </c>
      <c r="S151" s="158" t="str">
        <f>IF('Form FGD RT Versi 1 Lembar A3'!BU145="","",'Form FGD RT Versi 1 Lembar A3'!BU145)</f>
        <v/>
      </c>
      <c r="T151" s="156" t="str">
        <f>IF('Form FGD RT Versi 1 Lembar A3'!BV145="","",'Form FGD RT Versi 1 Lembar A3'!BV145)</f>
        <v/>
      </c>
      <c r="U151" s="168" t="str">
        <f>IF('Form FGD RT Versi 1 Lembar A3'!BW145="","",'Form FGD RT Versi 1 Lembar A3'!BW145)</f>
        <v/>
      </c>
      <c r="V151" s="159" t="str">
        <f t="shared" si="5"/>
        <v/>
      </c>
      <c r="W151" s="169" t="str">
        <f>IF('Form FGD RT Versi 1 Lembar A3'!BY145="","",'Form FGD RT Versi 1 Lembar A3'!BY145)</f>
        <v/>
      </c>
    </row>
    <row r="152" spans="2:23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A3'!BF146="","",'Form FGD RT Versi 1 Lembar A3'!BF146)</f>
        <v/>
      </c>
      <c r="E152" s="157" t="str">
        <f>IF('Form FGD RT Versi 1 Lembar A3'!BG146="","",'Form FGD RT Versi 1 Lembar A3'!BG146)</f>
        <v/>
      </c>
      <c r="F152" s="159" t="str">
        <f>IF('Form FGD RT Versi 1 Lembar A3'!BH146="","",'Form FGD RT Versi 1 Lembar A3'!BH146)</f>
        <v/>
      </c>
      <c r="G152" s="159" t="str">
        <f>IF('Form FGD RT Versi 1 Lembar A3'!BI146="","",'Form FGD RT Versi 1 Lembar A3'!BI146)</f>
        <v/>
      </c>
      <c r="H152" s="157" t="str">
        <f>IF('Form FGD RT Versi 1 Lembar A3'!BJ146="","",'Form FGD RT Versi 1 Lembar A3'!BJ146)</f>
        <v/>
      </c>
      <c r="I152" s="159" t="str">
        <f>IF('Form FGD RT Versi 1 Lembar A3'!BK146="","",'Form FGD RT Versi 1 Lembar A3'!BK146)</f>
        <v/>
      </c>
      <c r="J152" s="158" t="str">
        <f>IF('Form FGD RT Versi 1 Lembar A3'!BL146="","",'Form FGD RT Versi 1 Lembar A3'!BL146)</f>
        <v/>
      </c>
      <c r="K152" s="156" t="str">
        <f>IF('Form FGD RT Versi 1 Lembar A3'!BM146="","",'Form FGD RT Versi 1 Lembar A3'!BM146)</f>
        <v/>
      </c>
      <c r="L152" s="159" t="str">
        <f>IF('Form FGD RT Versi 1 Lembar A3'!BN146="","",'Form FGD RT Versi 1 Lembar A3'!BN146)</f>
        <v/>
      </c>
      <c r="M152" s="159" t="str">
        <f>IF('Form FGD RT Versi 1 Lembar A3'!BO146="","",'Form FGD RT Versi 1 Lembar A3'!BO146)</f>
        <v/>
      </c>
      <c r="N152" s="159" t="str">
        <f>IF('Form FGD RT Versi 1 Lembar A3'!BP146="","",'Form FGD RT Versi 1 Lembar A3'!BP146)</f>
        <v/>
      </c>
      <c r="O152" s="158" t="str">
        <f>IF('Form FGD RT Versi 1 Lembar A3'!BQ146="","",'Form FGD RT Versi 1 Lembar A3'!BQ146)</f>
        <v/>
      </c>
      <c r="P152" s="158" t="str">
        <f t="shared" si="4"/>
        <v/>
      </c>
      <c r="Q152" s="156" t="str">
        <f>IF('Form FGD RT Versi 1 Lembar A3'!BS146="","",'Form FGD RT Versi 1 Lembar A3'!BS146)</f>
        <v/>
      </c>
      <c r="R152" s="158" t="str">
        <f>IF('Form FGD RT Versi 1 Lembar A3'!BT146="","",'Form FGD RT Versi 1 Lembar A3'!BT146)</f>
        <v/>
      </c>
      <c r="S152" s="158" t="str">
        <f>IF('Form FGD RT Versi 1 Lembar A3'!BU146="","",'Form FGD RT Versi 1 Lembar A3'!BU146)</f>
        <v/>
      </c>
      <c r="T152" s="156" t="str">
        <f>IF('Form FGD RT Versi 1 Lembar A3'!BV146="","",'Form FGD RT Versi 1 Lembar A3'!BV146)</f>
        <v/>
      </c>
      <c r="U152" s="168" t="str">
        <f>IF('Form FGD RT Versi 1 Lembar A3'!BW146="","",'Form FGD RT Versi 1 Lembar A3'!BW146)</f>
        <v/>
      </c>
      <c r="V152" s="159" t="str">
        <f t="shared" si="5"/>
        <v/>
      </c>
      <c r="W152" s="169" t="str">
        <f>IF('Form FGD RT Versi 1 Lembar A3'!BY146="","",'Form FGD RT Versi 1 Lembar A3'!BY146)</f>
        <v/>
      </c>
    </row>
    <row r="153" spans="2:23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A3'!BF147="","",'Form FGD RT Versi 1 Lembar A3'!BF147)</f>
        <v/>
      </c>
      <c r="E153" s="157" t="str">
        <f>IF('Form FGD RT Versi 1 Lembar A3'!BG147="","",'Form FGD RT Versi 1 Lembar A3'!BG147)</f>
        <v/>
      </c>
      <c r="F153" s="159" t="str">
        <f>IF('Form FGD RT Versi 1 Lembar A3'!BH147="","",'Form FGD RT Versi 1 Lembar A3'!BH147)</f>
        <v/>
      </c>
      <c r="G153" s="159" t="str">
        <f>IF('Form FGD RT Versi 1 Lembar A3'!BI147="","",'Form FGD RT Versi 1 Lembar A3'!BI147)</f>
        <v/>
      </c>
      <c r="H153" s="157" t="str">
        <f>IF('Form FGD RT Versi 1 Lembar A3'!BJ147="","",'Form FGD RT Versi 1 Lembar A3'!BJ147)</f>
        <v/>
      </c>
      <c r="I153" s="159" t="str">
        <f>IF('Form FGD RT Versi 1 Lembar A3'!BK147="","",'Form FGD RT Versi 1 Lembar A3'!BK147)</f>
        <v/>
      </c>
      <c r="J153" s="158" t="str">
        <f>IF('Form FGD RT Versi 1 Lembar A3'!BL147="","",'Form FGD RT Versi 1 Lembar A3'!BL147)</f>
        <v/>
      </c>
      <c r="K153" s="156" t="str">
        <f>IF('Form FGD RT Versi 1 Lembar A3'!BM147="","",'Form FGD RT Versi 1 Lembar A3'!BM147)</f>
        <v/>
      </c>
      <c r="L153" s="159" t="str">
        <f>IF('Form FGD RT Versi 1 Lembar A3'!BN147="","",'Form FGD RT Versi 1 Lembar A3'!BN147)</f>
        <v/>
      </c>
      <c r="M153" s="159" t="str">
        <f>IF('Form FGD RT Versi 1 Lembar A3'!BO147="","",'Form FGD RT Versi 1 Lembar A3'!BO147)</f>
        <v/>
      </c>
      <c r="N153" s="159" t="str">
        <f>IF('Form FGD RT Versi 1 Lembar A3'!BP147="","",'Form FGD RT Versi 1 Lembar A3'!BP147)</f>
        <v/>
      </c>
      <c r="O153" s="158" t="str">
        <f>IF('Form FGD RT Versi 1 Lembar A3'!BQ147="","",'Form FGD RT Versi 1 Lembar A3'!BQ147)</f>
        <v/>
      </c>
      <c r="P153" s="158" t="str">
        <f t="shared" si="4"/>
        <v/>
      </c>
      <c r="Q153" s="156" t="str">
        <f>IF('Form FGD RT Versi 1 Lembar A3'!BS147="","",'Form FGD RT Versi 1 Lembar A3'!BS147)</f>
        <v/>
      </c>
      <c r="R153" s="158" t="str">
        <f>IF('Form FGD RT Versi 1 Lembar A3'!BT147="","",'Form FGD RT Versi 1 Lembar A3'!BT147)</f>
        <v/>
      </c>
      <c r="S153" s="158" t="str">
        <f>IF('Form FGD RT Versi 1 Lembar A3'!BU147="","",'Form FGD RT Versi 1 Lembar A3'!BU147)</f>
        <v/>
      </c>
      <c r="T153" s="156" t="str">
        <f>IF('Form FGD RT Versi 1 Lembar A3'!BV147="","",'Form FGD RT Versi 1 Lembar A3'!BV147)</f>
        <v/>
      </c>
      <c r="U153" s="168" t="str">
        <f>IF('Form FGD RT Versi 1 Lembar A3'!BW147="","",'Form FGD RT Versi 1 Lembar A3'!BW147)</f>
        <v/>
      </c>
      <c r="V153" s="159" t="str">
        <f t="shared" si="5"/>
        <v/>
      </c>
      <c r="W153" s="169" t="str">
        <f>IF('Form FGD RT Versi 1 Lembar A3'!BY147="","",'Form FGD RT Versi 1 Lembar A3'!BY147)</f>
        <v/>
      </c>
    </row>
    <row r="154" spans="2:23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A3'!BF148="","",'Form FGD RT Versi 1 Lembar A3'!BF148)</f>
        <v/>
      </c>
      <c r="E154" s="157" t="str">
        <f>IF('Form FGD RT Versi 1 Lembar A3'!BG148="","",'Form FGD RT Versi 1 Lembar A3'!BG148)</f>
        <v/>
      </c>
      <c r="F154" s="159" t="str">
        <f>IF('Form FGD RT Versi 1 Lembar A3'!BH148="","",'Form FGD RT Versi 1 Lembar A3'!BH148)</f>
        <v/>
      </c>
      <c r="G154" s="159" t="str">
        <f>IF('Form FGD RT Versi 1 Lembar A3'!BI148="","",'Form FGD RT Versi 1 Lembar A3'!BI148)</f>
        <v/>
      </c>
      <c r="H154" s="157" t="str">
        <f>IF('Form FGD RT Versi 1 Lembar A3'!BJ148="","",'Form FGD RT Versi 1 Lembar A3'!BJ148)</f>
        <v/>
      </c>
      <c r="I154" s="159" t="str">
        <f>IF('Form FGD RT Versi 1 Lembar A3'!BK148="","",'Form FGD RT Versi 1 Lembar A3'!BK148)</f>
        <v/>
      </c>
      <c r="J154" s="158" t="str">
        <f>IF('Form FGD RT Versi 1 Lembar A3'!BL148="","",'Form FGD RT Versi 1 Lembar A3'!BL148)</f>
        <v/>
      </c>
      <c r="K154" s="156" t="str">
        <f>IF('Form FGD RT Versi 1 Lembar A3'!BM148="","",'Form FGD RT Versi 1 Lembar A3'!BM148)</f>
        <v/>
      </c>
      <c r="L154" s="159" t="str">
        <f>IF('Form FGD RT Versi 1 Lembar A3'!BN148="","",'Form FGD RT Versi 1 Lembar A3'!BN148)</f>
        <v/>
      </c>
      <c r="M154" s="159" t="str">
        <f>IF('Form FGD RT Versi 1 Lembar A3'!BO148="","",'Form FGD RT Versi 1 Lembar A3'!BO148)</f>
        <v/>
      </c>
      <c r="N154" s="159" t="str">
        <f>IF('Form FGD RT Versi 1 Lembar A3'!BP148="","",'Form FGD RT Versi 1 Lembar A3'!BP148)</f>
        <v/>
      </c>
      <c r="O154" s="158" t="str">
        <f>IF('Form FGD RT Versi 1 Lembar A3'!BQ148="","",'Form FGD RT Versi 1 Lembar A3'!BQ148)</f>
        <v/>
      </c>
      <c r="P154" s="158" t="str">
        <f t="shared" si="4"/>
        <v/>
      </c>
      <c r="Q154" s="156" t="str">
        <f>IF('Form FGD RT Versi 1 Lembar A3'!BS148="","",'Form FGD RT Versi 1 Lembar A3'!BS148)</f>
        <v/>
      </c>
      <c r="R154" s="158" t="str">
        <f>IF('Form FGD RT Versi 1 Lembar A3'!BT148="","",'Form FGD RT Versi 1 Lembar A3'!BT148)</f>
        <v/>
      </c>
      <c r="S154" s="158" t="str">
        <f>IF('Form FGD RT Versi 1 Lembar A3'!BU148="","",'Form FGD RT Versi 1 Lembar A3'!BU148)</f>
        <v/>
      </c>
      <c r="T154" s="156" t="str">
        <f>IF('Form FGD RT Versi 1 Lembar A3'!BV148="","",'Form FGD RT Versi 1 Lembar A3'!BV148)</f>
        <v/>
      </c>
      <c r="U154" s="168" t="str">
        <f>IF('Form FGD RT Versi 1 Lembar A3'!BW148="","",'Form FGD RT Versi 1 Lembar A3'!BW148)</f>
        <v/>
      </c>
      <c r="V154" s="159" t="str">
        <f t="shared" si="5"/>
        <v/>
      </c>
      <c r="W154" s="169" t="str">
        <f>IF('Form FGD RT Versi 1 Lembar A3'!BY148="","",'Form FGD RT Versi 1 Lembar A3'!BY148)</f>
        <v/>
      </c>
    </row>
    <row r="155" spans="2:23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A3'!BF149="","",'Form FGD RT Versi 1 Lembar A3'!BF149)</f>
        <v/>
      </c>
      <c r="E155" s="157" t="str">
        <f>IF('Form FGD RT Versi 1 Lembar A3'!BG149="","",'Form FGD RT Versi 1 Lembar A3'!BG149)</f>
        <v/>
      </c>
      <c r="F155" s="159" t="str">
        <f>IF('Form FGD RT Versi 1 Lembar A3'!BH149="","",'Form FGD RT Versi 1 Lembar A3'!BH149)</f>
        <v/>
      </c>
      <c r="G155" s="159" t="str">
        <f>IF('Form FGD RT Versi 1 Lembar A3'!BI149="","",'Form FGD RT Versi 1 Lembar A3'!BI149)</f>
        <v/>
      </c>
      <c r="H155" s="157" t="str">
        <f>IF('Form FGD RT Versi 1 Lembar A3'!BJ149="","",'Form FGD RT Versi 1 Lembar A3'!BJ149)</f>
        <v/>
      </c>
      <c r="I155" s="159" t="str">
        <f>IF('Form FGD RT Versi 1 Lembar A3'!BK149="","",'Form FGD RT Versi 1 Lembar A3'!BK149)</f>
        <v/>
      </c>
      <c r="J155" s="158" t="str">
        <f>IF('Form FGD RT Versi 1 Lembar A3'!BL149="","",'Form FGD RT Versi 1 Lembar A3'!BL149)</f>
        <v/>
      </c>
      <c r="K155" s="156" t="str">
        <f>IF('Form FGD RT Versi 1 Lembar A3'!BM149="","",'Form FGD RT Versi 1 Lembar A3'!BM149)</f>
        <v/>
      </c>
      <c r="L155" s="159" t="str">
        <f>IF('Form FGD RT Versi 1 Lembar A3'!BN149="","",'Form FGD RT Versi 1 Lembar A3'!BN149)</f>
        <v/>
      </c>
      <c r="M155" s="159" t="str">
        <f>IF('Form FGD RT Versi 1 Lembar A3'!BO149="","",'Form FGD RT Versi 1 Lembar A3'!BO149)</f>
        <v/>
      </c>
      <c r="N155" s="159" t="str">
        <f>IF('Form FGD RT Versi 1 Lembar A3'!BP149="","",'Form FGD RT Versi 1 Lembar A3'!BP149)</f>
        <v/>
      </c>
      <c r="O155" s="158" t="str">
        <f>IF('Form FGD RT Versi 1 Lembar A3'!BQ149="","",'Form FGD RT Versi 1 Lembar A3'!BQ149)</f>
        <v/>
      </c>
      <c r="P155" s="158" t="str">
        <f t="shared" si="4"/>
        <v/>
      </c>
      <c r="Q155" s="156" t="str">
        <f>IF('Form FGD RT Versi 1 Lembar A3'!BS149="","",'Form FGD RT Versi 1 Lembar A3'!BS149)</f>
        <v/>
      </c>
      <c r="R155" s="158" t="str">
        <f>IF('Form FGD RT Versi 1 Lembar A3'!BT149="","",'Form FGD RT Versi 1 Lembar A3'!BT149)</f>
        <v/>
      </c>
      <c r="S155" s="158" t="str">
        <f>IF('Form FGD RT Versi 1 Lembar A3'!BU149="","",'Form FGD RT Versi 1 Lembar A3'!BU149)</f>
        <v/>
      </c>
      <c r="T155" s="156" t="str">
        <f>IF('Form FGD RT Versi 1 Lembar A3'!BV149="","",'Form FGD RT Versi 1 Lembar A3'!BV149)</f>
        <v/>
      </c>
      <c r="U155" s="168" t="str">
        <f>IF('Form FGD RT Versi 1 Lembar A3'!BW149="","",'Form FGD RT Versi 1 Lembar A3'!BW149)</f>
        <v/>
      </c>
      <c r="V155" s="159" t="str">
        <f t="shared" si="5"/>
        <v/>
      </c>
      <c r="W155" s="169" t="str">
        <f>IF('Form FGD RT Versi 1 Lembar A3'!BY149="","",'Form FGD RT Versi 1 Lembar A3'!BY149)</f>
        <v/>
      </c>
    </row>
    <row r="156" spans="2:23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A3'!BF150="","",'Form FGD RT Versi 1 Lembar A3'!BF150)</f>
        <v/>
      </c>
      <c r="E156" s="157" t="str">
        <f>IF('Form FGD RT Versi 1 Lembar A3'!BG150="","",'Form FGD RT Versi 1 Lembar A3'!BG150)</f>
        <v/>
      </c>
      <c r="F156" s="159" t="str">
        <f>IF('Form FGD RT Versi 1 Lembar A3'!BH150="","",'Form FGD RT Versi 1 Lembar A3'!BH150)</f>
        <v/>
      </c>
      <c r="G156" s="159" t="str">
        <f>IF('Form FGD RT Versi 1 Lembar A3'!BI150="","",'Form FGD RT Versi 1 Lembar A3'!BI150)</f>
        <v/>
      </c>
      <c r="H156" s="157" t="str">
        <f>IF('Form FGD RT Versi 1 Lembar A3'!BJ150="","",'Form FGD RT Versi 1 Lembar A3'!BJ150)</f>
        <v/>
      </c>
      <c r="I156" s="159" t="str">
        <f>IF('Form FGD RT Versi 1 Lembar A3'!BK150="","",'Form FGD RT Versi 1 Lembar A3'!BK150)</f>
        <v/>
      </c>
      <c r="J156" s="158" t="str">
        <f>IF('Form FGD RT Versi 1 Lembar A3'!BL150="","",'Form FGD RT Versi 1 Lembar A3'!BL150)</f>
        <v/>
      </c>
      <c r="K156" s="156" t="str">
        <f>IF('Form FGD RT Versi 1 Lembar A3'!BM150="","",'Form FGD RT Versi 1 Lembar A3'!BM150)</f>
        <v/>
      </c>
      <c r="L156" s="159" t="str">
        <f>IF('Form FGD RT Versi 1 Lembar A3'!BN150="","",'Form FGD RT Versi 1 Lembar A3'!BN150)</f>
        <v/>
      </c>
      <c r="M156" s="159" t="str">
        <f>IF('Form FGD RT Versi 1 Lembar A3'!BO150="","",'Form FGD RT Versi 1 Lembar A3'!BO150)</f>
        <v/>
      </c>
      <c r="N156" s="159" t="str">
        <f>IF('Form FGD RT Versi 1 Lembar A3'!BP150="","",'Form FGD RT Versi 1 Lembar A3'!BP150)</f>
        <v/>
      </c>
      <c r="O156" s="158" t="str">
        <f>IF('Form FGD RT Versi 1 Lembar A3'!BQ150="","",'Form FGD RT Versi 1 Lembar A3'!BQ150)</f>
        <v/>
      </c>
      <c r="P156" s="158" t="str">
        <f t="shared" si="4"/>
        <v/>
      </c>
      <c r="Q156" s="156" t="str">
        <f>IF('Form FGD RT Versi 1 Lembar A3'!BS150="","",'Form FGD RT Versi 1 Lembar A3'!BS150)</f>
        <v/>
      </c>
      <c r="R156" s="158" t="str">
        <f>IF('Form FGD RT Versi 1 Lembar A3'!BT150="","",'Form FGD RT Versi 1 Lembar A3'!BT150)</f>
        <v/>
      </c>
      <c r="S156" s="158" t="str">
        <f>IF('Form FGD RT Versi 1 Lembar A3'!BU150="","",'Form FGD RT Versi 1 Lembar A3'!BU150)</f>
        <v/>
      </c>
      <c r="T156" s="156" t="str">
        <f>IF('Form FGD RT Versi 1 Lembar A3'!BV150="","",'Form FGD RT Versi 1 Lembar A3'!BV150)</f>
        <v/>
      </c>
      <c r="U156" s="168" t="str">
        <f>IF('Form FGD RT Versi 1 Lembar A3'!BW150="","",'Form FGD RT Versi 1 Lembar A3'!BW150)</f>
        <v/>
      </c>
      <c r="V156" s="159" t="str">
        <f t="shared" si="5"/>
        <v/>
      </c>
      <c r="W156" s="169" t="str">
        <f>IF('Form FGD RT Versi 1 Lembar A3'!BY150="","",'Form FGD RT Versi 1 Lembar A3'!BY150)</f>
        <v/>
      </c>
    </row>
    <row r="157" spans="2:23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A3'!BF151="","",'Form FGD RT Versi 1 Lembar A3'!BF151)</f>
        <v/>
      </c>
      <c r="E157" s="157" t="str">
        <f>IF('Form FGD RT Versi 1 Lembar A3'!BG151="","",'Form FGD RT Versi 1 Lembar A3'!BG151)</f>
        <v/>
      </c>
      <c r="F157" s="159" t="str">
        <f>IF('Form FGD RT Versi 1 Lembar A3'!BH151="","",'Form FGD RT Versi 1 Lembar A3'!BH151)</f>
        <v/>
      </c>
      <c r="G157" s="159" t="str">
        <f>IF('Form FGD RT Versi 1 Lembar A3'!BI151="","",'Form FGD RT Versi 1 Lembar A3'!BI151)</f>
        <v/>
      </c>
      <c r="H157" s="157" t="str">
        <f>IF('Form FGD RT Versi 1 Lembar A3'!BJ151="","",'Form FGD RT Versi 1 Lembar A3'!BJ151)</f>
        <v/>
      </c>
      <c r="I157" s="159" t="str">
        <f>IF('Form FGD RT Versi 1 Lembar A3'!BK151="","",'Form FGD RT Versi 1 Lembar A3'!BK151)</f>
        <v/>
      </c>
      <c r="J157" s="158" t="str">
        <f>IF('Form FGD RT Versi 1 Lembar A3'!BL151="","",'Form FGD RT Versi 1 Lembar A3'!BL151)</f>
        <v/>
      </c>
      <c r="K157" s="156" t="str">
        <f>IF('Form FGD RT Versi 1 Lembar A3'!BM151="","",'Form FGD RT Versi 1 Lembar A3'!BM151)</f>
        <v/>
      </c>
      <c r="L157" s="159" t="str">
        <f>IF('Form FGD RT Versi 1 Lembar A3'!BN151="","",'Form FGD RT Versi 1 Lembar A3'!BN151)</f>
        <v/>
      </c>
      <c r="M157" s="159" t="str">
        <f>IF('Form FGD RT Versi 1 Lembar A3'!BO151="","",'Form FGD RT Versi 1 Lembar A3'!BO151)</f>
        <v/>
      </c>
      <c r="N157" s="159" t="str">
        <f>IF('Form FGD RT Versi 1 Lembar A3'!BP151="","",'Form FGD RT Versi 1 Lembar A3'!BP151)</f>
        <v/>
      </c>
      <c r="O157" s="158" t="str">
        <f>IF('Form FGD RT Versi 1 Lembar A3'!BQ151="","",'Form FGD RT Versi 1 Lembar A3'!BQ151)</f>
        <v/>
      </c>
      <c r="P157" s="158" t="str">
        <f t="shared" si="4"/>
        <v/>
      </c>
      <c r="Q157" s="156" t="str">
        <f>IF('Form FGD RT Versi 1 Lembar A3'!BS151="","",'Form FGD RT Versi 1 Lembar A3'!BS151)</f>
        <v/>
      </c>
      <c r="R157" s="158" t="str">
        <f>IF('Form FGD RT Versi 1 Lembar A3'!BT151="","",'Form FGD RT Versi 1 Lembar A3'!BT151)</f>
        <v/>
      </c>
      <c r="S157" s="158" t="str">
        <f>IF('Form FGD RT Versi 1 Lembar A3'!BU151="","",'Form FGD RT Versi 1 Lembar A3'!BU151)</f>
        <v/>
      </c>
      <c r="T157" s="156" t="str">
        <f>IF('Form FGD RT Versi 1 Lembar A3'!BV151="","",'Form FGD RT Versi 1 Lembar A3'!BV151)</f>
        <v/>
      </c>
      <c r="U157" s="168" t="str">
        <f>IF('Form FGD RT Versi 1 Lembar A3'!BW151="","",'Form FGD RT Versi 1 Lembar A3'!BW151)</f>
        <v/>
      </c>
      <c r="V157" s="159" t="str">
        <f t="shared" si="5"/>
        <v/>
      </c>
      <c r="W157" s="169" t="str">
        <f>IF('Form FGD RT Versi 1 Lembar A3'!BY151="","",'Form FGD RT Versi 1 Lembar A3'!BY151)</f>
        <v/>
      </c>
    </row>
    <row r="158" spans="2:23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A3'!BF152="","",'Form FGD RT Versi 1 Lembar A3'!BF152)</f>
        <v/>
      </c>
      <c r="E158" s="157" t="str">
        <f>IF('Form FGD RT Versi 1 Lembar A3'!BG152="","",'Form FGD RT Versi 1 Lembar A3'!BG152)</f>
        <v/>
      </c>
      <c r="F158" s="159" t="str">
        <f>IF('Form FGD RT Versi 1 Lembar A3'!BH152="","",'Form FGD RT Versi 1 Lembar A3'!BH152)</f>
        <v/>
      </c>
      <c r="G158" s="159" t="str">
        <f>IF('Form FGD RT Versi 1 Lembar A3'!BI152="","",'Form FGD RT Versi 1 Lembar A3'!BI152)</f>
        <v/>
      </c>
      <c r="H158" s="157" t="str">
        <f>IF('Form FGD RT Versi 1 Lembar A3'!BJ152="","",'Form FGD RT Versi 1 Lembar A3'!BJ152)</f>
        <v/>
      </c>
      <c r="I158" s="159" t="str">
        <f>IF('Form FGD RT Versi 1 Lembar A3'!BK152="","",'Form FGD RT Versi 1 Lembar A3'!BK152)</f>
        <v/>
      </c>
      <c r="J158" s="158" t="str">
        <f>IF('Form FGD RT Versi 1 Lembar A3'!BL152="","",'Form FGD RT Versi 1 Lembar A3'!BL152)</f>
        <v/>
      </c>
      <c r="K158" s="156" t="str">
        <f>IF('Form FGD RT Versi 1 Lembar A3'!BM152="","",'Form FGD RT Versi 1 Lembar A3'!BM152)</f>
        <v/>
      </c>
      <c r="L158" s="159" t="str">
        <f>IF('Form FGD RT Versi 1 Lembar A3'!BN152="","",'Form FGD RT Versi 1 Lembar A3'!BN152)</f>
        <v/>
      </c>
      <c r="M158" s="159" t="str">
        <f>IF('Form FGD RT Versi 1 Lembar A3'!BO152="","",'Form FGD RT Versi 1 Lembar A3'!BO152)</f>
        <v/>
      </c>
      <c r="N158" s="159" t="str">
        <f>IF('Form FGD RT Versi 1 Lembar A3'!BP152="","",'Form FGD RT Versi 1 Lembar A3'!BP152)</f>
        <v/>
      </c>
      <c r="O158" s="158" t="str">
        <f>IF('Form FGD RT Versi 1 Lembar A3'!BQ152="","",'Form FGD RT Versi 1 Lembar A3'!BQ152)</f>
        <v/>
      </c>
      <c r="P158" s="158" t="str">
        <f t="shared" si="4"/>
        <v/>
      </c>
      <c r="Q158" s="156" t="str">
        <f>IF('Form FGD RT Versi 1 Lembar A3'!BS152="","",'Form FGD RT Versi 1 Lembar A3'!BS152)</f>
        <v/>
      </c>
      <c r="R158" s="158" t="str">
        <f>IF('Form FGD RT Versi 1 Lembar A3'!BT152="","",'Form FGD RT Versi 1 Lembar A3'!BT152)</f>
        <v/>
      </c>
      <c r="S158" s="158" t="str">
        <f>IF('Form FGD RT Versi 1 Lembar A3'!BU152="","",'Form FGD RT Versi 1 Lembar A3'!BU152)</f>
        <v/>
      </c>
      <c r="T158" s="156" t="str">
        <f>IF('Form FGD RT Versi 1 Lembar A3'!BV152="","",'Form FGD RT Versi 1 Lembar A3'!BV152)</f>
        <v/>
      </c>
      <c r="U158" s="168" t="str">
        <f>IF('Form FGD RT Versi 1 Lembar A3'!BW152="","",'Form FGD RT Versi 1 Lembar A3'!BW152)</f>
        <v/>
      </c>
      <c r="V158" s="159" t="str">
        <f t="shared" si="5"/>
        <v/>
      </c>
      <c r="W158" s="169" t="str">
        <f>IF('Form FGD RT Versi 1 Lembar A3'!BY152="","",'Form FGD RT Versi 1 Lembar A3'!BY152)</f>
        <v/>
      </c>
    </row>
    <row r="159" spans="2:23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A3'!BF153="","",'Form FGD RT Versi 1 Lembar A3'!BF153)</f>
        <v/>
      </c>
      <c r="E159" s="157" t="str">
        <f>IF('Form FGD RT Versi 1 Lembar A3'!BG153="","",'Form FGD RT Versi 1 Lembar A3'!BG153)</f>
        <v/>
      </c>
      <c r="F159" s="159" t="str">
        <f>IF('Form FGD RT Versi 1 Lembar A3'!BH153="","",'Form FGD RT Versi 1 Lembar A3'!BH153)</f>
        <v/>
      </c>
      <c r="G159" s="159" t="str">
        <f>IF('Form FGD RT Versi 1 Lembar A3'!BI153="","",'Form FGD RT Versi 1 Lembar A3'!BI153)</f>
        <v/>
      </c>
      <c r="H159" s="157" t="str">
        <f>IF('Form FGD RT Versi 1 Lembar A3'!BJ153="","",'Form FGD RT Versi 1 Lembar A3'!BJ153)</f>
        <v/>
      </c>
      <c r="I159" s="159" t="str">
        <f>IF('Form FGD RT Versi 1 Lembar A3'!BK153="","",'Form FGD RT Versi 1 Lembar A3'!BK153)</f>
        <v/>
      </c>
      <c r="J159" s="158" t="str">
        <f>IF('Form FGD RT Versi 1 Lembar A3'!BL153="","",'Form FGD RT Versi 1 Lembar A3'!BL153)</f>
        <v/>
      </c>
      <c r="K159" s="156" t="str">
        <f>IF('Form FGD RT Versi 1 Lembar A3'!BM153="","",'Form FGD RT Versi 1 Lembar A3'!BM153)</f>
        <v/>
      </c>
      <c r="L159" s="159" t="str">
        <f>IF('Form FGD RT Versi 1 Lembar A3'!BN153="","",'Form FGD RT Versi 1 Lembar A3'!BN153)</f>
        <v/>
      </c>
      <c r="M159" s="159" t="str">
        <f>IF('Form FGD RT Versi 1 Lembar A3'!BO153="","",'Form FGD RT Versi 1 Lembar A3'!BO153)</f>
        <v/>
      </c>
      <c r="N159" s="159" t="str">
        <f>IF('Form FGD RT Versi 1 Lembar A3'!BP153="","",'Form FGD RT Versi 1 Lembar A3'!BP153)</f>
        <v/>
      </c>
      <c r="O159" s="158" t="str">
        <f>IF('Form FGD RT Versi 1 Lembar A3'!BQ153="","",'Form FGD RT Versi 1 Lembar A3'!BQ153)</f>
        <v/>
      </c>
      <c r="P159" s="158" t="str">
        <f t="shared" si="4"/>
        <v/>
      </c>
      <c r="Q159" s="156" t="str">
        <f>IF('Form FGD RT Versi 1 Lembar A3'!BS153="","",'Form FGD RT Versi 1 Lembar A3'!BS153)</f>
        <v/>
      </c>
      <c r="R159" s="158" t="str">
        <f>IF('Form FGD RT Versi 1 Lembar A3'!BT153="","",'Form FGD RT Versi 1 Lembar A3'!BT153)</f>
        <v/>
      </c>
      <c r="S159" s="158" t="str">
        <f>IF('Form FGD RT Versi 1 Lembar A3'!BU153="","",'Form FGD RT Versi 1 Lembar A3'!BU153)</f>
        <v/>
      </c>
      <c r="T159" s="156" t="str">
        <f>IF('Form FGD RT Versi 1 Lembar A3'!BV153="","",'Form FGD RT Versi 1 Lembar A3'!BV153)</f>
        <v/>
      </c>
      <c r="U159" s="168" t="str">
        <f>IF('Form FGD RT Versi 1 Lembar A3'!BW153="","",'Form FGD RT Versi 1 Lembar A3'!BW153)</f>
        <v/>
      </c>
      <c r="V159" s="159" t="str">
        <f t="shared" si="5"/>
        <v/>
      </c>
      <c r="W159" s="169" t="str">
        <f>IF('Form FGD RT Versi 1 Lembar A3'!BY153="","",'Form FGD RT Versi 1 Lembar A3'!BY153)</f>
        <v/>
      </c>
    </row>
    <row r="160" spans="2:23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A3'!BF154="","",'Form FGD RT Versi 1 Lembar A3'!BF154)</f>
        <v/>
      </c>
      <c r="E160" s="157" t="str">
        <f>IF('Form FGD RT Versi 1 Lembar A3'!BG154="","",'Form FGD RT Versi 1 Lembar A3'!BG154)</f>
        <v/>
      </c>
      <c r="F160" s="159" t="str">
        <f>IF('Form FGD RT Versi 1 Lembar A3'!BH154="","",'Form FGD RT Versi 1 Lembar A3'!BH154)</f>
        <v/>
      </c>
      <c r="G160" s="159" t="str">
        <f>IF('Form FGD RT Versi 1 Lembar A3'!BI154="","",'Form FGD RT Versi 1 Lembar A3'!BI154)</f>
        <v/>
      </c>
      <c r="H160" s="157" t="str">
        <f>IF('Form FGD RT Versi 1 Lembar A3'!BJ154="","",'Form FGD RT Versi 1 Lembar A3'!BJ154)</f>
        <v/>
      </c>
      <c r="I160" s="159" t="str">
        <f>IF('Form FGD RT Versi 1 Lembar A3'!BK154="","",'Form FGD RT Versi 1 Lembar A3'!BK154)</f>
        <v/>
      </c>
      <c r="J160" s="158" t="str">
        <f>IF('Form FGD RT Versi 1 Lembar A3'!BL154="","",'Form FGD RT Versi 1 Lembar A3'!BL154)</f>
        <v/>
      </c>
      <c r="K160" s="156" t="str">
        <f>IF('Form FGD RT Versi 1 Lembar A3'!BM154="","",'Form FGD RT Versi 1 Lembar A3'!BM154)</f>
        <v/>
      </c>
      <c r="L160" s="159" t="str">
        <f>IF('Form FGD RT Versi 1 Lembar A3'!BN154="","",'Form FGD RT Versi 1 Lembar A3'!BN154)</f>
        <v/>
      </c>
      <c r="M160" s="159" t="str">
        <f>IF('Form FGD RT Versi 1 Lembar A3'!BO154="","",'Form FGD RT Versi 1 Lembar A3'!BO154)</f>
        <v/>
      </c>
      <c r="N160" s="159" t="str">
        <f>IF('Form FGD RT Versi 1 Lembar A3'!BP154="","",'Form FGD RT Versi 1 Lembar A3'!BP154)</f>
        <v/>
      </c>
      <c r="O160" s="158" t="str">
        <f>IF('Form FGD RT Versi 1 Lembar A3'!BQ154="","",'Form FGD RT Versi 1 Lembar A3'!BQ154)</f>
        <v/>
      </c>
      <c r="P160" s="158" t="str">
        <f t="shared" si="4"/>
        <v/>
      </c>
      <c r="Q160" s="156" t="str">
        <f>IF('Form FGD RT Versi 1 Lembar A3'!BS154="","",'Form FGD RT Versi 1 Lembar A3'!BS154)</f>
        <v/>
      </c>
      <c r="R160" s="158" t="str">
        <f>IF('Form FGD RT Versi 1 Lembar A3'!BT154="","",'Form FGD RT Versi 1 Lembar A3'!BT154)</f>
        <v/>
      </c>
      <c r="S160" s="158" t="str">
        <f>IF('Form FGD RT Versi 1 Lembar A3'!BU154="","",'Form FGD RT Versi 1 Lembar A3'!BU154)</f>
        <v/>
      </c>
      <c r="T160" s="156" t="str">
        <f>IF('Form FGD RT Versi 1 Lembar A3'!BV154="","",'Form FGD RT Versi 1 Lembar A3'!BV154)</f>
        <v/>
      </c>
      <c r="U160" s="168" t="str">
        <f>IF('Form FGD RT Versi 1 Lembar A3'!BW154="","",'Form FGD RT Versi 1 Lembar A3'!BW154)</f>
        <v/>
      </c>
      <c r="V160" s="159" t="str">
        <f t="shared" si="5"/>
        <v/>
      </c>
      <c r="W160" s="169" t="str">
        <f>IF('Form FGD RT Versi 1 Lembar A3'!BY154="","",'Form FGD RT Versi 1 Lembar A3'!BY154)</f>
        <v/>
      </c>
    </row>
    <row r="161" spans="1:44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A3'!BF155="","",'Form FGD RT Versi 1 Lembar A3'!BF155)</f>
        <v/>
      </c>
      <c r="E161" s="157" t="str">
        <f>IF('Form FGD RT Versi 1 Lembar A3'!BG155="","",'Form FGD RT Versi 1 Lembar A3'!BG155)</f>
        <v/>
      </c>
      <c r="F161" s="159" t="str">
        <f>IF('Form FGD RT Versi 1 Lembar A3'!BH155="","",'Form FGD RT Versi 1 Lembar A3'!BH155)</f>
        <v/>
      </c>
      <c r="G161" s="159" t="str">
        <f>IF('Form FGD RT Versi 1 Lembar A3'!BI155="","",'Form FGD RT Versi 1 Lembar A3'!BI155)</f>
        <v/>
      </c>
      <c r="H161" s="157" t="str">
        <f>IF('Form FGD RT Versi 1 Lembar A3'!BJ155="","",'Form FGD RT Versi 1 Lembar A3'!BJ155)</f>
        <v/>
      </c>
      <c r="I161" s="159" t="str">
        <f>IF('Form FGD RT Versi 1 Lembar A3'!BK155="","",'Form FGD RT Versi 1 Lembar A3'!BK155)</f>
        <v/>
      </c>
      <c r="J161" s="158" t="str">
        <f>IF('Form FGD RT Versi 1 Lembar A3'!BL155="","",'Form FGD RT Versi 1 Lembar A3'!BL155)</f>
        <v/>
      </c>
      <c r="K161" s="156" t="str">
        <f>IF('Form FGD RT Versi 1 Lembar A3'!BM155="","",'Form FGD RT Versi 1 Lembar A3'!BM155)</f>
        <v/>
      </c>
      <c r="L161" s="159" t="str">
        <f>IF('Form FGD RT Versi 1 Lembar A3'!BN155="","",'Form FGD RT Versi 1 Lembar A3'!BN155)</f>
        <v/>
      </c>
      <c r="M161" s="159" t="str">
        <f>IF('Form FGD RT Versi 1 Lembar A3'!BO155="","",'Form FGD RT Versi 1 Lembar A3'!BO155)</f>
        <v/>
      </c>
      <c r="N161" s="159" t="str">
        <f>IF('Form FGD RT Versi 1 Lembar A3'!BP155="","",'Form FGD RT Versi 1 Lembar A3'!BP155)</f>
        <v/>
      </c>
      <c r="O161" s="158" t="str">
        <f>IF('Form FGD RT Versi 1 Lembar A3'!BQ155="","",'Form FGD RT Versi 1 Lembar A3'!BQ155)</f>
        <v/>
      </c>
      <c r="P161" s="158" t="str">
        <f t="shared" si="4"/>
        <v/>
      </c>
      <c r="Q161" s="156" t="str">
        <f>IF('Form FGD RT Versi 1 Lembar A3'!BS155="","",'Form FGD RT Versi 1 Lembar A3'!BS155)</f>
        <v/>
      </c>
      <c r="R161" s="158" t="str">
        <f>IF('Form FGD RT Versi 1 Lembar A3'!BT155="","",'Form FGD RT Versi 1 Lembar A3'!BT155)</f>
        <v/>
      </c>
      <c r="S161" s="158" t="str">
        <f>IF('Form FGD RT Versi 1 Lembar A3'!BU155="","",'Form FGD RT Versi 1 Lembar A3'!BU155)</f>
        <v/>
      </c>
      <c r="T161" s="156" t="str">
        <f>IF('Form FGD RT Versi 1 Lembar A3'!BV155="","",'Form FGD RT Versi 1 Lembar A3'!BV155)</f>
        <v/>
      </c>
      <c r="U161" s="168" t="str">
        <f>IF('Form FGD RT Versi 1 Lembar A3'!BW155="","",'Form FGD RT Versi 1 Lembar A3'!BW155)</f>
        <v/>
      </c>
      <c r="V161" s="159" t="str">
        <f t="shared" si="5"/>
        <v/>
      </c>
      <c r="W161" s="169" t="str">
        <f>IF('Form FGD RT Versi 1 Lembar A3'!BY155="","",'Form FGD RT Versi 1 Lembar A3'!BY155)</f>
        <v/>
      </c>
    </row>
    <row r="162" spans="1:44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A3'!BF156="","",'Form FGD RT Versi 1 Lembar A3'!BF156)</f>
        <v/>
      </c>
      <c r="E162" s="157" t="str">
        <f>IF('Form FGD RT Versi 1 Lembar A3'!BG156="","",'Form FGD RT Versi 1 Lembar A3'!BG156)</f>
        <v/>
      </c>
      <c r="F162" s="159" t="str">
        <f>IF('Form FGD RT Versi 1 Lembar A3'!BH156="","",'Form FGD RT Versi 1 Lembar A3'!BH156)</f>
        <v/>
      </c>
      <c r="G162" s="159" t="str">
        <f>IF('Form FGD RT Versi 1 Lembar A3'!BI156="","",'Form FGD RT Versi 1 Lembar A3'!BI156)</f>
        <v/>
      </c>
      <c r="H162" s="157" t="str">
        <f>IF('Form FGD RT Versi 1 Lembar A3'!BJ156="","",'Form FGD RT Versi 1 Lembar A3'!BJ156)</f>
        <v/>
      </c>
      <c r="I162" s="159" t="str">
        <f>IF('Form FGD RT Versi 1 Lembar A3'!BK156="","",'Form FGD RT Versi 1 Lembar A3'!BK156)</f>
        <v/>
      </c>
      <c r="J162" s="158" t="str">
        <f>IF('Form FGD RT Versi 1 Lembar A3'!BL156="","",'Form FGD RT Versi 1 Lembar A3'!BL156)</f>
        <v/>
      </c>
      <c r="K162" s="156" t="str">
        <f>IF('Form FGD RT Versi 1 Lembar A3'!BM156="","",'Form FGD RT Versi 1 Lembar A3'!BM156)</f>
        <v/>
      </c>
      <c r="L162" s="159" t="str">
        <f>IF('Form FGD RT Versi 1 Lembar A3'!BN156="","",'Form FGD RT Versi 1 Lembar A3'!BN156)</f>
        <v/>
      </c>
      <c r="M162" s="159" t="str">
        <f>IF('Form FGD RT Versi 1 Lembar A3'!BO156="","",'Form FGD RT Versi 1 Lembar A3'!BO156)</f>
        <v/>
      </c>
      <c r="N162" s="159" t="str">
        <f>IF('Form FGD RT Versi 1 Lembar A3'!BP156="","",'Form FGD RT Versi 1 Lembar A3'!BP156)</f>
        <v/>
      </c>
      <c r="O162" s="158" t="str">
        <f>IF('Form FGD RT Versi 1 Lembar A3'!BQ156="","",'Form FGD RT Versi 1 Lembar A3'!BQ156)</f>
        <v/>
      </c>
      <c r="P162" s="158" t="str">
        <f t="shared" si="4"/>
        <v/>
      </c>
      <c r="Q162" s="156" t="str">
        <f>IF('Form FGD RT Versi 1 Lembar A3'!BS156="","",'Form FGD RT Versi 1 Lembar A3'!BS156)</f>
        <v/>
      </c>
      <c r="R162" s="158" t="str">
        <f>IF('Form FGD RT Versi 1 Lembar A3'!BT156="","",'Form FGD RT Versi 1 Lembar A3'!BT156)</f>
        <v/>
      </c>
      <c r="S162" s="158" t="str">
        <f>IF('Form FGD RT Versi 1 Lembar A3'!BU156="","",'Form FGD RT Versi 1 Lembar A3'!BU156)</f>
        <v/>
      </c>
      <c r="T162" s="156" t="str">
        <f>IF('Form FGD RT Versi 1 Lembar A3'!BV156="","",'Form FGD RT Versi 1 Lembar A3'!BV156)</f>
        <v/>
      </c>
      <c r="U162" s="168" t="str">
        <f>IF('Form FGD RT Versi 1 Lembar A3'!BW156="","",'Form FGD RT Versi 1 Lembar A3'!BW156)</f>
        <v/>
      </c>
      <c r="V162" s="159" t="str">
        <f t="shared" si="5"/>
        <v/>
      </c>
      <c r="W162" s="169" t="str">
        <f>IF('Form FGD RT Versi 1 Lembar A3'!BY156="","",'Form FGD RT Versi 1 Lembar A3'!BY156)</f>
        <v/>
      </c>
    </row>
    <row r="163" spans="1:44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A3'!BF157="","",'Form FGD RT Versi 1 Lembar A3'!BF157)</f>
        <v/>
      </c>
      <c r="E163" s="157" t="str">
        <f>IF('Form FGD RT Versi 1 Lembar A3'!BG157="","",'Form FGD RT Versi 1 Lembar A3'!BG157)</f>
        <v/>
      </c>
      <c r="F163" s="159" t="str">
        <f>IF('Form FGD RT Versi 1 Lembar A3'!BH157="","",'Form FGD RT Versi 1 Lembar A3'!BH157)</f>
        <v/>
      </c>
      <c r="G163" s="159" t="str">
        <f>IF('Form FGD RT Versi 1 Lembar A3'!BI157="","",'Form FGD RT Versi 1 Lembar A3'!BI157)</f>
        <v/>
      </c>
      <c r="H163" s="157" t="str">
        <f>IF('Form FGD RT Versi 1 Lembar A3'!BJ157="","",'Form FGD RT Versi 1 Lembar A3'!BJ157)</f>
        <v/>
      </c>
      <c r="I163" s="159" t="str">
        <f>IF('Form FGD RT Versi 1 Lembar A3'!BK157="","",'Form FGD RT Versi 1 Lembar A3'!BK157)</f>
        <v/>
      </c>
      <c r="J163" s="158" t="str">
        <f>IF('Form FGD RT Versi 1 Lembar A3'!BL157="","",'Form FGD RT Versi 1 Lembar A3'!BL157)</f>
        <v/>
      </c>
      <c r="K163" s="156" t="str">
        <f>IF('Form FGD RT Versi 1 Lembar A3'!BM157="","",'Form FGD RT Versi 1 Lembar A3'!BM157)</f>
        <v/>
      </c>
      <c r="L163" s="159" t="str">
        <f>IF('Form FGD RT Versi 1 Lembar A3'!BN157="","",'Form FGD RT Versi 1 Lembar A3'!BN157)</f>
        <v/>
      </c>
      <c r="M163" s="159" t="str">
        <f>IF('Form FGD RT Versi 1 Lembar A3'!BO157="","",'Form FGD RT Versi 1 Lembar A3'!BO157)</f>
        <v/>
      </c>
      <c r="N163" s="159" t="str">
        <f>IF('Form FGD RT Versi 1 Lembar A3'!BP157="","",'Form FGD RT Versi 1 Lembar A3'!BP157)</f>
        <v/>
      </c>
      <c r="O163" s="158" t="str">
        <f>IF('Form FGD RT Versi 1 Lembar A3'!BQ157="","",'Form FGD RT Versi 1 Lembar A3'!BQ157)</f>
        <v/>
      </c>
      <c r="P163" s="158" t="str">
        <f t="shared" si="4"/>
        <v/>
      </c>
      <c r="Q163" s="156" t="str">
        <f>IF('Form FGD RT Versi 1 Lembar A3'!BS157="","",'Form FGD RT Versi 1 Lembar A3'!BS157)</f>
        <v/>
      </c>
      <c r="R163" s="158" t="str">
        <f>IF('Form FGD RT Versi 1 Lembar A3'!BT157="","",'Form FGD RT Versi 1 Lembar A3'!BT157)</f>
        <v/>
      </c>
      <c r="S163" s="158" t="str">
        <f>IF('Form FGD RT Versi 1 Lembar A3'!BU157="","",'Form FGD RT Versi 1 Lembar A3'!BU157)</f>
        <v/>
      </c>
      <c r="T163" s="156" t="str">
        <f>IF('Form FGD RT Versi 1 Lembar A3'!BV157="","",'Form FGD RT Versi 1 Lembar A3'!BV157)</f>
        <v/>
      </c>
      <c r="U163" s="168" t="str">
        <f>IF('Form FGD RT Versi 1 Lembar A3'!BW157="","",'Form FGD RT Versi 1 Lembar A3'!BW157)</f>
        <v/>
      </c>
      <c r="V163" s="159" t="str">
        <f t="shared" si="5"/>
        <v/>
      </c>
      <c r="W163" s="169" t="str">
        <f>IF('Form FGD RT Versi 1 Lembar A3'!BY157="","",'Form FGD RT Versi 1 Lembar A3'!BY157)</f>
        <v/>
      </c>
    </row>
    <row r="164" spans="1:44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A3'!BF158="","",'Form FGD RT Versi 1 Lembar A3'!BF158)</f>
        <v/>
      </c>
      <c r="E164" s="157" t="str">
        <f>IF('Form FGD RT Versi 1 Lembar A3'!BG158="","",'Form FGD RT Versi 1 Lembar A3'!BG158)</f>
        <v/>
      </c>
      <c r="F164" s="159" t="str">
        <f>IF('Form FGD RT Versi 1 Lembar A3'!BH158="","",'Form FGD RT Versi 1 Lembar A3'!BH158)</f>
        <v/>
      </c>
      <c r="G164" s="159" t="str">
        <f>IF('Form FGD RT Versi 1 Lembar A3'!BI158="","",'Form FGD RT Versi 1 Lembar A3'!BI158)</f>
        <v/>
      </c>
      <c r="H164" s="157" t="str">
        <f>IF('Form FGD RT Versi 1 Lembar A3'!BJ158="","",'Form FGD RT Versi 1 Lembar A3'!BJ158)</f>
        <v/>
      </c>
      <c r="I164" s="159" t="str">
        <f>IF('Form FGD RT Versi 1 Lembar A3'!BK158="","",'Form FGD RT Versi 1 Lembar A3'!BK158)</f>
        <v/>
      </c>
      <c r="J164" s="158" t="str">
        <f>IF('Form FGD RT Versi 1 Lembar A3'!BL158="","",'Form FGD RT Versi 1 Lembar A3'!BL158)</f>
        <v/>
      </c>
      <c r="K164" s="156" t="str">
        <f>IF('Form FGD RT Versi 1 Lembar A3'!BM158="","",'Form FGD RT Versi 1 Lembar A3'!BM158)</f>
        <v/>
      </c>
      <c r="L164" s="159" t="str">
        <f>IF('Form FGD RT Versi 1 Lembar A3'!BN158="","",'Form FGD RT Versi 1 Lembar A3'!BN158)</f>
        <v/>
      </c>
      <c r="M164" s="159" t="str">
        <f>IF('Form FGD RT Versi 1 Lembar A3'!BO158="","",'Form FGD RT Versi 1 Lembar A3'!BO158)</f>
        <v/>
      </c>
      <c r="N164" s="159" t="str">
        <f>IF('Form FGD RT Versi 1 Lembar A3'!BP158="","",'Form FGD RT Versi 1 Lembar A3'!BP158)</f>
        <v/>
      </c>
      <c r="O164" s="158" t="str">
        <f>IF('Form FGD RT Versi 1 Lembar A3'!BQ158="","",'Form FGD RT Versi 1 Lembar A3'!BQ158)</f>
        <v/>
      </c>
      <c r="P164" s="158" t="str">
        <f t="shared" si="4"/>
        <v/>
      </c>
      <c r="Q164" s="156" t="str">
        <f>IF('Form FGD RT Versi 1 Lembar A3'!BS158="","",'Form FGD RT Versi 1 Lembar A3'!BS158)</f>
        <v/>
      </c>
      <c r="R164" s="158" t="str">
        <f>IF('Form FGD RT Versi 1 Lembar A3'!BT158="","",'Form FGD RT Versi 1 Lembar A3'!BT158)</f>
        <v/>
      </c>
      <c r="S164" s="158" t="str">
        <f>IF('Form FGD RT Versi 1 Lembar A3'!BU158="","",'Form FGD RT Versi 1 Lembar A3'!BU158)</f>
        <v/>
      </c>
      <c r="T164" s="156" t="str">
        <f>IF('Form FGD RT Versi 1 Lembar A3'!BV158="","",'Form FGD RT Versi 1 Lembar A3'!BV158)</f>
        <v/>
      </c>
      <c r="U164" s="168" t="str">
        <f>IF('Form FGD RT Versi 1 Lembar A3'!BW158="","",'Form FGD RT Versi 1 Lembar A3'!BW158)</f>
        <v/>
      </c>
      <c r="V164" s="159" t="str">
        <f t="shared" si="5"/>
        <v/>
      </c>
      <c r="W164" s="169" t="str">
        <f>IF('Form FGD RT Versi 1 Lembar A3'!BY158="","",'Form FGD RT Versi 1 Lembar A3'!BY158)</f>
        <v/>
      </c>
    </row>
    <row r="165" spans="1:44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A3'!BF159="","",'Form FGD RT Versi 1 Lembar A3'!BF159)</f>
        <v/>
      </c>
      <c r="E165" s="157" t="str">
        <f>IF('Form FGD RT Versi 1 Lembar A3'!BG159="","",'Form FGD RT Versi 1 Lembar A3'!BG159)</f>
        <v/>
      </c>
      <c r="F165" s="159" t="str">
        <f>IF('Form FGD RT Versi 1 Lembar A3'!BH159="","",'Form FGD RT Versi 1 Lembar A3'!BH159)</f>
        <v/>
      </c>
      <c r="G165" s="159" t="str">
        <f>IF('Form FGD RT Versi 1 Lembar A3'!BI159="","",'Form FGD RT Versi 1 Lembar A3'!BI159)</f>
        <v/>
      </c>
      <c r="H165" s="157" t="str">
        <f>IF('Form FGD RT Versi 1 Lembar A3'!BJ159="","",'Form FGD RT Versi 1 Lembar A3'!BJ159)</f>
        <v/>
      </c>
      <c r="I165" s="159" t="str">
        <f>IF('Form FGD RT Versi 1 Lembar A3'!BK159="","",'Form FGD RT Versi 1 Lembar A3'!BK159)</f>
        <v/>
      </c>
      <c r="J165" s="158" t="str">
        <f>IF('Form FGD RT Versi 1 Lembar A3'!BL159="","",'Form FGD RT Versi 1 Lembar A3'!BL159)</f>
        <v/>
      </c>
      <c r="K165" s="156" t="str">
        <f>IF('Form FGD RT Versi 1 Lembar A3'!BM159="","",'Form FGD RT Versi 1 Lembar A3'!BM159)</f>
        <v/>
      </c>
      <c r="L165" s="159" t="str">
        <f>IF('Form FGD RT Versi 1 Lembar A3'!BN159="","",'Form FGD RT Versi 1 Lembar A3'!BN159)</f>
        <v/>
      </c>
      <c r="M165" s="159" t="str">
        <f>IF('Form FGD RT Versi 1 Lembar A3'!BO159="","",'Form FGD RT Versi 1 Lembar A3'!BO159)</f>
        <v/>
      </c>
      <c r="N165" s="159" t="str">
        <f>IF('Form FGD RT Versi 1 Lembar A3'!BP159="","",'Form FGD RT Versi 1 Lembar A3'!BP159)</f>
        <v/>
      </c>
      <c r="O165" s="158" t="str">
        <f>IF('Form FGD RT Versi 1 Lembar A3'!BQ159="","",'Form FGD RT Versi 1 Lembar A3'!BQ159)</f>
        <v/>
      </c>
      <c r="P165" s="158" t="str">
        <f t="shared" si="4"/>
        <v/>
      </c>
      <c r="Q165" s="156" t="str">
        <f>IF('Form FGD RT Versi 1 Lembar A3'!BS159="","",'Form FGD RT Versi 1 Lembar A3'!BS159)</f>
        <v/>
      </c>
      <c r="R165" s="158" t="str">
        <f>IF('Form FGD RT Versi 1 Lembar A3'!BT159="","",'Form FGD RT Versi 1 Lembar A3'!BT159)</f>
        <v/>
      </c>
      <c r="S165" s="158" t="str">
        <f>IF('Form FGD RT Versi 1 Lembar A3'!BU159="","",'Form FGD RT Versi 1 Lembar A3'!BU159)</f>
        <v/>
      </c>
      <c r="T165" s="156" t="str">
        <f>IF('Form FGD RT Versi 1 Lembar A3'!BV159="","",'Form FGD RT Versi 1 Lembar A3'!BV159)</f>
        <v/>
      </c>
      <c r="U165" s="168" t="str">
        <f>IF('Form FGD RT Versi 1 Lembar A3'!BW159="","",'Form FGD RT Versi 1 Lembar A3'!BW159)</f>
        <v/>
      </c>
      <c r="V165" s="159" t="str">
        <f t="shared" si="5"/>
        <v/>
      </c>
      <c r="W165" s="169" t="str">
        <f>IF('Form FGD RT Versi 1 Lembar A3'!BY159="","",'Form FGD RT Versi 1 Lembar A3'!BY159)</f>
        <v/>
      </c>
    </row>
    <row r="166" spans="1:44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A3'!BF160="","",'Form FGD RT Versi 1 Lembar A3'!BF160)</f>
        <v/>
      </c>
      <c r="E166" s="157" t="str">
        <f>IF('Form FGD RT Versi 1 Lembar A3'!BG160="","",'Form FGD RT Versi 1 Lembar A3'!BG160)</f>
        <v/>
      </c>
      <c r="F166" s="159" t="str">
        <f>IF('Form FGD RT Versi 1 Lembar A3'!BH160="","",'Form FGD RT Versi 1 Lembar A3'!BH160)</f>
        <v/>
      </c>
      <c r="G166" s="159" t="str">
        <f>IF('Form FGD RT Versi 1 Lembar A3'!BI160="","",'Form FGD RT Versi 1 Lembar A3'!BI160)</f>
        <v/>
      </c>
      <c r="H166" s="157" t="str">
        <f>IF('Form FGD RT Versi 1 Lembar A3'!BJ160="","",'Form FGD RT Versi 1 Lembar A3'!BJ160)</f>
        <v/>
      </c>
      <c r="I166" s="159" t="str">
        <f>IF('Form FGD RT Versi 1 Lembar A3'!BK160="","",'Form FGD RT Versi 1 Lembar A3'!BK160)</f>
        <v/>
      </c>
      <c r="J166" s="158" t="str">
        <f>IF('Form FGD RT Versi 1 Lembar A3'!BL160="","",'Form FGD RT Versi 1 Lembar A3'!BL160)</f>
        <v/>
      </c>
      <c r="K166" s="156" t="str">
        <f>IF('Form FGD RT Versi 1 Lembar A3'!BM160="","",'Form FGD RT Versi 1 Lembar A3'!BM160)</f>
        <v/>
      </c>
      <c r="L166" s="159" t="str">
        <f>IF('Form FGD RT Versi 1 Lembar A3'!BN160="","",'Form FGD RT Versi 1 Lembar A3'!BN160)</f>
        <v/>
      </c>
      <c r="M166" s="159" t="str">
        <f>IF('Form FGD RT Versi 1 Lembar A3'!BO160="","",'Form FGD RT Versi 1 Lembar A3'!BO160)</f>
        <v/>
      </c>
      <c r="N166" s="159" t="str">
        <f>IF('Form FGD RT Versi 1 Lembar A3'!BP160="","",'Form FGD RT Versi 1 Lembar A3'!BP160)</f>
        <v/>
      </c>
      <c r="O166" s="158" t="str">
        <f>IF('Form FGD RT Versi 1 Lembar A3'!BQ160="","",'Form FGD RT Versi 1 Lembar A3'!BQ160)</f>
        <v/>
      </c>
      <c r="P166" s="158" t="str">
        <f t="shared" si="4"/>
        <v/>
      </c>
      <c r="Q166" s="156" t="str">
        <f>IF('Form FGD RT Versi 1 Lembar A3'!BS160="","",'Form FGD RT Versi 1 Lembar A3'!BS160)</f>
        <v/>
      </c>
      <c r="R166" s="158" t="str">
        <f>IF('Form FGD RT Versi 1 Lembar A3'!BT160="","",'Form FGD RT Versi 1 Lembar A3'!BT160)</f>
        <v/>
      </c>
      <c r="S166" s="158" t="str">
        <f>IF('Form FGD RT Versi 1 Lembar A3'!BU160="","",'Form FGD RT Versi 1 Lembar A3'!BU160)</f>
        <v/>
      </c>
      <c r="T166" s="156" t="str">
        <f>IF('Form FGD RT Versi 1 Lembar A3'!BV160="","",'Form FGD RT Versi 1 Lembar A3'!BV160)</f>
        <v/>
      </c>
      <c r="U166" s="168" t="str">
        <f>IF('Form FGD RT Versi 1 Lembar A3'!BW160="","",'Form FGD RT Versi 1 Lembar A3'!BW160)</f>
        <v/>
      </c>
      <c r="V166" s="159" t="str">
        <f t="shared" si="5"/>
        <v/>
      </c>
      <c r="W166" s="169" t="str">
        <f>IF('Form FGD RT Versi 1 Lembar A3'!BY160="","",'Form FGD RT Versi 1 Lembar A3'!BY160)</f>
        <v/>
      </c>
    </row>
    <row r="167" spans="1:44" s="64" customFormat="1" ht="17.25" customHeight="1" thickBot="1" x14ac:dyDescent="0.3">
      <c r="A167" s="92"/>
      <c r="B167" s="1319"/>
      <c r="C167" s="372" t="s">
        <v>154</v>
      </c>
      <c r="D167" s="377">
        <f t="shared" ref="D167:W167" si="6">SUM(D17:D166)</f>
        <v>38</v>
      </c>
      <c r="E167" s="377">
        <f t="shared" si="6"/>
        <v>0</v>
      </c>
      <c r="F167" s="377">
        <f t="shared" si="6"/>
        <v>0</v>
      </c>
      <c r="G167" s="377">
        <f t="shared" si="6"/>
        <v>2</v>
      </c>
      <c r="H167" s="377">
        <f t="shared" si="6"/>
        <v>0</v>
      </c>
      <c r="I167" s="377">
        <f t="shared" si="6"/>
        <v>0</v>
      </c>
      <c r="J167" s="377">
        <f t="shared" si="6"/>
        <v>0</v>
      </c>
      <c r="K167" s="377">
        <f t="shared" si="6"/>
        <v>38</v>
      </c>
      <c r="L167" s="377">
        <f t="shared" si="6"/>
        <v>2</v>
      </c>
      <c r="M167" s="377">
        <f t="shared" si="6"/>
        <v>0</v>
      </c>
      <c r="N167" s="377">
        <f t="shared" si="6"/>
        <v>0</v>
      </c>
      <c r="O167" s="377">
        <f t="shared" si="6"/>
        <v>0</v>
      </c>
      <c r="P167" s="606">
        <f t="shared" si="6"/>
        <v>40</v>
      </c>
      <c r="Q167" s="606">
        <f t="shared" si="6"/>
        <v>40</v>
      </c>
      <c r="R167" s="606">
        <f t="shared" si="6"/>
        <v>0</v>
      </c>
      <c r="S167" s="377">
        <f t="shared" si="6"/>
        <v>40</v>
      </c>
      <c r="T167" s="377">
        <f t="shared" si="6"/>
        <v>65</v>
      </c>
      <c r="U167" s="377">
        <f t="shared" si="6"/>
        <v>66</v>
      </c>
      <c r="V167" s="638">
        <f t="shared" si="6"/>
        <v>131</v>
      </c>
      <c r="W167" s="405">
        <f t="shared" si="6"/>
        <v>1</v>
      </c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</row>
    <row r="168" spans="1:44" s="64" customFormat="1" ht="17.25" customHeight="1" thickBot="1" x14ac:dyDescent="0.3">
      <c r="A168" s="92"/>
      <c r="B168" s="1320"/>
      <c r="C168" s="315" t="s">
        <v>155</v>
      </c>
      <c r="D168" s="1415">
        <f>SUM(D167:J167)</f>
        <v>40</v>
      </c>
      <c r="E168" s="1415"/>
      <c r="F168" s="1415"/>
      <c r="G168" s="1415"/>
      <c r="H168" s="1415"/>
      <c r="I168" s="1415"/>
      <c r="J168" s="1415"/>
      <c r="K168" s="1416">
        <f>SUBTOTAL(9,K167:O167)</f>
        <v>40</v>
      </c>
      <c r="L168" s="1415"/>
      <c r="M168" s="1415"/>
      <c r="N168" s="1415"/>
      <c r="O168" s="1415"/>
      <c r="P168" s="1400" t="str">
        <f>IF(P167=(Q167+R167),"OKE","CekUlang")</f>
        <v>OKE</v>
      </c>
      <c r="Q168" s="1401"/>
      <c r="R168" s="1402"/>
      <c r="S168" s="92"/>
      <c r="T168" s="1328"/>
      <c r="U168" s="1328"/>
      <c r="V168" s="1328"/>
      <c r="W168" s="1328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</row>
    <row r="169" spans="1:44" s="170" customFormat="1" ht="17.25" customHeight="1" thickBot="1" x14ac:dyDescent="0.3">
      <c r="A169" s="109"/>
      <c r="B169" s="1320"/>
      <c r="C169" s="316" t="s">
        <v>116</v>
      </c>
      <c r="D169" s="399">
        <f>D167/$D$168</f>
        <v>0.95</v>
      </c>
      <c r="E169" s="400">
        <f t="shared" ref="E169:J169" si="7">E167/$D$168</f>
        <v>0</v>
      </c>
      <c r="F169" s="401">
        <f t="shared" si="7"/>
        <v>0</v>
      </c>
      <c r="G169" s="401">
        <f t="shared" si="7"/>
        <v>0.05</v>
      </c>
      <c r="H169" s="400">
        <f t="shared" si="7"/>
        <v>0</v>
      </c>
      <c r="I169" s="401">
        <f t="shared" si="7"/>
        <v>0</v>
      </c>
      <c r="J169" s="402">
        <f t="shared" si="7"/>
        <v>0</v>
      </c>
      <c r="K169" s="401">
        <f>K167/$K$168</f>
        <v>0.95</v>
      </c>
      <c r="L169" s="401">
        <f>L167/$K$168</f>
        <v>0.05</v>
      </c>
      <c r="M169" s="401">
        <f>M167/$K$168</f>
        <v>0</v>
      </c>
      <c r="N169" s="401">
        <f>N167/$K$168</f>
        <v>0</v>
      </c>
      <c r="O169" s="402">
        <f>O167/$K$168</f>
        <v>0</v>
      </c>
      <c r="P169" s="1405" t="str">
        <f>IF(D168=K168,"LANJUTKAN","CekUlang")</f>
        <v>LANJUTKAN</v>
      </c>
      <c r="Q169" s="1406"/>
      <c r="R169" s="1407"/>
      <c r="S169" s="109"/>
      <c r="T169" s="109"/>
      <c r="U169" s="1400" t="str">
        <f>IF(V167=A.2!H167,"Sesuai Dengan A.2 ","Cek Ulang Jiwa Dengan A.2")</f>
        <v xml:space="preserve">Sesuai Dengan A.2 </v>
      </c>
      <c r="V169" s="1401"/>
      <c r="W169" s="1402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</row>
    <row r="170" spans="1:44" s="170" customFormat="1" ht="17.25" customHeight="1" thickBot="1" x14ac:dyDescent="0.3">
      <c r="A170" s="109"/>
      <c r="B170" s="1411"/>
      <c r="C170" s="1412"/>
      <c r="D170" s="1413" t="s">
        <v>423</v>
      </c>
      <c r="E170" s="1413"/>
      <c r="F170" s="1413"/>
      <c r="G170" s="1414">
        <f>MAX(D169:J169)</f>
        <v>0.95</v>
      </c>
      <c r="H170" s="1414"/>
      <c r="I170" s="1414"/>
      <c r="J170" s="1414"/>
      <c r="K170" s="1413" t="s">
        <v>424</v>
      </c>
      <c r="L170" s="1413"/>
      <c r="M170" s="1413"/>
      <c r="N170" s="1413"/>
      <c r="O170" s="403">
        <f>MAX(K169:O169)</f>
        <v>0.95</v>
      </c>
      <c r="P170" s="92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</row>
    <row r="171" spans="1:44" s="170" customFormat="1" ht="27" customHeight="1" thickBot="1" x14ac:dyDescent="0.3">
      <c r="A171" s="109"/>
      <c r="B171" s="166"/>
      <c r="C171" s="373"/>
      <c r="D171" s="1413" t="s">
        <v>425</v>
      </c>
      <c r="E171" s="1413"/>
      <c r="F171" s="1413"/>
      <c r="G171" s="1420" t="str">
        <f>IF(G170=D169,D15,IF(G170=E169,E15,IF(G170=F169,F15,IF(G170=G169,G15,IF(G170=H169,H15,IF(G170=I169,I15,IF(G170=J169,J15)))))))</f>
        <v>pertanian, perkebunan, kehutanan, peternakan</v>
      </c>
      <c r="H171" s="1420"/>
      <c r="I171" s="1420"/>
      <c r="J171" s="1420"/>
      <c r="K171" s="1413" t="s">
        <v>426</v>
      </c>
      <c r="L171" s="1413"/>
      <c r="M171" s="1413"/>
      <c r="N171" s="1413"/>
      <c r="O171" s="404" t="str">
        <f>IF(O170=K169,K15,IF(O170=L169,L15,IF(O170=M169,M15,IF(O170=N169,N15,IF(O170=O169,O15)))))</f>
        <v>&lt;450</v>
      </c>
      <c r="P171" s="92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</row>
    <row r="172" spans="1:44" s="84" customFormat="1" x14ac:dyDescent="0.25">
      <c r="B172" s="92" t="s">
        <v>413</v>
      </c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6"/>
      <c r="P172" s="586"/>
    </row>
    <row r="173" spans="1:44" s="84" customFormat="1" x14ac:dyDescent="0.25">
      <c r="B173" s="84" t="s">
        <v>387</v>
      </c>
      <c r="C173" s="84" t="s">
        <v>468</v>
      </c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</row>
    <row r="174" spans="1:44" s="84" customFormat="1" x14ac:dyDescent="0.25">
      <c r="B174" s="84" t="s">
        <v>388</v>
      </c>
      <c r="C174" s="84" t="s">
        <v>469</v>
      </c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</row>
    <row r="175" spans="1:44" s="84" customFormat="1" x14ac:dyDescent="0.25">
      <c r="B175" s="84" t="s">
        <v>391</v>
      </c>
      <c r="C175" s="84" t="s">
        <v>470</v>
      </c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</row>
    <row r="176" spans="1:44" s="84" customFormat="1" x14ac:dyDescent="0.25">
      <c r="B176" s="84" t="s">
        <v>417</v>
      </c>
      <c r="C176" s="84" t="s">
        <v>427</v>
      </c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</row>
    <row r="177" spans="2:3" s="84" customFormat="1" ht="15.75" thickBot="1" x14ac:dyDescent="0.3">
      <c r="B177" s="386"/>
      <c r="C177" s="90" t="s">
        <v>513</v>
      </c>
    </row>
    <row r="178" spans="2:3" s="84" customFormat="1" ht="17.25" thickTop="1" thickBot="1" x14ac:dyDescent="0.3">
      <c r="B178" s="350"/>
      <c r="C178" s="93" t="s">
        <v>514</v>
      </c>
    </row>
    <row r="179" spans="2:3" s="84" customFormat="1" ht="15.75" thickTop="1" x14ac:dyDescent="0.25"/>
    <row r="180" spans="2:3" s="84" customFormat="1" x14ac:dyDescent="0.25"/>
    <row r="181" spans="2:3" s="84" customFormat="1" x14ac:dyDescent="0.25"/>
    <row r="182" spans="2:3" s="84" customFormat="1" x14ac:dyDescent="0.25"/>
    <row r="183" spans="2:3" s="84" customFormat="1" x14ac:dyDescent="0.25"/>
    <row r="184" spans="2:3" s="84" customFormat="1" x14ac:dyDescent="0.25"/>
    <row r="185" spans="2:3" s="84" customFormat="1" x14ac:dyDescent="0.25"/>
    <row r="186" spans="2:3" s="84" customFormat="1" x14ac:dyDescent="0.25"/>
    <row r="187" spans="2:3" s="84" customFormat="1" x14ac:dyDescent="0.25"/>
    <row r="188" spans="2:3" s="84" customFormat="1" x14ac:dyDescent="0.25"/>
    <row r="189" spans="2:3" s="84" customFormat="1" x14ac:dyDescent="0.25"/>
    <row r="190" spans="2:3" s="84" customFormat="1" x14ac:dyDescent="0.25"/>
    <row r="191" spans="2:3" s="84" customFormat="1" x14ac:dyDescent="0.25"/>
    <row r="192" spans="2:3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</sheetData>
  <mergeCells count="31">
    <mergeCell ref="T14:T15"/>
    <mergeCell ref="U14:U15"/>
    <mergeCell ref="T11:W12"/>
    <mergeCell ref="D171:F171"/>
    <mergeCell ref="G171:J171"/>
    <mergeCell ref="K171:N171"/>
    <mergeCell ref="D13:J13"/>
    <mergeCell ref="K13:O13"/>
    <mergeCell ref="B170:C170"/>
    <mergeCell ref="D170:F170"/>
    <mergeCell ref="G170:J170"/>
    <mergeCell ref="K170:N170"/>
    <mergeCell ref="B167:B169"/>
    <mergeCell ref="D168:J168"/>
    <mergeCell ref="K168:O168"/>
    <mergeCell ref="U169:W169"/>
    <mergeCell ref="Q13:R13"/>
    <mergeCell ref="B11:B15"/>
    <mergeCell ref="C11:C15"/>
    <mergeCell ref="P168:R168"/>
    <mergeCell ref="T168:W168"/>
    <mergeCell ref="P169:R169"/>
    <mergeCell ref="K12:O12"/>
    <mergeCell ref="D11:O11"/>
    <mergeCell ref="D12:J12"/>
    <mergeCell ref="P11:P15"/>
    <mergeCell ref="Q11:R12"/>
    <mergeCell ref="V14:V15"/>
    <mergeCell ref="W14:W15"/>
    <mergeCell ref="T13:W13"/>
    <mergeCell ref="S11:S12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-0.249977111117893"/>
  </sheetPr>
  <dimension ref="A1:AK355"/>
  <sheetViews>
    <sheetView zoomScale="80" zoomScaleNormal="80" workbookViewId="0">
      <selection activeCell="D5" sqref="D5:E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6" width="9.7109375" style="90" customWidth="1"/>
    <col min="7" max="7" width="10.42578125" style="90" customWidth="1"/>
    <col min="8" max="9" width="9.7109375" style="90" customWidth="1"/>
    <col min="10" max="12" width="10.140625" style="90" customWidth="1"/>
    <col min="13" max="16" width="7.28515625" style="90" customWidth="1"/>
    <col min="17" max="17" width="13.7109375" style="90" customWidth="1"/>
    <col min="18" max="37" width="9.140625" style="84"/>
    <col min="38" max="16384" width="9.140625" style="90"/>
  </cols>
  <sheetData>
    <row r="1" spans="1:37" s="153" customFormat="1" ht="23.25" x14ac:dyDescent="0.35">
      <c r="B1" s="153" t="s">
        <v>142</v>
      </c>
    </row>
    <row r="2" spans="1:37" s="84" customFormat="1" x14ac:dyDescent="0.25"/>
    <row r="3" spans="1:37" s="30" customFormat="1" ht="21" customHeight="1" x14ac:dyDescent="0.25">
      <c r="B3" s="85" t="s">
        <v>15</v>
      </c>
      <c r="C3" s="33" t="s">
        <v>90</v>
      </c>
    </row>
    <row r="4" spans="1:37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37" s="30" customFormat="1" ht="15.75" x14ac:dyDescent="0.25">
      <c r="B5" s="76"/>
      <c r="C5" s="30" t="s">
        <v>893</v>
      </c>
      <c r="D5" s="1045" t="str">
        <f>A.1_Update!D5</f>
        <v>SUKOHARJO</v>
      </c>
      <c r="E5" s="1045"/>
    </row>
    <row r="6" spans="1:37" s="30" customFormat="1" ht="15.75" x14ac:dyDescent="0.25">
      <c r="B6" s="76"/>
      <c r="C6" s="30" t="s">
        <v>746</v>
      </c>
      <c r="D6" s="1045" t="str">
        <f>A.1_Update!D6</f>
        <v>MOJOLABAN</v>
      </c>
      <c r="E6" s="1045"/>
    </row>
    <row r="7" spans="1:37" s="30" customFormat="1" ht="15.75" x14ac:dyDescent="0.25">
      <c r="B7" s="76"/>
      <c r="C7" s="30" t="s">
        <v>747</v>
      </c>
      <c r="D7" s="30" t="str">
        <f>A.1_Update!D7</f>
        <v>BEKONANG</v>
      </c>
    </row>
    <row r="8" spans="1:37" s="30" customFormat="1" ht="15.75" x14ac:dyDescent="0.25">
      <c r="A8" s="76"/>
      <c r="C8" s="30" t="s">
        <v>894</v>
      </c>
      <c r="D8" s="30" t="str">
        <f>A.1_Update!D8</f>
        <v>RT003-RW008</v>
      </c>
    </row>
    <row r="9" spans="1:37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37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</row>
    <row r="11" spans="1:37" s="94" customFormat="1" ht="18" customHeight="1" thickBot="1" x14ac:dyDescent="0.3">
      <c r="A11" s="93"/>
      <c r="B11" s="1377" t="s">
        <v>110</v>
      </c>
      <c r="C11" s="1351" t="s">
        <v>111</v>
      </c>
      <c r="D11" s="1341" t="s">
        <v>143</v>
      </c>
      <c r="E11" s="1342"/>
      <c r="F11" s="1342"/>
      <c r="G11" s="1342"/>
      <c r="H11" s="1342"/>
      <c r="I11" s="1342"/>
      <c r="J11" s="1342"/>
      <c r="K11" s="1342"/>
      <c r="L11" s="1342"/>
      <c r="M11" s="1342"/>
      <c r="N11" s="1342"/>
      <c r="O11" s="1342"/>
      <c r="P11" s="1342"/>
      <c r="Q11" s="134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s="94" customFormat="1" ht="45.75" customHeight="1" x14ac:dyDescent="0.25">
      <c r="A12" s="93"/>
      <c r="B12" s="1378"/>
      <c r="C12" s="1381"/>
      <c r="D12" s="1384" t="s">
        <v>352</v>
      </c>
      <c r="E12" s="1385"/>
      <c r="F12" s="1385"/>
      <c r="G12" s="1385"/>
      <c r="H12" s="1385"/>
      <c r="I12" s="1386"/>
      <c r="J12" s="1288" t="s">
        <v>353</v>
      </c>
      <c r="K12" s="1288"/>
      <c r="L12" s="1338"/>
      <c r="M12" s="1337" t="s">
        <v>452</v>
      </c>
      <c r="N12" s="1288"/>
      <c r="O12" s="1288"/>
      <c r="P12" s="1288"/>
      <c r="Q12" s="1338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154" customFormat="1" x14ac:dyDescent="0.25">
      <c r="A13" s="110"/>
      <c r="B13" s="1378"/>
      <c r="C13" s="1381"/>
      <c r="D13" s="1339">
        <v>22</v>
      </c>
      <c r="E13" s="1281"/>
      <c r="F13" s="1281"/>
      <c r="G13" s="1281"/>
      <c r="H13" s="1281"/>
      <c r="I13" s="1340"/>
      <c r="J13" s="1281">
        <v>23</v>
      </c>
      <c r="K13" s="1281"/>
      <c r="L13" s="1340"/>
      <c r="M13" s="1339">
        <v>24</v>
      </c>
      <c r="N13" s="1281"/>
      <c r="O13" s="1281"/>
      <c r="P13" s="1281"/>
      <c r="Q13" s="134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</row>
    <row r="14" spans="1:37" s="154" customFormat="1" x14ac:dyDescent="0.25">
      <c r="A14" s="110"/>
      <c r="B14" s="1379"/>
      <c r="C14" s="1382"/>
      <c r="D14" s="9" t="s">
        <v>2</v>
      </c>
      <c r="E14" s="13" t="s">
        <v>1</v>
      </c>
      <c r="F14" s="10" t="s">
        <v>0</v>
      </c>
      <c r="G14" s="10" t="s">
        <v>4</v>
      </c>
      <c r="H14" s="13" t="s">
        <v>3</v>
      </c>
      <c r="I14" s="11" t="s">
        <v>5</v>
      </c>
      <c r="J14" s="9" t="s">
        <v>2</v>
      </c>
      <c r="K14" s="13" t="s">
        <v>1</v>
      </c>
      <c r="L14" s="11" t="s">
        <v>0</v>
      </c>
      <c r="M14" s="13" t="s">
        <v>2</v>
      </c>
      <c r="N14" s="10" t="s">
        <v>1</v>
      </c>
      <c r="O14" s="13" t="s">
        <v>0</v>
      </c>
      <c r="P14" s="10" t="s">
        <v>4</v>
      </c>
      <c r="Q14" s="11" t="s">
        <v>3</v>
      </c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</row>
    <row r="15" spans="1:37" s="122" customFormat="1" ht="53.25" customHeight="1" thickBot="1" x14ac:dyDescent="0.3">
      <c r="A15" s="89"/>
      <c r="B15" s="1380"/>
      <c r="C15" s="1383"/>
      <c r="D15" s="7" t="s">
        <v>45</v>
      </c>
      <c r="E15" s="14" t="s">
        <v>46</v>
      </c>
      <c r="F15" s="5" t="s">
        <v>47</v>
      </c>
      <c r="G15" s="5" t="s">
        <v>48</v>
      </c>
      <c r="H15" s="14" t="s">
        <v>88</v>
      </c>
      <c r="I15" s="16" t="s">
        <v>59</v>
      </c>
      <c r="J15" s="7" t="s">
        <v>144</v>
      </c>
      <c r="K15" s="14" t="s">
        <v>145</v>
      </c>
      <c r="L15" s="16" t="s">
        <v>146</v>
      </c>
      <c r="M15" s="14" t="s">
        <v>144</v>
      </c>
      <c r="N15" s="5" t="s">
        <v>147</v>
      </c>
      <c r="O15" s="14" t="s">
        <v>51</v>
      </c>
      <c r="P15" s="5" t="s">
        <v>73</v>
      </c>
      <c r="Q15" s="16" t="s">
        <v>74</v>
      </c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</row>
    <row r="16" spans="1:37" s="122" customFormat="1" ht="21.75" customHeight="1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285" t="s">
        <v>259</v>
      </c>
      <c r="M16" s="285" t="s">
        <v>260</v>
      </c>
      <c r="N16" s="285" t="s">
        <v>261</v>
      </c>
      <c r="O16" s="285" t="s">
        <v>262</v>
      </c>
      <c r="P16" s="285" t="s">
        <v>263</v>
      </c>
      <c r="Q16" s="285" t="s">
        <v>264</v>
      </c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</row>
    <row r="17" spans="1:37" s="122" customFormat="1" ht="18.75" customHeight="1" x14ac:dyDescent="0.25">
      <c r="A17" s="89"/>
      <c r="B17" s="155">
        <v>1</v>
      </c>
      <c r="C17" s="67" t="str">
        <f>A.1_Update!C17</f>
        <v>PANUT</v>
      </c>
      <c r="D17" s="8" t="str">
        <f>IF('Form FGD RT Versi 1 Lembar A3'!BZ11="","",'Form FGD RT Versi 1 Lembar A3'!BZ11)</f>
        <v/>
      </c>
      <c r="E17" s="15" t="str">
        <f>IF('Form FGD RT Versi 1 Lembar A3'!CA11="","",'Form FGD RT Versi 1 Lembar A3'!CA11)</f>
        <v/>
      </c>
      <c r="F17" s="6">
        <f>IF('Form FGD RT Versi 1 Lembar A3'!CB11="","",'Form FGD RT Versi 1 Lembar A3'!CB11)</f>
        <v>1</v>
      </c>
      <c r="G17" s="6" t="str">
        <f>IF('Form FGD RT Versi 1 Lembar A3'!CC11="","",'Form FGD RT Versi 1 Lembar A3'!CC11)</f>
        <v/>
      </c>
      <c r="H17" s="15" t="str">
        <f>IF('Form FGD RT Versi 1 Lembar A3'!CD11="","",'Form FGD RT Versi 1 Lembar A3'!CD11)</f>
        <v/>
      </c>
      <c r="I17" s="17" t="str">
        <f>IF('Form FGD RT Versi 1 Lembar A3'!CE11="","",'Form FGD RT Versi 1 Lembar A3'!CE11)</f>
        <v/>
      </c>
      <c r="J17" s="8">
        <f>IF('Form FGD RT Versi 1 Lembar A3'!CF11="","",'Form FGD RT Versi 1 Lembar A3'!CF11)</f>
        <v>1</v>
      </c>
      <c r="K17" s="15" t="str">
        <f>IF('Form FGD RT Versi 1 Lembar A3'!CG11="","",'Form FGD RT Versi 1 Lembar A3'!CG11)</f>
        <v/>
      </c>
      <c r="L17" s="17" t="str">
        <f>IF('Form FGD RT Versi 1 Lembar A3'!CH11="","",'Form FGD RT Versi 1 Lembar A3'!CH11)</f>
        <v/>
      </c>
      <c r="M17" s="15">
        <f>IF('Form FGD RT Versi 1 Lembar A3'!CI11="","",'Form FGD RT Versi 1 Lembar A3'!CI11)</f>
        <v>1</v>
      </c>
      <c r="N17" s="6" t="str">
        <f>IF('Form FGD RT Versi 1 Lembar A3'!CJ11="","",'Form FGD RT Versi 1 Lembar A3'!CJ11)</f>
        <v/>
      </c>
      <c r="O17" s="15" t="str">
        <f>IF('Form FGD RT Versi 1 Lembar A3'!CK11="","",'Form FGD RT Versi 1 Lembar A3'!CK11)</f>
        <v/>
      </c>
      <c r="P17" s="6" t="str">
        <f>IF('Form FGD RT Versi 1 Lembar A3'!CL11="","",'Form FGD RT Versi 1 Lembar A3'!CL11)</f>
        <v/>
      </c>
      <c r="Q17" s="17" t="str">
        <f>IF('Form FGD RT Versi 1 Lembar A3'!CM11="","",'Form FGD RT Versi 1 Lembar A3'!CM11)</f>
        <v/>
      </c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</row>
    <row r="18" spans="1:37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 t="str">
        <f>IF('Form FGD RT Versi 1 Lembar A3'!BZ12="","",'Form FGD RT Versi 1 Lembar A3'!BZ12)</f>
        <v/>
      </c>
      <c r="E18" s="12" t="str">
        <f>IF('Form FGD RT Versi 1 Lembar A3'!CA12="","",'Form FGD RT Versi 1 Lembar A3'!CA12)</f>
        <v/>
      </c>
      <c r="F18" s="4">
        <f>IF('Form FGD RT Versi 1 Lembar A3'!CB12="","",'Form FGD RT Versi 1 Lembar A3'!CB12)</f>
        <v>1</v>
      </c>
      <c r="G18" s="4" t="str">
        <f>IF('Form FGD RT Versi 1 Lembar A3'!CC12="","",'Form FGD RT Versi 1 Lembar A3'!CC12)</f>
        <v/>
      </c>
      <c r="H18" s="12" t="str">
        <f>IF('Form FGD RT Versi 1 Lembar A3'!CD12="","",'Form FGD RT Versi 1 Lembar A3'!CD12)</f>
        <v/>
      </c>
      <c r="I18" s="18" t="str">
        <f>IF('Form FGD RT Versi 1 Lembar A3'!CE12="","",'Form FGD RT Versi 1 Lembar A3'!CE12)</f>
        <v/>
      </c>
      <c r="J18" s="3">
        <f>IF('Form FGD RT Versi 1 Lembar A3'!CF12="","",'Form FGD RT Versi 1 Lembar A3'!CF12)</f>
        <v>1</v>
      </c>
      <c r="K18" s="12" t="str">
        <f>IF('Form FGD RT Versi 1 Lembar A3'!CG12="","",'Form FGD RT Versi 1 Lembar A3'!CG12)</f>
        <v/>
      </c>
      <c r="L18" s="18" t="str">
        <f>IF('Form FGD RT Versi 1 Lembar A3'!CH12="","",'Form FGD RT Versi 1 Lembar A3'!CH12)</f>
        <v/>
      </c>
      <c r="M18" s="12">
        <f>IF('Form FGD RT Versi 1 Lembar A3'!CI12="","",'Form FGD RT Versi 1 Lembar A3'!CI12)</f>
        <v>1</v>
      </c>
      <c r="N18" s="4" t="str">
        <f>IF('Form FGD RT Versi 1 Lembar A3'!CJ12="","",'Form FGD RT Versi 1 Lembar A3'!CJ12)</f>
        <v/>
      </c>
      <c r="O18" s="12" t="str">
        <f>IF('Form FGD RT Versi 1 Lembar A3'!CK12="","",'Form FGD RT Versi 1 Lembar A3'!CK12)</f>
        <v/>
      </c>
      <c r="P18" s="4" t="str">
        <f>IF('Form FGD RT Versi 1 Lembar A3'!CL12="","",'Form FGD RT Versi 1 Lembar A3'!CL12)</f>
        <v/>
      </c>
      <c r="Q18" s="18" t="str">
        <f>IF('Form FGD RT Versi 1 Lembar A3'!CM12="","",'Form FGD RT Versi 1 Lembar A3'!CM12)</f>
        <v/>
      </c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</row>
    <row r="19" spans="1:37" s="122" customFormat="1" ht="18.75" customHeight="1" x14ac:dyDescent="0.25">
      <c r="A19" s="89"/>
      <c r="B19" s="156">
        <v>3</v>
      </c>
      <c r="C19" s="68" t="str">
        <f>A.1_Update!C19</f>
        <v>SUHARDI</v>
      </c>
      <c r="D19" s="3" t="str">
        <f>IF('Form FGD RT Versi 1 Lembar A3'!BZ13="","",'Form FGD RT Versi 1 Lembar A3'!BZ13)</f>
        <v/>
      </c>
      <c r="E19" s="12" t="str">
        <f>IF('Form FGD RT Versi 1 Lembar A3'!CA13="","",'Form FGD RT Versi 1 Lembar A3'!CA13)</f>
        <v/>
      </c>
      <c r="F19" s="4">
        <f>IF('Form FGD RT Versi 1 Lembar A3'!CB13="","",'Form FGD RT Versi 1 Lembar A3'!CB13)</f>
        <v>1</v>
      </c>
      <c r="G19" s="4" t="str">
        <f>IF('Form FGD RT Versi 1 Lembar A3'!CC13="","",'Form FGD RT Versi 1 Lembar A3'!CC13)</f>
        <v/>
      </c>
      <c r="H19" s="12" t="str">
        <f>IF('Form FGD RT Versi 1 Lembar A3'!CD13="","",'Form FGD RT Versi 1 Lembar A3'!CD13)</f>
        <v/>
      </c>
      <c r="I19" s="18" t="str">
        <f>IF('Form FGD RT Versi 1 Lembar A3'!CE13="","",'Form FGD RT Versi 1 Lembar A3'!CE13)</f>
        <v/>
      </c>
      <c r="J19" s="3">
        <f>IF('Form FGD RT Versi 1 Lembar A3'!CF13="","",'Form FGD RT Versi 1 Lembar A3'!CF13)</f>
        <v>1</v>
      </c>
      <c r="K19" s="12" t="str">
        <f>IF('Form FGD RT Versi 1 Lembar A3'!CG13="","",'Form FGD RT Versi 1 Lembar A3'!CG13)</f>
        <v/>
      </c>
      <c r="L19" s="18" t="str">
        <f>IF('Form FGD RT Versi 1 Lembar A3'!CH13="","",'Form FGD RT Versi 1 Lembar A3'!CH13)</f>
        <v/>
      </c>
      <c r="M19" s="12">
        <f>IF('Form FGD RT Versi 1 Lembar A3'!CI13="","",'Form FGD RT Versi 1 Lembar A3'!CI13)</f>
        <v>1</v>
      </c>
      <c r="N19" s="4" t="str">
        <f>IF('Form FGD RT Versi 1 Lembar A3'!CJ13="","",'Form FGD RT Versi 1 Lembar A3'!CJ13)</f>
        <v/>
      </c>
      <c r="O19" s="12" t="str">
        <f>IF('Form FGD RT Versi 1 Lembar A3'!CK13="","",'Form FGD RT Versi 1 Lembar A3'!CK13)</f>
        <v/>
      </c>
      <c r="P19" s="4" t="str">
        <f>IF('Form FGD RT Versi 1 Lembar A3'!CL13="","",'Form FGD RT Versi 1 Lembar A3'!CL13)</f>
        <v/>
      </c>
      <c r="Q19" s="18" t="str">
        <f>IF('Form FGD RT Versi 1 Lembar A3'!CM13="","",'Form FGD RT Versi 1 Lembar A3'!CM13)</f>
        <v/>
      </c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</row>
    <row r="20" spans="1:37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 t="str">
        <f>IF('Form FGD RT Versi 1 Lembar A3'!BZ14="","",'Form FGD RT Versi 1 Lembar A3'!BZ14)</f>
        <v/>
      </c>
      <c r="E20" s="12" t="str">
        <f>IF('Form FGD RT Versi 1 Lembar A3'!CA14="","",'Form FGD RT Versi 1 Lembar A3'!CA14)</f>
        <v/>
      </c>
      <c r="F20" s="4">
        <f>IF('Form FGD RT Versi 1 Lembar A3'!CB14="","",'Form FGD RT Versi 1 Lembar A3'!CB14)</f>
        <v>1</v>
      </c>
      <c r="G20" s="4" t="str">
        <f>IF('Form FGD RT Versi 1 Lembar A3'!CC14="","",'Form FGD RT Versi 1 Lembar A3'!CC14)</f>
        <v/>
      </c>
      <c r="H20" s="12" t="str">
        <f>IF('Form FGD RT Versi 1 Lembar A3'!CD14="","",'Form FGD RT Versi 1 Lembar A3'!CD14)</f>
        <v/>
      </c>
      <c r="I20" s="18" t="str">
        <f>IF('Form FGD RT Versi 1 Lembar A3'!CE14="","",'Form FGD RT Versi 1 Lembar A3'!CE14)</f>
        <v/>
      </c>
      <c r="J20" s="3">
        <f>IF('Form FGD RT Versi 1 Lembar A3'!CF14="","",'Form FGD RT Versi 1 Lembar A3'!CF14)</f>
        <v>1</v>
      </c>
      <c r="K20" s="12" t="str">
        <f>IF('Form FGD RT Versi 1 Lembar A3'!CG14="","",'Form FGD RT Versi 1 Lembar A3'!CG14)</f>
        <v/>
      </c>
      <c r="L20" s="18" t="str">
        <f>IF('Form FGD RT Versi 1 Lembar A3'!CH14="","",'Form FGD RT Versi 1 Lembar A3'!CH14)</f>
        <v/>
      </c>
      <c r="M20" s="12" t="str">
        <f>IF('Form FGD RT Versi 1 Lembar A3'!CI14="","",'Form FGD RT Versi 1 Lembar A3'!CI14)</f>
        <v/>
      </c>
      <c r="N20" s="4" t="str">
        <f>IF('Form FGD RT Versi 1 Lembar A3'!CJ14="","",'Form FGD RT Versi 1 Lembar A3'!CJ14)</f>
        <v/>
      </c>
      <c r="O20" s="12" t="str">
        <f>IF('Form FGD RT Versi 1 Lembar A3'!CK14="","",'Form FGD RT Versi 1 Lembar A3'!CK14)</f>
        <v/>
      </c>
      <c r="P20" s="4" t="str">
        <f>IF('Form FGD RT Versi 1 Lembar A3'!CL14="","",'Form FGD RT Versi 1 Lembar A3'!CL14)</f>
        <v/>
      </c>
      <c r="Q20" s="18">
        <f>IF('Form FGD RT Versi 1 Lembar A3'!CM14="","",'Form FGD RT Versi 1 Lembar A3'!CM14)</f>
        <v>1</v>
      </c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</row>
    <row r="21" spans="1:37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 t="str">
        <f>IF('Form FGD RT Versi 1 Lembar A3'!BZ15="","",'Form FGD RT Versi 1 Lembar A3'!BZ15)</f>
        <v/>
      </c>
      <c r="E21" s="12" t="str">
        <f>IF('Form FGD RT Versi 1 Lembar A3'!CA15="","",'Form FGD RT Versi 1 Lembar A3'!CA15)</f>
        <v/>
      </c>
      <c r="F21" s="4">
        <f>IF('Form FGD RT Versi 1 Lembar A3'!CB15="","",'Form FGD RT Versi 1 Lembar A3'!CB15)</f>
        <v>1</v>
      </c>
      <c r="G21" s="4" t="str">
        <f>IF('Form FGD RT Versi 1 Lembar A3'!CC15="","",'Form FGD RT Versi 1 Lembar A3'!CC15)</f>
        <v/>
      </c>
      <c r="H21" s="12" t="str">
        <f>IF('Form FGD RT Versi 1 Lembar A3'!CD15="","",'Form FGD RT Versi 1 Lembar A3'!CD15)</f>
        <v/>
      </c>
      <c r="I21" s="18" t="str">
        <f>IF('Form FGD RT Versi 1 Lembar A3'!CE15="","",'Form FGD RT Versi 1 Lembar A3'!CE15)</f>
        <v/>
      </c>
      <c r="J21" s="3">
        <f>IF('Form FGD RT Versi 1 Lembar A3'!CF15="","",'Form FGD RT Versi 1 Lembar A3'!CF15)</f>
        <v>1</v>
      </c>
      <c r="K21" s="12" t="str">
        <f>IF('Form FGD RT Versi 1 Lembar A3'!CG15="","",'Form FGD RT Versi 1 Lembar A3'!CG15)</f>
        <v/>
      </c>
      <c r="L21" s="18" t="str">
        <f>IF('Form FGD RT Versi 1 Lembar A3'!CH15="","",'Form FGD RT Versi 1 Lembar A3'!CH15)</f>
        <v/>
      </c>
      <c r="M21" s="12" t="str">
        <f>IF('Form FGD RT Versi 1 Lembar A3'!CI15="","",'Form FGD RT Versi 1 Lembar A3'!CI15)</f>
        <v/>
      </c>
      <c r="N21" s="4" t="str">
        <f>IF('Form FGD RT Versi 1 Lembar A3'!CJ15="","",'Form FGD RT Versi 1 Lembar A3'!CJ15)</f>
        <v/>
      </c>
      <c r="O21" s="12" t="str">
        <f>IF('Form FGD RT Versi 1 Lembar A3'!CK15="","",'Form FGD RT Versi 1 Lembar A3'!CK15)</f>
        <v/>
      </c>
      <c r="P21" s="4" t="str">
        <f>IF('Form FGD RT Versi 1 Lembar A3'!CL15="","",'Form FGD RT Versi 1 Lembar A3'!CL15)</f>
        <v/>
      </c>
      <c r="Q21" s="18">
        <f>IF('Form FGD RT Versi 1 Lembar A3'!CM15="","",'Form FGD RT Versi 1 Lembar A3'!CM15)</f>
        <v>1</v>
      </c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</row>
    <row r="22" spans="1:37" s="122" customFormat="1" ht="18.75" customHeight="1" x14ac:dyDescent="0.25">
      <c r="A22" s="89"/>
      <c r="B22" s="156">
        <v>6</v>
      </c>
      <c r="C22" s="68" t="str">
        <f>A.1_Update!C22</f>
        <v>SULARNO</v>
      </c>
      <c r="D22" s="3" t="str">
        <f>IF('Form FGD RT Versi 1 Lembar A3'!BZ16="","",'Form FGD RT Versi 1 Lembar A3'!BZ16)</f>
        <v/>
      </c>
      <c r="E22" s="12" t="str">
        <f>IF('Form FGD RT Versi 1 Lembar A3'!CA16="","",'Form FGD RT Versi 1 Lembar A3'!CA16)</f>
        <v/>
      </c>
      <c r="F22" s="4">
        <f>IF('Form FGD RT Versi 1 Lembar A3'!CB16="","",'Form FGD RT Versi 1 Lembar A3'!CB16)</f>
        <v>1</v>
      </c>
      <c r="G22" s="4" t="str">
        <f>IF('Form FGD RT Versi 1 Lembar A3'!CC16="","",'Form FGD RT Versi 1 Lembar A3'!CC16)</f>
        <v/>
      </c>
      <c r="H22" s="12" t="str">
        <f>IF('Form FGD RT Versi 1 Lembar A3'!CD16="","",'Form FGD RT Versi 1 Lembar A3'!CD16)</f>
        <v/>
      </c>
      <c r="I22" s="18" t="str">
        <f>IF('Form FGD RT Versi 1 Lembar A3'!CE16="","",'Form FGD RT Versi 1 Lembar A3'!CE16)</f>
        <v/>
      </c>
      <c r="J22" s="3">
        <f>IF('Form FGD RT Versi 1 Lembar A3'!CF16="","",'Form FGD RT Versi 1 Lembar A3'!CF16)</f>
        <v>1</v>
      </c>
      <c r="K22" s="12" t="str">
        <f>IF('Form FGD RT Versi 1 Lembar A3'!CG16="","",'Form FGD RT Versi 1 Lembar A3'!CG16)</f>
        <v/>
      </c>
      <c r="L22" s="18" t="str">
        <f>IF('Form FGD RT Versi 1 Lembar A3'!CH16="","",'Form FGD RT Versi 1 Lembar A3'!CH16)</f>
        <v/>
      </c>
      <c r="M22" s="12">
        <f>IF('Form FGD RT Versi 1 Lembar A3'!CI16="","",'Form FGD RT Versi 1 Lembar A3'!CI16)</f>
        <v>1</v>
      </c>
      <c r="N22" s="4" t="str">
        <f>IF('Form FGD RT Versi 1 Lembar A3'!CJ16="","",'Form FGD RT Versi 1 Lembar A3'!CJ16)</f>
        <v/>
      </c>
      <c r="O22" s="12" t="str">
        <f>IF('Form FGD RT Versi 1 Lembar A3'!CK16="","",'Form FGD RT Versi 1 Lembar A3'!CK16)</f>
        <v/>
      </c>
      <c r="P22" s="4" t="str">
        <f>IF('Form FGD RT Versi 1 Lembar A3'!CL16="","",'Form FGD RT Versi 1 Lembar A3'!CL16)</f>
        <v/>
      </c>
      <c r="Q22" s="18" t="str">
        <f>IF('Form FGD RT Versi 1 Lembar A3'!CM16="","",'Form FGD RT Versi 1 Lembar A3'!CM16)</f>
        <v/>
      </c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</row>
    <row r="23" spans="1:37" s="122" customFormat="1" ht="18.75" customHeight="1" x14ac:dyDescent="0.25">
      <c r="A23" s="89"/>
      <c r="B23" s="156">
        <v>7</v>
      </c>
      <c r="C23" s="68" t="str">
        <f>A.1_Update!C23</f>
        <v>SUYAMTO</v>
      </c>
      <c r="D23" s="3" t="str">
        <f>IF('Form FGD RT Versi 1 Lembar A3'!BZ17="","",'Form FGD RT Versi 1 Lembar A3'!BZ17)</f>
        <v/>
      </c>
      <c r="E23" s="12" t="str">
        <f>IF('Form FGD RT Versi 1 Lembar A3'!CA17="","",'Form FGD RT Versi 1 Lembar A3'!CA17)</f>
        <v/>
      </c>
      <c r="F23" s="4">
        <f>IF('Form FGD RT Versi 1 Lembar A3'!CB17="","",'Form FGD RT Versi 1 Lembar A3'!CB17)</f>
        <v>1</v>
      </c>
      <c r="G23" s="4" t="str">
        <f>IF('Form FGD RT Versi 1 Lembar A3'!CC17="","",'Form FGD RT Versi 1 Lembar A3'!CC17)</f>
        <v/>
      </c>
      <c r="H23" s="12" t="str">
        <f>IF('Form FGD RT Versi 1 Lembar A3'!CD17="","",'Form FGD RT Versi 1 Lembar A3'!CD17)</f>
        <v/>
      </c>
      <c r="I23" s="18" t="str">
        <f>IF('Form FGD RT Versi 1 Lembar A3'!CE17="","",'Form FGD RT Versi 1 Lembar A3'!CE17)</f>
        <v/>
      </c>
      <c r="J23" s="3">
        <f>IF('Form FGD RT Versi 1 Lembar A3'!CF17="","",'Form FGD RT Versi 1 Lembar A3'!CF17)</f>
        <v>1</v>
      </c>
      <c r="K23" s="12" t="str">
        <f>IF('Form FGD RT Versi 1 Lembar A3'!CG17="","",'Form FGD RT Versi 1 Lembar A3'!CG17)</f>
        <v/>
      </c>
      <c r="L23" s="18" t="str">
        <f>IF('Form FGD RT Versi 1 Lembar A3'!CH17="","",'Form FGD RT Versi 1 Lembar A3'!CH17)</f>
        <v/>
      </c>
      <c r="M23" s="12">
        <f>IF('Form FGD RT Versi 1 Lembar A3'!CI17="","",'Form FGD RT Versi 1 Lembar A3'!CI17)</f>
        <v>1</v>
      </c>
      <c r="N23" s="4" t="str">
        <f>IF('Form FGD RT Versi 1 Lembar A3'!CJ17="","",'Form FGD RT Versi 1 Lembar A3'!CJ17)</f>
        <v/>
      </c>
      <c r="O23" s="12" t="str">
        <f>IF('Form FGD RT Versi 1 Lembar A3'!CK17="","",'Form FGD RT Versi 1 Lembar A3'!CK17)</f>
        <v/>
      </c>
      <c r="P23" s="4" t="str">
        <f>IF('Form FGD RT Versi 1 Lembar A3'!CL17="","",'Form FGD RT Versi 1 Lembar A3'!CL17)</f>
        <v/>
      </c>
      <c r="Q23" s="18" t="str">
        <f>IF('Form FGD RT Versi 1 Lembar A3'!CM17="","",'Form FGD RT Versi 1 Lembar A3'!CM17)</f>
        <v/>
      </c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</row>
    <row r="24" spans="1:37" s="122" customFormat="1" ht="18.75" customHeight="1" x14ac:dyDescent="0.25">
      <c r="A24" s="89"/>
      <c r="B24" s="156">
        <v>8</v>
      </c>
      <c r="C24" s="68" t="str">
        <f>A.1_Update!C24</f>
        <v>WIJI</v>
      </c>
      <c r="D24" s="3" t="str">
        <f>IF('Form FGD RT Versi 1 Lembar A3'!BZ18="","",'Form FGD RT Versi 1 Lembar A3'!BZ18)</f>
        <v/>
      </c>
      <c r="E24" s="12" t="str">
        <f>IF('Form FGD RT Versi 1 Lembar A3'!CA18="","",'Form FGD RT Versi 1 Lembar A3'!CA18)</f>
        <v/>
      </c>
      <c r="F24" s="4">
        <f>IF('Form FGD RT Versi 1 Lembar A3'!CB18="","",'Form FGD RT Versi 1 Lembar A3'!CB18)</f>
        <v>1</v>
      </c>
      <c r="G24" s="4" t="str">
        <f>IF('Form FGD RT Versi 1 Lembar A3'!CC18="","",'Form FGD RT Versi 1 Lembar A3'!CC18)</f>
        <v/>
      </c>
      <c r="H24" s="12" t="str">
        <f>IF('Form FGD RT Versi 1 Lembar A3'!CD18="","",'Form FGD RT Versi 1 Lembar A3'!CD18)</f>
        <v/>
      </c>
      <c r="I24" s="18" t="str">
        <f>IF('Form FGD RT Versi 1 Lembar A3'!CE18="","",'Form FGD RT Versi 1 Lembar A3'!CE18)</f>
        <v/>
      </c>
      <c r="J24" s="3">
        <f>IF('Form FGD RT Versi 1 Lembar A3'!CF18="","",'Form FGD RT Versi 1 Lembar A3'!CF18)</f>
        <v>1</v>
      </c>
      <c r="K24" s="12" t="str">
        <f>IF('Form FGD RT Versi 1 Lembar A3'!CG18="","",'Form FGD RT Versi 1 Lembar A3'!CG18)</f>
        <v/>
      </c>
      <c r="L24" s="18" t="str">
        <f>IF('Form FGD RT Versi 1 Lembar A3'!CH18="","",'Form FGD RT Versi 1 Lembar A3'!CH18)</f>
        <v/>
      </c>
      <c r="M24" s="12">
        <f>IF('Form FGD RT Versi 1 Lembar A3'!CI18="","",'Form FGD RT Versi 1 Lembar A3'!CI18)</f>
        <v>1</v>
      </c>
      <c r="N24" s="4" t="str">
        <f>IF('Form FGD RT Versi 1 Lembar A3'!CJ18="","",'Form FGD RT Versi 1 Lembar A3'!CJ18)</f>
        <v/>
      </c>
      <c r="O24" s="4" t="str">
        <f>IF('Form FGD RT Versi 1 Lembar A3'!CK18="","",'Form FGD RT Versi 1 Lembar A3'!CK18)</f>
        <v/>
      </c>
      <c r="P24" s="12" t="str">
        <f>IF('Form FGD RT Versi 1 Lembar A3'!CL18="","",'Form FGD RT Versi 1 Lembar A3'!CL18)</f>
        <v/>
      </c>
      <c r="Q24" s="18" t="str">
        <f>IF('Form FGD RT Versi 1 Lembar A3'!CM18="","",'Form FGD RT Versi 1 Lembar A3'!CM18)</f>
        <v/>
      </c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</row>
    <row r="25" spans="1:37" s="122" customFormat="1" ht="18.75" customHeight="1" x14ac:dyDescent="0.25">
      <c r="A25" s="89"/>
      <c r="B25" s="156">
        <v>9</v>
      </c>
      <c r="C25" s="68" t="str">
        <f>A.1_Update!C25</f>
        <v>TIMAN</v>
      </c>
      <c r="D25" s="3" t="str">
        <f>IF('Form FGD RT Versi 1 Lembar A3'!BZ19="","",'Form FGD RT Versi 1 Lembar A3'!BZ19)</f>
        <v/>
      </c>
      <c r="E25" s="12" t="str">
        <f>IF('Form FGD RT Versi 1 Lembar A3'!CA19="","",'Form FGD RT Versi 1 Lembar A3'!CA19)</f>
        <v/>
      </c>
      <c r="F25" s="4">
        <f>IF('Form FGD RT Versi 1 Lembar A3'!CB19="","",'Form FGD RT Versi 1 Lembar A3'!CB19)</f>
        <v>1</v>
      </c>
      <c r="G25" s="4" t="str">
        <f>IF('Form FGD RT Versi 1 Lembar A3'!CC19="","",'Form FGD RT Versi 1 Lembar A3'!CC19)</f>
        <v/>
      </c>
      <c r="H25" s="12" t="str">
        <f>IF('Form FGD RT Versi 1 Lembar A3'!CD19="","",'Form FGD RT Versi 1 Lembar A3'!CD19)</f>
        <v/>
      </c>
      <c r="I25" s="18" t="str">
        <f>IF('Form FGD RT Versi 1 Lembar A3'!CE19="","",'Form FGD RT Versi 1 Lembar A3'!CE19)</f>
        <v/>
      </c>
      <c r="J25" s="3">
        <f>IF('Form FGD RT Versi 1 Lembar A3'!CF19="","",'Form FGD RT Versi 1 Lembar A3'!CF19)</f>
        <v>1</v>
      </c>
      <c r="K25" s="12" t="str">
        <f>IF('Form FGD RT Versi 1 Lembar A3'!CG19="","",'Form FGD RT Versi 1 Lembar A3'!CG19)</f>
        <v/>
      </c>
      <c r="L25" s="18" t="str">
        <f>IF('Form FGD RT Versi 1 Lembar A3'!CH19="","",'Form FGD RT Versi 1 Lembar A3'!CH19)</f>
        <v/>
      </c>
      <c r="M25" s="12">
        <f>IF('Form FGD RT Versi 1 Lembar A3'!CI19="","",'Form FGD RT Versi 1 Lembar A3'!CI19)</f>
        <v>1</v>
      </c>
      <c r="N25" s="4" t="str">
        <f>IF('Form FGD RT Versi 1 Lembar A3'!CJ19="","",'Form FGD RT Versi 1 Lembar A3'!CJ19)</f>
        <v/>
      </c>
      <c r="O25" s="4" t="str">
        <f>IF('Form FGD RT Versi 1 Lembar A3'!CK19="","",'Form FGD RT Versi 1 Lembar A3'!CK19)</f>
        <v/>
      </c>
      <c r="P25" s="12" t="str">
        <f>IF('Form FGD RT Versi 1 Lembar A3'!CL19="","",'Form FGD RT Versi 1 Lembar A3'!CL19)</f>
        <v/>
      </c>
      <c r="Q25" s="18" t="str">
        <f>IF('Form FGD RT Versi 1 Lembar A3'!CM19="","",'Form FGD RT Versi 1 Lembar A3'!CM19)</f>
        <v/>
      </c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</row>
    <row r="26" spans="1:37" ht="18.75" customHeight="1" x14ac:dyDescent="0.25">
      <c r="B26" s="156">
        <v>10</v>
      </c>
      <c r="C26" s="68" t="str">
        <f>A.1_Update!C26</f>
        <v>SUGIMAN</v>
      </c>
      <c r="D26" s="156" t="str">
        <f>IF('Form FGD RT Versi 1 Lembar A3'!BZ20="","",'Form FGD RT Versi 1 Lembar A3'!BZ20)</f>
        <v/>
      </c>
      <c r="E26" s="157" t="str">
        <f>IF('Form FGD RT Versi 1 Lembar A3'!CA20="","",'Form FGD RT Versi 1 Lembar A3'!CA20)</f>
        <v/>
      </c>
      <c r="F26" s="159">
        <f>IF('Form FGD RT Versi 1 Lembar A3'!CB20="","",'Form FGD RT Versi 1 Lembar A3'!CB20)</f>
        <v>1</v>
      </c>
      <c r="G26" s="159" t="str">
        <f>IF('Form FGD RT Versi 1 Lembar A3'!CC20="","",'Form FGD RT Versi 1 Lembar A3'!CC20)</f>
        <v/>
      </c>
      <c r="H26" s="157" t="str">
        <f>IF('Form FGD RT Versi 1 Lembar A3'!CD20="","",'Form FGD RT Versi 1 Lembar A3'!CD20)</f>
        <v/>
      </c>
      <c r="I26" s="158" t="str">
        <f>IF('Form FGD RT Versi 1 Lembar A3'!CE20="","",'Form FGD RT Versi 1 Lembar A3'!CE20)</f>
        <v/>
      </c>
      <c r="J26" s="156">
        <f>IF('Form FGD RT Versi 1 Lembar A3'!CF20="","",'Form FGD RT Versi 1 Lembar A3'!CF20)</f>
        <v>1</v>
      </c>
      <c r="K26" s="157" t="str">
        <f>IF('Form FGD RT Versi 1 Lembar A3'!CG20="","",'Form FGD RT Versi 1 Lembar A3'!CG20)</f>
        <v/>
      </c>
      <c r="L26" s="158" t="str">
        <f>IF('Form FGD RT Versi 1 Lembar A3'!CH20="","",'Form FGD RT Versi 1 Lembar A3'!CH20)</f>
        <v/>
      </c>
      <c r="M26" s="157">
        <f>IF('Form FGD RT Versi 1 Lembar A3'!CI20="","",'Form FGD RT Versi 1 Lembar A3'!CI20)</f>
        <v>1</v>
      </c>
      <c r="N26" s="159" t="str">
        <f>IF('Form FGD RT Versi 1 Lembar A3'!CJ20="","",'Form FGD RT Versi 1 Lembar A3'!CJ20)</f>
        <v/>
      </c>
      <c r="O26" s="159" t="str">
        <f>IF('Form FGD RT Versi 1 Lembar A3'!CK20="","",'Form FGD RT Versi 1 Lembar A3'!CK20)</f>
        <v/>
      </c>
      <c r="P26" s="157" t="str">
        <f>IF('Form FGD RT Versi 1 Lembar A3'!CL20="","",'Form FGD RT Versi 1 Lembar A3'!CL20)</f>
        <v/>
      </c>
      <c r="Q26" s="158" t="str">
        <f>IF('Form FGD RT Versi 1 Lembar A3'!CM20="","",'Form FGD RT Versi 1 Lembar A3'!CM20)</f>
        <v/>
      </c>
    </row>
    <row r="27" spans="1:37" ht="18.75" customHeight="1" x14ac:dyDescent="0.25">
      <c r="B27" s="156">
        <v>11</v>
      </c>
      <c r="C27" s="68" t="str">
        <f>A.1_Update!C27</f>
        <v>SRIYANTO SUGIMIN</v>
      </c>
      <c r="D27" s="156" t="str">
        <f>IF('Form FGD RT Versi 1 Lembar A3'!BZ21="","",'Form FGD RT Versi 1 Lembar A3'!BZ21)</f>
        <v/>
      </c>
      <c r="E27" s="157" t="str">
        <f>IF('Form FGD RT Versi 1 Lembar A3'!CA21="","",'Form FGD RT Versi 1 Lembar A3'!CA21)</f>
        <v/>
      </c>
      <c r="F27" s="159">
        <f>IF('Form FGD RT Versi 1 Lembar A3'!CB21="","",'Form FGD RT Versi 1 Lembar A3'!CB21)</f>
        <v>1</v>
      </c>
      <c r="G27" s="159" t="str">
        <f>IF('Form FGD RT Versi 1 Lembar A3'!CC21="","",'Form FGD RT Versi 1 Lembar A3'!CC21)</f>
        <v/>
      </c>
      <c r="H27" s="157" t="str">
        <f>IF('Form FGD RT Versi 1 Lembar A3'!CD21="","",'Form FGD RT Versi 1 Lembar A3'!CD21)</f>
        <v/>
      </c>
      <c r="I27" s="158" t="str">
        <f>IF('Form FGD RT Versi 1 Lembar A3'!CE21="","",'Form FGD RT Versi 1 Lembar A3'!CE21)</f>
        <v/>
      </c>
      <c r="J27" s="156">
        <f>IF('Form FGD RT Versi 1 Lembar A3'!CF21="","",'Form FGD RT Versi 1 Lembar A3'!CF21)</f>
        <v>1</v>
      </c>
      <c r="K27" s="157" t="str">
        <f>IF('Form FGD RT Versi 1 Lembar A3'!CG21="","",'Form FGD RT Versi 1 Lembar A3'!CG21)</f>
        <v/>
      </c>
      <c r="L27" s="158" t="str">
        <f>IF('Form FGD RT Versi 1 Lembar A3'!CH21="","",'Form FGD RT Versi 1 Lembar A3'!CH21)</f>
        <v/>
      </c>
      <c r="M27" s="157">
        <f>IF('Form FGD RT Versi 1 Lembar A3'!CI21="","",'Form FGD RT Versi 1 Lembar A3'!CI21)</f>
        <v>1</v>
      </c>
      <c r="N27" s="159" t="str">
        <f>IF('Form FGD RT Versi 1 Lembar A3'!CJ21="","",'Form FGD RT Versi 1 Lembar A3'!CJ21)</f>
        <v/>
      </c>
      <c r="O27" s="159" t="str">
        <f>IF('Form FGD RT Versi 1 Lembar A3'!CK21="","",'Form FGD RT Versi 1 Lembar A3'!CK21)</f>
        <v/>
      </c>
      <c r="P27" s="157" t="str">
        <f>IF('Form FGD RT Versi 1 Lembar A3'!CL21="","",'Form FGD RT Versi 1 Lembar A3'!CL21)</f>
        <v/>
      </c>
      <c r="Q27" s="158" t="str">
        <f>IF('Form FGD RT Versi 1 Lembar A3'!CM21="","",'Form FGD RT Versi 1 Lembar A3'!CM21)</f>
        <v/>
      </c>
    </row>
    <row r="28" spans="1:37" ht="18.75" customHeight="1" x14ac:dyDescent="0.25">
      <c r="B28" s="156">
        <v>12</v>
      </c>
      <c r="C28" s="68" t="str">
        <f>A.1_Update!C28</f>
        <v>SUGIYANTO</v>
      </c>
      <c r="D28" s="156" t="str">
        <f>IF('Form FGD RT Versi 1 Lembar A3'!BZ22="","",'Form FGD RT Versi 1 Lembar A3'!BZ22)</f>
        <v/>
      </c>
      <c r="E28" s="157" t="str">
        <f>IF('Form FGD RT Versi 1 Lembar A3'!CA22="","",'Form FGD RT Versi 1 Lembar A3'!CA22)</f>
        <v/>
      </c>
      <c r="F28" s="159">
        <f>IF('Form FGD RT Versi 1 Lembar A3'!CB22="","",'Form FGD RT Versi 1 Lembar A3'!CB22)</f>
        <v>1</v>
      </c>
      <c r="G28" s="159" t="str">
        <f>IF('Form FGD RT Versi 1 Lembar A3'!CC22="","",'Form FGD RT Versi 1 Lembar A3'!CC22)</f>
        <v/>
      </c>
      <c r="H28" s="157" t="str">
        <f>IF('Form FGD RT Versi 1 Lembar A3'!CD22="","",'Form FGD RT Versi 1 Lembar A3'!CD22)</f>
        <v/>
      </c>
      <c r="I28" s="158" t="str">
        <f>IF('Form FGD RT Versi 1 Lembar A3'!CE22="","",'Form FGD RT Versi 1 Lembar A3'!CE22)</f>
        <v/>
      </c>
      <c r="J28" s="156">
        <f>IF('Form FGD RT Versi 1 Lembar A3'!CF22="","",'Form FGD RT Versi 1 Lembar A3'!CF22)</f>
        <v>1</v>
      </c>
      <c r="K28" s="157" t="str">
        <f>IF('Form FGD RT Versi 1 Lembar A3'!CG22="","",'Form FGD RT Versi 1 Lembar A3'!CG22)</f>
        <v/>
      </c>
      <c r="L28" s="158" t="str">
        <f>IF('Form FGD RT Versi 1 Lembar A3'!CH22="","",'Form FGD RT Versi 1 Lembar A3'!CH22)</f>
        <v/>
      </c>
      <c r="M28" s="157">
        <f>IF('Form FGD RT Versi 1 Lembar A3'!CI22="","",'Form FGD RT Versi 1 Lembar A3'!CI22)</f>
        <v>1</v>
      </c>
      <c r="N28" s="159" t="str">
        <f>IF('Form FGD RT Versi 1 Lembar A3'!CJ22="","",'Form FGD RT Versi 1 Lembar A3'!CJ22)</f>
        <v/>
      </c>
      <c r="O28" s="159" t="str">
        <f>IF('Form FGD RT Versi 1 Lembar A3'!CK22="","",'Form FGD RT Versi 1 Lembar A3'!CK22)</f>
        <v/>
      </c>
      <c r="P28" s="157" t="str">
        <f>IF('Form FGD RT Versi 1 Lembar A3'!CL22="","",'Form FGD RT Versi 1 Lembar A3'!CL22)</f>
        <v/>
      </c>
      <c r="Q28" s="158" t="str">
        <f>IF('Form FGD RT Versi 1 Lembar A3'!CM22="","",'Form FGD RT Versi 1 Lembar A3'!CM22)</f>
        <v/>
      </c>
    </row>
    <row r="29" spans="1:37" ht="18.75" customHeight="1" x14ac:dyDescent="0.25">
      <c r="B29" s="156">
        <v>13</v>
      </c>
      <c r="C29" s="68" t="str">
        <f>A.1_Update!C29</f>
        <v>SUPADI</v>
      </c>
      <c r="D29" s="156" t="str">
        <f>IF('Form FGD RT Versi 1 Lembar A3'!BZ23="","",'Form FGD RT Versi 1 Lembar A3'!BZ23)</f>
        <v/>
      </c>
      <c r="E29" s="157" t="str">
        <f>IF('Form FGD RT Versi 1 Lembar A3'!CA23="","",'Form FGD RT Versi 1 Lembar A3'!CA23)</f>
        <v/>
      </c>
      <c r="F29" s="159">
        <f>IF('Form FGD RT Versi 1 Lembar A3'!CB23="","",'Form FGD RT Versi 1 Lembar A3'!CB23)</f>
        <v>1</v>
      </c>
      <c r="G29" s="159" t="str">
        <f>IF('Form FGD RT Versi 1 Lembar A3'!CC23="","",'Form FGD RT Versi 1 Lembar A3'!CC23)</f>
        <v/>
      </c>
      <c r="H29" s="157" t="str">
        <f>IF('Form FGD RT Versi 1 Lembar A3'!CD23="","",'Form FGD RT Versi 1 Lembar A3'!CD23)</f>
        <v/>
      </c>
      <c r="I29" s="158" t="str">
        <f>IF('Form FGD RT Versi 1 Lembar A3'!CE23="","",'Form FGD RT Versi 1 Lembar A3'!CE23)</f>
        <v/>
      </c>
      <c r="J29" s="156">
        <f>IF('Form FGD RT Versi 1 Lembar A3'!CF23="","",'Form FGD RT Versi 1 Lembar A3'!CF23)</f>
        <v>1</v>
      </c>
      <c r="K29" s="157" t="str">
        <f>IF('Form FGD RT Versi 1 Lembar A3'!CG23="","",'Form FGD RT Versi 1 Lembar A3'!CG23)</f>
        <v/>
      </c>
      <c r="L29" s="158" t="str">
        <f>IF('Form FGD RT Versi 1 Lembar A3'!CH23="","",'Form FGD RT Versi 1 Lembar A3'!CH23)</f>
        <v/>
      </c>
      <c r="M29" s="157">
        <f>IF('Form FGD RT Versi 1 Lembar A3'!CI23="","",'Form FGD RT Versi 1 Lembar A3'!CI23)</f>
        <v>1</v>
      </c>
      <c r="N29" s="159" t="str">
        <f>IF('Form FGD RT Versi 1 Lembar A3'!CJ23="","",'Form FGD RT Versi 1 Lembar A3'!CJ23)</f>
        <v/>
      </c>
      <c r="O29" s="159" t="str">
        <f>IF('Form FGD RT Versi 1 Lembar A3'!CK23="","",'Form FGD RT Versi 1 Lembar A3'!CK23)</f>
        <v/>
      </c>
      <c r="P29" s="157" t="str">
        <f>IF('Form FGD RT Versi 1 Lembar A3'!CL23="","",'Form FGD RT Versi 1 Lembar A3'!CL23)</f>
        <v/>
      </c>
      <c r="Q29" s="158" t="str">
        <f>IF('Form FGD RT Versi 1 Lembar A3'!CM23="","",'Form FGD RT Versi 1 Lembar A3'!CM23)</f>
        <v/>
      </c>
    </row>
    <row r="30" spans="1:37" ht="18.75" customHeight="1" x14ac:dyDescent="0.25">
      <c r="B30" s="156">
        <v>14</v>
      </c>
      <c r="C30" s="68" t="str">
        <f>A.1_Update!C30</f>
        <v>PAIDI</v>
      </c>
      <c r="D30" s="156" t="str">
        <f>IF('Form FGD RT Versi 1 Lembar A3'!BZ24="","",'Form FGD RT Versi 1 Lembar A3'!BZ24)</f>
        <v/>
      </c>
      <c r="E30" s="157" t="str">
        <f>IF('Form FGD RT Versi 1 Lembar A3'!CA24="","",'Form FGD RT Versi 1 Lembar A3'!CA24)</f>
        <v/>
      </c>
      <c r="F30" s="159">
        <f>IF('Form FGD RT Versi 1 Lembar A3'!CB24="","",'Form FGD RT Versi 1 Lembar A3'!CB24)</f>
        <v>1</v>
      </c>
      <c r="G30" s="159" t="str">
        <f>IF('Form FGD RT Versi 1 Lembar A3'!CC24="","",'Form FGD RT Versi 1 Lembar A3'!CC24)</f>
        <v/>
      </c>
      <c r="H30" s="157" t="str">
        <f>IF('Form FGD RT Versi 1 Lembar A3'!CD24="","",'Form FGD RT Versi 1 Lembar A3'!CD24)</f>
        <v/>
      </c>
      <c r="I30" s="158" t="str">
        <f>IF('Form FGD RT Versi 1 Lembar A3'!CE24="","",'Form FGD RT Versi 1 Lembar A3'!CE24)</f>
        <v/>
      </c>
      <c r="J30" s="156">
        <f>IF('Form FGD RT Versi 1 Lembar A3'!CF24="","",'Form FGD RT Versi 1 Lembar A3'!CF24)</f>
        <v>1</v>
      </c>
      <c r="K30" s="157" t="str">
        <f>IF('Form FGD RT Versi 1 Lembar A3'!CG24="","",'Form FGD RT Versi 1 Lembar A3'!CG24)</f>
        <v/>
      </c>
      <c r="L30" s="158" t="str">
        <f>IF('Form FGD RT Versi 1 Lembar A3'!CH24="","",'Form FGD RT Versi 1 Lembar A3'!CH24)</f>
        <v/>
      </c>
      <c r="M30" s="157">
        <f>IF('Form FGD RT Versi 1 Lembar A3'!CI24="","",'Form FGD RT Versi 1 Lembar A3'!CI24)</f>
        <v>1</v>
      </c>
      <c r="N30" s="159" t="str">
        <f>IF('Form FGD RT Versi 1 Lembar A3'!CJ24="","",'Form FGD RT Versi 1 Lembar A3'!CJ24)</f>
        <v/>
      </c>
      <c r="O30" s="159" t="str">
        <f>IF('Form FGD RT Versi 1 Lembar A3'!CK24="","",'Form FGD RT Versi 1 Lembar A3'!CK24)</f>
        <v/>
      </c>
      <c r="P30" s="157" t="str">
        <f>IF('Form FGD RT Versi 1 Lembar A3'!CL24="","",'Form FGD RT Versi 1 Lembar A3'!CL24)</f>
        <v/>
      </c>
      <c r="Q30" s="158" t="str">
        <f>IF('Form FGD RT Versi 1 Lembar A3'!CM24="","",'Form FGD RT Versi 1 Lembar A3'!CM24)</f>
        <v/>
      </c>
    </row>
    <row r="31" spans="1:37" ht="18.75" customHeight="1" x14ac:dyDescent="0.25">
      <c r="B31" s="156">
        <v>15</v>
      </c>
      <c r="C31" s="68" t="str">
        <f>A.1_Update!C31</f>
        <v>SEGER SUBARI</v>
      </c>
      <c r="D31" s="156" t="str">
        <f>IF('Form FGD RT Versi 1 Lembar A3'!BZ25="","",'Form FGD RT Versi 1 Lembar A3'!BZ25)</f>
        <v/>
      </c>
      <c r="E31" s="157" t="str">
        <f>IF('Form FGD RT Versi 1 Lembar A3'!CA25="","",'Form FGD RT Versi 1 Lembar A3'!CA25)</f>
        <v/>
      </c>
      <c r="F31" s="159">
        <f>IF('Form FGD RT Versi 1 Lembar A3'!CB25="","",'Form FGD RT Versi 1 Lembar A3'!CB25)</f>
        <v>1</v>
      </c>
      <c r="G31" s="159" t="str">
        <f>IF('Form FGD RT Versi 1 Lembar A3'!CC25="","",'Form FGD RT Versi 1 Lembar A3'!CC25)</f>
        <v/>
      </c>
      <c r="H31" s="157" t="str">
        <f>IF('Form FGD RT Versi 1 Lembar A3'!CD25="","",'Form FGD RT Versi 1 Lembar A3'!CD25)</f>
        <v/>
      </c>
      <c r="I31" s="158" t="str">
        <f>IF('Form FGD RT Versi 1 Lembar A3'!CE25="","",'Form FGD RT Versi 1 Lembar A3'!CE25)</f>
        <v/>
      </c>
      <c r="J31" s="156">
        <f>IF('Form FGD RT Versi 1 Lembar A3'!CF25="","",'Form FGD RT Versi 1 Lembar A3'!CF25)</f>
        <v>1</v>
      </c>
      <c r="K31" s="157" t="str">
        <f>IF('Form FGD RT Versi 1 Lembar A3'!CG25="","",'Form FGD RT Versi 1 Lembar A3'!CG25)</f>
        <v/>
      </c>
      <c r="L31" s="158" t="str">
        <f>IF('Form FGD RT Versi 1 Lembar A3'!CH25="","",'Form FGD RT Versi 1 Lembar A3'!CH25)</f>
        <v/>
      </c>
      <c r="M31" s="157">
        <f>IF('Form FGD RT Versi 1 Lembar A3'!CI25="","",'Form FGD RT Versi 1 Lembar A3'!CI25)</f>
        <v>1</v>
      </c>
      <c r="N31" s="159" t="str">
        <f>IF('Form FGD RT Versi 1 Lembar A3'!CJ25="","",'Form FGD RT Versi 1 Lembar A3'!CJ25)</f>
        <v/>
      </c>
      <c r="O31" s="159" t="str">
        <f>IF('Form FGD RT Versi 1 Lembar A3'!CK25="","",'Form FGD RT Versi 1 Lembar A3'!CK25)</f>
        <v/>
      </c>
      <c r="P31" s="157" t="str">
        <f>IF('Form FGD RT Versi 1 Lembar A3'!CL25="","",'Form FGD RT Versi 1 Lembar A3'!CL25)</f>
        <v/>
      </c>
      <c r="Q31" s="158" t="str">
        <f>IF('Form FGD RT Versi 1 Lembar A3'!CM25="","",'Form FGD RT Versi 1 Lembar A3'!CM25)</f>
        <v/>
      </c>
    </row>
    <row r="32" spans="1:37" ht="18.75" customHeight="1" x14ac:dyDescent="0.25">
      <c r="B32" s="156">
        <v>16</v>
      </c>
      <c r="C32" s="68" t="str">
        <f>A.1_Update!C32</f>
        <v>NUR PARMIN</v>
      </c>
      <c r="D32" s="156" t="str">
        <f>IF('Form FGD RT Versi 1 Lembar A3'!BZ26="","",'Form FGD RT Versi 1 Lembar A3'!BZ26)</f>
        <v/>
      </c>
      <c r="E32" s="157" t="str">
        <f>IF('Form FGD RT Versi 1 Lembar A3'!CA26="","",'Form FGD RT Versi 1 Lembar A3'!CA26)</f>
        <v/>
      </c>
      <c r="F32" s="159">
        <f>IF('Form FGD RT Versi 1 Lembar A3'!CB26="","",'Form FGD RT Versi 1 Lembar A3'!CB26)</f>
        <v>1</v>
      </c>
      <c r="G32" s="159" t="str">
        <f>IF('Form FGD RT Versi 1 Lembar A3'!CC26="","",'Form FGD RT Versi 1 Lembar A3'!CC26)</f>
        <v/>
      </c>
      <c r="H32" s="157" t="str">
        <f>IF('Form FGD RT Versi 1 Lembar A3'!CD26="","",'Form FGD RT Versi 1 Lembar A3'!CD26)</f>
        <v/>
      </c>
      <c r="I32" s="158" t="str">
        <f>IF('Form FGD RT Versi 1 Lembar A3'!CE26="","",'Form FGD RT Versi 1 Lembar A3'!CE26)</f>
        <v/>
      </c>
      <c r="J32" s="156">
        <f>IF('Form FGD RT Versi 1 Lembar A3'!CF26="","",'Form FGD RT Versi 1 Lembar A3'!CF26)</f>
        <v>1</v>
      </c>
      <c r="K32" s="157" t="str">
        <f>IF('Form FGD RT Versi 1 Lembar A3'!CG26="","",'Form FGD RT Versi 1 Lembar A3'!CG26)</f>
        <v/>
      </c>
      <c r="L32" s="158" t="str">
        <f>IF('Form FGD RT Versi 1 Lembar A3'!CH26="","",'Form FGD RT Versi 1 Lembar A3'!CH26)</f>
        <v/>
      </c>
      <c r="M32" s="157">
        <f>IF('Form FGD RT Versi 1 Lembar A3'!CI26="","",'Form FGD RT Versi 1 Lembar A3'!CI26)</f>
        <v>1</v>
      </c>
      <c r="N32" s="159" t="str">
        <f>IF('Form FGD RT Versi 1 Lembar A3'!CJ26="","",'Form FGD RT Versi 1 Lembar A3'!CJ26)</f>
        <v/>
      </c>
      <c r="O32" s="159" t="str">
        <f>IF('Form FGD RT Versi 1 Lembar A3'!CK26="","",'Form FGD RT Versi 1 Lembar A3'!CK26)</f>
        <v/>
      </c>
      <c r="P32" s="157" t="str">
        <f>IF('Form FGD RT Versi 1 Lembar A3'!CL26="","",'Form FGD RT Versi 1 Lembar A3'!CL26)</f>
        <v/>
      </c>
      <c r="Q32" s="158" t="str">
        <f>IF('Form FGD RT Versi 1 Lembar A3'!CM26="","",'Form FGD RT Versi 1 Lembar A3'!CM26)</f>
        <v/>
      </c>
    </row>
    <row r="33" spans="2:17" ht="18.75" customHeight="1" x14ac:dyDescent="0.25">
      <c r="B33" s="156">
        <v>17</v>
      </c>
      <c r="C33" s="68" t="str">
        <f>A.1_Update!C33</f>
        <v>SUMADI</v>
      </c>
      <c r="D33" s="156" t="str">
        <f>IF('Form FGD RT Versi 1 Lembar A3'!BZ27="","",'Form FGD RT Versi 1 Lembar A3'!BZ27)</f>
        <v/>
      </c>
      <c r="E33" s="157" t="str">
        <f>IF('Form FGD RT Versi 1 Lembar A3'!CA27="","",'Form FGD RT Versi 1 Lembar A3'!CA27)</f>
        <v/>
      </c>
      <c r="F33" s="159">
        <f>IF('Form FGD RT Versi 1 Lembar A3'!CB27="","",'Form FGD RT Versi 1 Lembar A3'!CB27)</f>
        <v>1</v>
      </c>
      <c r="G33" s="159" t="str">
        <f>IF('Form FGD RT Versi 1 Lembar A3'!CC27="","",'Form FGD RT Versi 1 Lembar A3'!CC27)</f>
        <v/>
      </c>
      <c r="H33" s="157" t="str">
        <f>IF('Form FGD RT Versi 1 Lembar A3'!CD27="","",'Form FGD RT Versi 1 Lembar A3'!CD27)</f>
        <v/>
      </c>
      <c r="I33" s="158" t="str">
        <f>IF('Form FGD RT Versi 1 Lembar A3'!CE27="","",'Form FGD RT Versi 1 Lembar A3'!CE27)</f>
        <v/>
      </c>
      <c r="J33" s="156">
        <f>IF('Form FGD RT Versi 1 Lembar A3'!CF27="","",'Form FGD RT Versi 1 Lembar A3'!CF27)</f>
        <v>1</v>
      </c>
      <c r="K33" s="157" t="str">
        <f>IF('Form FGD RT Versi 1 Lembar A3'!CG27="","",'Form FGD RT Versi 1 Lembar A3'!CG27)</f>
        <v/>
      </c>
      <c r="L33" s="158" t="str">
        <f>IF('Form FGD RT Versi 1 Lembar A3'!CH27="","",'Form FGD RT Versi 1 Lembar A3'!CH27)</f>
        <v/>
      </c>
      <c r="M33" s="157">
        <f>IF('Form FGD RT Versi 1 Lembar A3'!CI27="","",'Form FGD RT Versi 1 Lembar A3'!CI27)</f>
        <v>1</v>
      </c>
      <c r="N33" s="159" t="str">
        <f>IF('Form FGD RT Versi 1 Lembar A3'!CJ27="","",'Form FGD RT Versi 1 Lembar A3'!CJ27)</f>
        <v/>
      </c>
      <c r="O33" s="159" t="str">
        <f>IF('Form FGD RT Versi 1 Lembar A3'!CK27="","",'Form FGD RT Versi 1 Lembar A3'!CK27)</f>
        <v/>
      </c>
      <c r="P33" s="157" t="str">
        <f>IF('Form FGD RT Versi 1 Lembar A3'!CL27="","",'Form FGD RT Versi 1 Lembar A3'!CL27)</f>
        <v/>
      </c>
      <c r="Q33" s="158" t="str">
        <f>IF('Form FGD RT Versi 1 Lembar A3'!CM27="","",'Form FGD RT Versi 1 Lembar A3'!CM27)</f>
        <v/>
      </c>
    </row>
    <row r="34" spans="2:17" ht="18.75" customHeight="1" x14ac:dyDescent="0.25">
      <c r="B34" s="156">
        <v>18</v>
      </c>
      <c r="C34" s="68" t="str">
        <f>A.1_Update!C34</f>
        <v>BADRI SUKINO</v>
      </c>
      <c r="D34" s="156" t="str">
        <f>IF('Form FGD RT Versi 1 Lembar A3'!BZ28="","",'Form FGD RT Versi 1 Lembar A3'!BZ28)</f>
        <v/>
      </c>
      <c r="E34" s="157" t="str">
        <f>IF('Form FGD RT Versi 1 Lembar A3'!CA28="","",'Form FGD RT Versi 1 Lembar A3'!CA28)</f>
        <v/>
      </c>
      <c r="F34" s="159">
        <f>IF('Form FGD RT Versi 1 Lembar A3'!CB28="","",'Form FGD RT Versi 1 Lembar A3'!CB28)</f>
        <v>1</v>
      </c>
      <c r="G34" s="159" t="str">
        <f>IF('Form FGD RT Versi 1 Lembar A3'!CC28="","",'Form FGD RT Versi 1 Lembar A3'!CC28)</f>
        <v/>
      </c>
      <c r="H34" s="157" t="str">
        <f>IF('Form FGD RT Versi 1 Lembar A3'!CD28="","",'Form FGD RT Versi 1 Lembar A3'!CD28)</f>
        <v/>
      </c>
      <c r="I34" s="158" t="str">
        <f>IF('Form FGD RT Versi 1 Lembar A3'!CE28="","",'Form FGD RT Versi 1 Lembar A3'!CE28)</f>
        <v/>
      </c>
      <c r="J34" s="156">
        <f>IF('Form FGD RT Versi 1 Lembar A3'!CF28="","",'Form FGD RT Versi 1 Lembar A3'!CF28)</f>
        <v>1</v>
      </c>
      <c r="K34" s="157" t="str">
        <f>IF('Form FGD RT Versi 1 Lembar A3'!CG28="","",'Form FGD RT Versi 1 Lembar A3'!CG28)</f>
        <v/>
      </c>
      <c r="L34" s="158" t="str">
        <f>IF('Form FGD RT Versi 1 Lembar A3'!CH28="","",'Form FGD RT Versi 1 Lembar A3'!CH28)</f>
        <v/>
      </c>
      <c r="M34" s="157" t="str">
        <f>IF('Form FGD RT Versi 1 Lembar A3'!CI28="","",'Form FGD RT Versi 1 Lembar A3'!CI28)</f>
        <v/>
      </c>
      <c r="N34" s="159" t="str">
        <f>IF('Form FGD RT Versi 1 Lembar A3'!CJ28="","",'Form FGD RT Versi 1 Lembar A3'!CJ28)</f>
        <v/>
      </c>
      <c r="O34" s="159" t="str">
        <f>IF('Form FGD RT Versi 1 Lembar A3'!CK28="","",'Form FGD RT Versi 1 Lembar A3'!CK28)</f>
        <v/>
      </c>
      <c r="P34" s="157" t="str">
        <f>IF('Form FGD RT Versi 1 Lembar A3'!CL28="","",'Form FGD RT Versi 1 Lembar A3'!CL28)</f>
        <v/>
      </c>
      <c r="Q34" s="158">
        <f>IF('Form FGD RT Versi 1 Lembar A3'!CM28="","",'Form FGD RT Versi 1 Lembar A3'!CM28)</f>
        <v>1</v>
      </c>
    </row>
    <row r="35" spans="2:17" ht="18.75" customHeight="1" x14ac:dyDescent="0.25">
      <c r="B35" s="156">
        <v>19</v>
      </c>
      <c r="C35" s="68" t="str">
        <f>A.1_Update!C35</f>
        <v>ATMOSUWITO SURIP</v>
      </c>
      <c r="D35" s="156" t="str">
        <f>IF('Form FGD RT Versi 1 Lembar A3'!BZ29="","",'Form FGD RT Versi 1 Lembar A3'!BZ29)</f>
        <v/>
      </c>
      <c r="E35" s="157" t="str">
        <f>IF('Form FGD RT Versi 1 Lembar A3'!CA29="","",'Form FGD RT Versi 1 Lembar A3'!CA29)</f>
        <v/>
      </c>
      <c r="F35" s="159">
        <f>IF('Form FGD RT Versi 1 Lembar A3'!CB29="","",'Form FGD RT Versi 1 Lembar A3'!CB29)</f>
        <v>1</v>
      </c>
      <c r="G35" s="159" t="str">
        <f>IF('Form FGD RT Versi 1 Lembar A3'!CC29="","",'Form FGD RT Versi 1 Lembar A3'!CC29)</f>
        <v/>
      </c>
      <c r="H35" s="157" t="str">
        <f>IF('Form FGD RT Versi 1 Lembar A3'!CD29="","",'Form FGD RT Versi 1 Lembar A3'!CD29)</f>
        <v/>
      </c>
      <c r="I35" s="158" t="str">
        <f>IF('Form FGD RT Versi 1 Lembar A3'!CE29="","",'Form FGD RT Versi 1 Lembar A3'!CE29)</f>
        <v/>
      </c>
      <c r="J35" s="156">
        <f>IF('Form FGD RT Versi 1 Lembar A3'!CF29="","",'Form FGD RT Versi 1 Lembar A3'!CF29)</f>
        <v>1</v>
      </c>
      <c r="K35" s="157" t="str">
        <f>IF('Form FGD RT Versi 1 Lembar A3'!CG29="","",'Form FGD RT Versi 1 Lembar A3'!CG29)</f>
        <v/>
      </c>
      <c r="L35" s="158" t="str">
        <f>IF('Form FGD RT Versi 1 Lembar A3'!CH29="","",'Form FGD RT Versi 1 Lembar A3'!CH29)</f>
        <v/>
      </c>
      <c r="M35" s="157" t="str">
        <f>IF('Form FGD RT Versi 1 Lembar A3'!CI29="","",'Form FGD RT Versi 1 Lembar A3'!CI29)</f>
        <v/>
      </c>
      <c r="N35" s="159" t="str">
        <f>IF('Form FGD RT Versi 1 Lembar A3'!CJ29="","",'Form FGD RT Versi 1 Lembar A3'!CJ29)</f>
        <v/>
      </c>
      <c r="O35" s="159" t="str">
        <f>IF('Form FGD RT Versi 1 Lembar A3'!CK29="","",'Form FGD RT Versi 1 Lembar A3'!CK29)</f>
        <v/>
      </c>
      <c r="P35" s="157" t="str">
        <f>IF('Form FGD RT Versi 1 Lembar A3'!CL29="","",'Form FGD RT Versi 1 Lembar A3'!CL29)</f>
        <v/>
      </c>
      <c r="Q35" s="158">
        <f>IF('Form FGD RT Versi 1 Lembar A3'!CM29="","",'Form FGD RT Versi 1 Lembar A3'!CM29)</f>
        <v>1</v>
      </c>
    </row>
    <row r="36" spans="2:17" ht="18.75" customHeight="1" x14ac:dyDescent="0.25">
      <c r="B36" s="156">
        <v>20</v>
      </c>
      <c r="C36" s="68" t="str">
        <f>A.1_Update!C36</f>
        <v>GUNADI</v>
      </c>
      <c r="D36" s="156" t="str">
        <f>IF('Form FGD RT Versi 1 Lembar A3'!BZ30="","",'Form FGD RT Versi 1 Lembar A3'!BZ30)</f>
        <v/>
      </c>
      <c r="E36" s="157" t="str">
        <f>IF('Form FGD RT Versi 1 Lembar A3'!CA30="","",'Form FGD RT Versi 1 Lembar A3'!CA30)</f>
        <v/>
      </c>
      <c r="F36" s="159">
        <f>IF('Form FGD RT Versi 1 Lembar A3'!CB30="","",'Form FGD RT Versi 1 Lembar A3'!CB30)</f>
        <v>1</v>
      </c>
      <c r="G36" s="159" t="str">
        <f>IF('Form FGD RT Versi 1 Lembar A3'!CC30="","",'Form FGD RT Versi 1 Lembar A3'!CC30)</f>
        <v/>
      </c>
      <c r="H36" s="157" t="str">
        <f>IF('Form FGD RT Versi 1 Lembar A3'!CD30="","",'Form FGD RT Versi 1 Lembar A3'!CD30)</f>
        <v/>
      </c>
      <c r="I36" s="158" t="str">
        <f>IF('Form FGD RT Versi 1 Lembar A3'!CE30="","",'Form FGD RT Versi 1 Lembar A3'!CE30)</f>
        <v/>
      </c>
      <c r="J36" s="156">
        <f>IF('Form FGD RT Versi 1 Lembar A3'!CF30="","",'Form FGD RT Versi 1 Lembar A3'!CF30)</f>
        <v>1</v>
      </c>
      <c r="K36" s="157" t="str">
        <f>IF('Form FGD RT Versi 1 Lembar A3'!CG30="","",'Form FGD RT Versi 1 Lembar A3'!CG30)</f>
        <v/>
      </c>
      <c r="L36" s="158" t="str">
        <f>IF('Form FGD RT Versi 1 Lembar A3'!CH30="","",'Form FGD RT Versi 1 Lembar A3'!CH30)</f>
        <v/>
      </c>
      <c r="M36" s="157" t="str">
        <f>IF('Form FGD RT Versi 1 Lembar A3'!CI30="","",'Form FGD RT Versi 1 Lembar A3'!CI30)</f>
        <v/>
      </c>
      <c r="N36" s="159" t="str">
        <f>IF('Form FGD RT Versi 1 Lembar A3'!CJ30="","",'Form FGD RT Versi 1 Lembar A3'!CJ30)</f>
        <v/>
      </c>
      <c r="O36" s="159" t="str">
        <f>IF('Form FGD RT Versi 1 Lembar A3'!CK30="","",'Form FGD RT Versi 1 Lembar A3'!CK30)</f>
        <v/>
      </c>
      <c r="P36" s="157" t="str">
        <f>IF('Form FGD RT Versi 1 Lembar A3'!CL30="","",'Form FGD RT Versi 1 Lembar A3'!CL30)</f>
        <v/>
      </c>
      <c r="Q36" s="158">
        <f>IF('Form FGD RT Versi 1 Lembar A3'!CM30="","",'Form FGD RT Versi 1 Lembar A3'!CM30)</f>
        <v>1</v>
      </c>
    </row>
    <row r="37" spans="2:17" ht="18.75" customHeight="1" x14ac:dyDescent="0.25">
      <c r="B37" s="156">
        <v>21</v>
      </c>
      <c r="C37" s="68" t="str">
        <f>A.1_Update!C37</f>
        <v>SUNARDI</v>
      </c>
      <c r="D37" s="156" t="str">
        <f>IF('Form FGD RT Versi 1 Lembar A3'!BZ31="","",'Form FGD RT Versi 1 Lembar A3'!BZ31)</f>
        <v/>
      </c>
      <c r="E37" s="157" t="str">
        <f>IF('Form FGD RT Versi 1 Lembar A3'!CA31="","",'Form FGD RT Versi 1 Lembar A3'!CA31)</f>
        <v/>
      </c>
      <c r="F37" s="159">
        <f>IF('Form FGD RT Versi 1 Lembar A3'!CB31="","",'Form FGD RT Versi 1 Lembar A3'!CB31)</f>
        <v>1</v>
      </c>
      <c r="G37" s="159" t="str">
        <f>IF('Form FGD RT Versi 1 Lembar A3'!CC31="","",'Form FGD RT Versi 1 Lembar A3'!CC31)</f>
        <v/>
      </c>
      <c r="H37" s="157" t="str">
        <f>IF('Form FGD RT Versi 1 Lembar A3'!CD31="","",'Form FGD RT Versi 1 Lembar A3'!CD31)</f>
        <v/>
      </c>
      <c r="I37" s="158" t="str">
        <f>IF('Form FGD RT Versi 1 Lembar A3'!CE31="","",'Form FGD RT Versi 1 Lembar A3'!CE31)</f>
        <v/>
      </c>
      <c r="J37" s="156">
        <f>IF('Form FGD RT Versi 1 Lembar A3'!CF31="","",'Form FGD RT Versi 1 Lembar A3'!CF31)</f>
        <v>1</v>
      </c>
      <c r="K37" s="157" t="str">
        <f>IF('Form FGD RT Versi 1 Lembar A3'!CG31="","",'Form FGD RT Versi 1 Lembar A3'!CG31)</f>
        <v/>
      </c>
      <c r="L37" s="158" t="str">
        <f>IF('Form FGD RT Versi 1 Lembar A3'!CH31="","",'Form FGD RT Versi 1 Lembar A3'!CH31)</f>
        <v/>
      </c>
      <c r="M37" s="157">
        <f>IF('Form FGD RT Versi 1 Lembar A3'!CI31="","",'Form FGD RT Versi 1 Lembar A3'!CI31)</f>
        <v>1</v>
      </c>
      <c r="N37" s="159" t="str">
        <f>IF('Form FGD RT Versi 1 Lembar A3'!CJ31="","",'Form FGD RT Versi 1 Lembar A3'!CJ31)</f>
        <v/>
      </c>
      <c r="O37" s="159" t="str">
        <f>IF('Form FGD RT Versi 1 Lembar A3'!CK31="","",'Form FGD RT Versi 1 Lembar A3'!CK31)</f>
        <v/>
      </c>
      <c r="P37" s="157" t="str">
        <f>IF('Form FGD RT Versi 1 Lembar A3'!CL31="","",'Form FGD RT Versi 1 Lembar A3'!CL31)</f>
        <v/>
      </c>
      <c r="Q37" s="158" t="str">
        <f>IF('Form FGD RT Versi 1 Lembar A3'!CM31="","",'Form FGD RT Versi 1 Lembar A3'!CM31)</f>
        <v/>
      </c>
    </row>
    <row r="38" spans="2:17" ht="18.75" customHeight="1" x14ac:dyDescent="0.25">
      <c r="B38" s="156">
        <v>22</v>
      </c>
      <c r="C38" s="68" t="str">
        <f>A.1_Update!C38</f>
        <v>PAIMAN TARNOSUWITO</v>
      </c>
      <c r="D38" s="156" t="str">
        <f>IF('Form FGD RT Versi 1 Lembar A3'!BZ32="","",'Form FGD RT Versi 1 Lembar A3'!BZ32)</f>
        <v/>
      </c>
      <c r="E38" s="157" t="str">
        <f>IF('Form FGD RT Versi 1 Lembar A3'!CA32="","",'Form FGD RT Versi 1 Lembar A3'!CA32)</f>
        <v/>
      </c>
      <c r="F38" s="159">
        <f>IF('Form FGD RT Versi 1 Lembar A3'!CB32="","",'Form FGD RT Versi 1 Lembar A3'!CB32)</f>
        <v>1</v>
      </c>
      <c r="G38" s="159" t="str">
        <f>IF('Form FGD RT Versi 1 Lembar A3'!CC32="","",'Form FGD RT Versi 1 Lembar A3'!CC32)</f>
        <v/>
      </c>
      <c r="H38" s="157" t="str">
        <f>IF('Form FGD RT Versi 1 Lembar A3'!CD32="","",'Form FGD RT Versi 1 Lembar A3'!CD32)</f>
        <v/>
      </c>
      <c r="I38" s="158" t="str">
        <f>IF('Form FGD RT Versi 1 Lembar A3'!CE32="","",'Form FGD RT Versi 1 Lembar A3'!CE32)</f>
        <v/>
      </c>
      <c r="J38" s="156">
        <f>IF('Form FGD RT Versi 1 Lembar A3'!CF32="","",'Form FGD RT Versi 1 Lembar A3'!CF32)</f>
        <v>1</v>
      </c>
      <c r="K38" s="157" t="str">
        <f>IF('Form FGD RT Versi 1 Lembar A3'!CG32="","",'Form FGD RT Versi 1 Lembar A3'!CG32)</f>
        <v/>
      </c>
      <c r="L38" s="158" t="str">
        <f>IF('Form FGD RT Versi 1 Lembar A3'!CH32="","",'Form FGD RT Versi 1 Lembar A3'!CH32)</f>
        <v/>
      </c>
      <c r="M38" s="157" t="str">
        <f>IF('Form FGD RT Versi 1 Lembar A3'!CI32="","",'Form FGD RT Versi 1 Lembar A3'!CI32)</f>
        <v/>
      </c>
      <c r="N38" s="159" t="str">
        <f>IF('Form FGD RT Versi 1 Lembar A3'!CJ32="","",'Form FGD RT Versi 1 Lembar A3'!CJ32)</f>
        <v/>
      </c>
      <c r="O38" s="159" t="str">
        <f>IF('Form FGD RT Versi 1 Lembar A3'!CK32="","",'Form FGD RT Versi 1 Lembar A3'!CK32)</f>
        <v/>
      </c>
      <c r="P38" s="157" t="str">
        <f>IF('Form FGD RT Versi 1 Lembar A3'!CL32="","",'Form FGD RT Versi 1 Lembar A3'!CL32)</f>
        <v/>
      </c>
      <c r="Q38" s="158">
        <f>IF('Form FGD RT Versi 1 Lembar A3'!CM32="","",'Form FGD RT Versi 1 Lembar A3'!CM32)</f>
        <v>1</v>
      </c>
    </row>
    <row r="39" spans="2:17" ht="18.75" customHeight="1" x14ac:dyDescent="0.25">
      <c r="B39" s="156">
        <v>23</v>
      </c>
      <c r="C39" s="68" t="str">
        <f>A.1_Update!C39</f>
        <v>NGADINO</v>
      </c>
      <c r="D39" s="156" t="str">
        <f>IF('Form FGD RT Versi 1 Lembar A3'!BZ33="","",'Form FGD RT Versi 1 Lembar A3'!BZ33)</f>
        <v/>
      </c>
      <c r="E39" s="157" t="str">
        <f>IF('Form FGD RT Versi 1 Lembar A3'!CA33="","",'Form FGD RT Versi 1 Lembar A3'!CA33)</f>
        <v/>
      </c>
      <c r="F39" s="159">
        <f>IF('Form FGD RT Versi 1 Lembar A3'!CB33="","",'Form FGD RT Versi 1 Lembar A3'!CB33)</f>
        <v>1</v>
      </c>
      <c r="G39" s="159" t="str">
        <f>IF('Form FGD RT Versi 1 Lembar A3'!CC33="","",'Form FGD RT Versi 1 Lembar A3'!CC33)</f>
        <v/>
      </c>
      <c r="H39" s="157" t="str">
        <f>IF('Form FGD RT Versi 1 Lembar A3'!CD33="","",'Form FGD RT Versi 1 Lembar A3'!CD33)</f>
        <v/>
      </c>
      <c r="I39" s="158" t="str">
        <f>IF('Form FGD RT Versi 1 Lembar A3'!CE33="","",'Form FGD RT Versi 1 Lembar A3'!CE33)</f>
        <v/>
      </c>
      <c r="J39" s="156">
        <f>IF('Form FGD RT Versi 1 Lembar A3'!CF33="","",'Form FGD RT Versi 1 Lembar A3'!CF33)</f>
        <v>1</v>
      </c>
      <c r="K39" s="157" t="str">
        <f>IF('Form FGD RT Versi 1 Lembar A3'!CG33="","",'Form FGD RT Versi 1 Lembar A3'!CG33)</f>
        <v/>
      </c>
      <c r="L39" s="158" t="str">
        <f>IF('Form FGD RT Versi 1 Lembar A3'!CH33="","",'Form FGD RT Versi 1 Lembar A3'!CH33)</f>
        <v/>
      </c>
      <c r="M39" s="157">
        <f>IF('Form FGD RT Versi 1 Lembar A3'!CI33="","",'Form FGD RT Versi 1 Lembar A3'!CI33)</f>
        <v>1</v>
      </c>
      <c r="N39" s="159" t="str">
        <f>IF('Form FGD RT Versi 1 Lembar A3'!CJ33="","",'Form FGD RT Versi 1 Lembar A3'!CJ33)</f>
        <v/>
      </c>
      <c r="O39" s="159" t="str">
        <f>IF('Form FGD RT Versi 1 Lembar A3'!CK33="","",'Form FGD RT Versi 1 Lembar A3'!CK33)</f>
        <v/>
      </c>
      <c r="P39" s="157" t="str">
        <f>IF('Form FGD RT Versi 1 Lembar A3'!CL33="","",'Form FGD RT Versi 1 Lembar A3'!CL33)</f>
        <v/>
      </c>
      <c r="Q39" s="158" t="str">
        <f>IF('Form FGD RT Versi 1 Lembar A3'!CM33="","",'Form FGD RT Versi 1 Lembar A3'!CM33)</f>
        <v/>
      </c>
    </row>
    <row r="40" spans="2:17" ht="18.75" customHeight="1" x14ac:dyDescent="0.25">
      <c r="B40" s="156">
        <v>24</v>
      </c>
      <c r="C40" s="68" t="str">
        <f>A.1_Update!C40</f>
        <v>SOMO SEMITO KROMO SEMITO</v>
      </c>
      <c r="D40" s="156" t="str">
        <f>IF('Form FGD RT Versi 1 Lembar A3'!BZ34="","",'Form FGD RT Versi 1 Lembar A3'!BZ34)</f>
        <v/>
      </c>
      <c r="E40" s="157" t="str">
        <f>IF('Form FGD RT Versi 1 Lembar A3'!CA34="","",'Form FGD RT Versi 1 Lembar A3'!CA34)</f>
        <v/>
      </c>
      <c r="F40" s="159">
        <f>IF('Form FGD RT Versi 1 Lembar A3'!CB34="","",'Form FGD RT Versi 1 Lembar A3'!CB34)</f>
        <v>1</v>
      </c>
      <c r="G40" s="159" t="str">
        <f>IF('Form FGD RT Versi 1 Lembar A3'!CC34="","",'Form FGD RT Versi 1 Lembar A3'!CC34)</f>
        <v/>
      </c>
      <c r="H40" s="157" t="str">
        <f>IF('Form FGD RT Versi 1 Lembar A3'!CD34="","",'Form FGD RT Versi 1 Lembar A3'!CD34)</f>
        <v/>
      </c>
      <c r="I40" s="158" t="str">
        <f>IF('Form FGD RT Versi 1 Lembar A3'!CE34="","",'Form FGD RT Versi 1 Lembar A3'!CE34)</f>
        <v/>
      </c>
      <c r="J40" s="156">
        <f>IF('Form FGD RT Versi 1 Lembar A3'!CF34="","",'Form FGD RT Versi 1 Lembar A3'!CF34)</f>
        <v>1</v>
      </c>
      <c r="K40" s="157" t="str">
        <f>IF('Form FGD RT Versi 1 Lembar A3'!CG34="","",'Form FGD RT Versi 1 Lembar A3'!CG34)</f>
        <v/>
      </c>
      <c r="L40" s="158" t="str">
        <f>IF('Form FGD RT Versi 1 Lembar A3'!CH34="","",'Form FGD RT Versi 1 Lembar A3'!CH34)</f>
        <v/>
      </c>
      <c r="M40" s="157" t="str">
        <f>IF('Form FGD RT Versi 1 Lembar A3'!CI34="","",'Form FGD RT Versi 1 Lembar A3'!CI34)</f>
        <v/>
      </c>
      <c r="N40" s="159" t="str">
        <f>IF('Form FGD RT Versi 1 Lembar A3'!CJ34="","",'Form FGD RT Versi 1 Lembar A3'!CJ34)</f>
        <v/>
      </c>
      <c r="O40" s="159" t="str">
        <f>IF('Form FGD RT Versi 1 Lembar A3'!CK34="","",'Form FGD RT Versi 1 Lembar A3'!CK34)</f>
        <v/>
      </c>
      <c r="P40" s="157" t="str">
        <f>IF('Form FGD RT Versi 1 Lembar A3'!CL34="","",'Form FGD RT Versi 1 Lembar A3'!CL34)</f>
        <v/>
      </c>
      <c r="Q40" s="158">
        <f>IF('Form FGD RT Versi 1 Lembar A3'!CM34="","",'Form FGD RT Versi 1 Lembar A3'!CM34)</f>
        <v>1</v>
      </c>
    </row>
    <row r="41" spans="2:17" ht="18.75" customHeight="1" x14ac:dyDescent="0.25">
      <c r="B41" s="156">
        <v>25</v>
      </c>
      <c r="C41" s="68" t="str">
        <f>A.1_Update!C41</f>
        <v>AMAT SUPRONI</v>
      </c>
      <c r="D41" s="156" t="str">
        <f>IF('Form FGD RT Versi 1 Lembar A3'!BZ35="","",'Form FGD RT Versi 1 Lembar A3'!BZ35)</f>
        <v/>
      </c>
      <c r="E41" s="157" t="str">
        <f>IF('Form FGD RT Versi 1 Lembar A3'!CA35="","",'Form FGD RT Versi 1 Lembar A3'!CA35)</f>
        <v/>
      </c>
      <c r="F41" s="159">
        <f>IF('Form FGD RT Versi 1 Lembar A3'!CB35="","",'Form FGD RT Versi 1 Lembar A3'!CB35)</f>
        <v>1</v>
      </c>
      <c r="G41" s="159" t="str">
        <f>IF('Form FGD RT Versi 1 Lembar A3'!CC35="","",'Form FGD RT Versi 1 Lembar A3'!CC35)</f>
        <v/>
      </c>
      <c r="H41" s="157" t="str">
        <f>IF('Form FGD RT Versi 1 Lembar A3'!CD35="","",'Form FGD RT Versi 1 Lembar A3'!CD35)</f>
        <v/>
      </c>
      <c r="I41" s="158" t="str">
        <f>IF('Form FGD RT Versi 1 Lembar A3'!CE35="","",'Form FGD RT Versi 1 Lembar A3'!CE35)</f>
        <v/>
      </c>
      <c r="J41" s="156">
        <f>IF('Form FGD RT Versi 1 Lembar A3'!CF35="","",'Form FGD RT Versi 1 Lembar A3'!CF35)</f>
        <v>1</v>
      </c>
      <c r="K41" s="157" t="str">
        <f>IF('Form FGD RT Versi 1 Lembar A3'!CG35="","",'Form FGD RT Versi 1 Lembar A3'!CG35)</f>
        <v/>
      </c>
      <c r="L41" s="158" t="str">
        <f>IF('Form FGD RT Versi 1 Lembar A3'!CH35="","",'Form FGD RT Versi 1 Lembar A3'!CH35)</f>
        <v/>
      </c>
      <c r="M41" s="157">
        <f>IF('Form FGD RT Versi 1 Lembar A3'!CI35="","",'Form FGD RT Versi 1 Lembar A3'!CI35)</f>
        <v>1</v>
      </c>
      <c r="N41" s="159" t="str">
        <f>IF('Form FGD RT Versi 1 Lembar A3'!CJ35="","",'Form FGD RT Versi 1 Lembar A3'!CJ35)</f>
        <v/>
      </c>
      <c r="O41" s="159" t="str">
        <f>IF('Form FGD RT Versi 1 Lembar A3'!CK35="","",'Form FGD RT Versi 1 Lembar A3'!CK35)</f>
        <v/>
      </c>
      <c r="P41" s="157" t="str">
        <f>IF('Form FGD RT Versi 1 Lembar A3'!CL35="","",'Form FGD RT Versi 1 Lembar A3'!CL35)</f>
        <v/>
      </c>
      <c r="Q41" s="158" t="str">
        <f>IF('Form FGD RT Versi 1 Lembar A3'!CM35="","",'Form FGD RT Versi 1 Lembar A3'!CM35)</f>
        <v/>
      </c>
    </row>
    <row r="42" spans="2:17" ht="18.75" customHeight="1" x14ac:dyDescent="0.25">
      <c r="B42" s="156">
        <v>26</v>
      </c>
      <c r="C42" s="68" t="str">
        <f>A.1_Update!C42</f>
        <v>KARTONO GIONO</v>
      </c>
      <c r="D42" s="156" t="str">
        <f>IF('Form FGD RT Versi 1 Lembar A3'!BZ36="","",'Form FGD RT Versi 1 Lembar A3'!BZ36)</f>
        <v/>
      </c>
      <c r="E42" s="157" t="str">
        <f>IF('Form FGD RT Versi 1 Lembar A3'!CA36="","",'Form FGD RT Versi 1 Lembar A3'!CA36)</f>
        <v/>
      </c>
      <c r="F42" s="159">
        <f>IF('Form FGD RT Versi 1 Lembar A3'!CB36="","",'Form FGD RT Versi 1 Lembar A3'!CB36)</f>
        <v>1</v>
      </c>
      <c r="G42" s="159" t="str">
        <f>IF('Form FGD RT Versi 1 Lembar A3'!CC36="","",'Form FGD RT Versi 1 Lembar A3'!CC36)</f>
        <v/>
      </c>
      <c r="H42" s="157" t="str">
        <f>IF('Form FGD RT Versi 1 Lembar A3'!CD36="","",'Form FGD RT Versi 1 Lembar A3'!CD36)</f>
        <v/>
      </c>
      <c r="I42" s="158" t="str">
        <f>IF('Form FGD RT Versi 1 Lembar A3'!CE36="","",'Form FGD RT Versi 1 Lembar A3'!CE36)</f>
        <v/>
      </c>
      <c r="J42" s="156">
        <f>IF('Form FGD RT Versi 1 Lembar A3'!CF36="","",'Form FGD RT Versi 1 Lembar A3'!CF36)</f>
        <v>1</v>
      </c>
      <c r="K42" s="157" t="str">
        <f>IF('Form FGD RT Versi 1 Lembar A3'!CG36="","",'Form FGD RT Versi 1 Lembar A3'!CG36)</f>
        <v/>
      </c>
      <c r="L42" s="158" t="str">
        <f>IF('Form FGD RT Versi 1 Lembar A3'!CH36="","",'Form FGD RT Versi 1 Lembar A3'!CH36)</f>
        <v/>
      </c>
      <c r="M42" s="157">
        <f>IF('Form FGD RT Versi 1 Lembar A3'!CI36="","",'Form FGD RT Versi 1 Lembar A3'!CI36)</f>
        <v>1</v>
      </c>
      <c r="N42" s="159" t="str">
        <f>IF('Form FGD RT Versi 1 Lembar A3'!CJ36="","",'Form FGD RT Versi 1 Lembar A3'!CJ36)</f>
        <v/>
      </c>
      <c r="O42" s="159" t="str">
        <f>IF('Form FGD RT Versi 1 Lembar A3'!CK36="","",'Form FGD RT Versi 1 Lembar A3'!CK36)</f>
        <v/>
      </c>
      <c r="P42" s="157" t="str">
        <f>IF('Form FGD RT Versi 1 Lembar A3'!CL36="","",'Form FGD RT Versi 1 Lembar A3'!CL36)</f>
        <v/>
      </c>
      <c r="Q42" s="158" t="str">
        <f>IF('Form FGD RT Versi 1 Lembar A3'!CM36="","",'Form FGD RT Versi 1 Lembar A3'!CM36)</f>
        <v/>
      </c>
    </row>
    <row r="43" spans="2:17" ht="18.75" customHeight="1" x14ac:dyDescent="0.25">
      <c r="B43" s="156">
        <v>27</v>
      </c>
      <c r="C43" s="68" t="str">
        <f>A.1_Update!C43</f>
        <v>KARSO DIMULYO</v>
      </c>
      <c r="D43" s="156" t="str">
        <f>IF('Form FGD RT Versi 1 Lembar A3'!BZ37="","",'Form FGD RT Versi 1 Lembar A3'!BZ37)</f>
        <v/>
      </c>
      <c r="E43" s="157" t="str">
        <f>IF('Form FGD RT Versi 1 Lembar A3'!CA37="","",'Form FGD RT Versi 1 Lembar A3'!CA37)</f>
        <v/>
      </c>
      <c r="F43" s="159">
        <f>IF('Form FGD RT Versi 1 Lembar A3'!CB37="","",'Form FGD RT Versi 1 Lembar A3'!CB37)</f>
        <v>1</v>
      </c>
      <c r="G43" s="159" t="str">
        <f>IF('Form FGD RT Versi 1 Lembar A3'!CC37="","",'Form FGD RT Versi 1 Lembar A3'!CC37)</f>
        <v/>
      </c>
      <c r="H43" s="157" t="str">
        <f>IF('Form FGD RT Versi 1 Lembar A3'!CD37="","",'Form FGD RT Versi 1 Lembar A3'!CD37)</f>
        <v/>
      </c>
      <c r="I43" s="158" t="str">
        <f>IF('Form FGD RT Versi 1 Lembar A3'!CE37="","",'Form FGD RT Versi 1 Lembar A3'!CE37)</f>
        <v/>
      </c>
      <c r="J43" s="156">
        <f>IF('Form FGD RT Versi 1 Lembar A3'!CF37="","",'Form FGD RT Versi 1 Lembar A3'!CF37)</f>
        <v>1</v>
      </c>
      <c r="K43" s="157" t="str">
        <f>IF('Form FGD RT Versi 1 Lembar A3'!CG37="","",'Form FGD RT Versi 1 Lembar A3'!CG37)</f>
        <v/>
      </c>
      <c r="L43" s="158" t="str">
        <f>IF('Form FGD RT Versi 1 Lembar A3'!CH37="","",'Form FGD RT Versi 1 Lembar A3'!CH37)</f>
        <v/>
      </c>
      <c r="M43" s="157">
        <f>IF('Form FGD RT Versi 1 Lembar A3'!CI37="","",'Form FGD RT Versi 1 Lembar A3'!CI37)</f>
        <v>1</v>
      </c>
      <c r="N43" s="159" t="str">
        <f>IF('Form FGD RT Versi 1 Lembar A3'!CJ37="","",'Form FGD RT Versi 1 Lembar A3'!CJ37)</f>
        <v/>
      </c>
      <c r="O43" s="159" t="str">
        <f>IF('Form FGD RT Versi 1 Lembar A3'!CK37="","",'Form FGD RT Versi 1 Lembar A3'!CK37)</f>
        <v/>
      </c>
      <c r="P43" s="157" t="str">
        <f>IF('Form FGD RT Versi 1 Lembar A3'!CL37="","",'Form FGD RT Versi 1 Lembar A3'!CL37)</f>
        <v/>
      </c>
      <c r="Q43" s="158" t="str">
        <f>IF('Form FGD RT Versi 1 Lembar A3'!CM37="","",'Form FGD RT Versi 1 Lembar A3'!CM37)</f>
        <v/>
      </c>
    </row>
    <row r="44" spans="2:17" ht="18.75" customHeight="1" x14ac:dyDescent="0.25">
      <c r="B44" s="156">
        <v>28</v>
      </c>
      <c r="C44" s="68" t="str">
        <f>A.1_Update!C44</f>
        <v>NGADINO</v>
      </c>
      <c r="D44" s="156" t="str">
        <f>IF('Form FGD RT Versi 1 Lembar A3'!BZ38="","",'Form FGD RT Versi 1 Lembar A3'!BZ38)</f>
        <v/>
      </c>
      <c r="E44" s="157" t="str">
        <f>IF('Form FGD RT Versi 1 Lembar A3'!CA38="","",'Form FGD RT Versi 1 Lembar A3'!CA38)</f>
        <v/>
      </c>
      <c r="F44" s="159">
        <f>IF('Form FGD RT Versi 1 Lembar A3'!CB38="","",'Form FGD RT Versi 1 Lembar A3'!CB38)</f>
        <v>1</v>
      </c>
      <c r="G44" s="159" t="str">
        <f>IF('Form FGD RT Versi 1 Lembar A3'!CC38="","",'Form FGD RT Versi 1 Lembar A3'!CC38)</f>
        <v/>
      </c>
      <c r="H44" s="157" t="str">
        <f>IF('Form FGD RT Versi 1 Lembar A3'!CD38="","",'Form FGD RT Versi 1 Lembar A3'!CD38)</f>
        <v/>
      </c>
      <c r="I44" s="158" t="str">
        <f>IF('Form FGD RT Versi 1 Lembar A3'!CE38="","",'Form FGD RT Versi 1 Lembar A3'!CE38)</f>
        <v/>
      </c>
      <c r="J44" s="156">
        <f>IF('Form FGD RT Versi 1 Lembar A3'!CF38="","",'Form FGD RT Versi 1 Lembar A3'!CF38)</f>
        <v>1</v>
      </c>
      <c r="K44" s="157" t="str">
        <f>IF('Form FGD RT Versi 1 Lembar A3'!CG38="","",'Form FGD RT Versi 1 Lembar A3'!CG38)</f>
        <v/>
      </c>
      <c r="L44" s="158" t="str">
        <f>IF('Form FGD RT Versi 1 Lembar A3'!CH38="","",'Form FGD RT Versi 1 Lembar A3'!CH38)</f>
        <v/>
      </c>
      <c r="M44" s="157">
        <f>IF('Form FGD RT Versi 1 Lembar A3'!CI38="","",'Form FGD RT Versi 1 Lembar A3'!CI38)</f>
        <v>1</v>
      </c>
      <c r="N44" s="159" t="str">
        <f>IF('Form FGD RT Versi 1 Lembar A3'!CJ38="","",'Form FGD RT Versi 1 Lembar A3'!CJ38)</f>
        <v/>
      </c>
      <c r="O44" s="159" t="str">
        <f>IF('Form FGD RT Versi 1 Lembar A3'!CK38="","",'Form FGD RT Versi 1 Lembar A3'!CK38)</f>
        <v/>
      </c>
      <c r="P44" s="157" t="str">
        <f>IF('Form FGD RT Versi 1 Lembar A3'!CL38="","",'Form FGD RT Versi 1 Lembar A3'!CL38)</f>
        <v/>
      </c>
      <c r="Q44" s="158" t="str">
        <f>IF('Form FGD RT Versi 1 Lembar A3'!CM38="","",'Form FGD RT Versi 1 Lembar A3'!CM38)</f>
        <v/>
      </c>
    </row>
    <row r="45" spans="2:17" ht="18.75" customHeight="1" x14ac:dyDescent="0.25">
      <c r="B45" s="156">
        <v>29</v>
      </c>
      <c r="C45" s="68" t="str">
        <f>A.1_Update!C45</f>
        <v>SUPARMO</v>
      </c>
      <c r="D45" s="156" t="str">
        <f>IF('Form FGD RT Versi 1 Lembar A3'!BZ39="","",'Form FGD RT Versi 1 Lembar A3'!BZ39)</f>
        <v/>
      </c>
      <c r="E45" s="157" t="str">
        <f>IF('Form FGD RT Versi 1 Lembar A3'!CA39="","",'Form FGD RT Versi 1 Lembar A3'!CA39)</f>
        <v/>
      </c>
      <c r="F45" s="159">
        <f>IF('Form FGD RT Versi 1 Lembar A3'!CB39="","",'Form FGD RT Versi 1 Lembar A3'!CB39)</f>
        <v>1</v>
      </c>
      <c r="G45" s="159" t="str">
        <f>IF('Form FGD RT Versi 1 Lembar A3'!CC39="","",'Form FGD RT Versi 1 Lembar A3'!CC39)</f>
        <v/>
      </c>
      <c r="H45" s="157" t="str">
        <f>IF('Form FGD RT Versi 1 Lembar A3'!CD39="","",'Form FGD RT Versi 1 Lembar A3'!CD39)</f>
        <v/>
      </c>
      <c r="I45" s="158" t="str">
        <f>IF('Form FGD RT Versi 1 Lembar A3'!CE39="","",'Form FGD RT Versi 1 Lembar A3'!CE39)</f>
        <v/>
      </c>
      <c r="J45" s="156">
        <f>IF('Form FGD RT Versi 1 Lembar A3'!CF39="","",'Form FGD RT Versi 1 Lembar A3'!CF39)</f>
        <v>1</v>
      </c>
      <c r="K45" s="157" t="str">
        <f>IF('Form FGD RT Versi 1 Lembar A3'!CG39="","",'Form FGD RT Versi 1 Lembar A3'!CG39)</f>
        <v/>
      </c>
      <c r="L45" s="158" t="str">
        <f>IF('Form FGD RT Versi 1 Lembar A3'!CH39="","",'Form FGD RT Versi 1 Lembar A3'!CH39)</f>
        <v/>
      </c>
      <c r="M45" s="157">
        <f>IF('Form FGD RT Versi 1 Lembar A3'!CI39="","",'Form FGD RT Versi 1 Lembar A3'!CI39)</f>
        <v>1</v>
      </c>
      <c r="N45" s="159" t="str">
        <f>IF('Form FGD RT Versi 1 Lembar A3'!CJ39="","",'Form FGD RT Versi 1 Lembar A3'!CJ39)</f>
        <v/>
      </c>
      <c r="O45" s="159" t="str">
        <f>IF('Form FGD RT Versi 1 Lembar A3'!CK39="","",'Form FGD RT Versi 1 Lembar A3'!CK39)</f>
        <v/>
      </c>
      <c r="P45" s="157" t="str">
        <f>IF('Form FGD RT Versi 1 Lembar A3'!CL39="","",'Form FGD RT Versi 1 Lembar A3'!CL39)</f>
        <v/>
      </c>
      <c r="Q45" s="158" t="str">
        <f>IF('Form FGD RT Versi 1 Lembar A3'!CM39="","",'Form FGD RT Versi 1 Lembar A3'!CM39)</f>
        <v/>
      </c>
    </row>
    <row r="46" spans="2:17" ht="18.75" customHeight="1" x14ac:dyDescent="0.25">
      <c r="B46" s="156">
        <v>30</v>
      </c>
      <c r="C46" s="68" t="str">
        <f>A.1_Update!C46</f>
        <v>WIJI NARNO WIYONO</v>
      </c>
      <c r="D46" s="156" t="str">
        <f>IF('Form FGD RT Versi 1 Lembar A3'!BZ40="","",'Form FGD RT Versi 1 Lembar A3'!BZ40)</f>
        <v/>
      </c>
      <c r="E46" s="157" t="str">
        <f>IF('Form FGD RT Versi 1 Lembar A3'!CA40="","",'Form FGD RT Versi 1 Lembar A3'!CA40)</f>
        <v/>
      </c>
      <c r="F46" s="159">
        <f>IF('Form FGD RT Versi 1 Lembar A3'!CB40="","",'Form FGD RT Versi 1 Lembar A3'!CB40)</f>
        <v>1</v>
      </c>
      <c r="G46" s="159" t="str">
        <f>IF('Form FGD RT Versi 1 Lembar A3'!CC40="","",'Form FGD RT Versi 1 Lembar A3'!CC40)</f>
        <v/>
      </c>
      <c r="H46" s="157" t="str">
        <f>IF('Form FGD RT Versi 1 Lembar A3'!CD40="","",'Form FGD RT Versi 1 Lembar A3'!CD40)</f>
        <v/>
      </c>
      <c r="I46" s="158" t="str">
        <f>IF('Form FGD RT Versi 1 Lembar A3'!CE40="","",'Form FGD RT Versi 1 Lembar A3'!CE40)</f>
        <v/>
      </c>
      <c r="J46" s="156">
        <f>IF('Form FGD RT Versi 1 Lembar A3'!CF40="","",'Form FGD RT Versi 1 Lembar A3'!CF40)</f>
        <v>1</v>
      </c>
      <c r="K46" s="157" t="str">
        <f>IF('Form FGD RT Versi 1 Lembar A3'!CG40="","",'Form FGD RT Versi 1 Lembar A3'!CG40)</f>
        <v/>
      </c>
      <c r="L46" s="158" t="str">
        <f>IF('Form FGD RT Versi 1 Lembar A3'!CH40="","",'Form FGD RT Versi 1 Lembar A3'!CH40)</f>
        <v/>
      </c>
      <c r="M46" s="157" t="str">
        <f>IF('Form FGD RT Versi 1 Lembar A3'!CI40="","",'Form FGD RT Versi 1 Lembar A3'!CI40)</f>
        <v/>
      </c>
      <c r="N46" s="159" t="str">
        <f>IF('Form FGD RT Versi 1 Lembar A3'!CJ40="","",'Form FGD RT Versi 1 Lembar A3'!CJ40)</f>
        <v/>
      </c>
      <c r="O46" s="159" t="str">
        <f>IF('Form FGD RT Versi 1 Lembar A3'!CK40="","",'Form FGD RT Versi 1 Lembar A3'!CK40)</f>
        <v/>
      </c>
      <c r="P46" s="157" t="str">
        <f>IF('Form FGD RT Versi 1 Lembar A3'!CL40="","",'Form FGD RT Versi 1 Lembar A3'!CL40)</f>
        <v/>
      </c>
      <c r="Q46" s="158">
        <f>IF('Form FGD RT Versi 1 Lembar A3'!CM40="","",'Form FGD RT Versi 1 Lembar A3'!CM40)</f>
        <v>1</v>
      </c>
    </row>
    <row r="47" spans="2:17" ht="18.75" customHeight="1" x14ac:dyDescent="0.25">
      <c r="B47" s="156">
        <v>31</v>
      </c>
      <c r="C47" s="68" t="str">
        <f>A.1_Update!C47</f>
        <v>SUKIMIN AL SAMIDI</v>
      </c>
      <c r="D47" s="156" t="str">
        <f>IF('Form FGD RT Versi 1 Lembar A3'!BZ41="","",'Form FGD RT Versi 1 Lembar A3'!BZ41)</f>
        <v/>
      </c>
      <c r="E47" s="157" t="str">
        <f>IF('Form FGD RT Versi 1 Lembar A3'!CA41="","",'Form FGD RT Versi 1 Lembar A3'!CA41)</f>
        <v/>
      </c>
      <c r="F47" s="159">
        <f>IF('Form FGD RT Versi 1 Lembar A3'!CB41="","",'Form FGD RT Versi 1 Lembar A3'!CB41)</f>
        <v>1</v>
      </c>
      <c r="G47" s="159" t="str">
        <f>IF('Form FGD RT Versi 1 Lembar A3'!CC41="","",'Form FGD RT Versi 1 Lembar A3'!CC41)</f>
        <v/>
      </c>
      <c r="H47" s="157" t="str">
        <f>IF('Form FGD RT Versi 1 Lembar A3'!CD41="","",'Form FGD RT Versi 1 Lembar A3'!CD41)</f>
        <v/>
      </c>
      <c r="I47" s="158" t="str">
        <f>IF('Form FGD RT Versi 1 Lembar A3'!CE41="","",'Form FGD RT Versi 1 Lembar A3'!CE41)</f>
        <v/>
      </c>
      <c r="J47" s="156">
        <f>IF('Form FGD RT Versi 1 Lembar A3'!CF41="","",'Form FGD RT Versi 1 Lembar A3'!CF41)</f>
        <v>1</v>
      </c>
      <c r="K47" s="157" t="str">
        <f>IF('Form FGD RT Versi 1 Lembar A3'!CG41="","",'Form FGD RT Versi 1 Lembar A3'!CG41)</f>
        <v/>
      </c>
      <c r="L47" s="158" t="str">
        <f>IF('Form FGD RT Versi 1 Lembar A3'!CH41="","",'Form FGD RT Versi 1 Lembar A3'!CH41)</f>
        <v/>
      </c>
      <c r="M47" s="157">
        <f>IF('Form FGD RT Versi 1 Lembar A3'!CI41="","",'Form FGD RT Versi 1 Lembar A3'!CI41)</f>
        <v>1</v>
      </c>
      <c r="N47" s="159" t="str">
        <f>IF('Form FGD RT Versi 1 Lembar A3'!CJ41="","",'Form FGD RT Versi 1 Lembar A3'!CJ41)</f>
        <v/>
      </c>
      <c r="O47" s="159" t="str">
        <f>IF('Form FGD RT Versi 1 Lembar A3'!CK41="","",'Form FGD RT Versi 1 Lembar A3'!CK41)</f>
        <v/>
      </c>
      <c r="P47" s="157" t="str">
        <f>IF('Form FGD RT Versi 1 Lembar A3'!CL41="","",'Form FGD RT Versi 1 Lembar A3'!CL41)</f>
        <v/>
      </c>
      <c r="Q47" s="158" t="str">
        <f>IF('Form FGD RT Versi 1 Lembar A3'!CM41="","",'Form FGD RT Versi 1 Lembar A3'!CM41)</f>
        <v/>
      </c>
    </row>
    <row r="48" spans="2:17" ht="18.75" customHeight="1" x14ac:dyDescent="0.25">
      <c r="B48" s="156">
        <v>32</v>
      </c>
      <c r="C48" s="68" t="str">
        <f>A.1_Update!C48</f>
        <v>WARNO SUWIRYO</v>
      </c>
      <c r="D48" s="156" t="str">
        <f>IF('Form FGD RT Versi 1 Lembar A3'!BZ42="","",'Form FGD RT Versi 1 Lembar A3'!BZ42)</f>
        <v/>
      </c>
      <c r="E48" s="157" t="str">
        <f>IF('Form FGD RT Versi 1 Lembar A3'!CA42="","",'Form FGD RT Versi 1 Lembar A3'!CA42)</f>
        <v/>
      </c>
      <c r="F48" s="159">
        <f>IF('Form FGD RT Versi 1 Lembar A3'!CB42="","",'Form FGD RT Versi 1 Lembar A3'!CB42)</f>
        <v>1</v>
      </c>
      <c r="G48" s="159" t="str">
        <f>IF('Form FGD RT Versi 1 Lembar A3'!CC42="","",'Form FGD RT Versi 1 Lembar A3'!CC42)</f>
        <v/>
      </c>
      <c r="H48" s="157" t="str">
        <f>IF('Form FGD RT Versi 1 Lembar A3'!CD42="","",'Form FGD RT Versi 1 Lembar A3'!CD42)</f>
        <v/>
      </c>
      <c r="I48" s="158" t="str">
        <f>IF('Form FGD RT Versi 1 Lembar A3'!CE42="","",'Form FGD RT Versi 1 Lembar A3'!CE42)</f>
        <v/>
      </c>
      <c r="J48" s="156">
        <f>IF('Form FGD RT Versi 1 Lembar A3'!CF42="","",'Form FGD RT Versi 1 Lembar A3'!CF42)</f>
        <v>1</v>
      </c>
      <c r="K48" s="157" t="str">
        <f>IF('Form FGD RT Versi 1 Lembar A3'!CG42="","",'Form FGD RT Versi 1 Lembar A3'!CG42)</f>
        <v/>
      </c>
      <c r="L48" s="158" t="str">
        <f>IF('Form FGD RT Versi 1 Lembar A3'!CH42="","",'Form FGD RT Versi 1 Lembar A3'!CH42)</f>
        <v/>
      </c>
      <c r="M48" s="157" t="str">
        <f>IF('Form FGD RT Versi 1 Lembar A3'!CI42="","",'Form FGD RT Versi 1 Lembar A3'!CI42)</f>
        <v/>
      </c>
      <c r="N48" s="159" t="str">
        <f>IF('Form FGD RT Versi 1 Lembar A3'!CJ42="","",'Form FGD RT Versi 1 Lembar A3'!CJ42)</f>
        <v/>
      </c>
      <c r="O48" s="159" t="str">
        <f>IF('Form FGD RT Versi 1 Lembar A3'!CK42="","",'Form FGD RT Versi 1 Lembar A3'!CK42)</f>
        <v/>
      </c>
      <c r="P48" s="157" t="str">
        <f>IF('Form FGD RT Versi 1 Lembar A3'!CL42="","",'Form FGD RT Versi 1 Lembar A3'!CL42)</f>
        <v/>
      </c>
      <c r="Q48" s="158">
        <f>IF('Form FGD RT Versi 1 Lembar A3'!CM42="","",'Form FGD RT Versi 1 Lembar A3'!CM42)</f>
        <v>1</v>
      </c>
    </row>
    <row r="49" spans="2:17" ht="18.75" customHeight="1" x14ac:dyDescent="0.25">
      <c r="B49" s="156">
        <v>33</v>
      </c>
      <c r="C49" s="68" t="str">
        <f>A.1_Update!C49</f>
        <v>MARTO PAWIRO</v>
      </c>
      <c r="D49" s="156" t="str">
        <f>IF('Form FGD RT Versi 1 Lembar A3'!BZ43="","",'Form FGD RT Versi 1 Lembar A3'!BZ43)</f>
        <v/>
      </c>
      <c r="E49" s="157" t="str">
        <f>IF('Form FGD RT Versi 1 Lembar A3'!CA43="","",'Form FGD RT Versi 1 Lembar A3'!CA43)</f>
        <v/>
      </c>
      <c r="F49" s="159">
        <f>IF('Form FGD RT Versi 1 Lembar A3'!CB43="","",'Form FGD RT Versi 1 Lembar A3'!CB43)</f>
        <v>1</v>
      </c>
      <c r="G49" s="159" t="str">
        <f>IF('Form FGD RT Versi 1 Lembar A3'!CC43="","",'Form FGD RT Versi 1 Lembar A3'!CC43)</f>
        <v/>
      </c>
      <c r="H49" s="157" t="str">
        <f>IF('Form FGD RT Versi 1 Lembar A3'!CD43="","",'Form FGD RT Versi 1 Lembar A3'!CD43)</f>
        <v/>
      </c>
      <c r="I49" s="158" t="str">
        <f>IF('Form FGD RT Versi 1 Lembar A3'!CE43="","",'Form FGD RT Versi 1 Lembar A3'!CE43)</f>
        <v/>
      </c>
      <c r="J49" s="156">
        <f>IF('Form FGD RT Versi 1 Lembar A3'!CF43="","",'Form FGD RT Versi 1 Lembar A3'!CF43)</f>
        <v>1</v>
      </c>
      <c r="K49" s="157" t="str">
        <f>IF('Form FGD RT Versi 1 Lembar A3'!CG43="","",'Form FGD RT Versi 1 Lembar A3'!CG43)</f>
        <v/>
      </c>
      <c r="L49" s="158" t="str">
        <f>IF('Form FGD RT Versi 1 Lembar A3'!CH43="","",'Form FGD RT Versi 1 Lembar A3'!CH43)</f>
        <v/>
      </c>
      <c r="M49" s="157" t="str">
        <f>IF('Form FGD RT Versi 1 Lembar A3'!CI43="","",'Form FGD RT Versi 1 Lembar A3'!CI43)</f>
        <v/>
      </c>
      <c r="N49" s="159" t="str">
        <f>IF('Form FGD RT Versi 1 Lembar A3'!CJ43="","",'Form FGD RT Versi 1 Lembar A3'!CJ43)</f>
        <v/>
      </c>
      <c r="O49" s="159" t="str">
        <f>IF('Form FGD RT Versi 1 Lembar A3'!CK43="","",'Form FGD RT Versi 1 Lembar A3'!CK43)</f>
        <v/>
      </c>
      <c r="P49" s="157" t="str">
        <f>IF('Form FGD RT Versi 1 Lembar A3'!CL43="","",'Form FGD RT Versi 1 Lembar A3'!CL43)</f>
        <v/>
      </c>
      <c r="Q49" s="158">
        <f>IF('Form FGD RT Versi 1 Lembar A3'!CM43="","",'Form FGD RT Versi 1 Lembar A3'!CM43)</f>
        <v>1</v>
      </c>
    </row>
    <row r="50" spans="2:17" ht="18.75" customHeight="1" x14ac:dyDescent="0.25">
      <c r="B50" s="156">
        <v>34</v>
      </c>
      <c r="C50" s="68" t="str">
        <f>A.1_Update!C50</f>
        <v>ALI MAHMUDI</v>
      </c>
      <c r="D50" s="156" t="str">
        <f>IF('Form FGD RT Versi 1 Lembar A3'!BZ44="","",'Form FGD RT Versi 1 Lembar A3'!BZ44)</f>
        <v/>
      </c>
      <c r="E50" s="157" t="str">
        <f>IF('Form FGD RT Versi 1 Lembar A3'!CA44="","",'Form FGD RT Versi 1 Lembar A3'!CA44)</f>
        <v/>
      </c>
      <c r="F50" s="159">
        <f>IF('Form FGD RT Versi 1 Lembar A3'!CB44="","",'Form FGD RT Versi 1 Lembar A3'!CB44)</f>
        <v>1</v>
      </c>
      <c r="G50" s="159" t="str">
        <f>IF('Form FGD RT Versi 1 Lembar A3'!CC44="","",'Form FGD RT Versi 1 Lembar A3'!CC44)</f>
        <v/>
      </c>
      <c r="H50" s="157" t="str">
        <f>IF('Form FGD RT Versi 1 Lembar A3'!CD44="","",'Form FGD RT Versi 1 Lembar A3'!CD44)</f>
        <v/>
      </c>
      <c r="I50" s="158" t="str">
        <f>IF('Form FGD RT Versi 1 Lembar A3'!CE44="","",'Form FGD RT Versi 1 Lembar A3'!CE44)</f>
        <v/>
      </c>
      <c r="J50" s="156">
        <f>IF('Form FGD RT Versi 1 Lembar A3'!CF44="","",'Form FGD RT Versi 1 Lembar A3'!CF44)</f>
        <v>1</v>
      </c>
      <c r="K50" s="157" t="str">
        <f>IF('Form FGD RT Versi 1 Lembar A3'!CG44="","",'Form FGD RT Versi 1 Lembar A3'!CG44)</f>
        <v/>
      </c>
      <c r="L50" s="158" t="str">
        <f>IF('Form FGD RT Versi 1 Lembar A3'!CH44="","",'Form FGD RT Versi 1 Lembar A3'!CH44)</f>
        <v/>
      </c>
      <c r="M50" s="157">
        <f>IF('Form FGD RT Versi 1 Lembar A3'!CI44="","",'Form FGD RT Versi 1 Lembar A3'!CI44)</f>
        <v>1</v>
      </c>
      <c r="N50" s="159" t="str">
        <f>IF('Form FGD RT Versi 1 Lembar A3'!CJ44="","",'Form FGD RT Versi 1 Lembar A3'!CJ44)</f>
        <v/>
      </c>
      <c r="O50" s="159" t="str">
        <f>IF('Form FGD RT Versi 1 Lembar A3'!CK44="","",'Form FGD RT Versi 1 Lembar A3'!CK44)</f>
        <v/>
      </c>
      <c r="P50" s="157" t="str">
        <f>IF('Form FGD RT Versi 1 Lembar A3'!CL44="","",'Form FGD RT Versi 1 Lembar A3'!CL44)</f>
        <v/>
      </c>
      <c r="Q50" s="158" t="str">
        <f>IF('Form FGD RT Versi 1 Lembar A3'!CM44="","",'Form FGD RT Versi 1 Lembar A3'!CM44)</f>
        <v/>
      </c>
    </row>
    <row r="51" spans="2:17" ht="18.75" customHeight="1" x14ac:dyDescent="0.25">
      <c r="B51" s="156">
        <v>35</v>
      </c>
      <c r="C51" s="68" t="str">
        <f>A.1_Update!C51</f>
        <v>AGUS SETIYONO</v>
      </c>
      <c r="D51" s="156" t="str">
        <f>IF('Form FGD RT Versi 1 Lembar A3'!BZ45="","",'Form FGD RT Versi 1 Lembar A3'!BZ45)</f>
        <v/>
      </c>
      <c r="E51" s="157" t="str">
        <f>IF('Form FGD RT Versi 1 Lembar A3'!CA45="","",'Form FGD RT Versi 1 Lembar A3'!CA45)</f>
        <v/>
      </c>
      <c r="F51" s="159">
        <f>IF('Form FGD RT Versi 1 Lembar A3'!CB45="","",'Form FGD RT Versi 1 Lembar A3'!CB45)</f>
        <v>1</v>
      </c>
      <c r="G51" s="159" t="str">
        <f>IF('Form FGD RT Versi 1 Lembar A3'!CC45="","",'Form FGD RT Versi 1 Lembar A3'!CC45)</f>
        <v/>
      </c>
      <c r="H51" s="157" t="str">
        <f>IF('Form FGD RT Versi 1 Lembar A3'!CD45="","",'Form FGD RT Versi 1 Lembar A3'!CD45)</f>
        <v/>
      </c>
      <c r="I51" s="158" t="str">
        <f>IF('Form FGD RT Versi 1 Lembar A3'!CE45="","",'Form FGD RT Versi 1 Lembar A3'!CE45)</f>
        <v/>
      </c>
      <c r="J51" s="156">
        <f>IF('Form FGD RT Versi 1 Lembar A3'!CF45="","",'Form FGD RT Versi 1 Lembar A3'!CF45)</f>
        <v>1</v>
      </c>
      <c r="K51" s="157" t="str">
        <f>IF('Form FGD RT Versi 1 Lembar A3'!CG45="","",'Form FGD RT Versi 1 Lembar A3'!CG45)</f>
        <v/>
      </c>
      <c r="L51" s="158" t="str">
        <f>IF('Form FGD RT Versi 1 Lembar A3'!CH45="","",'Form FGD RT Versi 1 Lembar A3'!CH45)</f>
        <v/>
      </c>
      <c r="M51" s="157" t="str">
        <f>IF('Form FGD RT Versi 1 Lembar A3'!CI45="","",'Form FGD RT Versi 1 Lembar A3'!CI45)</f>
        <v/>
      </c>
      <c r="N51" s="159" t="str">
        <f>IF('Form FGD RT Versi 1 Lembar A3'!CJ45="","",'Form FGD RT Versi 1 Lembar A3'!CJ45)</f>
        <v/>
      </c>
      <c r="O51" s="159" t="str">
        <f>IF('Form FGD RT Versi 1 Lembar A3'!CK45="","",'Form FGD RT Versi 1 Lembar A3'!CK45)</f>
        <v/>
      </c>
      <c r="P51" s="157" t="str">
        <f>IF('Form FGD RT Versi 1 Lembar A3'!CL45="","",'Form FGD RT Versi 1 Lembar A3'!CL45)</f>
        <v/>
      </c>
      <c r="Q51" s="158">
        <f>IF('Form FGD RT Versi 1 Lembar A3'!CM45="","",'Form FGD RT Versi 1 Lembar A3'!CM45)</f>
        <v>1</v>
      </c>
    </row>
    <row r="52" spans="2:17" ht="18.75" customHeight="1" x14ac:dyDescent="0.25">
      <c r="B52" s="156">
        <v>36</v>
      </c>
      <c r="C52" s="68" t="str">
        <f>A.1_Update!C52</f>
        <v>DUWI TEGUH SANTOSO</v>
      </c>
      <c r="D52" s="156" t="str">
        <f>IF('Form FGD RT Versi 1 Lembar A3'!BZ46="","",'Form FGD RT Versi 1 Lembar A3'!BZ46)</f>
        <v/>
      </c>
      <c r="E52" s="157" t="str">
        <f>IF('Form FGD RT Versi 1 Lembar A3'!CA46="","",'Form FGD RT Versi 1 Lembar A3'!CA46)</f>
        <v/>
      </c>
      <c r="F52" s="159">
        <f>IF('Form FGD RT Versi 1 Lembar A3'!CB46="","",'Form FGD RT Versi 1 Lembar A3'!CB46)</f>
        <v>1</v>
      </c>
      <c r="G52" s="159" t="str">
        <f>IF('Form FGD RT Versi 1 Lembar A3'!CC46="","",'Form FGD RT Versi 1 Lembar A3'!CC46)</f>
        <v/>
      </c>
      <c r="H52" s="157" t="str">
        <f>IF('Form FGD RT Versi 1 Lembar A3'!CD46="","",'Form FGD RT Versi 1 Lembar A3'!CD46)</f>
        <v/>
      </c>
      <c r="I52" s="158" t="str">
        <f>IF('Form FGD RT Versi 1 Lembar A3'!CE46="","",'Form FGD RT Versi 1 Lembar A3'!CE46)</f>
        <v/>
      </c>
      <c r="J52" s="156">
        <f>IF('Form FGD RT Versi 1 Lembar A3'!CF46="","",'Form FGD RT Versi 1 Lembar A3'!CF46)</f>
        <v>1</v>
      </c>
      <c r="K52" s="157" t="str">
        <f>IF('Form FGD RT Versi 1 Lembar A3'!CG46="","",'Form FGD RT Versi 1 Lembar A3'!CG46)</f>
        <v/>
      </c>
      <c r="L52" s="158" t="str">
        <f>IF('Form FGD RT Versi 1 Lembar A3'!CH46="","",'Form FGD RT Versi 1 Lembar A3'!CH46)</f>
        <v/>
      </c>
      <c r="M52" s="157">
        <f>IF('Form FGD RT Versi 1 Lembar A3'!CI46="","",'Form FGD RT Versi 1 Lembar A3'!CI46)</f>
        <v>1</v>
      </c>
      <c r="N52" s="159" t="str">
        <f>IF('Form FGD RT Versi 1 Lembar A3'!CJ46="","",'Form FGD RT Versi 1 Lembar A3'!CJ46)</f>
        <v/>
      </c>
      <c r="O52" s="159" t="str">
        <f>IF('Form FGD RT Versi 1 Lembar A3'!CK46="","",'Form FGD RT Versi 1 Lembar A3'!CK46)</f>
        <v/>
      </c>
      <c r="P52" s="157" t="str">
        <f>IF('Form FGD RT Versi 1 Lembar A3'!CL46="","",'Form FGD RT Versi 1 Lembar A3'!CL46)</f>
        <v/>
      </c>
      <c r="Q52" s="158" t="str">
        <f>IF('Form FGD RT Versi 1 Lembar A3'!CM46="","",'Form FGD RT Versi 1 Lembar A3'!CM46)</f>
        <v/>
      </c>
    </row>
    <row r="53" spans="2:17" ht="18.75" customHeight="1" x14ac:dyDescent="0.25">
      <c r="B53" s="156">
        <v>37</v>
      </c>
      <c r="C53" s="68" t="str">
        <f>A.1_Update!C53</f>
        <v>SIGIT SUYANTO</v>
      </c>
      <c r="D53" s="156" t="str">
        <f>IF('Form FGD RT Versi 1 Lembar A3'!BZ47="","",'Form FGD RT Versi 1 Lembar A3'!BZ47)</f>
        <v/>
      </c>
      <c r="E53" s="157" t="str">
        <f>IF('Form FGD RT Versi 1 Lembar A3'!CA47="","",'Form FGD RT Versi 1 Lembar A3'!CA47)</f>
        <v/>
      </c>
      <c r="F53" s="159">
        <f>IF('Form FGD RT Versi 1 Lembar A3'!CB47="","",'Form FGD RT Versi 1 Lembar A3'!CB47)</f>
        <v>1</v>
      </c>
      <c r="G53" s="159" t="str">
        <f>IF('Form FGD RT Versi 1 Lembar A3'!CC47="","",'Form FGD RT Versi 1 Lembar A3'!CC47)</f>
        <v/>
      </c>
      <c r="H53" s="157" t="str">
        <f>IF('Form FGD RT Versi 1 Lembar A3'!CD47="","",'Form FGD RT Versi 1 Lembar A3'!CD47)</f>
        <v/>
      </c>
      <c r="I53" s="158" t="str">
        <f>IF('Form FGD RT Versi 1 Lembar A3'!CE47="","",'Form FGD RT Versi 1 Lembar A3'!CE47)</f>
        <v/>
      </c>
      <c r="J53" s="156">
        <f>IF('Form FGD RT Versi 1 Lembar A3'!CF47="","",'Form FGD RT Versi 1 Lembar A3'!CF47)</f>
        <v>1</v>
      </c>
      <c r="K53" s="157" t="str">
        <f>IF('Form FGD RT Versi 1 Lembar A3'!CG47="","",'Form FGD RT Versi 1 Lembar A3'!CG47)</f>
        <v/>
      </c>
      <c r="L53" s="158" t="str">
        <f>IF('Form FGD RT Versi 1 Lembar A3'!CH47="","",'Form FGD RT Versi 1 Lembar A3'!CH47)</f>
        <v/>
      </c>
      <c r="M53" s="157">
        <f>IF('Form FGD RT Versi 1 Lembar A3'!CI47="","",'Form FGD RT Versi 1 Lembar A3'!CI47)</f>
        <v>1</v>
      </c>
      <c r="N53" s="159" t="str">
        <f>IF('Form FGD RT Versi 1 Lembar A3'!CJ47="","",'Form FGD RT Versi 1 Lembar A3'!CJ47)</f>
        <v/>
      </c>
      <c r="O53" s="159" t="str">
        <f>IF('Form FGD RT Versi 1 Lembar A3'!CK47="","",'Form FGD RT Versi 1 Lembar A3'!CK47)</f>
        <v/>
      </c>
      <c r="P53" s="157" t="str">
        <f>IF('Form FGD RT Versi 1 Lembar A3'!CL47="","",'Form FGD RT Versi 1 Lembar A3'!CL47)</f>
        <v/>
      </c>
      <c r="Q53" s="158" t="str">
        <f>IF('Form FGD RT Versi 1 Lembar A3'!CM47="","",'Form FGD RT Versi 1 Lembar A3'!CM47)</f>
        <v/>
      </c>
    </row>
    <row r="54" spans="2:17" ht="18.75" customHeight="1" x14ac:dyDescent="0.25">
      <c r="B54" s="156">
        <v>38</v>
      </c>
      <c r="C54" s="68" t="str">
        <f>A.1_Update!C54</f>
        <v>ISMADI</v>
      </c>
      <c r="D54" s="156" t="str">
        <f>IF('Form FGD RT Versi 1 Lembar A3'!BZ48="","",'Form FGD RT Versi 1 Lembar A3'!BZ48)</f>
        <v/>
      </c>
      <c r="E54" s="157" t="str">
        <f>IF('Form FGD RT Versi 1 Lembar A3'!CA48="","",'Form FGD RT Versi 1 Lembar A3'!CA48)</f>
        <v/>
      </c>
      <c r="F54" s="159">
        <f>IF('Form FGD RT Versi 1 Lembar A3'!CB48="","",'Form FGD RT Versi 1 Lembar A3'!CB48)</f>
        <v>1</v>
      </c>
      <c r="G54" s="159" t="str">
        <f>IF('Form FGD RT Versi 1 Lembar A3'!CC48="","",'Form FGD RT Versi 1 Lembar A3'!CC48)</f>
        <v/>
      </c>
      <c r="H54" s="157" t="str">
        <f>IF('Form FGD RT Versi 1 Lembar A3'!CD48="","",'Form FGD RT Versi 1 Lembar A3'!CD48)</f>
        <v/>
      </c>
      <c r="I54" s="158" t="str">
        <f>IF('Form FGD RT Versi 1 Lembar A3'!CE48="","",'Form FGD RT Versi 1 Lembar A3'!CE48)</f>
        <v/>
      </c>
      <c r="J54" s="156">
        <f>IF('Form FGD RT Versi 1 Lembar A3'!CF48="","",'Form FGD RT Versi 1 Lembar A3'!CF48)</f>
        <v>1</v>
      </c>
      <c r="K54" s="157" t="str">
        <f>IF('Form FGD RT Versi 1 Lembar A3'!CG48="","",'Form FGD RT Versi 1 Lembar A3'!CG48)</f>
        <v/>
      </c>
      <c r="L54" s="158" t="str">
        <f>IF('Form FGD RT Versi 1 Lembar A3'!CH48="","",'Form FGD RT Versi 1 Lembar A3'!CH48)</f>
        <v/>
      </c>
      <c r="M54" s="157">
        <f>IF('Form FGD RT Versi 1 Lembar A3'!CI48="","",'Form FGD RT Versi 1 Lembar A3'!CI48)</f>
        <v>1</v>
      </c>
      <c r="N54" s="159" t="str">
        <f>IF('Form FGD RT Versi 1 Lembar A3'!CJ48="","",'Form FGD RT Versi 1 Lembar A3'!CJ48)</f>
        <v/>
      </c>
      <c r="O54" s="159" t="str">
        <f>IF('Form FGD RT Versi 1 Lembar A3'!CK48="","",'Form FGD RT Versi 1 Lembar A3'!CK48)</f>
        <v/>
      </c>
      <c r="P54" s="157" t="str">
        <f>IF('Form FGD RT Versi 1 Lembar A3'!CL48="","",'Form FGD RT Versi 1 Lembar A3'!CL48)</f>
        <v/>
      </c>
      <c r="Q54" s="158" t="str">
        <f>IF('Form FGD RT Versi 1 Lembar A3'!CM48="","",'Form FGD RT Versi 1 Lembar A3'!CM48)</f>
        <v/>
      </c>
    </row>
    <row r="55" spans="2:17" ht="18.75" customHeight="1" x14ac:dyDescent="0.25">
      <c r="B55" s="156">
        <v>39</v>
      </c>
      <c r="C55" s="68" t="str">
        <f>A.1_Update!C55</f>
        <v>SULTONI</v>
      </c>
      <c r="D55" s="156" t="str">
        <f>IF('Form FGD RT Versi 1 Lembar A3'!BZ49="","",'Form FGD RT Versi 1 Lembar A3'!BZ49)</f>
        <v/>
      </c>
      <c r="E55" s="157" t="str">
        <f>IF('Form FGD RT Versi 1 Lembar A3'!CA49="","",'Form FGD RT Versi 1 Lembar A3'!CA49)</f>
        <v/>
      </c>
      <c r="F55" s="159">
        <f>IF('Form FGD RT Versi 1 Lembar A3'!CB49="","",'Form FGD RT Versi 1 Lembar A3'!CB49)</f>
        <v>1</v>
      </c>
      <c r="G55" s="159" t="str">
        <f>IF('Form FGD RT Versi 1 Lembar A3'!CC49="","",'Form FGD RT Versi 1 Lembar A3'!CC49)</f>
        <v/>
      </c>
      <c r="H55" s="157" t="str">
        <f>IF('Form FGD RT Versi 1 Lembar A3'!CD49="","",'Form FGD RT Versi 1 Lembar A3'!CD49)</f>
        <v/>
      </c>
      <c r="I55" s="158" t="str">
        <f>IF('Form FGD RT Versi 1 Lembar A3'!CE49="","",'Form FGD RT Versi 1 Lembar A3'!CE49)</f>
        <v/>
      </c>
      <c r="J55" s="156">
        <f>IF('Form FGD RT Versi 1 Lembar A3'!CF49="","",'Form FGD RT Versi 1 Lembar A3'!CF49)</f>
        <v>1</v>
      </c>
      <c r="K55" s="157" t="str">
        <f>IF('Form FGD RT Versi 1 Lembar A3'!CG49="","",'Form FGD RT Versi 1 Lembar A3'!CG49)</f>
        <v/>
      </c>
      <c r="L55" s="158" t="str">
        <f>IF('Form FGD RT Versi 1 Lembar A3'!CH49="","",'Form FGD RT Versi 1 Lembar A3'!CH49)</f>
        <v/>
      </c>
      <c r="M55" s="157">
        <f>IF('Form FGD RT Versi 1 Lembar A3'!CI49="","",'Form FGD RT Versi 1 Lembar A3'!CI49)</f>
        <v>1</v>
      </c>
      <c r="N55" s="159" t="str">
        <f>IF('Form FGD RT Versi 1 Lembar A3'!CJ49="","",'Form FGD RT Versi 1 Lembar A3'!CJ49)</f>
        <v/>
      </c>
      <c r="O55" s="159" t="str">
        <f>IF('Form FGD RT Versi 1 Lembar A3'!CK49="","",'Form FGD RT Versi 1 Lembar A3'!CK49)</f>
        <v/>
      </c>
      <c r="P55" s="157" t="str">
        <f>IF('Form FGD RT Versi 1 Lembar A3'!CL49="","",'Form FGD RT Versi 1 Lembar A3'!CL49)</f>
        <v/>
      </c>
      <c r="Q55" s="158" t="str">
        <f>IF('Form FGD RT Versi 1 Lembar A3'!CM49="","",'Form FGD RT Versi 1 Lembar A3'!CM49)</f>
        <v/>
      </c>
    </row>
    <row r="56" spans="2:17" ht="18.75" customHeight="1" x14ac:dyDescent="0.25">
      <c r="B56" s="156">
        <v>40</v>
      </c>
      <c r="C56" s="68" t="str">
        <f>A.1_Update!C56</f>
        <v>PUJIANTO</v>
      </c>
      <c r="D56" s="156" t="str">
        <f>IF('Form FGD RT Versi 1 Lembar A3'!BZ50="","",'Form FGD RT Versi 1 Lembar A3'!BZ50)</f>
        <v/>
      </c>
      <c r="E56" s="157" t="str">
        <f>IF('Form FGD RT Versi 1 Lembar A3'!CA50="","",'Form FGD RT Versi 1 Lembar A3'!CA50)</f>
        <v/>
      </c>
      <c r="F56" s="159">
        <f>IF('Form FGD RT Versi 1 Lembar A3'!CB50="","",'Form FGD RT Versi 1 Lembar A3'!CB50)</f>
        <v>1</v>
      </c>
      <c r="G56" s="159" t="str">
        <f>IF('Form FGD RT Versi 1 Lembar A3'!CC50="","",'Form FGD RT Versi 1 Lembar A3'!CC50)</f>
        <v/>
      </c>
      <c r="H56" s="157" t="str">
        <f>IF('Form FGD RT Versi 1 Lembar A3'!CD50="","",'Form FGD RT Versi 1 Lembar A3'!CD50)</f>
        <v/>
      </c>
      <c r="I56" s="158" t="str">
        <f>IF('Form FGD RT Versi 1 Lembar A3'!CE50="","",'Form FGD RT Versi 1 Lembar A3'!CE50)</f>
        <v/>
      </c>
      <c r="J56" s="156">
        <f>IF('Form FGD RT Versi 1 Lembar A3'!CF50="","",'Form FGD RT Versi 1 Lembar A3'!CF50)</f>
        <v>1</v>
      </c>
      <c r="K56" s="157" t="str">
        <f>IF('Form FGD RT Versi 1 Lembar A3'!CG50="","",'Form FGD RT Versi 1 Lembar A3'!CG50)</f>
        <v/>
      </c>
      <c r="L56" s="158" t="str">
        <f>IF('Form FGD RT Versi 1 Lembar A3'!CH50="","",'Form FGD RT Versi 1 Lembar A3'!CH50)</f>
        <v/>
      </c>
      <c r="M56" s="157">
        <f>IF('Form FGD RT Versi 1 Lembar A3'!CI50="","",'Form FGD RT Versi 1 Lembar A3'!CI50)</f>
        <v>1</v>
      </c>
      <c r="N56" s="159" t="str">
        <f>IF('Form FGD RT Versi 1 Lembar A3'!CJ50="","",'Form FGD RT Versi 1 Lembar A3'!CJ50)</f>
        <v/>
      </c>
      <c r="O56" s="159" t="str">
        <f>IF('Form FGD RT Versi 1 Lembar A3'!CK50="","",'Form FGD RT Versi 1 Lembar A3'!CK50)</f>
        <v/>
      </c>
      <c r="P56" s="157" t="str">
        <f>IF('Form FGD RT Versi 1 Lembar A3'!CL50="","",'Form FGD RT Versi 1 Lembar A3'!CL50)</f>
        <v/>
      </c>
      <c r="Q56" s="158" t="str">
        <f>IF('Form FGD RT Versi 1 Lembar A3'!CM50="","",'Form FGD RT Versi 1 Lembar A3'!CM50)</f>
        <v/>
      </c>
    </row>
    <row r="57" spans="2:17" ht="18.75" customHeight="1" x14ac:dyDescent="0.25">
      <c r="B57" s="156">
        <v>41</v>
      </c>
      <c r="C57" s="68" t="str">
        <f>A.1_Update!C57</f>
        <v/>
      </c>
      <c r="D57" s="156" t="str">
        <f>IF('Form FGD RT Versi 1 Lembar A3'!BZ51="","",'Form FGD RT Versi 1 Lembar A3'!BZ51)</f>
        <v/>
      </c>
      <c r="E57" s="157" t="str">
        <f>IF('Form FGD RT Versi 1 Lembar A3'!CA51="","",'Form FGD RT Versi 1 Lembar A3'!CA51)</f>
        <v/>
      </c>
      <c r="F57" s="159" t="str">
        <f>IF('Form FGD RT Versi 1 Lembar A3'!CB51="","",'Form FGD RT Versi 1 Lembar A3'!CB51)</f>
        <v/>
      </c>
      <c r="G57" s="159" t="str">
        <f>IF('Form FGD RT Versi 1 Lembar A3'!CC51="","",'Form FGD RT Versi 1 Lembar A3'!CC51)</f>
        <v/>
      </c>
      <c r="H57" s="157" t="str">
        <f>IF('Form FGD RT Versi 1 Lembar A3'!CD51="","",'Form FGD RT Versi 1 Lembar A3'!CD51)</f>
        <v/>
      </c>
      <c r="I57" s="158" t="str">
        <f>IF('Form FGD RT Versi 1 Lembar A3'!CE51="","",'Form FGD RT Versi 1 Lembar A3'!CE51)</f>
        <v/>
      </c>
      <c r="J57" s="156" t="str">
        <f>IF('Form FGD RT Versi 1 Lembar A3'!CF51="","",'Form FGD RT Versi 1 Lembar A3'!CF51)</f>
        <v/>
      </c>
      <c r="K57" s="157" t="str">
        <f>IF('Form FGD RT Versi 1 Lembar A3'!CG51="","",'Form FGD RT Versi 1 Lembar A3'!CG51)</f>
        <v/>
      </c>
      <c r="L57" s="158" t="str">
        <f>IF('Form FGD RT Versi 1 Lembar A3'!CH51="","",'Form FGD RT Versi 1 Lembar A3'!CH51)</f>
        <v/>
      </c>
      <c r="M57" s="157" t="str">
        <f>IF('Form FGD RT Versi 1 Lembar A3'!CI51="","",'Form FGD RT Versi 1 Lembar A3'!CI51)</f>
        <v/>
      </c>
      <c r="N57" s="159" t="str">
        <f>IF('Form FGD RT Versi 1 Lembar A3'!CJ51="","",'Form FGD RT Versi 1 Lembar A3'!CJ51)</f>
        <v/>
      </c>
      <c r="O57" s="159" t="str">
        <f>IF('Form FGD RT Versi 1 Lembar A3'!CK51="","",'Form FGD RT Versi 1 Lembar A3'!CK51)</f>
        <v/>
      </c>
      <c r="P57" s="157" t="str">
        <f>IF('Form FGD RT Versi 1 Lembar A3'!CL51="","",'Form FGD RT Versi 1 Lembar A3'!CL51)</f>
        <v/>
      </c>
      <c r="Q57" s="158" t="str">
        <f>IF('Form FGD RT Versi 1 Lembar A3'!CM51="","",'Form FGD RT Versi 1 Lembar A3'!CM51)</f>
        <v/>
      </c>
    </row>
    <row r="58" spans="2:17" ht="18.75" customHeight="1" x14ac:dyDescent="0.25">
      <c r="B58" s="156">
        <v>42</v>
      </c>
      <c r="C58" s="68" t="str">
        <f>A.1_Update!C58</f>
        <v/>
      </c>
      <c r="D58" s="156" t="str">
        <f>IF('Form FGD RT Versi 1 Lembar A3'!BZ52="","",'Form FGD RT Versi 1 Lembar A3'!BZ52)</f>
        <v/>
      </c>
      <c r="E58" s="157" t="str">
        <f>IF('Form FGD RT Versi 1 Lembar A3'!CA52="","",'Form FGD RT Versi 1 Lembar A3'!CA52)</f>
        <v/>
      </c>
      <c r="F58" s="159" t="str">
        <f>IF('Form FGD RT Versi 1 Lembar A3'!CB52="","",'Form FGD RT Versi 1 Lembar A3'!CB52)</f>
        <v/>
      </c>
      <c r="G58" s="159" t="str">
        <f>IF('Form FGD RT Versi 1 Lembar A3'!CC52="","",'Form FGD RT Versi 1 Lembar A3'!CC52)</f>
        <v/>
      </c>
      <c r="H58" s="157" t="str">
        <f>IF('Form FGD RT Versi 1 Lembar A3'!CD52="","",'Form FGD RT Versi 1 Lembar A3'!CD52)</f>
        <v/>
      </c>
      <c r="I58" s="158" t="str">
        <f>IF('Form FGD RT Versi 1 Lembar A3'!CE52="","",'Form FGD RT Versi 1 Lembar A3'!CE52)</f>
        <v/>
      </c>
      <c r="J58" s="156" t="str">
        <f>IF('Form FGD RT Versi 1 Lembar A3'!CF52="","",'Form FGD RT Versi 1 Lembar A3'!CF52)</f>
        <v/>
      </c>
      <c r="K58" s="157" t="str">
        <f>IF('Form FGD RT Versi 1 Lembar A3'!CG52="","",'Form FGD RT Versi 1 Lembar A3'!CG52)</f>
        <v/>
      </c>
      <c r="L58" s="158" t="str">
        <f>IF('Form FGD RT Versi 1 Lembar A3'!CH52="","",'Form FGD RT Versi 1 Lembar A3'!CH52)</f>
        <v/>
      </c>
      <c r="M58" s="157" t="str">
        <f>IF('Form FGD RT Versi 1 Lembar A3'!CI52="","",'Form FGD RT Versi 1 Lembar A3'!CI52)</f>
        <v/>
      </c>
      <c r="N58" s="159" t="str">
        <f>IF('Form FGD RT Versi 1 Lembar A3'!CJ52="","",'Form FGD RT Versi 1 Lembar A3'!CJ52)</f>
        <v/>
      </c>
      <c r="O58" s="159" t="str">
        <f>IF('Form FGD RT Versi 1 Lembar A3'!CK52="","",'Form FGD RT Versi 1 Lembar A3'!CK52)</f>
        <v/>
      </c>
      <c r="P58" s="157" t="str">
        <f>IF('Form FGD RT Versi 1 Lembar A3'!CL52="","",'Form FGD RT Versi 1 Lembar A3'!CL52)</f>
        <v/>
      </c>
      <c r="Q58" s="158" t="str">
        <f>IF('Form FGD RT Versi 1 Lembar A3'!CM52="","",'Form FGD RT Versi 1 Lembar A3'!CM52)</f>
        <v/>
      </c>
    </row>
    <row r="59" spans="2:17" ht="18.75" customHeight="1" x14ac:dyDescent="0.25">
      <c r="B59" s="156">
        <v>43</v>
      </c>
      <c r="C59" s="68" t="str">
        <f>A.1_Update!C59</f>
        <v/>
      </c>
      <c r="D59" s="156" t="str">
        <f>IF('Form FGD RT Versi 1 Lembar A3'!BZ53="","",'Form FGD RT Versi 1 Lembar A3'!BZ53)</f>
        <v/>
      </c>
      <c r="E59" s="157" t="str">
        <f>IF('Form FGD RT Versi 1 Lembar A3'!CA53="","",'Form FGD RT Versi 1 Lembar A3'!CA53)</f>
        <v/>
      </c>
      <c r="F59" s="159" t="str">
        <f>IF('Form FGD RT Versi 1 Lembar A3'!CB53="","",'Form FGD RT Versi 1 Lembar A3'!CB53)</f>
        <v/>
      </c>
      <c r="G59" s="159" t="str">
        <f>IF('Form FGD RT Versi 1 Lembar A3'!CC53="","",'Form FGD RT Versi 1 Lembar A3'!CC53)</f>
        <v/>
      </c>
      <c r="H59" s="157" t="str">
        <f>IF('Form FGD RT Versi 1 Lembar A3'!CD53="","",'Form FGD RT Versi 1 Lembar A3'!CD53)</f>
        <v/>
      </c>
      <c r="I59" s="158" t="str">
        <f>IF('Form FGD RT Versi 1 Lembar A3'!CE53="","",'Form FGD RT Versi 1 Lembar A3'!CE53)</f>
        <v/>
      </c>
      <c r="J59" s="156" t="str">
        <f>IF('Form FGD RT Versi 1 Lembar A3'!CF53="","",'Form FGD RT Versi 1 Lembar A3'!CF53)</f>
        <v/>
      </c>
      <c r="K59" s="157" t="str">
        <f>IF('Form FGD RT Versi 1 Lembar A3'!CG53="","",'Form FGD RT Versi 1 Lembar A3'!CG53)</f>
        <v/>
      </c>
      <c r="L59" s="158" t="str">
        <f>IF('Form FGD RT Versi 1 Lembar A3'!CH53="","",'Form FGD RT Versi 1 Lembar A3'!CH53)</f>
        <v/>
      </c>
      <c r="M59" s="157" t="str">
        <f>IF('Form FGD RT Versi 1 Lembar A3'!CI53="","",'Form FGD RT Versi 1 Lembar A3'!CI53)</f>
        <v/>
      </c>
      <c r="N59" s="159" t="str">
        <f>IF('Form FGD RT Versi 1 Lembar A3'!CJ53="","",'Form FGD RT Versi 1 Lembar A3'!CJ53)</f>
        <v/>
      </c>
      <c r="O59" s="159" t="str">
        <f>IF('Form FGD RT Versi 1 Lembar A3'!CK53="","",'Form FGD RT Versi 1 Lembar A3'!CK53)</f>
        <v/>
      </c>
      <c r="P59" s="157" t="str">
        <f>IF('Form FGD RT Versi 1 Lembar A3'!CL53="","",'Form FGD RT Versi 1 Lembar A3'!CL53)</f>
        <v/>
      </c>
      <c r="Q59" s="158" t="str">
        <f>IF('Form FGD RT Versi 1 Lembar A3'!CM53="","",'Form FGD RT Versi 1 Lembar A3'!CM53)</f>
        <v/>
      </c>
    </row>
    <row r="60" spans="2:17" ht="18.75" customHeight="1" x14ac:dyDescent="0.25">
      <c r="B60" s="156">
        <v>44</v>
      </c>
      <c r="C60" s="68" t="str">
        <f>A.1_Update!C60</f>
        <v/>
      </c>
      <c r="D60" s="156" t="str">
        <f>IF('Form FGD RT Versi 1 Lembar A3'!BZ54="","",'Form FGD RT Versi 1 Lembar A3'!BZ54)</f>
        <v/>
      </c>
      <c r="E60" s="157" t="str">
        <f>IF('Form FGD RT Versi 1 Lembar A3'!CA54="","",'Form FGD RT Versi 1 Lembar A3'!CA54)</f>
        <v/>
      </c>
      <c r="F60" s="159" t="str">
        <f>IF('Form FGD RT Versi 1 Lembar A3'!CB54="","",'Form FGD RT Versi 1 Lembar A3'!CB54)</f>
        <v/>
      </c>
      <c r="G60" s="159" t="str">
        <f>IF('Form FGD RT Versi 1 Lembar A3'!CC54="","",'Form FGD RT Versi 1 Lembar A3'!CC54)</f>
        <v/>
      </c>
      <c r="H60" s="157" t="str">
        <f>IF('Form FGD RT Versi 1 Lembar A3'!CD54="","",'Form FGD RT Versi 1 Lembar A3'!CD54)</f>
        <v/>
      </c>
      <c r="I60" s="158" t="str">
        <f>IF('Form FGD RT Versi 1 Lembar A3'!CE54="","",'Form FGD RT Versi 1 Lembar A3'!CE54)</f>
        <v/>
      </c>
      <c r="J60" s="156" t="str">
        <f>IF('Form FGD RT Versi 1 Lembar A3'!CF54="","",'Form FGD RT Versi 1 Lembar A3'!CF54)</f>
        <v/>
      </c>
      <c r="K60" s="157" t="str">
        <f>IF('Form FGD RT Versi 1 Lembar A3'!CG54="","",'Form FGD RT Versi 1 Lembar A3'!CG54)</f>
        <v/>
      </c>
      <c r="L60" s="158" t="str">
        <f>IF('Form FGD RT Versi 1 Lembar A3'!CH54="","",'Form FGD RT Versi 1 Lembar A3'!CH54)</f>
        <v/>
      </c>
      <c r="M60" s="157" t="str">
        <f>IF('Form FGD RT Versi 1 Lembar A3'!CI54="","",'Form FGD RT Versi 1 Lembar A3'!CI54)</f>
        <v/>
      </c>
      <c r="N60" s="159" t="str">
        <f>IF('Form FGD RT Versi 1 Lembar A3'!CJ54="","",'Form FGD RT Versi 1 Lembar A3'!CJ54)</f>
        <v/>
      </c>
      <c r="O60" s="159" t="str">
        <f>IF('Form FGD RT Versi 1 Lembar A3'!CK54="","",'Form FGD RT Versi 1 Lembar A3'!CK54)</f>
        <v/>
      </c>
      <c r="P60" s="157" t="str">
        <f>IF('Form FGD RT Versi 1 Lembar A3'!CL54="","",'Form FGD RT Versi 1 Lembar A3'!CL54)</f>
        <v/>
      </c>
      <c r="Q60" s="158" t="str">
        <f>IF('Form FGD RT Versi 1 Lembar A3'!CM54="","",'Form FGD RT Versi 1 Lembar A3'!CM54)</f>
        <v/>
      </c>
    </row>
    <row r="61" spans="2:17" ht="18.75" customHeight="1" x14ac:dyDescent="0.25">
      <c r="B61" s="156">
        <v>45</v>
      </c>
      <c r="C61" s="68" t="str">
        <f>A.1_Update!C61</f>
        <v/>
      </c>
      <c r="D61" s="156" t="str">
        <f>IF('Form FGD RT Versi 1 Lembar A3'!BZ55="","",'Form FGD RT Versi 1 Lembar A3'!BZ55)</f>
        <v/>
      </c>
      <c r="E61" s="157" t="str">
        <f>IF('Form FGD RT Versi 1 Lembar A3'!CA55="","",'Form FGD RT Versi 1 Lembar A3'!CA55)</f>
        <v/>
      </c>
      <c r="F61" s="159" t="str">
        <f>IF('Form FGD RT Versi 1 Lembar A3'!CB55="","",'Form FGD RT Versi 1 Lembar A3'!CB55)</f>
        <v/>
      </c>
      <c r="G61" s="159" t="str">
        <f>IF('Form FGD RT Versi 1 Lembar A3'!CC55="","",'Form FGD RT Versi 1 Lembar A3'!CC55)</f>
        <v/>
      </c>
      <c r="H61" s="157" t="str">
        <f>IF('Form FGD RT Versi 1 Lembar A3'!CD55="","",'Form FGD RT Versi 1 Lembar A3'!CD55)</f>
        <v/>
      </c>
      <c r="I61" s="158" t="str">
        <f>IF('Form FGD RT Versi 1 Lembar A3'!CE55="","",'Form FGD RT Versi 1 Lembar A3'!CE55)</f>
        <v/>
      </c>
      <c r="J61" s="156" t="str">
        <f>IF('Form FGD RT Versi 1 Lembar A3'!CF55="","",'Form FGD RT Versi 1 Lembar A3'!CF55)</f>
        <v/>
      </c>
      <c r="K61" s="157" t="str">
        <f>IF('Form FGD RT Versi 1 Lembar A3'!CG55="","",'Form FGD RT Versi 1 Lembar A3'!CG55)</f>
        <v/>
      </c>
      <c r="L61" s="158" t="str">
        <f>IF('Form FGD RT Versi 1 Lembar A3'!CH55="","",'Form FGD RT Versi 1 Lembar A3'!CH55)</f>
        <v/>
      </c>
      <c r="M61" s="157" t="str">
        <f>IF('Form FGD RT Versi 1 Lembar A3'!CI55="","",'Form FGD RT Versi 1 Lembar A3'!CI55)</f>
        <v/>
      </c>
      <c r="N61" s="159" t="str">
        <f>IF('Form FGD RT Versi 1 Lembar A3'!CJ55="","",'Form FGD RT Versi 1 Lembar A3'!CJ55)</f>
        <v/>
      </c>
      <c r="O61" s="159" t="str">
        <f>IF('Form FGD RT Versi 1 Lembar A3'!CK55="","",'Form FGD RT Versi 1 Lembar A3'!CK55)</f>
        <v/>
      </c>
      <c r="P61" s="157" t="str">
        <f>IF('Form FGD RT Versi 1 Lembar A3'!CL55="","",'Form FGD RT Versi 1 Lembar A3'!CL55)</f>
        <v/>
      </c>
      <c r="Q61" s="158" t="str">
        <f>IF('Form FGD RT Versi 1 Lembar A3'!CM55="","",'Form FGD RT Versi 1 Lembar A3'!CM55)</f>
        <v/>
      </c>
    </row>
    <row r="62" spans="2:17" ht="18.75" customHeight="1" x14ac:dyDescent="0.25">
      <c r="B62" s="156">
        <v>46</v>
      </c>
      <c r="C62" s="68" t="str">
        <f>A.1_Update!C62</f>
        <v/>
      </c>
      <c r="D62" s="156" t="str">
        <f>IF('Form FGD RT Versi 1 Lembar A3'!BZ56="","",'Form FGD RT Versi 1 Lembar A3'!BZ56)</f>
        <v/>
      </c>
      <c r="E62" s="157" t="str">
        <f>IF('Form FGD RT Versi 1 Lembar A3'!CA56="","",'Form FGD RT Versi 1 Lembar A3'!CA56)</f>
        <v/>
      </c>
      <c r="F62" s="159" t="str">
        <f>IF('Form FGD RT Versi 1 Lembar A3'!CB56="","",'Form FGD RT Versi 1 Lembar A3'!CB56)</f>
        <v/>
      </c>
      <c r="G62" s="159" t="str">
        <f>IF('Form FGD RT Versi 1 Lembar A3'!CC56="","",'Form FGD RT Versi 1 Lembar A3'!CC56)</f>
        <v/>
      </c>
      <c r="H62" s="157" t="str">
        <f>IF('Form FGD RT Versi 1 Lembar A3'!CD56="","",'Form FGD RT Versi 1 Lembar A3'!CD56)</f>
        <v/>
      </c>
      <c r="I62" s="158" t="str">
        <f>IF('Form FGD RT Versi 1 Lembar A3'!CE56="","",'Form FGD RT Versi 1 Lembar A3'!CE56)</f>
        <v/>
      </c>
      <c r="J62" s="156" t="str">
        <f>IF('Form FGD RT Versi 1 Lembar A3'!CF56="","",'Form FGD RT Versi 1 Lembar A3'!CF56)</f>
        <v/>
      </c>
      <c r="K62" s="157" t="str">
        <f>IF('Form FGD RT Versi 1 Lembar A3'!CG56="","",'Form FGD RT Versi 1 Lembar A3'!CG56)</f>
        <v/>
      </c>
      <c r="L62" s="158" t="str">
        <f>IF('Form FGD RT Versi 1 Lembar A3'!CH56="","",'Form FGD RT Versi 1 Lembar A3'!CH56)</f>
        <v/>
      </c>
      <c r="M62" s="157" t="str">
        <f>IF('Form FGD RT Versi 1 Lembar A3'!CI56="","",'Form FGD RT Versi 1 Lembar A3'!CI56)</f>
        <v/>
      </c>
      <c r="N62" s="159" t="str">
        <f>IF('Form FGD RT Versi 1 Lembar A3'!CJ56="","",'Form FGD RT Versi 1 Lembar A3'!CJ56)</f>
        <v/>
      </c>
      <c r="O62" s="159" t="str">
        <f>IF('Form FGD RT Versi 1 Lembar A3'!CK56="","",'Form FGD RT Versi 1 Lembar A3'!CK56)</f>
        <v/>
      </c>
      <c r="P62" s="157" t="str">
        <f>IF('Form FGD RT Versi 1 Lembar A3'!CL56="","",'Form FGD RT Versi 1 Lembar A3'!CL56)</f>
        <v/>
      </c>
      <c r="Q62" s="158" t="str">
        <f>IF('Form FGD RT Versi 1 Lembar A3'!CM56="","",'Form FGD RT Versi 1 Lembar A3'!CM56)</f>
        <v/>
      </c>
    </row>
    <row r="63" spans="2:17" ht="18.75" customHeight="1" x14ac:dyDescent="0.25">
      <c r="B63" s="156">
        <v>47</v>
      </c>
      <c r="C63" s="68" t="str">
        <f>A.1_Update!C63</f>
        <v/>
      </c>
      <c r="D63" s="156" t="str">
        <f>IF('Form FGD RT Versi 1 Lembar A3'!BZ57="","",'Form FGD RT Versi 1 Lembar A3'!BZ57)</f>
        <v/>
      </c>
      <c r="E63" s="157" t="str">
        <f>IF('Form FGD RT Versi 1 Lembar A3'!CA57="","",'Form FGD RT Versi 1 Lembar A3'!CA57)</f>
        <v/>
      </c>
      <c r="F63" s="159" t="str">
        <f>IF('Form FGD RT Versi 1 Lembar A3'!CB57="","",'Form FGD RT Versi 1 Lembar A3'!CB57)</f>
        <v/>
      </c>
      <c r="G63" s="159" t="str">
        <f>IF('Form FGD RT Versi 1 Lembar A3'!CC57="","",'Form FGD RT Versi 1 Lembar A3'!CC57)</f>
        <v/>
      </c>
      <c r="H63" s="157" t="str">
        <f>IF('Form FGD RT Versi 1 Lembar A3'!CD57="","",'Form FGD RT Versi 1 Lembar A3'!CD57)</f>
        <v/>
      </c>
      <c r="I63" s="158" t="str">
        <f>IF('Form FGD RT Versi 1 Lembar A3'!CE57="","",'Form FGD RT Versi 1 Lembar A3'!CE57)</f>
        <v/>
      </c>
      <c r="J63" s="156" t="str">
        <f>IF('Form FGD RT Versi 1 Lembar A3'!CF57="","",'Form FGD RT Versi 1 Lembar A3'!CF57)</f>
        <v/>
      </c>
      <c r="K63" s="157" t="str">
        <f>IF('Form FGD RT Versi 1 Lembar A3'!CG57="","",'Form FGD RT Versi 1 Lembar A3'!CG57)</f>
        <v/>
      </c>
      <c r="L63" s="158" t="str">
        <f>IF('Form FGD RT Versi 1 Lembar A3'!CH57="","",'Form FGD RT Versi 1 Lembar A3'!CH57)</f>
        <v/>
      </c>
      <c r="M63" s="157" t="str">
        <f>IF('Form FGD RT Versi 1 Lembar A3'!CI57="","",'Form FGD RT Versi 1 Lembar A3'!CI57)</f>
        <v/>
      </c>
      <c r="N63" s="159" t="str">
        <f>IF('Form FGD RT Versi 1 Lembar A3'!CJ57="","",'Form FGD RT Versi 1 Lembar A3'!CJ57)</f>
        <v/>
      </c>
      <c r="O63" s="159" t="str">
        <f>IF('Form FGD RT Versi 1 Lembar A3'!CK57="","",'Form FGD RT Versi 1 Lembar A3'!CK57)</f>
        <v/>
      </c>
      <c r="P63" s="157" t="str">
        <f>IF('Form FGD RT Versi 1 Lembar A3'!CL57="","",'Form FGD RT Versi 1 Lembar A3'!CL57)</f>
        <v/>
      </c>
      <c r="Q63" s="158" t="str">
        <f>IF('Form FGD RT Versi 1 Lembar A3'!CM57="","",'Form FGD RT Versi 1 Lembar A3'!CM57)</f>
        <v/>
      </c>
    </row>
    <row r="64" spans="2:17" ht="18.75" customHeight="1" x14ac:dyDescent="0.25">
      <c r="B64" s="156">
        <v>48</v>
      </c>
      <c r="C64" s="68" t="str">
        <f>A.1_Update!C64</f>
        <v/>
      </c>
      <c r="D64" s="156" t="str">
        <f>IF('Form FGD RT Versi 1 Lembar A3'!BZ58="","",'Form FGD RT Versi 1 Lembar A3'!BZ58)</f>
        <v/>
      </c>
      <c r="E64" s="157" t="str">
        <f>IF('Form FGD RT Versi 1 Lembar A3'!CA58="","",'Form FGD RT Versi 1 Lembar A3'!CA58)</f>
        <v/>
      </c>
      <c r="F64" s="159" t="str">
        <f>IF('Form FGD RT Versi 1 Lembar A3'!CB58="","",'Form FGD RT Versi 1 Lembar A3'!CB58)</f>
        <v/>
      </c>
      <c r="G64" s="159" t="str">
        <f>IF('Form FGD RT Versi 1 Lembar A3'!CC58="","",'Form FGD RT Versi 1 Lembar A3'!CC58)</f>
        <v/>
      </c>
      <c r="H64" s="157" t="str">
        <f>IF('Form FGD RT Versi 1 Lembar A3'!CD58="","",'Form FGD RT Versi 1 Lembar A3'!CD58)</f>
        <v/>
      </c>
      <c r="I64" s="158" t="str">
        <f>IF('Form FGD RT Versi 1 Lembar A3'!CE58="","",'Form FGD RT Versi 1 Lembar A3'!CE58)</f>
        <v/>
      </c>
      <c r="J64" s="156" t="str">
        <f>IF('Form FGD RT Versi 1 Lembar A3'!CF58="","",'Form FGD RT Versi 1 Lembar A3'!CF58)</f>
        <v/>
      </c>
      <c r="K64" s="157" t="str">
        <f>IF('Form FGD RT Versi 1 Lembar A3'!CG58="","",'Form FGD RT Versi 1 Lembar A3'!CG58)</f>
        <v/>
      </c>
      <c r="L64" s="158" t="str">
        <f>IF('Form FGD RT Versi 1 Lembar A3'!CH58="","",'Form FGD RT Versi 1 Lembar A3'!CH58)</f>
        <v/>
      </c>
      <c r="M64" s="157" t="str">
        <f>IF('Form FGD RT Versi 1 Lembar A3'!CI58="","",'Form FGD RT Versi 1 Lembar A3'!CI58)</f>
        <v/>
      </c>
      <c r="N64" s="159" t="str">
        <f>IF('Form FGD RT Versi 1 Lembar A3'!CJ58="","",'Form FGD RT Versi 1 Lembar A3'!CJ58)</f>
        <v/>
      </c>
      <c r="O64" s="159" t="str">
        <f>IF('Form FGD RT Versi 1 Lembar A3'!CK58="","",'Form FGD RT Versi 1 Lembar A3'!CK58)</f>
        <v/>
      </c>
      <c r="P64" s="157" t="str">
        <f>IF('Form FGD RT Versi 1 Lembar A3'!CL58="","",'Form FGD RT Versi 1 Lembar A3'!CL58)</f>
        <v/>
      </c>
      <c r="Q64" s="158" t="str">
        <f>IF('Form FGD RT Versi 1 Lembar A3'!CM58="","",'Form FGD RT Versi 1 Lembar A3'!CM58)</f>
        <v/>
      </c>
    </row>
    <row r="65" spans="2:17" ht="18.75" customHeight="1" x14ac:dyDescent="0.25">
      <c r="B65" s="156">
        <v>49</v>
      </c>
      <c r="C65" s="68" t="str">
        <f>A.1_Update!C65</f>
        <v/>
      </c>
      <c r="D65" s="156" t="str">
        <f>IF('Form FGD RT Versi 1 Lembar A3'!BZ59="","",'Form FGD RT Versi 1 Lembar A3'!BZ59)</f>
        <v/>
      </c>
      <c r="E65" s="157" t="str">
        <f>IF('Form FGD RT Versi 1 Lembar A3'!CA59="","",'Form FGD RT Versi 1 Lembar A3'!CA59)</f>
        <v/>
      </c>
      <c r="F65" s="159" t="str">
        <f>IF('Form FGD RT Versi 1 Lembar A3'!CB59="","",'Form FGD RT Versi 1 Lembar A3'!CB59)</f>
        <v/>
      </c>
      <c r="G65" s="159" t="str">
        <f>IF('Form FGD RT Versi 1 Lembar A3'!CC59="","",'Form FGD RT Versi 1 Lembar A3'!CC59)</f>
        <v/>
      </c>
      <c r="H65" s="157" t="str">
        <f>IF('Form FGD RT Versi 1 Lembar A3'!CD59="","",'Form FGD RT Versi 1 Lembar A3'!CD59)</f>
        <v/>
      </c>
      <c r="I65" s="158" t="str">
        <f>IF('Form FGD RT Versi 1 Lembar A3'!CE59="","",'Form FGD RT Versi 1 Lembar A3'!CE59)</f>
        <v/>
      </c>
      <c r="J65" s="156" t="str">
        <f>IF('Form FGD RT Versi 1 Lembar A3'!CF59="","",'Form FGD RT Versi 1 Lembar A3'!CF59)</f>
        <v/>
      </c>
      <c r="K65" s="157" t="str">
        <f>IF('Form FGD RT Versi 1 Lembar A3'!CG59="","",'Form FGD RT Versi 1 Lembar A3'!CG59)</f>
        <v/>
      </c>
      <c r="L65" s="158" t="str">
        <f>IF('Form FGD RT Versi 1 Lembar A3'!CH59="","",'Form FGD RT Versi 1 Lembar A3'!CH59)</f>
        <v/>
      </c>
      <c r="M65" s="157" t="str">
        <f>IF('Form FGD RT Versi 1 Lembar A3'!CI59="","",'Form FGD RT Versi 1 Lembar A3'!CI59)</f>
        <v/>
      </c>
      <c r="N65" s="159" t="str">
        <f>IF('Form FGD RT Versi 1 Lembar A3'!CJ59="","",'Form FGD RT Versi 1 Lembar A3'!CJ59)</f>
        <v/>
      </c>
      <c r="O65" s="159" t="str">
        <f>IF('Form FGD RT Versi 1 Lembar A3'!CK59="","",'Form FGD RT Versi 1 Lembar A3'!CK59)</f>
        <v/>
      </c>
      <c r="P65" s="157" t="str">
        <f>IF('Form FGD RT Versi 1 Lembar A3'!CL59="","",'Form FGD RT Versi 1 Lembar A3'!CL59)</f>
        <v/>
      </c>
      <c r="Q65" s="158" t="str">
        <f>IF('Form FGD RT Versi 1 Lembar A3'!CM59="","",'Form FGD RT Versi 1 Lembar A3'!CM59)</f>
        <v/>
      </c>
    </row>
    <row r="66" spans="2:17" ht="18.75" customHeight="1" x14ac:dyDescent="0.25">
      <c r="B66" s="156">
        <v>50</v>
      </c>
      <c r="C66" s="68" t="str">
        <f>A.1_Update!C66</f>
        <v/>
      </c>
      <c r="D66" s="156" t="str">
        <f>IF('Form FGD RT Versi 1 Lembar A3'!BZ60="","",'Form FGD RT Versi 1 Lembar A3'!BZ60)</f>
        <v/>
      </c>
      <c r="E66" s="157" t="str">
        <f>IF('Form FGD RT Versi 1 Lembar A3'!CA60="","",'Form FGD RT Versi 1 Lembar A3'!CA60)</f>
        <v/>
      </c>
      <c r="F66" s="159" t="str">
        <f>IF('Form FGD RT Versi 1 Lembar A3'!CB60="","",'Form FGD RT Versi 1 Lembar A3'!CB60)</f>
        <v/>
      </c>
      <c r="G66" s="159" t="str">
        <f>IF('Form FGD RT Versi 1 Lembar A3'!CC60="","",'Form FGD RT Versi 1 Lembar A3'!CC60)</f>
        <v/>
      </c>
      <c r="H66" s="157" t="str">
        <f>IF('Form FGD RT Versi 1 Lembar A3'!CD60="","",'Form FGD RT Versi 1 Lembar A3'!CD60)</f>
        <v/>
      </c>
      <c r="I66" s="158" t="str">
        <f>IF('Form FGD RT Versi 1 Lembar A3'!CE60="","",'Form FGD RT Versi 1 Lembar A3'!CE60)</f>
        <v/>
      </c>
      <c r="J66" s="156" t="str">
        <f>IF('Form FGD RT Versi 1 Lembar A3'!CF60="","",'Form FGD RT Versi 1 Lembar A3'!CF60)</f>
        <v/>
      </c>
      <c r="K66" s="157" t="str">
        <f>IF('Form FGD RT Versi 1 Lembar A3'!CG60="","",'Form FGD RT Versi 1 Lembar A3'!CG60)</f>
        <v/>
      </c>
      <c r="L66" s="158" t="str">
        <f>IF('Form FGD RT Versi 1 Lembar A3'!CH60="","",'Form FGD RT Versi 1 Lembar A3'!CH60)</f>
        <v/>
      </c>
      <c r="M66" s="157" t="str">
        <f>IF('Form FGD RT Versi 1 Lembar A3'!CI60="","",'Form FGD RT Versi 1 Lembar A3'!CI60)</f>
        <v/>
      </c>
      <c r="N66" s="159" t="str">
        <f>IF('Form FGD RT Versi 1 Lembar A3'!CJ60="","",'Form FGD RT Versi 1 Lembar A3'!CJ60)</f>
        <v/>
      </c>
      <c r="O66" s="159" t="str">
        <f>IF('Form FGD RT Versi 1 Lembar A3'!CK60="","",'Form FGD RT Versi 1 Lembar A3'!CK60)</f>
        <v/>
      </c>
      <c r="P66" s="157" t="str">
        <f>IF('Form FGD RT Versi 1 Lembar A3'!CL60="","",'Form FGD RT Versi 1 Lembar A3'!CL60)</f>
        <v/>
      </c>
      <c r="Q66" s="158" t="str">
        <f>IF('Form FGD RT Versi 1 Lembar A3'!CM60="","",'Form FGD RT Versi 1 Lembar A3'!CM60)</f>
        <v/>
      </c>
    </row>
    <row r="67" spans="2:17" ht="18.75" customHeight="1" x14ac:dyDescent="0.25">
      <c r="B67" s="156">
        <v>51</v>
      </c>
      <c r="C67" s="68" t="str">
        <f>A.1_Update!C67</f>
        <v/>
      </c>
      <c r="D67" s="156" t="str">
        <f>IF('Form FGD RT Versi 1 Lembar A3'!BZ61="","",'Form FGD RT Versi 1 Lembar A3'!BZ61)</f>
        <v/>
      </c>
      <c r="E67" s="157" t="str">
        <f>IF('Form FGD RT Versi 1 Lembar A3'!CA61="","",'Form FGD RT Versi 1 Lembar A3'!CA61)</f>
        <v/>
      </c>
      <c r="F67" s="159" t="str">
        <f>IF('Form FGD RT Versi 1 Lembar A3'!CB61="","",'Form FGD RT Versi 1 Lembar A3'!CB61)</f>
        <v/>
      </c>
      <c r="G67" s="159" t="str">
        <f>IF('Form FGD RT Versi 1 Lembar A3'!CC61="","",'Form FGD RT Versi 1 Lembar A3'!CC61)</f>
        <v/>
      </c>
      <c r="H67" s="157" t="str">
        <f>IF('Form FGD RT Versi 1 Lembar A3'!CD61="","",'Form FGD RT Versi 1 Lembar A3'!CD61)</f>
        <v/>
      </c>
      <c r="I67" s="158" t="str">
        <f>IF('Form FGD RT Versi 1 Lembar A3'!CE61="","",'Form FGD RT Versi 1 Lembar A3'!CE61)</f>
        <v/>
      </c>
      <c r="J67" s="156" t="str">
        <f>IF('Form FGD RT Versi 1 Lembar A3'!CF61="","",'Form FGD RT Versi 1 Lembar A3'!CF61)</f>
        <v/>
      </c>
      <c r="K67" s="157" t="str">
        <f>IF('Form FGD RT Versi 1 Lembar A3'!CG61="","",'Form FGD RT Versi 1 Lembar A3'!CG61)</f>
        <v/>
      </c>
      <c r="L67" s="158" t="str">
        <f>IF('Form FGD RT Versi 1 Lembar A3'!CH61="","",'Form FGD RT Versi 1 Lembar A3'!CH61)</f>
        <v/>
      </c>
      <c r="M67" s="157" t="str">
        <f>IF('Form FGD RT Versi 1 Lembar A3'!CI61="","",'Form FGD RT Versi 1 Lembar A3'!CI61)</f>
        <v/>
      </c>
      <c r="N67" s="159" t="str">
        <f>IF('Form FGD RT Versi 1 Lembar A3'!CJ61="","",'Form FGD RT Versi 1 Lembar A3'!CJ61)</f>
        <v/>
      </c>
      <c r="O67" s="159" t="str">
        <f>IF('Form FGD RT Versi 1 Lembar A3'!CK61="","",'Form FGD RT Versi 1 Lembar A3'!CK61)</f>
        <v/>
      </c>
      <c r="P67" s="157" t="str">
        <f>IF('Form FGD RT Versi 1 Lembar A3'!CL61="","",'Form FGD RT Versi 1 Lembar A3'!CL61)</f>
        <v/>
      </c>
      <c r="Q67" s="158" t="str">
        <f>IF('Form FGD RT Versi 1 Lembar A3'!CM61="","",'Form FGD RT Versi 1 Lembar A3'!CM61)</f>
        <v/>
      </c>
    </row>
    <row r="68" spans="2:17" ht="18.75" customHeight="1" x14ac:dyDescent="0.25">
      <c r="B68" s="156">
        <v>52</v>
      </c>
      <c r="C68" s="68" t="str">
        <f>A.1_Update!C68</f>
        <v/>
      </c>
      <c r="D68" s="156" t="str">
        <f>IF('Form FGD RT Versi 1 Lembar A3'!BZ62="","",'Form FGD RT Versi 1 Lembar A3'!BZ62)</f>
        <v/>
      </c>
      <c r="E68" s="157" t="str">
        <f>IF('Form FGD RT Versi 1 Lembar A3'!CA62="","",'Form FGD RT Versi 1 Lembar A3'!CA62)</f>
        <v/>
      </c>
      <c r="F68" s="159" t="str">
        <f>IF('Form FGD RT Versi 1 Lembar A3'!CB62="","",'Form FGD RT Versi 1 Lembar A3'!CB62)</f>
        <v/>
      </c>
      <c r="G68" s="159" t="str">
        <f>IF('Form FGD RT Versi 1 Lembar A3'!CC62="","",'Form FGD RT Versi 1 Lembar A3'!CC62)</f>
        <v/>
      </c>
      <c r="H68" s="157" t="str">
        <f>IF('Form FGD RT Versi 1 Lembar A3'!CD62="","",'Form FGD RT Versi 1 Lembar A3'!CD62)</f>
        <v/>
      </c>
      <c r="I68" s="158" t="str">
        <f>IF('Form FGD RT Versi 1 Lembar A3'!CE62="","",'Form FGD RT Versi 1 Lembar A3'!CE62)</f>
        <v/>
      </c>
      <c r="J68" s="156" t="str">
        <f>IF('Form FGD RT Versi 1 Lembar A3'!CF62="","",'Form FGD RT Versi 1 Lembar A3'!CF62)</f>
        <v/>
      </c>
      <c r="K68" s="157" t="str">
        <f>IF('Form FGD RT Versi 1 Lembar A3'!CG62="","",'Form FGD RT Versi 1 Lembar A3'!CG62)</f>
        <v/>
      </c>
      <c r="L68" s="158" t="str">
        <f>IF('Form FGD RT Versi 1 Lembar A3'!CH62="","",'Form FGD RT Versi 1 Lembar A3'!CH62)</f>
        <v/>
      </c>
      <c r="M68" s="157" t="str">
        <f>IF('Form FGD RT Versi 1 Lembar A3'!CI62="","",'Form FGD RT Versi 1 Lembar A3'!CI62)</f>
        <v/>
      </c>
      <c r="N68" s="159" t="str">
        <f>IF('Form FGD RT Versi 1 Lembar A3'!CJ62="","",'Form FGD RT Versi 1 Lembar A3'!CJ62)</f>
        <v/>
      </c>
      <c r="O68" s="159" t="str">
        <f>IF('Form FGD RT Versi 1 Lembar A3'!CK62="","",'Form FGD RT Versi 1 Lembar A3'!CK62)</f>
        <v/>
      </c>
      <c r="P68" s="157" t="str">
        <f>IF('Form FGD RT Versi 1 Lembar A3'!CL62="","",'Form FGD RT Versi 1 Lembar A3'!CL62)</f>
        <v/>
      </c>
      <c r="Q68" s="158" t="str">
        <f>IF('Form FGD RT Versi 1 Lembar A3'!CM62="","",'Form FGD RT Versi 1 Lembar A3'!CM62)</f>
        <v/>
      </c>
    </row>
    <row r="69" spans="2:17" ht="18.75" customHeight="1" x14ac:dyDescent="0.25">
      <c r="B69" s="156">
        <v>53</v>
      </c>
      <c r="C69" s="68" t="str">
        <f>A.1_Update!C69</f>
        <v/>
      </c>
      <c r="D69" s="156" t="str">
        <f>IF('Form FGD RT Versi 1 Lembar A3'!BZ63="","",'Form FGD RT Versi 1 Lembar A3'!BZ63)</f>
        <v/>
      </c>
      <c r="E69" s="157" t="str">
        <f>IF('Form FGD RT Versi 1 Lembar A3'!CA63="","",'Form FGD RT Versi 1 Lembar A3'!CA63)</f>
        <v/>
      </c>
      <c r="F69" s="159" t="str">
        <f>IF('Form FGD RT Versi 1 Lembar A3'!CB63="","",'Form FGD RT Versi 1 Lembar A3'!CB63)</f>
        <v/>
      </c>
      <c r="G69" s="159" t="str">
        <f>IF('Form FGD RT Versi 1 Lembar A3'!CC63="","",'Form FGD RT Versi 1 Lembar A3'!CC63)</f>
        <v/>
      </c>
      <c r="H69" s="157" t="str">
        <f>IF('Form FGD RT Versi 1 Lembar A3'!CD63="","",'Form FGD RT Versi 1 Lembar A3'!CD63)</f>
        <v/>
      </c>
      <c r="I69" s="158" t="str">
        <f>IF('Form FGD RT Versi 1 Lembar A3'!CE63="","",'Form FGD RT Versi 1 Lembar A3'!CE63)</f>
        <v/>
      </c>
      <c r="J69" s="156" t="str">
        <f>IF('Form FGD RT Versi 1 Lembar A3'!CF63="","",'Form FGD RT Versi 1 Lembar A3'!CF63)</f>
        <v/>
      </c>
      <c r="K69" s="157" t="str">
        <f>IF('Form FGD RT Versi 1 Lembar A3'!CG63="","",'Form FGD RT Versi 1 Lembar A3'!CG63)</f>
        <v/>
      </c>
      <c r="L69" s="158" t="str">
        <f>IF('Form FGD RT Versi 1 Lembar A3'!CH63="","",'Form FGD RT Versi 1 Lembar A3'!CH63)</f>
        <v/>
      </c>
      <c r="M69" s="157" t="str">
        <f>IF('Form FGD RT Versi 1 Lembar A3'!CI63="","",'Form FGD RT Versi 1 Lembar A3'!CI63)</f>
        <v/>
      </c>
      <c r="N69" s="159" t="str">
        <f>IF('Form FGD RT Versi 1 Lembar A3'!CJ63="","",'Form FGD RT Versi 1 Lembar A3'!CJ63)</f>
        <v/>
      </c>
      <c r="O69" s="159" t="str">
        <f>IF('Form FGD RT Versi 1 Lembar A3'!CK63="","",'Form FGD RT Versi 1 Lembar A3'!CK63)</f>
        <v/>
      </c>
      <c r="P69" s="157" t="str">
        <f>IF('Form FGD RT Versi 1 Lembar A3'!CL63="","",'Form FGD RT Versi 1 Lembar A3'!CL63)</f>
        <v/>
      </c>
      <c r="Q69" s="158" t="str">
        <f>IF('Form FGD RT Versi 1 Lembar A3'!CM63="","",'Form FGD RT Versi 1 Lembar A3'!CM63)</f>
        <v/>
      </c>
    </row>
    <row r="70" spans="2:17" ht="18.75" customHeight="1" x14ac:dyDescent="0.25">
      <c r="B70" s="156">
        <v>54</v>
      </c>
      <c r="C70" s="68" t="str">
        <f>A.1_Update!C70</f>
        <v/>
      </c>
      <c r="D70" s="156" t="str">
        <f>IF('Form FGD RT Versi 1 Lembar A3'!BZ64="","",'Form FGD RT Versi 1 Lembar A3'!BZ64)</f>
        <v/>
      </c>
      <c r="E70" s="157" t="str">
        <f>IF('Form FGD RT Versi 1 Lembar A3'!CA64="","",'Form FGD RT Versi 1 Lembar A3'!CA64)</f>
        <v/>
      </c>
      <c r="F70" s="159" t="str">
        <f>IF('Form FGD RT Versi 1 Lembar A3'!CB64="","",'Form FGD RT Versi 1 Lembar A3'!CB64)</f>
        <v/>
      </c>
      <c r="G70" s="159" t="str">
        <f>IF('Form FGD RT Versi 1 Lembar A3'!CC64="","",'Form FGD RT Versi 1 Lembar A3'!CC64)</f>
        <v/>
      </c>
      <c r="H70" s="157" t="str">
        <f>IF('Form FGD RT Versi 1 Lembar A3'!CD64="","",'Form FGD RT Versi 1 Lembar A3'!CD64)</f>
        <v/>
      </c>
      <c r="I70" s="158" t="str">
        <f>IF('Form FGD RT Versi 1 Lembar A3'!CE64="","",'Form FGD RT Versi 1 Lembar A3'!CE64)</f>
        <v/>
      </c>
      <c r="J70" s="156" t="str">
        <f>IF('Form FGD RT Versi 1 Lembar A3'!CF64="","",'Form FGD RT Versi 1 Lembar A3'!CF64)</f>
        <v/>
      </c>
      <c r="K70" s="157" t="str">
        <f>IF('Form FGD RT Versi 1 Lembar A3'!CG64="","",'Form FGD RT Versi 1 Lembar A3'!CG64)</f>
        <v/>
      </c>
      <c r="L70" s="158" t="str">
        <f>IF('Form FGD RT Versi 1 Lembar A3'!CH64="","",'Form FGD RT Versi 1 Lembar A3'!CH64)</f>
        <v/>
      </c>
      <c r="M70" s="157" t="str">
        <f>IF('Form FGD RT Versi 1 Lembar A3'!CI64="","",'Form FGD RT Versi 1 Lembar A3'!CI64)</f>
        <v/>
      </c>
      <c r="N70" s="159" t="str">
        <f>IF('Form FGD RT Versi 1 Lembar A3'!CJ64="","",'Form FGD RT Versi 1 Lembar A3'!CJ64)</f>
        <v/>
      </c>
      <c r="O70" s="159" t="str">
        <f>IF('Form FGD RT Versi 1 Lembar A3'!CK64="","",'Form FGD RT Versi 1 Lembar A3'!CK64)</f>
        <v/>
      </c>
      <c r="P70" s="157" t="str">
        <f>IF('Form FGD RT Versi 1 Lembar A3'!CL64="","",'Form FGD RT Versi 1 Lembar A3'!CL64)</f>
        <v/>
      </c>
      <c r="Q70" s="158" t="str">
        <f>IF('Form FGD RT Versi 1 Lembar A3'!CM64="","",'Form FGD RT Versi 1 Lembar A3'!CM64)</f>
        <v/>
      </c>
    </row>
    <row r="71" spans="2:17" ht="18.75" customHeight="1" x14ac:dyDescent="0.25">
      <c r="B71" s="156">
        <v>55</v>
      </c>
      <c r="C71" s="68" t="str">
        <f>A.1_Update!C71</f>
        <v/>
      </c>
      <c r="D71" s="156" t="str">
        <f>IF('Form FGD RT Versi 1 Lembar A3'!BZ65="","",'Form FGD RT Versi 1 Lembar A3'!BZ65)</f>
        <v/>
      </c>
      <c r="E71" s="157" t="str">
        <f>IF('Form FGD RT Versi 1 Lembar A3'!CA65="","",'Form FGD RT Versi 1 Lembar A3'!CA65)</f>
        <v/>
      </c>
      <c r="F71" s="159" t="str">
        <f>IF('Form FGD RT Versi 1 Lembar A3'!CB65="","",'Form FGD RT Versi 1 Lembar A3'!CB65)</f>
        <v/>
      </c>
      <c r="G71" s="159" t="str">
        <f>IF('Form FGD RT Versi 1 Lembar A3'!CC65="","",'Form FGD RT Versi 1 Lembar A3'!CC65)</f>
        <v/>
      </c>
      <c r="H71" s="157" t="str">
        <f>IF('Form FGD RT Versi 1 Lembar A3'!CD65="","",'Form FGD RT Versi 1 Lembar A3'!CD65)</f>
        <v/>
      </c>
      <c r="I71" s="158" t="str">
        <f>IF('Form FGD RT Versi 1 Lembar A3'!CE65="","",'Form FGD RT Versi 1 Lembar A3'!CE65)</f>
        <v/>
      </c>
      <c r="J71" s="156" t="str">
        <f>IF('Form FGD RT Versi 1 Lembar A3'!CF65="","",'Form FGD RT Versi 1 Lembar A3'!CF65)</f>
        <v/>
      </c>
      <c r="K71" s="157" t="str">
        <f>IF('Form FGD RT Versi 1 Lembar A3'!CG65="","",'Form FGD RT Versi 1 Lembar A3'!CG65)</f>
        <v/>
      </c>
      <c r="L71" s="158" t="str">
        <f>IF('Form FGD RT Versi 1 Lembar A3'!CH65="","",'Form FGD RT Versi 1 Lembar A3'!CH65)</f>
        <v/>
      </c>
      <c r="M71" s="157" t="str">
        <f>IF('Form FGD RT Versi 1 Lembar A3'!CI65="","",'Form FGD RT Versi 1 Lembar A3'!CI65)</f>
        <v/>
      </c>
      <c r="N71" s="159" t="str">
        <f>IF('Form FGD RT Versi 1 Lembar A3'!CJ65="","",'Form FGD RT Versi 1 Lembar A3'!CJ65)</f>
        <v/>
      </c>
      <c r="O71" s="159" t="str">
        <f>IF('Form FGD RT Versi 1 Lembar A3'!CK65="","",'Form FGD RT Versi 1 Lembar A3'!CK65)</f>
        <v/>
      </c>
      <c r="P71" s="157" t="str">
        <f>IF('Form FGD RT Versi 1 Lembar A3'!CL65="","",'Form FGD RT Versi 1 Lembar A3'!CL65)</f>
        <v/>
      </c>
      <c r="Q71" s="158" t="str">
        <f>IF('Form FGD RT Versi 1 Lembar A3'!CM65="","",'Form FGD RT Versi 1 Lembar A3'!CM65)</f>
        <v/>
      </c>
    </row>
    <row r="72" spans="2:17" ht="18.75" customHeight="1" x14ac:dyDescent="0.25">
      <c r="B72" s="156">
        <v>56</v>
      </c>
      <c r="C72" s="68" t="str">
        <f>A.1_Update!C72</f>
        <v/>
      </c>
      <c r="D72" s="156" t="str">
        <f>IF('Form FGD RT Versi 1 Lembar A3'!BZ66="","",'Form FGD RT Versi 1 Lembar A3'!BZ66)</f>
        <v/>
      </c>
      <c r="E72" s="157" t="str">
        <f>IF('Form FGD RT Versi 1 Lembar A3'!CA66="","",'Form FGD RT Versi 1 Lembar A3'!CA66)</f>
        <v/>
      </c>
      <c r="F72" s="159" t="str">
        <f>IF('Form FGD RT Versi 1 Lembar A3'!CB66="","",'Form FGD RT Versi 1 Lembar A3'!CB66)</f>
        <v/>
      </c>
      <c r="G72" s="159" t="str">
        <f>IF('Form FGD RT Versi 1 Lembar A3'!CC66="","",'Form FGD RT Versi 1 Lembar A3'!CC66)</f>
        <v/>
      </c>
      <c r="H72" s="157" t="str">
        <f>IF('Form FGD RT Versi 1 Lembar A3'!CD66="","",'Form FGD RT Versi 1 Lembar A3'!CD66)</f>
        <v/>
      </c>
      <c r="I72" s="158" t="str">
        <f>IF('Form FGD RT Versi 1 Lembar A3'!CE66="","",'Form FGD RT Versi 1 Lembar A3'!CE66)</f>
        <v/>
      </c>
      <c r="J72" s="156" t="str">
        <f>IF('Form FGD RT Versi 1 Lembar A3'!CF66="","",'Form FGD RT Versi 1 Lembar A3'!CF66)</f>
        <v/>
      </c>
      <c r="K72" s="157" t="str">
        <f>IF('Form FGD RT Versi 1 Lembar A3'!CG66="","",'Form FGD RT Versi 1 Lembar A3'!CG66)</f>
        <v/>
      </c>
      <c r="L72" s="158" t="str">
        <f>IF('Form FGD RT Versi 1 Lembar A3'!CH66="","",'Form FGD RT Versi 1 Lembar A3'!CH66)</f>
        <v/>
      </c>
      <c r="M72" s="157" t="str">
        <f>IF('Form FGD RT Versi 1 Lembar A3'!CI66="","",'Form FGD RT Versi 1 Lembar A3'!CI66)</f>
        <v/>
      </c>
      <c r="N72" s="159" t="str">
        <f>IF('Form FGD RT Versi 1 Lembar A3'!CJ66="","",'Form FGD RT Versi 1 Lembar A3'!CJ66)</f>
        <v/>
      </c>
      <c r="O72" s="159" t="str">
        <f>IF('Form FGD RT Versi 1 Lembar A3'!CK66="","",'Form FGD RT Versi 1 Lembar A3'!CK66)</f>
        <v/>
      </c>
      <c r="P72" s="157" t="str">
        <f>IF('Form FGD RT Versi 1 Lembar A3'!CL66="","",'Form FGD RT Versi 1 Lembar A3'!CL66)</f>
        <v/>
      </c>
      <c r="Q72" s="158" t="str">
        <f>IF('Form FGD RT Versi 1 Lembar A3'!CM66="","",'Form FGD RT Versi 1 Lembar A3'!CM66)</f>
        <v/>
      </c>
    </row>
    <row r="73" spans="2:17" ht="18.75" customHeight="1" x14ac:dyDescent="0.25">
      <c r="B73" s="156">
        <v>57</v>
      </c>
      <c r="C73" s="68" t="str">
        <f>A.1_Update!C73</f>
        <v/>
      </c>
      <c r="D73" s="156" t="str">
        <f>IF('Form FGD RT Versi 1 Lembar A3'!BZ67="","",'Form FGD RT Versi 1 Lembar A3'!BZ67)</f>
        <v/>
      </c>
      <c r="E73" s="157" t="str">
        <f>IF('Form FGD RT Versi 1 Lembar A3'!CA67="","",'Form FGD RT Versi 1 Lembar A3'!CA67)</f>
        <v/>
      </c>
      <c r="F73" s="159" t="str">
        <f>IF('Form FGD RT Versi 1 Lembar A3'!CB67="","",'Form FGD RT Versi 1 Lembar A3'!CB67)</f>
        <v/>
      </c>
      <c r="G73" s="159" t="str">
        <f>IF('Form FGD RT Versi 1 Lembar A3'!CC67="","",'Form FGD RT Versi 1 Lembar A3'!CC67)</f>
        <v/>
      </c>
      <c r="H73" s="157" t="str">
        <f>IF('Form FGD RT Versi 1 Lembar A3'!CD67="","",'Form FGD RT Versi 1 Lembar A3'!CD67)</f>
        <v/>
      </c>
      <c r="I73" s="158" t="str">
        <f>IF('Form FGD RT Versi 1 Lembar A3'!CE67="","",'Form FGD RT Versi 1 Lembar A3'!CE67)</f>
        <v/>
      </c>
      <c r="J73" s="156" t="str">
        <f>IF('Form FGD RT Versi 1 Lembar A3'!CF67="","",'Form FGD RT Versi 1 Lembar A3'!CF67)</f>
        <v/>
      </c>
      <c r="K73" s="157" t="str">
        <f>IF('Form FGD RT Versi 1 Lembar A3'!CG67="","",'Form FGD RT Versi 1 Lembar A3'!CG67)</f>
        <v/>
      </c>
      <c r="L73" s="158" t="str">
        <f>IF('Form FGD RT Versi 1 Lembar A3'!CH67="","",'Form FGD RT Versi 1 Lembar A3'!CH67)</f>
        <v/>
      </c>
      <c r="M73" s="157" t="str">
        <f>IF('Form FGD RT Versi 1 Lembar A3'!CI67="","",'Form FGD RT Versi 1 Lembar A3'!CI67)</f>
        <v/>
      </c>
      <c r="N73" s="159" t="str">
        <f>IF('Form FGD RT Versi 1 Lembar A3'!CJ67="","",'Form FGD RT Versi 1 Lembar A3'!CJ67)</f>
        <v/>
      </c>
      <c r="O73" s="159" t="str">
        <f>IF('Form FGD RT Versi 1 Lembar A3'!CK67="","",'Form FGD RT Versi 1 Lembar A3'!CK67)</f>
        <v/>
      </c>
      <c r="P73" s="157" t="str">
        <f>IF('Form FGD RT Versi 1 Lembar A3'!CL67="","",'Form FGD RT Versi 1 Lembar A3'!CL67)</f>
        <v/>
      </c>
      <c r="Q73" s="158" t="str">
        <f>IF('Form FGD RT Versi 1 Lembar A3'!CM67="","",'Form FGD RT Versi 1 Lembar A3'!CM67)</f>
        <v/>
      </c>
    </row>
    <row r="74" spans="2:17" ht="18.75" customHeight="1" x14ac:dyDescent="0.25">
      <c r="B74" s="156">
        <v>58</v>
      </c>
      <c r="C74" s="68" t="str">
        <f>A.1_Update!C74</f>
        <v/>
      </c>
      <c r="D74" s="156" t="str">
        <f>IF('Form FGD RT Versi 1 Lembar A3'!BZ68="","",'Form FGD RT Versi 1 Lembar A3'!BZ68)</f>
        <v/>
      </c>
      <c r="E74" s="157" t="str">
        <f>IF('Form FGD RT Versi 1 Lembar A3'!CA68="","",'Form FGD RT Versi 1 Lembar A3'!CA68)</f>
        <v/>
      </c>
      <c r="F74" s="159" t="str">
        <f>IF('Form FGD RT Versi 1 Lembar A3'!CB68="","",'Form FGD RT Versi 1 Lembar A3'!CB68)</f>
        <v/>
      </c>
      <c r="G74" s="159" t="str">
        <f>IF('Form FGD RT Versi 1 Lembar A3'!CC68="","",'Form FGD RT Versi 1 Lembar A3'!CC68)</f>
        <v/>
      </c>
      <c r="H74" s="157" t="str">
        <f>IF('Form FGD RT Versi 1 Lembar A3'!CD68="","",'Form FGD RT Versi 1 Lembar A3'!CD68)</f>
        <v/>
      </c>
      <c r="I74" s="158" t="str">
        <f>IF('Form FGD RT Versi 1 Lembar A3'!CE68="","",'Form FGD RT Versi 1 Lembar A3'!CE68)</f>
        <v/>
      </c>
      <c r="J74" s="156" t="str">
        <f>IF('Form FGD RT Versi 1 Lembar A3'!CF68="","",'Form FGD RT Versi 1 Lembar A3'!CF68)</f>
        <v/>
      </c>
      <c r="K74" s="157" t="str">
        <f>IF('Form FGD RT Versi 1 Lembar A3'!CG68="","",'Form FGD RT Versi 1 Lembar A3'!CG68)</f>
        <v/>
      </c>
      <c r="L74" s="158" t="str">
        <f>IF('Form FGD RT Versi 1 Lembar A3'!CH68="","",'Form FGD RT Versi 1 Lembar A3'!CH68)</f>
        <v/>
      </c>
      <c r="M74" s="157" t="str">
        <f>IF('Form FGD RT Versi 1 Lembar A3'!CI68="","",'Form FGD RT Versi 1 Lembar A3'!CI68)</f>
        <v/>
      </c>
      <c r="N74" s="159" t="str">
        <f>IF('Form FGD RT Versi 1 Lembar A3'!CJ68="","",'Form FGD RT Versi 1 Lembar A3'!CJ68)</f>
        <v/>
      </c>
      <c r="O74" s="159" t="str">
        <f>IF('Form FGD RT Versi 1 Lembar A3'!CK68="","",'Form FGD RT Versi 1 Lembar A3'!CK68)</f>
        <v/>
      </c>
      <c r="P74" s="157" t="str">
        <f>IF('Form FGD RT Versi 1 Lembar A3'!CL68="","",'Form FGD RT Versi 1 Lembar A3'!CL68)</f>
        <v/>
      </c>
      <c r="Q74" s="158" t="str">
        <f>IF('Form FGD RT Versi 1 Lembar A3'!CM68="","",'Form FGD RT Versi 1 Lembar A3'!CM68)</f>
        <v/>
      </c>
    </row>
    <row r="75" spans="2:17" ht="18.75" customHeight="1" x14ac:dyDescent="0.25">
      <c r="B75" s="156">
        <v>59</v>
      </c>
      <c r="C75" s="68" t="str">
        <f>A.1_Update!C75</f>
        <v/>
      </c>
      <c r="D75" s="156" t="str">
        <f>IF('Form FGD RT Versi 1 Lembar A3'!BZ69="","",'Form FGD RT Versi 1 Lembar A3'!BZ69)</f>
        <v/>
      </c>
      <c r="E75" s="157" t="str">
        <f>IF('Form FGD RT Versi 1 Lembar A3'!CA69="","",'Form FGD RT Versi 1 Lembar A3'!CA69)</f>
        <v/>
      </c>
      <c r="F75" s="159" t="str">
        <f>IF('Form FGD RT Versi 1 Lembar A3'!CB69="","",'Form FGD RT Versi 1 Lembar A3'!CB69)</f>
        <v/>
      </c>
      <c r="G75" s="159" t="str">
        <f>IF('Form FGD RT Versi 1 Lembar A3'!CC69="","",'Form FGD RT Versi 1 Lembar A3'!CC69)</f>
        <v/>
      </c>
      <c r="H75" s="157" t="str">
        <f>IF('Form FGD RT Versi 1 Lembar A3'!CD69="","",'Form FGD RT Versi 1 Lembar A3'!CD69)</f>
        <v/>
      </c>
      <c r="I75" s="158" t="str">
        <f>IF('Form FGD RT Versi 1 Lembar A3'!CE69="","",'Form FGD RT Versi 1 Lembar A3'!CE69)</f>
        <v/>
      </c>
      <c r="J75" s="156" t="str">
        <f>IF('Form FGD RT Versi 1 Lembar A3'!CF69="","",'Form FGD RT Versi 1 Lembar A3'!CF69)</f>
        <v/>
      </c>
      <c r="K75" s="157" t="str">
        <f>IF('Form FGD RT Versi 1 Lembar A3'!CG69="","",'Form FGD RT Versi 1 Lembar A3'!CG69)</f>
        <v/>
      </c>
      <c r="L75" s="158" t="str">
        <f>IF('Form FGD RT Versi 1 Lembar A3'!CH69="","",'Form FGD RT Versi 1 Lembar A3'!CH69)</f>
        <v/>
      </c>
      <c r="M75" s="157" t="str">
        <f>IF('Form FGD RT Versi 1 Lembar A3'!CI69="","",'Form FGD RT Versi 1 Lembar A3'!CI69)</f>
        <v/>
      </c>
      <c r="N75" s="159" t="str">
        <f>IF('Form FGD RT Versi 1 Lembar A3'!CJ69="","",'Form FGD RT Versi 1 Lembar A3'!CJ69)</f>
        <v/>
      </c>
      <c r="O75" s="159" t="str">
        <f>IF('Form FGD RT Versi 1 Lembar A3'!CK69="","",'Form FGD RT Versi 1 Lembar A3'!CK69)</f>
        <v/>
      </c>
      <c r="P75" s="157" t="str">
        <f>IF('Form FGD RT Versi 1 Lembar A3'!CL69="","",'Form FGD RT Versi 1 Lembar A3'!CL69)</f>
        <v/>
      </c>
      <c r="Q75" s="158" t="str">
        <f>IF('Form FGD RT Versi 1 Lembar A3'!CM69="","",'Form FGD RT Versi 1 Lembar A3'!CM69)</f>
        <v/>
      </c>
    </row>
    <row r="76" spans="2:17" ht="18.75" customHeight="1" x14ac:dyDescent="0.25">
      <c r="B76" s="156">
        <v>60</v>
      </c>
      <c r="C76" s="68" t="str">
        <f>A.1_Update!C76</f>
        <v/>
      </c>
      <c r="D76" s="156" t="str">
        <f>IF('Form FGD RT Versi 1 Lembar A3'!BZ70="","",'Form FGD RT Versi 1 Lembar A3'!BZ70)</f>
        <v/>
      </c>
      <c r="E76" s="157" t="str">
        <f>IF('Form FGD RT Versi 1 Lembar A3'!CA70="","",'Form FGD RT Versi 1 Lembar A3'!CA70)</f>
        <v/>
      </c>
      <c r="F76" s="159" t="str">
        <f>IF('Form FGD RT Versi 1 Lembar A3'!CB70="","",'Form FGD RT Versi 1 Lembar A3'!CB70)</f>
        <v/>
      </c>
      <c r="G76" s="159" t="str">
        <f>IF('Form FGD RT Versi 1 Lembar A3'!CC70="","",'Form FGD RT Versi 1 Lembar A3'!CC70)</f>
        <v/>
      </c>
      <c r="H76" s="157" t="str">
        <f>IF('Form FGD RT Versi 1 Lembar A3'!CD70="","",'Form FGD RT Versi 1 Lembar A3'!CD70)</f>
        <v/>
      </c>
      <c r="I76" s="158" t="str">
        <f>IF('Form FGD RT Versi 1 Lembar A3'!CE70="","",'Form FGD RT Versi 1 Lembar A3'!CE70)</f>
        <v/>
      </c>
      <c r="J76" s="156" t="str">
        <f>IF('Form FGD RT Versi 1 Lembar A3'!CF70="","",'Form FGD RT Versi 1 Lembar A3'!CF70)</f>
        <v/>
      </c>
      <c r="K76" s="157" t="str">
        <f>IF('Form FGD RT Versi 1 Lembar A3'!CG70="","",'Form FGD RT Versi 1 Lembar A3'!CG70)</f>
        <v/>
      </c>
      <c r="L76" s="158" t="str">
        <f>IF('Form FGD RT Versi 1 Lembar A3'!CH70="","",'Form FGD RT Versi 1 Lembar A3'!CH70)</f>
        <v/>
      </c>
      <c r="M76" s="157" t="str">
        <f>IF('Form FGD RT Versi 1 Lembar A3'!CI70="","",'Form FGD RT Versi 1 Lembar A3'!CI70)</f>
        <v/>
      </c>
      <c r="N76" s="159" t="str">
        <f>IF('Form FGD RT Versi 1 Lembar A3'!CJ70="","",'Form FGD RT Versi 1 Lembar A3'!CJ70)</f>
        <v/>
      </c>
      <c r="O76" s="159" t="str">
        <f>IF('Form FGD RT Versi 1 Lembar A3'!CK70="","",'Form FGD RT Versi 1 Lembar A3'!CK70)</f>
        <v/>
      </c>
      <c r="P76" s="157" t="str">
        <f>IF('Form FGD RT Versi 1 Lembar A3'!CL70="","",'Form FGD RT Versi 1 Lembar A3'!CL70)</f>
        <v/>
      </c>
      <c r="Q76" s="158" t="str">
        <f>IF('Form FGD RT Versi 1 Lembar A3'!CM70="","",'Form FGD RT Versi 1 Lembar A3'!CM70)</f>
        <v/>
      </c>
    </row>
    <row r="77" spans="2:17" ht="18.75" customHeight="1" x14ac:dyDescent="0.25">
      <c r="B77" s="156">
        <v>61</v>
      </c>
      <c r="C77" s="68" t="str">
        <f>A.1_Update!C77</f>
        <v/>
      </c>
      <c r="D77" s="156" t="str">
        <f>IF('Form FGD RT Versi 1 Lembar A3'!BZ71="","",'Form FGD RT Versi 1 Lembar A3'!BZ71)</f>
        <v/>
      </c>
      <c r="E77" s="157" t="str">
        <f>IF('Form FGD RT Versi 1 Lembar A3'!CA71="","",'Form FGD RT Versi 1 Lembar A3'!CA71)</f>
        <v/>
      </c>
      <c r="F77" s="159" t="str">
        <f>IF('Form FGD RT Versi 1 Lembar A3'!CB71="","",'Form FGD RT Versi 1 Lembar A3'!CB71)</f>
        <v/>
      </c>
      <c r="G77" s="159" t="str">
        <f>IF('Form FGD RT Versi 1 Lembar A3'!CC71="","",'Form FGD RT Versi 1 Lembar A3'!CC71)</f>
        <v/>
      </c>
      <c r="H77" s="157" t="str">
        <f>IF('Form FGD RT Versi 1 Lembar A3'!CD71="","",'Form FGD RT Versi 1 Lembar A3'!CD71)</f>
        <v/>
      </c>
      <c r="I77" s="158" t="str">
        <f>IF('Form FGD RT Versi 1 Lembar A3'!CE71="","",'Form FGD RT Versi 1 Lembar A3'!CE71)</f>
        <v/>
      </c>
      <c r="J77" s="156" t="str">
        <f>IF('Form FGD RT Versi 1 Lembar A3'!CF71="","",'Form FGD RT Versi 1 Lembar A3'!CF71)</f>
        <v/>
      </c>
      <c r="K77" s="157" t="str">
        <f>IF('Form FGD RT Versi 1 Lembar A3'!CG71="","",'Form FGD RT Versi 1 Lembar A3'!CG71)</f>
        <v/>
      </c>
      <c r="L77" s="158" t="str">
        <f>IF('Form FGD RT Versi 1 Lembar A3'!CH71="","",'Form FGD RT Versi 1 Lembar A3'!CH71)</f>
        <v/>
      </c>
      <c r="M77" s="157" t="str">
        <f>IF('Form FGD RT Versi 1 Lembar A3'!CI71="","",'Form FGD RT Versi 1 Lembar A3'!CI71)</f>
        <v/>
      </c>
      <c r="N77" s="159" t="str">
        <f>IF('Form FGD RT Versi 1 Lembar A3'!CJ71="","",'Form FGD RT Versi 1 Lembar A3'!CJ71)</f>
        <v/>
      </c>
      <c r="O77" s="159" t="str">
        <f>IF('Form FGD RT Versi 1 Lembar A3'!CK71="","",'Form FGD RT Versi 1 Lembar A3'!CK71)</f>
        <v/>
      </c>
      <c r="P77" s="157" t="str">
        <f>IF('Form FGD RT Versi 1 Lembar A3'!CL71="","",'Form FGD RT Versi 1 Lembar A3'!CL71)</f>
        <v/>
      </c>
      <c r="Q77" s="158" t="str">
        <f>IF('Form FGD RT Versi 1 Lembar A3'!CM71="","",'Form FGD RT Versi 1 Lembar A3'!CM71)</f>
        <v/>
      </c>
    </row>
    <row r="78" spans="2:17" ht="18.75" customHeight="1" x14ac:dyDescent="0.25">
      <c r="B78" s="156">
        <v>62</v>
      </c>
      <c r="C78" s="68" t="str">
        <f>A.1_Update!C78</f>
        <v/>
      </c>
      <c r="D78" s="156" t="str">
        <f>IF('Form FGD RT Versi 1 Lembar A3'!BZ72="","",'Form FGD RT Versi 1 Lembar A3'!BZ72)</f>
        <v/>
      </c>
      <c r="E78" s="157" t="str">
        <f>IF('Form FGD RT Versi 1 Lembar A3'!CA72="","",'Form FGD RT Versi 1 Lembar A3'!CA72)</f>
        <v/>
      </c>
      <c r="F78" s="159" t="str">
        <f>IF('Form FGD RT Versi 1 Lembar A3'!CB72="","",'Form FGD RT Versi 1 Lembar A3'!CB72)</f>
        <v/>
      </c>
      <c r="G78" s="159" t="str">
        <f>IF('Form FGD RT Versi 1 Lembar A3'!CC72="","",'Form FGD RT Versi 1 Lembar A3'!CC72)</f>
        <v/>
      </c>
      <c r="H78" s="157" t="str">
        <f>IF('Form FGD RT Versi 1 Lembar A3'!CD72="","",'Form FGD RT Versi 1 Lembar A3'!CD72)</f>
        <v/>
      </c>
      <c r="I78" s="158" t="str">
        <f>IF('Form FGD RT Versi 1 Lembar A3'!CE72="","",'Form FGD RT Versi 1 Lembar A3'!CE72)</f>
        <v/>
      </c>
      <c r="J78" s="156" t="str">
        <f>IF('Form FGD RT Versi 1 Lembar A3'!CF72="","",'Form FGD RT Versi 1 Lembar A3'!CF72)</f>
        <v/>
      </c>
      <c r="K78" s="157" t="str">
        <f>IF('Form FGD RT Versi 1 Lembar A3'!CG72="","",'Form FGD RT Versi 1 Lembar A3'!CG72)</f>
        <v/>
      </c>
      <c r="L78" s="158" t="str">
        <f>IF('Form FGD RT Versi 1 Lembar A3'!CH72="","",'Form FGD RT Versi 1 Lembar A3'!CH72)</f>
        <v/>
      </c>
      <c r="M78" s="157" t="str">
        <f>IF('Form FGD RT Versi 1 Lembar A3'!CI72="","",'Form FGD RT Versi 1 Lembar A3'!CI72)</f>
        <v/>
      </c>
      <c r="N78" s="159" t="str">
        <f>IF('Form FGD RT Versi 1 Lembar A3'!CJ72="","",'Form FGD RT Versi 1 Lembar A3'!CJ72)</f>
        <v/>
      </c>
      <c r="O78" s="159" t="str">
        <f>IF('Form FGD RT Versi 1 Lembar A3'!CK72="","",'Form FGD RT Versi 1 Lembar A3'!CK72)</f>
        <v/>
      </c>
      <c r="P78" s="157" t="str">
        <f>IF('Form FGD RT Versi 1 Lembar A3'!CL72="","",'Form FGD RT Versi 1 Lembar A3'!CL72)</f>
        <v/>
      </c>
      <c r="Q78" s="158" t="str">
        <f>IF('Form FGD RT Versi 1 Lembar A3'!CM72="","",'Form FGD RT Versi 1 Lembar A3'!CM72)</f>
        <v/>
      </c>
    </row>
    <row r="79" spans="2:17" ht="18.75" customHeight="1" x14ac:dyDescent="0.25">
      <c r="B79" s="156">
        <v>63</v>
      </c>
      <c r="C79" s="68" t="str">
        <f>A.1_Update!C79</f>
        <v/>
      </c>
      <c r="D79" s="156" t="str">
        <f>IF('Form FGD RT Versi 1 Lembar A3'!BZ73="","",'Form FGD RT Versi 1 Lembar A3'!BZ73)</f>
        <v/>
      </c>
      <c r="E79" s="157" t="str">
        <f>IF('Form FGD RT Versi 1 Lembar A3'!CA73="","",'Form FGD RT Versi 1 Lembar A3'!CA73)</f>
        <v/>
      </c>
      <c r="F79" s="159" t="str">
        <f>IF('Form FGD RT Versi 1 Lembar A3'!CB73="","",'Form FGD RT Versi 1 Lembar A3'!CB73)</f>
        <v/>
      </c>
      <c r="G79" s="159" t="str">
        <f>IF('Form FGD RT Versi 1 Lembar A3'!CC73="","",'Form FGD RT Versi 1 Lembar A3'!CC73)</f>
        <v/>
      </c>
      <c r="H79" s="157" t="str">
        <f>IF('Form FGD RT Versi 1 Lembar A3'!CD73="","",'Form FGD RT Versi 1 Lembar A3'!CD73)</f>
        <v/>
      </c>
      <c r="I79" s="158" t="str">
        <f>IF('Form FGD RT Versi 1 Lembar A3'!CE73="","",'Form FGD RT Versi 1 Lembar A3'!CE73)</f>
        <v/>
      </c>
      <c r="J79" s="156" t="str">
        <f>IF('Form FGD RT Versi 1 Lembar A3'!CF73="","",'Form FGD RT Versi 1 Lembar A3'!CF73)</f>
        <v/>
      </c>
      <c r="K79" s="157" t="str">
        <f>IF('Form FGD RT Versi 1 Lembar A3'!CG73="","",'Form FGD RT Versi 1 Lembar A3'!CG73)</f>
        <v/>
      </c>
      <c r="L79" s="158" t="str">
        <f>IF('Form FGD RT Versi 1 Lembar A3'!CH73="","",'Form FGD RT Versi 1 Lembar A3'!CH73)</f>
        <v/>
      </c>
      <c r="M79" s="157" t="str">
        <f>IF('Form FGD RT Versi 1 Lembar A3'!CI73="","",'Form FGD RT Versi 1 Lembar A3'!CI73)</f>
        <v/>
      </c>
      <c r="N79" s="159" t="str">
        <f>IF('Form FGD RT Versi 1 Lembar A3'!CJ73="","",'Form FGD RT Versi 1 Lembar A3'!CJ73)</f>
        <v/>
      </c>
      <c r="O79" s="159" t="str">
        <f>IF('Form FGD RT Versi 1 Lembar A3'!CK73="","",'Form FGD RT Versi 1 Lembar A3'!CK73)</f>
        <v/>
      </c>
      <c r="P79" s="157" t="str">
        <f>IF('Form FGD RT Versi 1 Lembar A3'!CL73="","",'Form FGD RT Versi 1 Lembar A3'!CL73)</f>
        <v/>
      </c>
      <c r="Q79" s="158" t="str">
        <f>IF('Form FGD RT Versi 1 Lembar A3'!CM73="","",'Form FGD RT Versi 1 Lembar A3'!CM73)</f>
        <v/>
      </c>
    </row>
    <row r="80" spans="2:17" ht="18.75" customHeight="1" x14ac:dyDescent="0.25">
      <c r="B80" s="156">
        <v>64</v>
      </c>
      <c r="C80" s="68" t="str">
        <f>A.1_Update!C80</f>
        <v/>
      </c>
      <c r="D80" s="156" t="str">
        <f>IF('Form FGD RT Versi 1 Lembar A3'!BZ74="","",'Form FGD RT Versi 1 Lembar A3'!BZ74)</f>
        <v/>
      </c>
      <c r="E80" s="157" t="str">
        <f>IF('Form FGD RT Versi 1 Lembar A3'!CA74="","",'Form FGD RT Versi 1 Lembar A3'!CA74)</f>
        <v/>
      </c>
      <c r="F80" s="159" t="str">
        <f>IF('Form FGD RT Versi 1 Lembar A3'!CB74="","",'Form FGD RT Versi 1 Lembar A3'!CB74)</f>
        <v/>
      </c>
      <c r="G80" s="159" t="str">
        <f>IF('Form FGD RT Versi 1 Lembar A3'!CC74="","",'Form FGD RT Versi 1 Lembar A3'!CC74)</f>
        <v/>
      </c>
      <c r="H80" s="157" t="str">
        <f>IF('Form FGD RT Versi 1 Lembar A3'!CD74="","",'Form FGD RT Versi 1 Lembar A3'!CD74)</f>
        <v/>
      </c>
      <c r="I80" s="158" t="str">
        <f>IF('Form FGD RT Versi 1 Lembar A3'!CE74="","",'Form FGD RT Versi 1 Lembar A3'!CE74)</f>
        <v/>
      </c>
      <c r="J80" s="156" t="str">
        <f>IF('Form FGD RT Versi 1 Lembar A3'!CF74="","",'Form FGD RT Versi 1 Lembar A3'!CF74)</f>
        <v/>
      </c>
      <c r="K80" s="157" t="str">
        <f>IF('Form FGD RT Versi 1 Lembar A3'!CG74="","",'Form FGD RT Versi 1 Lembar A3'!CG74)</f>
        <v/>
      </c>
      <c r="L80" s="158" t="str">
        <f>IF('Form FGD RT Versi 1 Lembar A3'!CH74="","",'Form FGD RT Versi 1 Lembar A3'!CH74)</f>
        <v/>
      </c>
      <c r="M80" s="157" t="str">
        <f>IF('Form FGD RT Versi 1 Lembar A3'!CI74="","",'Form FGD RT Versi 1 Lembar A3'!CI74)</f>
        <v/>
      </c>
      <c r="N80" s="159" t="str">
        <f>IF('Form FGD RT Versi 1 Lembar A3'!CJ74="","",'Form FGD RT Versi 1 Lembar A3'!CJ74)</f>
        <v/>
      </c>
      <c r="O80" s="159" t="str">
        <f>IF('Form FGD RT Versi 1 Lembar A3'!CK74="","",'Form FGD RT Versi 1 Lembar A3'!CK74)</f>
        <v/>
      </c>
      <c r="P80" s="157" t="str">
        <f>IF('Form FGD RT Versi 1 Lembar A3'!CL74="","",'Form FGD RT Versi 1 Lembar A3'!CL74)</f>
        <v/>
      </c>
      <c r="Q80" s="158" t="str">
        <f>IF('Form FGD RT Versi 1 Lembar A3'!CM74="","",'Form FGD RT Versi 1 Lembar A3'!CM74)</f>
        <v/>
      </c>
    </row>
    <row r="81" spans="2:17" ht="18.75" customHeight="1" x14ac:dyDescent="0.25">
      <c r="B81" s="156">
        <v>65</v>
      </c>
      <c r="C81" s="68" t="str">
        <f>A.1_Update!C81</f>
        <v/>
      </c>
      <c r="D81" s="156" t="str">
        <f>IF('Form FGD RT Versi 1 Lembar A3'!BZ75="","",'Form FGD RT Versi 1 Lembar A3'!BZ75)</f>
        <v/>
      </c>
      <c r="E81" s="157" t="str">
        <f>IF('Form FGD RT Versi 1 Lembar A3'!CA75="","",'Form FGD RT Versi 1 Lembar A3'!CA75)</f>
        <v/>
      </c>
      <c r="F81" s="159" t="str">
        <f>IF('Form FGD RT Versi 1 Lembar A3'!CB75="","",'Form FGD RT Versi 1 Lembar A3'!CB75)</f>
        <v/>
      </c>
      <c r="G81" s="159" t="str">
        <f>IF('Form FGD RT Versi 1 Lembar A3'!CC75="","",'Form FGD RT Versi 1 Lembar A3'!CC75)</f>
        <v/>
      </c>
      <c r="H81" s="157" t="str">
        <f>IF('Form FGD RT Versi 1 Lembar A3'!CD75="","",'Form FGD RT Versi 1 Lembar A3'!CD75)</f>
        <v/>
      </c>
      <c r="I81" s="158" t="str">
        <f>IF('Form FGD RT Versi 1 Lembar A3'!CE75="","",'Form FGD RT Versi 1 Lembar A3'!CE75)</f>
        <v/>
      </c>
      <c r="J81" s="156" t="str">
        <f>IF('Form FGD RT Versi 1 Lembar A3'!CF75="","",'Form FGD RT Versi 1 Lembar A3'!CF75)</f>
        <v/>
      </c>
      <c r="K81" s="157" t="str">
        <f>IF('Form FGD RT Versi 1 Lembar A3'!CG75="","",'Form FGD RT Versi 1 Lembar A3'!CG75)</f>
        <v/>
      </c>
      <c r="L81" s="158" t="str">
        <f>IF('Form FGD RT Versi 1 Lembar A3'!CH75="","",'Form FGD RT Versi 1 Lembar A3'!CH75)</f>
        <v/>
      </c>
      <c r="M81" s="157" t="str">
        <f>IF('Form FGD RT Versi 1 Lembar A3'!CI75="","",'Form FGD RT Versi 1 Lembar A3'!CI75)</f>
        <v/>
      </c>
      <c r="N81" s="159" t="str">
        <f>IF('Form FGD RT Versi 1 Lembar A3'!CJ75="","",'Form FGD RT Versi 1 Lembar A3'!CJ75)</f>
        <v/>
      </c>
      <c r="O81" s="159" t="str">
        <f>IF('Form FGD RT Versi 1 Lembar A3'!CK75="","",'Form FGD RT Versi 1 Lembar A3'!CK75)</f>
        <v/>
      </c>
      <c r="P81" s="157" t="str">
        <f>IF('Form FGD RT Versi 1 Lembar A3'!CL75="","",'Form FGD RT Versi 1 Lembar A3'!CL75)</f>
        <v/>
      </c>
      <c r="Q81" s="158" t="str">
        <f>IF('Form FGD RT Versi 1 Lembar A3'!CM75="","",'Form FGD RT Versi 1 Lembar A3'!CM75)</f>
        <v/>
      </c>
    </row>
    <row r="82" spans="2:17" ht="18.75" customHeight="1" x14ac:dyDescent="0.25">
      <c r="B82" s="156">
        <v>66</v>
      </c>
      <c r="C82" s="68" t="str">
        <f>A.1_Update!C82</f>
        <v/>
      </c>
      <c r="D82" s="156" t="str">
        <f>IF('Form FGD RT Versi 1 Lembar A3'!BZ76="","",'Form FGD RT Versi 1 Lembar A3'!BZ76)</f>
        <v/>
      </c>
      <c r="E82" s="157" t="str">
        <f>IF('Form FGD RT Versi 1 Lembar A3'!CA76="","",'Form FGD RT Versi 1 Lembar A3'!CA76)</f>
        <v/>
      </c>
      <c r="F82" s="159" t="str">
        <f>IF('Form FGD RT Versi 1 Lembar A3'!CB76="","",'Form FGD RT Versi 1 Lembar A3'!CB76)</f>
        <v/>
      </c>
      <c r="G82" s="159" t="str">
        <f>IF('Form FGD RT Versi 1 Lembar A3'!CC76="","",'Form FGD RT Versi 1 Lembar A3'!CC76)</f>
        <v/>
      </c>
      <c r="H82" s="157" t="str">
        <f>IF('Form FGD RT Versi 1 Lembar A3'!CD76="","",'Form FGD RT Versi 1 Lembar A3'!CD76)</f>
        <v/>
      </c>
      <c r="I82" s="158" t="str">
        <f>IF('Form FGD RT Versi 1 Lembar A3'!CE76="","",'Form FGD RT Versi 1 Lembar A3'!CE76)</f>
        <v/>
      </c>
      <c r="J82" s="156" t="str">
        <f>IF('Form FGD RT Versi 1 Lembar A3'!CF76="","",'Form FGD RT Versi 1 Lembar A3'!CF76)</f>
        <v/>
      </c>
      <c r="K82" s="157" t="str">
        <f>IF('Form FGD RT Versi 1 Lembar A3'!CG76="","",'Form FGD RT Versi 1 Lembar A3'!CG76)</f>
        <v/>
      </c>
      <c r="L82" s="158" t="str">
        <f>IF('Form FGD RT Versi 1 Lembar A3'!CH76="","",'Form FGD RT Versi 1 Lembar A3'!CH76)</f>
        <v/>
      </c>
      <c r="M82" s="157" t="str">
        <f>IF('Form FGD RT Versi 1 Lembar A3'!CI76="","",'Form FGD RT Versi 1 Lembar A3'!CI76)</f>
        <v/>
      </c>
      <c r="N82" s="159" t="str">
        <f>IF('Form FGD RT Versi 1 Lembar A3'!CJ76="","",'Form FGD RT Versi 1 Lembar A3'!CJ76)</f>
        <v/>
      </c>
      <c r="O82" s="159" t="str">
        <f>IF('Form FGD RT Versi 1 Lembar A3'!CK76="","",'Form FGD RT Versi 1 Lembar A3'!CK76)</f>
        <v/>
      </c>
      <c r="P82" s="157" t="str">
        <f>IF('Form FGD RT Versi 1 Lembar A3'!CL76="","",'Form FGD RT Versi 1 Lembar A3'!CL76)</f>
        <v/>
      </c>
      <c r="Q82" s="158" t="str">
        <f>IF('Form FGD RT Versi 1 Lembar A3'!CM76="","",'Form FGD RT Versi 1 Lembar A3'!CM76)</f>
        <v/>
      </c>
    </row>
    <row r="83" spans="2:17" ht="18.75" customHeight="1" x14ac:dyDescent="0.25">
      <c r="B83" s="156">
        <v>67</v>
      </c>
      <c r="C83" s="68" t="str">
        <f>A.1_Update!C83</f>
        <v/>
      </c>
      <c r="D83" s="156" t="str">
        <f>IF('Form FGD RT Versi 1 Lembar A3'!BZ77="","",'Form FGD RT Versi 1 Lembar A3'!BZ77)</f>
        <v/>
      </c>
      <c r="E83" s="157" t="str">
        <f>IF('Form FGD RT Versi 1 Lembar A3'!CA77="","",'Form FGD RT Versi 1 Lembar A3'!CA77)</f>
        <v/>
      </c>
      <c r="F83" s="159" t="str">
        <f>IF('Form FGD RT Versi 1 Lembar A3'!CB77="","",'Form FGD RT Versi 1 Lembar A3'!CB77)</f>
        <v/>
      </c>
      <c r="G83" s="159" t="str">
        <f>IF('Form FGD RT Versi 1 Lembar A3'!CC77="","",'Form FGD RT Versi 1 Lembar A3'!CC77)</f>
        <v/>
      </c>
      <c r="H83" s="157" t="str">
        <f>IF('Form FGD RT Versi 1 Lembar A3'!CD77="","",'Form FGD RT Versi 1 Lembar A3'!CD77)</f>
        <v/>
      </c>
      <c r="I83" s="158" t="str">
        <f>IF('Form FGD RT Versi 1 Lembar A3'!CE77="","",'Form FGD RT Versi 1 Lembar A3'!CE77)</f>
        <v/>
      </c>
      <c r="J83" s="156" t="str">
        <f>IF('Form FGD RT Versi 1 Lembar A3'!CF77="","",'Form FGD RT Versi 1 Lembar A3'!CF77)</f>
        <v/>
      </c>
      <c r="K83" s="157" t="str">
        <f>IF('Form FGD RT Versi 1 Lembar A3'!CG77="","",'Form FGD RT Versi 1 Lembar A3'!CG77)</f>
        <v/>
      </c>
      <c r="L83" s="158" t="str">
        <f>IF('Form FGD RT Versi 1 Lembar A3'!CH77="","",'Form FGD RT Versi 1 Lembar A3'!CH77)</f>
        <v/>
      </c>
      <c r="M83" s="157" t="str">
        <f>IF('Form FGD RT Versi 1 Lembar A3'!CI77="","",'Form FGD RT Versi 1 Lembar A3'!CI77)</f>
        <v/>
      </c>
      <c r="N83" s="159" t="str">
        <f>IF('Form FGD RT Versi 1 Lembar A3'!CJ77="","",'Form FGD RT Versi 1 Lembar A3'!CJ77)</f>
        <v/>
      </c>
      <c r="O83" s="159" t="str">
        <f>IF('Form FGD RT Versi 1 Lembar A3'!CK77="","",'Form FGD RT Versi 1 Lembar A3'!CK77)</f>
        <v/>
      </c>
      <c r="P83" s="157" t="str">
        <f>IF('Form FGD RT Versi 1 Lembar A3'!CL77="","",'Form FGD RT Versi 1 Lembar A3'!CL77)</f>
        <v/>
      </c>
      <c r="Q83" s="158" t="str">
        <f>IF('Form FGD RT Versi 1 Lembar A3'!CM77="","",'Form FGD RT Versi 1 Lembar A3'!CM77)</f>
        <v/>
      </c>
    </row>
    <row r="84" spans="2:17" ht="18.75" customHeight="1" x14ac:dyDescent="0.25">
      <c r="B84" s="156">
        <v>68</v>
      </c>
      <c r="C84" s="68" t="str">
        <f>A.1_Update!C84</f>
        <v/>
      </c>
      <c r="D84" s="156" t="str">
        <f>IF('Form FGD RT Versi 1 Lembar A3'!BZ78="","",'Form FGD RT Versi 1 Lembar A3'!BZ78)</f>
        <v/>
      </c>
      <c r="E84" s="157" t="str">
        <f>IF('Form FGD RT Versi 1 Lembar A3'!CA78="","",'Form FGD RT Versi 1 Lembar A3'!CA78)</f>
        <v/>
      </c>
      <c r="F84" s="159" t="str">
        <f>IF('Form FGD RT Versi 1 Lembar A3'!CB78="","",'Form FGD RT Versi 1 Lembar A3'!CB78)</f>
        <v/>
      </c>
      <c r="G84" s="159" t="str">
        <f>IF('Form FGD RT Versi 1 Lembar A3'!CC78="","",'Form FGD RT Versi 1 Lembar A3'!CC78)</f>
        <v/>
      </c>
      <c r="H84" s="157" t="str">
        <f>IF('Form FGD RT Versi 1 Lembar A3'!CD78="","",'Form FGD RT Versi 1 Lembar A3'!CD78)</f>
        <v/>
      </c>
      <c r="I84" s="158" t="str">
        <f>IF('Form FGD RT Versi 1 Lembar A3'!CE78="","",'Form FGD RT Versi 1 Lembar A3'!CE78)</f>
        <v/>
      </c>
      <c r="J84" s="156" t="str">
        <f>IF('Form FGD RT Versi 1 Lembar A3'!CF78="","",'Form FGD RT Versi 1 Lembar A3'!CF78)</f>
        <v/>
      </c>
      <c r="K84" s="157" t="str">
        <f>IF('Form FGD RT Versi 1 Lembar A3'!CG78="","",'Form FGD RT Versi 1 Lembar A3'!CG78)</f>
        <v/>
      </c>
      <c r="L84" s="158" t="str">
        <f>IF('Form FGD RT Versi 1 Lembar A3'!CH78="","",'Form FGD RT Versi 1 Lembar A3'!CH78)</f>
        <v/>
      </c>
      <c r="M84" s="157" t="str">
        <f>IF('Form FGD RT Versi 1 Lembar A3'!CI78="","",'Form FGD RT Versi 1 Lembar A3'!CI78)</f>
        <v/>
      </c>
      <c r="N84" s="159" t="str">
        <f>IF('Form FGD RT Versi 1 Lembar A3'!CJ78="","",'Form FGD RT Versi 1 Lembar A3'!CJ78)</f>
        <v/>
      </c>
      <c r="O84" s="159" t="str">
        <f>IF('Form FGD RT Versi 1 Lembar A3'!CK78="","",'Form FGD RT Versi 1 Lembar A3'!CK78)</f>
        <v/>
      </c>
      <c r="P84" s="157" t="str">
        <f>IF('Form FGD RT Versi 1 Lembar A3'!CL78="","",'Form FGD RT Versi 1 Lembar A3'!CL78)</f>
        <v/>
      </c>
      <c r="Q84" s="158" t="str">
        <f>IF('Form FGD RT Versi 1 Lembar A3'!CM78="","",'Form FGD RT Versi 1 Lembar A3'!CM78)</f>
        <v/>
      </c>
    </row>
    <row r="85" spans="2:17" ht="18.75" customHeight="1" x14ac:dyDescent="0.25">
      <c r="B85" s="156">
        <v>69</v>
      </c>
      <c r="C85" s="68" t="str">
        <f>A.1_Update!C85</f>
        <v/>
      </c>
      <c r="D85" s="156" t="str">
        <f>IF('Form FGD RT Versi 1 Lembar A3'!BZ79="","",'Form FGD RT Versi 1 Lembar A3'!BZ79)</f>
        <v/>
      </c>
      <c r="E85" s="157" t="str">
        <f>IF('Form FGD RT Versi 1 Lembar A3'!CA79="","",'Form FGD RT Versi 1 Lembar A3'!CA79)</f>
        <v/>
      </c>
      <c r="F85" s="159" t="str">
        <f>IF('Form FGD RT Versi 1 Lembar A3'!CB79="","",'Form FGD RT Versi 1 Lembar A3'!CB79)</f>
        <v/>
      </c>
      <c r="G85" s="159" t="str">
        <f>IF('Form FGD RT Versi 1 Lembar A3'!CC79="","",'Form FGD RT Versi 1 Lembar A3'!CC79)</f>
        <v/>
      </c>
      <c r="H85" s="157" t="str">
        <f>IF('Form FGD RT Versi 1 Lembar A3'!CD79="","",'Form FGD RT Versi 1 Lembar A3'!CD79)</f>
        <v/>
      </c>
      <c r="I85" s="158" t="str">
        <f>IF('Form FGD RT Versi 1 Lembar A3'!CE79="","",'Form FGD RT Versi 1 Lembar A3'!CE79)</f>
        <v/>
      </c>
      <c r="J85" s="156" t="str">
        <f>IF('Form FGD RT Versi 1 Lembar A3'!CF79="","",'Form FGD RT Versi 1 Lembar A3'!CF79)</f>
        <v/>
      </c>
      <c r="K85" s="157" t="str">
        <f>IF('Form FGD RT Versi 1 Lembar A3'!CG79="","",'Form FGD RT Versi 1 Lembar A3'!CG79)</f>
        <v/>
      </c>
      <c r="L85" s="158" t="str">
        <f>IF('Form FGD RT Versi 1 Lembar A3'!CH79="","",'Form FGD RT Versi 1 Lembar A3'!CH79)</f>
        <v/>
      </c>
      <c r="M85" s="157" t="str">
        <f>IF('Form FGD RT Versi 1 Lembar A3'!CI79="","",'Form FGD RT Versi 1 Lembar A3'!CI79)</f>
        <v/>
      </c>
      <c r="N85" s="159" t="str">
        <f>IF('Form FGD RT Versi 1 Lembar A3'!CJ79="","",'Form FGD RT Versi 1 Lembar A3'!CJ79)</f>
        <v/>
      </c>
      <c r="O85" s="159" t="str">
        <f>IF('Form FGD RT Versi 1 Lembar A3'!CK79="","",'Form FGD RT Versi 1 Lembar A3'!CK79)</f>
        <v/>
      </c>
      <c r="P85" s="157" t="str">
        <f>IF('Form FGD RT Versi 1 Lembar A3'!CL79="","",'Form FGD RT Versi 1 Lembar A3'!CL79)</f>
        <v/>
      </c>
      <c r="Q85" s="158" t="str">
        <f>IF('Form FGD RT Versi 1 Lembar A3'!CM79="","",'Form FGD RT Versi 1 Lembar A3'!CM79)</f>
        <v/>
      </c>
    </row>
    <row r="86" spans="2:17" ht="18.75" customHeight="1" x14ac:dyDescent="0.25">
      <c r="B86" s="156">
        <v>70</v>
      </c>
      <c r="C86" s="68" t="str">
        <f>A.1_Update!C86</f>
        <v/>
      </c>
      <c r="D86" s="156" t="str">
        <f>IF('Form FGD RT Versi 1 Lembar A3'!BZ80="","",'Form FGD RT Versi 1 Lembar A3'!BZ80)</f>
        <v/>
      </c>
      <c r="E86" s="157" t="str">
        <f>IF('Form FGD RT Versi 1 Lembar A3'!CA80="","",'Form FGD RT Versi 1 Lembar A3'!CA80)</f>
        <v/>
      </c>
      <c r="F86" s="159" t="str">
        <f>IF('Form FGD RT Versi 1 Lembar A3'!CB80="","",'Form FGD RT Versi 1 Lembar A3'!CB80)</f>
        <v/>
      </c>
      <c r="G86" s="159" t="str">
        <f>IF('Form FGD RT Versi 1 Lembar A3'!CC80="","",'Form FGD RT Versi 1 Lembar A3'!CC80)</f>
        <v/>
      </c>
      <c r="H86" s="157" t="str">
        <f>IF('Form FGD RT Versi 1 Lembar A3'!CD80="","",'Form FGD RT Versi 1 Lembar A3'!CD80)</f>
        <v/>
      </c>
      <c r="I86" s="158" t="str">
        <f>IF('Form FGD RT Versi 1 Lembar A3'!CE80="","",'Form FGD RT Versi 1 Lembar A3'!CE80)</f>
        <v/>
      </c>
      <c r="J86" s="156" t="str">
        <f>IF('Form FGD RT Versi 1 Lembar A3'!CF80="","",'Form FGD RT Versi 1 Lembar A3'!CF80)</f>
        <v/>
      </c>
      <c r="K86" s="157" t="str">
        <f>IF('Form FGD RT Versi 1 Lembar A3'!CG80="","",'Form FGD RT Versi 1 Lembar A3'!CG80)</f>
        <v/>
      </c>
      <c r="L86" s="158" t="str">
        <f>IF('Form FGD RT Versi 1 Lembar A3'!CH80="","",'Form FGD RT Versi 1 Lembar A3'!CH80)</f>
        <v/>
      </c>
      <c r="M86" s="157" t="str">
        <f>IF('Form FGD RT Versi 1 Lembar A3'!CI80="","",'Form FGD RT Versi 1 Lembar A3'!CI80)</f>
        <v/>
      </c>
      <c r="N86" s="159" t="str">
        <f>IF('Form FGD RT Versi 1 Lembar A3'!CJ80="","",'Form FGD RT Versi 1 Lembar A3'!CJ80)</f>
        <v/>
      </c>
      <c r="O86" s="159" t="str">
        <f>IF('Form FGD RT Versi 1 Lembar A3'!CK80="","",'Form FGD RT Versi 1 Lembar A3'!CK80)</f>
        <v/>
      </c>
      <c r="P86" s="157" t="str">
        <f>IF('Form FGD RT Versi 1 Lembar A3'!CL80="","",'Form FGD RT Versi 1 Lembar A3'!CL80)</f>
        <v/>
      </c>
      <c r="Q86" s="158" t="str">
        <f>IF('Form FGD RT Versi 1 Lembar A3'!CM80="","",'Form FGD RT Versi 1 Lembar A3'!CM80)</f>
        <v/>
      </c>
    </row>
    <row r="87" spans="2:17" ht="18.75" customHeight="1" x14ac:dyDescent="0.25">
      <c r="B87" s="156">
        <v>71</v>
      </c>
      <c r="C87" s="68" t="str">
        <f>A.1_Update!C87</f>
        <v/>
      </c>
      <c r="D87" s="156" t="str">
        <f>IF('Form FGD RT Versi 1 Lembar A3'!BZ81="","",'Form FGD RT Versi 1 Lembar A3'!BZ81)</f>
        <v/>
      </c>
      <c r="E87" s="157" t="str">
        <f>IF('Form FGD RT Versi 1 Lembar A3'!CA81="","",'Form FGD RT Versi 1 Lembar A3'!CA81)</f>
        <v/>
      </c>
      <c r="F87" s="159" t="str">
        <f>IF('Form FGD RT Versi 1 Lembar A3'!CB81="","",'Form FGD RT Versi 1 Lembar A3'!CB81)</f>
        <v/>
      </c>
      <c r="G87" s="159" t="str">
        <f>IF('Form FGD RT Versi 1 Lembar A3'!CC81="","",'Form FGD RT Versi 1 Lembar A3'!CC81)</f>
        <v/>
      </c>
      <c r="H87" s="157" t="str">
        <f>IF('Form FGD RT Versi 1 Lembar A3'!CD81="","",'Form FGD RT Versi 1 Lembar A3'!CD81)</f>
        <v/>
      </c>
      <c r="I87" s="158" t="str">
        <f>IF('Form FGD RT Versi 1 Lembar A3'!CE81="","",'Form FGD RT Versi 1 Lembar A3'!CE81)</f>
        <v/>
      </c>
      <c r="J87" s="156" t="str">
        <f>IF('Form FGD RT Versi 1 Lembar A3'!CF81="","",'Form FGD RT Versi 1 Lembar A3'!CF81)</f>
        <v/>
      </c>
      <c r="K87" s="157" t="str">
        <f>IF('Form FGD RT Versi 1 Lembar A3'!CG81="","",'Form FGD RT Versi 1 Lembar A3'!CG81)</f>
        <v/>
      </c>
      <c r="L87" s="158" t="str">
        <f>IF('Form FGD RT Versi 1 Lembar A3'!CH81="","",'Form FGD RT Versi 1 Lembar A3'!CH81)</f>
        <v/>
      </c>
      <c r="M87" s="157" t="str">
        <f>IF('Form FGD RT Versi 1 Lembar A3'!CI81="","",'Form FGD RT Versi 1 Lembar A3'!CI81)</f>
        <v/>
      </c>
      <c r="N87" s="159" t="str">
        <f>IF('Form FGD RT Versi 1 Lembar A3'!CJ81="","",'Form FGD RT Versi 1 Lembar A3'!CJ81)</f>
        <v/>
      </c>
      <c r="O87" s="159" t="str">
        <f>IF('Form FGD RT Versi 1 Lembar A3'!CK81="","",'Form FGD RT Versi 1 Lembar A3'!CK81)</f>
        <v/>
      </c>
      <c r="P87" s="157" t="str">
        <f>IF('Form FGD RT Versi 1 Lembar A3'!CL81="","",'Form FGD RT Versi 1 Lembar A3'!CL81)</f>
        <v/>
      </c>
      <c r="Q87" s="158" t="str">
        <f>IF('Form FGD RT Versi 1 Lembar A3'!CM81="","",'Form FGD RT Versi 1 Lembar A3'!CM81)</f>
        <v/>
      </c>
    </row>
    <row r="88" spans="2:17" ht="18.75" customHeight="1" x14ac:dyDescent="0.25">
      <c r="B88" s="156">
        <v>72</v>
      </c>
      <c r="C88" s="68" t="str">
        <f>A.1_Update!C88</f>
        <v/>
      </c>
      <c r="D88" s="156" t="str">
        <f>IF('Form FGD RT Versi 1 Lembar A3'!BZ82="","",'Form FGD RT Versi 1 Lembar A3'!BZ82)</f>
        <v/>
      </c>
      <c r="E88" s="157" t="str">
        <f>IF('Form FGD RT Versi 1 Lembar A3'!CA82="","",'Form FGD RT Versi 1 Lembar A3'!CA82)</f>
        <v/>
      </c>
      <c r="F88" s="159" t="str">
        <f>IF('Form FGD RT Versi 1 Lembar A3'!CB82="","",'Form FGD RT Versi 1 Lembar A3'!CB82)</f>
        <v/>
      </c>
      <c r="G88" s="159" t="str">
        <f>IF('Form FGD RT Versi 1 Lembar A3'!CC82="","",'Form FGD RT Versi 1 Lembar A3'!CC82)</f>
        <v/>
      </c>
      <c r="H88" s="157" t="str">
        <f>IF('Form FGD RT Versi 1 Lembar A3'!CD82="","",'Form FGD RT Versi 1 Lembar A3'!CD82)</f>
        <v/>
      </c>
      <c r="I88" s="158" t="str">
        <f>IF('Form FGD RT Versi 1 Lembar A3'!CE82="","",'Form FGD RT Versi 1 Lembar A3'!CE82)</f>
        <v/>
      </c>
      <c r="J88" s="156" t="str">
        <f>IF('Form FGD RT Versi 1 Lembar A3'!CF82="","",'Form FGD RT Versi 1 Lembar A3'!CF82)</f>
        <v/>
      </c>
      <c r="K88" s="157" t="str">
        <f>IF('Form FGD RT Versi 1 Lembar A3'!CG82="","",'Form FGD RT Versi 1 Lembar A3'!CG82)</f>
        <v/>
      </c>
      <c r="L88" s="158" t="str">
        <f>IF('Form FGD RT Versi 1 Lembar A3'!CH82="","",'Form FGD RT Versi 1 Lembar A3'!CH82)</f>
        <v/>
      </c>
      <c r="M88" s="157" t="str">
        <f>IF('Form FGD RT Versi 1 Lembar A3'!CI82="","",'Form FGD RT Versi 1 Lembar A3'!CI82)</f>
        <v/>
      </c>
      <c r="N88" s="159" t="str">
        <f>IF('Form FGD RT Versi 1 Lembar A3'!CJ82="","",'Form FGD RT Versi 1 Lembar A3'!CJ82)</f>
        <v/>
      </c>
      <c r="O88" s="159" t="str">
        <f>IF('Form FGD RT Versi 1 Lembar A3'!CK82="","",'Form FGD RT Versi 1 Lembar A3'!CK82)</f>
        <v/>
      </c>
      <c r="P88" s="157" t="str">
        <f>IF('Form FGD RT Versi 1 Lembar A3'!CL82="","",'Form FGD RT Versi 1 Lembar A3'!CL82)</f>
        <v/>
      </c>
      <c r="Q88" s="158" t="str">
        <f>IF('Form FGD RT Versi 1 Lembar A3'!CM82="","",'Form FGD RT Versi 1 Lembar A3'!CM82)</f>
        <v/>
      </c>
    </row>
    <row r="89" spans="2:17" ht="18.75" customHeight="1" x14ac:dyDescent="0.25">
      <c r="B89" s="156">
        <v>73</v>
      </c>
      <c r="C89" s="68" t="str">
        <f>A.1_Update!C89</f>
        <v/>
      </c>
      <c r="D89" s="156" t="str">
        <f>IF('Form FGD RT Versi 1 Lembar A3'!BZ83="","",'Form FGD RT Versi 1 Lembar A3'!BZ83)</f>
        <v/>
      </c>
      <c r="E89" s="157" t="str">
        <f>IF('Form FGD RT Versi 1 Lembar A3'!CA83="","",'Form FGD RT Versi 1 Lembar A3'!CA83)</f>
        <v/>
      </c>
      <c r="F89" s="159" t="str">
        <f>IF('Form FGD RT Versi 1 Lembar A3'!CB83="","",'Form FGD RT Versi 1 Lembar A3'!CB83)</f>
        <v/>
      </c>
      <c r="G89" s="159" t="str">
        <f>IF('Form FGD RT Versi 1 Lembar A3'!CC83="","",'Form FGD RT Versi 1 Lembar A3'!CC83)</f>
        <v/>
      </c>
      <c r="H89" s="157" t="str">
        <f>IF('Form FGD RT Versi 1 Lembar A3'!CD83="","",'Form FGD RT Versi 1 Lembar A3'!CD83)</f>
        <v/>
      </c>
      <c r="I89" s="158" t="str">
        <f>IF('Form FGD RT Versi 1 Lembar A3'!CE83="","",'Form FGD RT Versi 1 Lembar A3'!CE83)</f>
        <v/>
      </c>
      <c r="J89" s="156" t="str">
        <f>IF('Form FGD RT Versi 1 Lembar A3'!CF83="","",'Form FGD RT Versi 1 Lembar A3'!CF83)</f>
        <v/>
      </c>
      <c r="K89" s="157" t="str">
        <f>IF('Form FGD RT Versi 1 Lembar A3'!CG83="","",'Form FGD RT Versi 1 Lembar A3'!CG83)</f>
        <v/>
      </c>
      <c r="L89" s="158" t="str">
        <f>IF('Form FGD RT Versi 1 Lembar A3'!CH83="","",'Form FGD RT Versi 1 Lembar A3'!CH83)</f>
        <v/>
      </c>
      <c r="M89" s="157" t="str">
        <f>IF('Form FGD RT Versi 1 Lembar A3'!CI83="","",'Form FGD RT Versi 1 Lembar A3'!CI83)</f>
        <v/>
      </c>
      <c r="N89" s="159" t="str">
        <f>IF('Form FGD RT Versi 1 Lembar A3'!CJ83="","",'Form FGD RT Versi 1 Lembar A3'!CJ83)</f>
        <v/>
      </c>
      <c r="O89" s="159" t="str">
        <f>IF('Form FGD RT Versi 1 Lembar A3'!CK83="","",'Form FGD RT Versi 1 Lembar A3'!CK83)</f>
        <v/>
      </c>
      <c r="P89" s="157" t="str">
        <f>IF('Form FGD RT Versi 1 Lembar A3'!CL83="","",'Form FGD RT Versi 1 Lembar A3'!CL83)</f>
        <v/>
      </c>
      <c r="Q89" s="158" t="str">
        <f>IF('Form FGD RT Versi 1 Lembar A3'!CM83="","",'Form FGD RT Versi 1 Lembar A3'!CM83)</f>
        <v/>
      </c>
    </row>
    <row r="90" spans="2:17" ht="18.75" customHeight="1" x14ac:dyDescent="0.25">
      <c r="B90" s="156">
        <v>74</v>
      </c>
      <c r="C90" s="68" t="str">
        <f>A.1_Update!C90</f>
        <v/>
      </c>
      <c r="D90" s="156" t="str">
        <f>IF('Form FGD RT Versi 1 Lembar A3'!BZ84="","",'Form FGD RT Versi 1 Lembar A3'!BZ84)</f>
        <v/>
      </c>
      <c r="E90" s="157" t="str">
        <f>IF('Form FGD RT Versi 1 Lembar A3'!CA84="","",'Form FGD RT Versi 1 Lembar A3'!CA84)</f>
        <v/>
      </c>
      <c r="F90" s="159" t="str">
        <f>IF('Form FGD RT Versi 1 Lembar A3'!CB84="","",'Form FGD RT Versi 1 Lembar A3'!CB84)</f>
        <v/>
      </c>
      <c r="G90" s="159" t="str">
        <f>IF('Form FGD RT Versi 1 Lembar A3'!CC84="","",'Form FGD RT Versi 1 Lembar A3'!CC84)</f>
        <v/>
      </c>
      <c r="H90" s="157" t="str">
        <f>IF('Form FGD RT Versi 1 Lembar A3'!CD84="","",'Form FGD RT Versi 1 Lembar A3'!CD84)</f>
        <v/>
      </c>
      <c r="I90" s="158" t="str">
        <f>IF('Form FGD RT Versi 1 Lembar A3'!CE84="","",'Form FGD RT Versi 1 Lembar A3'!CE84)</f>
        <v/>
      </c>
      <c r="J90" s="156" t="str">
        <f>IF('Form FGD RT Versi 1 Lembar A3'!CF84="","",'Form FGD RT Versi 1 Lembar A3'!CF84)</f>
        <v/>
      </c>
      <c r="K90" s="157" t="str">
        <f>IF('Form FGD RT Versi 1 Lembar A3'!CG84="","",'Form FGD RT Versi 1 Lembar A3'!CG84)</f>
        <v/>
      </c>
      <c r="L90" s="158" t="str">
        <f>IF('Form FGD RT Versi 1 Lembar A3'!CH84="","",'Form FGD RT Versi 1 Lembar A3'!CH84)</f>
        <v/>
      </c>
      <c r="M90" s="157" t="str">
        <f>IF('Form FGD RT Versi 1 Lembar A3'!CI84="","",'Form FGD RT Versi 1 Lembar A3'!CI84)</f>
        <v/>
      </c>
      <c r="N90" s="159" t="str">
        <f>IF('Form FGD RT Versi 1 Lembar A3'!CJ84="","",'Form FGD RT Versi 1 Lembar A3'!CJ84)</f>
        <v/>
      </c>
      <c r="O90" s="159" t="str">
        <f>IF('Form FGD RT Versi 1 Lembar A3'!CK84="","",'Form FGD RT Versi 1 Lembar A3'!CK84)</f>
        <v/>
      </c>
      <c r="P90" s="157" t="str">
        <f>IF('Form FGD RT Versi 1 Lembar A3'!CL84="","",'Form FGD RT Versi 1 Lembar A3'!CL84)</f>
        <v/>
      </c>
      <c r="Q90" s="158" t="str">
        <f>IF('Form FGD RT Versi 1 Lembar A3'!CM84="","",'Form FGD RT Versi 1 Lembar A3'!CM84)</f>
        <v/>
      </c>
    </row>
    <row r="91" spans="2:17" ht="18.75" customHeight="1" x14ac:dyDescent="0.25">
      <c r="B91" s="156">
        <v>75</v>
      </c>
      <c r="C91" s="68" t="str">
        <f>A.1_Update!C91</f>
        <v/>
      </c>
      <c r="D91" s="156" t="str">
        <f>IF('Form FGD RT Versi 1 Lembar A3'!BZ85="","",'Form FGD RT Versi 1 Lembar A3'!BZ85)</f>
        <v/>
      </c>
      <c r="E91" s="157" t="str">
        <f>IF('Form FGD RT Versi 1 Lembar A3'!CA85="","",'Form FGD RT Versi 1 Lembar A3'!CA85)</f>
        <v/>
      </c>
      <c r="F91" s="159" t="str">
        <f>IF('Form FGD RT Versi 1 Lembar A3'!CB85="","",'Form FGD RT Versi 1 Lembar A3'!CB85)</f>
        <v/>
      </c>
      <c r="G91" s="159" t="str">
        <f>IF('Form FGD RT Versi 1 Lembar A3'!CC85="","",'Form FGD RT Versi 1 Lembar A3'!CC85)</f>
        <v/>
      </c>
      <c r="H91" s="157" t="str">
        <f>IF('Form FGD RT Versi 1 Lembar A3'!CD85="","",'Form FGD RT Versi 1 Lembar A3'!CD85)</f>
        <v/>
      </c>
      <c r="I91" s="158" t="str">
        <f>IF('Form FGD RT Versi 1 Lembar A3'!CE85="","",'Form FGD RT Versi 1 Lembar A3'!CE85)</f>
        <v/>
      </c>
      <c r="J91" s="156" t="str">
        <f>IF('Form FGD RT Versi 1 Lembar A3'!CF85="","",'Form FGD RT Versi 1 Lembar A3'!CF85)</f>
        <v/>
      </c>
      <c r="K91" s="157" t="str">
        <f>IF('Form FGD RT Versi 1 Lembar A3'!CG85="","",'Form FGD RT Versi 1 Lembar A3'!CG85)</f>
        <v/>
      </c>
      <c r="L91" s="158" t="str">
        <f>IF('Form FGD RT Versi 1 Lembar A3'!CH85="","",'Form FGD RT Versi 1 Lembar A3'!CH85)</f>
        <v/>
      </c>
      <c r="M91" s="157" t="str">
        <f>IF('Form FGD RT Versi 1 Lembar A3'!CI85="","",'Form FGD RT Versi 1 Lembar A3'!CI85)</f>
        <v/>
      </c>
      <c r="N91" s="159" t="str">
        <f>IF('Form FGD RT Versi 1 Lembar A3'!CJ85="","",'Form FGD RT Versi 1 Lembar A3'!CJ85)</f>
        <v/>
      </c>
      <c r="O91" s="159" t="str">
        <f>IF('Form FGD RT Versi 1 Lembar A3'!CK85="","",'Form FGD RT Versi 1 Lembar A3'!CK85)</f>
        <v/>
      </c>
      <c r="P91" s="157" t="str">
        <f>IF('Form FGD RT Versi 1 Lembar A3'!CL85="","",'Form FGD RT Versi 1 Lembar A3'!CL85)</f>
        <v/>
      </c>
      <c r="Q91" s="158" t="str">
        <f>IF('Form FGD RT Versi 1 Lembar A3'!CM85="","",'Form FGD RT Versi 1 Lembar A3'!CM85)</f>
        <v/>
      </c>
    </row>
    <row r="92" spans="2:17" ht="18.75" customHeight="1" x14ac:dyDescent="0.25">
      <c r="B92" s="156">
        <v>76</v>
      </c>
      <c r="C92" s="68" t="str">
        <f>A.1_Update!C92</f>
        <v/>
      </c>
      <c r="D92" s="156" t="str">
        <f>IF('Form FGD RT Versi 1 Lembar A3'!BZ86="","",'Form FGD RT Versi 1 Lembar A3'!BZ86)</f>
        <v/>
      </c>
      <c r="E92" s="157" t="str">
        <f>IF('Form FGD RT Versi 1 Lembar A3'!CA86="","",'Form FGD RT Versi 1 Lembar A3'!CA86)</f>
        <v/>
      </c>
      <c r="F92" s="159" t="str">
        <f>IF('Form FGD RT Versi 1 Lembar A3'!CB86="","",'Form FGD RT Versi 1 Lembar A3'!CB86)</f>
        <v/>
      </c>
      <c r="G92" s="159" t="str">
        <f>IF('Form FGD RT Versi 1 Lembar A3'!CC86="","",'Form FGD RT Versi 1 Lembar A3'!CC86)</f>
        <v/>
      </c>
      <c r="H92" s="157" t="str">
        <f>IF('Form FGD RT Versi 1 Lembar A3'!CD86="","",'Form FGD RT Versi 1 Lembar A3'!CD86)</f>
        <v/>
      </c>
      <c r="I92" s="158" t="str">
        <f>IF('Form FGD RT Versi 1 Lembar A3'!CE86="","",'Form FGD RT Versi 1 Lembar A3'!CE86)</f>
        <v/>
      </c>
      <c r="J92" s="156" t="str">
        <f>IF('Form FGD RT Versi 1 Lembar A3'!CF86="","",'Form FGD RT Versi 1 Lembar A3'!CF86)</f>
        <v/>
      </c>
      <c r="K92" s="157" t="str">
        <f>IF('Form FGD RT Versi 1 Lembar A3'!CG86="","",'Form FGD RT Versi 1 Lembar A3'!CG86)</f>
        <v/>
      </c>
      <c r="L92" s="158" t="str">
        <f>IF('Form FGD RT Versi 1 Lembar A3'!CH86="","",'Form FGD RT Versi 1 Lembar A3'!CH86)</f>
        <v/>
      </c>
      <c r="M92" s="157" t="str">
        <f>IF('Form FGD RT Versi 1 Lembar A3'!CI86="","",'Form FGD RT Versi 1 Lembar A3'!CI86)</f>
        <v/>
      </c>
      <c r="N92" s="159" t="str">
        <f>IF('Form FGD RT Versi 1 Lembar A3'!CJ86="","",'Form FGD RT Versi 1 Lembar A3'!CJ86)</f>
        <v/>
      </c>
      <c r="O92" s="159" t="str">
        <f>IF('Form FGD RT Versi 1 Lembar A3'!CK86="","",'Form FGD RT Versi 1 Lembar A3'!CK86)</f>
        <v/>
      </c>
      <c r="P92" s="157" t="str">
        <f>IF('Form FGD RT Versi 1 Lembar A3'!CL86="","",'Form FGD RT Versi 1 Lembar A3'!CL86)</f>
        <v/>
      </c>
      <c r="Q92" s="158" t="str">
        <f>IF('Form FGD RT Versi 1 Lembar A3'!CM86="","",'Form FGD RT Versi 1 Lembar A3'!CM86)</f>
        <v/>
      </c>
    </row>
    <row r="93" spans="2:17" ht="18.75" customHeight="1" x14ac:dyDescent="0.25">
      <c r="B93" s="156">
        <v>77</v>
      </c>
      <c r="C93" s="68" t="str">
        <f>A.1_Update!C93</f>
        <v/>
      </c>
      <c r="D93" s="156" t="str">
        <f>IF('Form FGD RT Versi 1 Lembar A3'!BZ87="","",'Form FGD RT Versi 1 Lembar A3'!BZ87)</f>
        <v/>
      </c>
      <c r="E93" s="157" t="str">
        <f>IF('Form FGD RT Versi 1 Lembar A3'!CA87="","",'Form FGD RT Versi 1 Lembar A3'!CA87)</f>
        <v/>
      </c>
      <c r="F93" s="159" t="str">
        <f>IF('Form FGD RT Versi 1 Lembar A3'!CB87="","",'Form FGD RT Versi 1 Lembar A3'!CB87)</f>
        <v/>
      </c>
      <c r="G93" s="159" t="str">
        <f>IF('Form FGD RT Versi 1 Lembar A3'!CC87="","",'Form FGD RT Versi 1 Lembar A3'!CC87)</f>
        <v/>
      </c>
      <c r="H93" s="157" t="str">
        <f>IF('Form FGD RT Versi 1 Lembar A3'!CD87="","",'Form FGD RT Versi 1 Lembar A3'!CD87)</f>
        <v/>
      </c>
      <c r="I93" s="158" t="str">
        <f>IF('Form FGD RT Versi 1 Lembar A3'!CE87="","",'Form FGD RT Versi 1 Lembar A3'!CE87)</f>
        <v/>
      </c>
      <c r="J93" s="156" t="str">
        <f>IF('Form FGD RT Versi 1 Lembar A3'!CF87="","",'Form FGD RT Versi 1 Lembar A3'!CF87)</f>
        <v/>
      </c>
      <c r="K93" s="157" t="str">
        <f>IF('Form FGD RT Versi 1 Lembar A3'!CG87="","",'Form FGD RT Versi 1 Lembar A3'!CG87)</f>
        <v/>
      </c>
      <c r="L93" s="158" t="str">
        <f>IF('Form FGD RT Versi 1 Lembar A3'!CH87="","",'Form FGD RT Versi 1 Lembar A3'!CH87)</f>
        <v/>
      </c>
      <c r="M93" s="157" t="str">
        <f>IF('Form FGD RT Versi 1 Lembar A3'!CI87="","",'Form FGD RT Versi 1 Lembar A3'!CI87)</f>
        <v/>
      </c>
      <c r="N93" s="159" t="str">
        <f>IF('Form FGD RT Versi 1 Lembar A3'!CJ87="","",'Form FGD RT Versi 1 Lembar A3'!CJ87)</f>
        <v/>
      </c>
      <c r="O93" s="159" t="str">
        <f>IF('Form FGD RT Versi 1 Lembar A3'!CK87="","",'Form FGD RT Versi 1 Lembar A3'!CK87)</f>
        <v/>
      </c>
      <c r="P93" s="157" t="str">
        <f>IF('Form FGD RT Versi 1 Lembar A3'!CL87="","",'Form FGD RT Versi 1 Lembar A3'!CL87)</f>
        <v/>
      </c>
      <c r="Q93" s="158" t="str">
        <f>IF('Form FGD RT Versi 1 Lembar A3'!CM87="","",'Form FGD RT Versi 1 Lembar A3'!CM87)</f>
        <v/>
      </c>
    </row>
    <row r="94" spans="2:17" ht="18.75" customHeight="1" x14ac:dyDescent="0.25">
      <c r="B94" s="156">
        <v>78</v>
      </c>
      <c r="C94" s="68" t="str">
        <f>A.1_Update!C94</f>
        <v/>
      </c>
      <c r="D94" s="156" t="str">
        <f>IF('Form FGD RT Versi 1 Lembar A3'!BZ88="","",'Form FGD RT Versi 1 Lembar A3'!BZ88)</f>
        <v/>
      </c>
      <c r="E94" s="157" t="str">
        <f>IF('Form FGD RT Versi 1 Lembar A3'!CA88="","",'Form FGD RT Versi 1 Lembar A3'!CA88)</f>
        <v/>
      </c>
      <c r="F94" s="159" t="str">
        <f>IF('Form FGD RT Versi 1 Lembar A3'!CB88="","",'Form FGD RT Versi 1 Lembar A3'!CB88)</f>
        <v/>
      </c>
      <c r="G94" s="159" t="str">
        <f>IF('Form FGD RT Versi 1 Lembar A3'!CC88="","",'Form FGD RT Versi 1 Lembar A3'!CC88)</f>
        <v/>
      </c>
      <c r="H94" s="157" t="str">
        <f>IF('Form FGD RT Versi 1 Lembar A3'!CD88="","",'Form FGD RT Versi 1 Lembar A3'!CD88)</f>
        <v/>
      </c>
      <c r="I94" s="158" t="str">
        <f>IF('Form FGD RT Versi 1 Lembar A3'!CE88="","",'Form FGD RT Versi 1 Lembar A3'!CE88)</f>
        <v/>
      </c>
      <c r="J94" s="156" t="str">
        <f>IF('Form FGD RT Versi 1 Lembar A3'!CF88="","",'Form FGD RT Versi 1 Lembar A3'!CF88)</f>
        <v/>
      </c>
      <c r="K94" s="157" t="str">
        <f>IF('Form FGD RT Versi 1 Lembar A3'!CG88="","",'Form FGD RT Versi 1 Lembar A3'!CG88)</f>
        <v/>
      </c>
      <c r="L94" s="158" t="str">
        <f>IF('Form FGD RT Versi 1 Lembar A3'!CH88="","",'Form FGD RT Versi 1 Lembar A3'!CH88)</f>
        <v/>
      </c>
      <c r="M94" s="157" t="str">
        <f>IF('Form FGD RT Versi 1 Lembar A3'!CI88="","",'Form FGD RT Versi 1 Lembar A3'!CI88)</f>
        <v/>
      </c>
      <c r="N94" s="159" t="str">
        <f>IF('Form FGD RT Versi 1 Lembar A3'!CJ88="","",'Form FGD RT Versi 1 Lembar A3'!CJ88)</f>
        <v/>
      </c>
      <c r="O94" s="159" t="str">
        <f>IF('Form FGD RT Versi 1 Lembar A3'!CK88="","",'Form FGD RT Versi 1 Lembar A3'!CK88)</f>
        <v/>
      </c>
      <c r="P94" s="157" t="str">
        <f>IF('Form FGD RT Versi 1 Lembar A3'!CL88="","",'Form FGD RT Versi 1 Lembar A3'!CL88)</f>
        <v/>
      </c>
      <c r="Q94" s="158" t="str">
        <f>IF('Form FGD RT Versi 1 Lembar A3'!CM88="","",'Form FGD RT Versi 1 Lembar A3'!CM88)</f>
        <v/>
      </c>
    </row>
    <row r="95" spans="2:17" ht="18.75" customHeight="1" x14ac:dyDescent="0.25">
      <c r="B95" s="156">
        <v>79</v>
      </c>
      <c r="C95" s="68" t="str">
        <f>A.1_Update!C95</f>
        <v/>
      </c>
      <c r="D95" s="156" t="str">
        <f>IF('Form FGD RT Versi 1 Lembar A3'!BZ89="","",'Form FGD RT Versi 1 Lembar A3'!BZ89)</f>
        <v/>
      </c>
      <c r="E95" s="157" t="str">
        <f>IF('Form FGD RT Versi 1 Lembar A3'!CA89="","",'Form FGD RT Versi 1 Lembar A3'!CA89)</f>
        <v/>
      </c>
      <c r="F95" s="159" t="str">
        <f>IF('Form FGD RT Versi 1 Lembar A3'!CB89="","",'Form FGD RT Versi 1 Lembar A3'!CB89)</f>
        <v/>
      </c>
      <c r="G95" s="159" t="str">
        <f>IF('Form FGD RT Versi 1 Lembar A3'!CC89="","",'Form FGD RT Versi 1 Lembar A3'!CC89)</f>
        <v/>
      </c>
      <c r="H95" s="157" t="str">
        <f>IF('Form FGD RT Versi 1 Lembar A3'!CD89="","",'Form FGD RT Versi 1 Lembar A3'!CD89)</f>
        <v/>
      </c>
      <c r="I95" s="158" t="str">
        <f>IF('Form FGD RT Versi 1 Lembar A3'!CE89="","",'Form FGD RT Versi 1 Lembar A3'!CE89)</f>
        <v/>
      </c>
      <c r="J95" s="156" t="str">
        <f>IF('Form FGD RT Versi 1 Lembar A3'!CF89="","",'Form FGD RT Versi 1 Lembar A3'!CF89)</f>
        <v/>
      </c>
      <c r="K95" s="157" t="str">
        <f>IF('Form FGD RT Versi 1 Lembar A3'!CG89="","",'Form FGD RT Versi 1 Lembar A3'!CG89)</f>
        <v/>
      </c>
      <c r="L95" s="158" t="str">
        <f>IF('Form FGD RT Versi 1 Lembar A3'!CH89="","",'Form FGD RT Versi 1 Lembar A3'!CH89)</f>
        <v/>
      </c>
      <c r="M95" s="157" t="str">
        <f>IF('Form FGD RT Versi 1 Lembar A3'!CI89="","",'Form FGD RT Versi 1 Lembar A3'!CI89)</f>
        <v/>
      </c>
      <c r="N95" s="159" t="str">
        <f>IF('Form FGD RT Versi 1 Lembar A3'!CJ89="","",'Form FGD RT Versi 1 Lembar A3'!CJ89)</f>
        <v/>
      </c>
      <c r="O95" s="159" t="str">
        <f>IF('Form FGD RT Versi 1 Lembar A3'!CK89="","",'Form FGD RT Versi 1 Lembar A3'!CK89)</f>
        <v/>
      </c>
      <c r="P95" s="157" t="str">
        <f>IF('Form FGD RT Versi 1 Lembar A3'!CL89="","",'Form FGD RT Versi 1 Lembar A3'!CL89)</f>
        <v/>
      </c>
      <c r="Q95" s="158" t="str">
        <f>IF('Form FGD RT Versi 1 Lembar A3'!CM89="","",'Form FGD RT Versi 1 Lembar A3'!CM89)</f>
        <v/>
      </c>
    </row>
    <row r="96" spans="2:17" ht="18.75" customHeight="1" x14ac:dyDescent="0.25">
      <c r="B96" s="156">
        <v>80</v>
      </c>
      <c r="C96" s="68" t="str">
        <f>A.1_Update!C96</f>
        <v/>
      </c>
      <c r="D96" s="156" t="str">
        <f>IF('Form FGD RT Versi 1 Lembar A3'!BZ90="","",'Form FGD RT Versi 1 Lembar A3'!BZ90)</f>
        <v/>
      </c>
      <c r="E96" s="157" t="str">
        <f>IF('Form FGD RT Versi 1 Lembar A3'!CA90="","",'Form FGD RT Versi 1 Lembar A3'!CA90)</f>
        <v/>
      </c>
      <c r="F96" s="159" t="str">
        <f>IF('Form FGD RT Versi 1 Lembar A3'!CB90="","",'Form FGD RT Versi 1 Lembar A3'!CB90)</f>
        <v/>
      </c>
      <c r="G96" s="159" t="str">
        <f>IF('Form FGD RT Versi 1 Lembar A3'!CC90="","",'Form FGD RT Versi 1 Lembar A3'!CC90)</f>
        <v/>
      </c>
      <c r="H96" s="157" t="str">
        <f>IF('Form FGD RT Versi 1 Lembar A3'!CD90="","",'Form FGD RT Versi 1 Lembar A3'!CD90)</f>
        <v/>
      </c>
      <c r="I96" s="158" t="str">
        <f>IF('Form FGD RT Versi 1 Lembar A3'!CE90="","",'Form FGD RT Versi 1 Lembar A3'!CE90)</f>
        <v/>
      </c>
      <c r="J96" s="156" t="str">
        <f>IF('Form FGD RT Versi 1 Lembar A3'!CF90="","",'Form FGD RT Versi 1 Lembar A3'!CF90)</f>
        <v/>
      </c>
      <c r="K96" s="157" t="str">
        <f>IF('Form FGD RT Versi 1 Lembar A3'!CG90="","",'Form FGD RT Versi 1 Lembar A3'!CG90)</f>
        <v/>
      </c>
      <c r="L96" s="158" t="str">
        <f>IF('Form FGD RT Versi 1 Lembar A3'!CH90="","",'Form FGD RT Versi 1 Lembar A3'!CH90)</f>
        <v/>
      </c>
      <c r="M96" s="157" t="str">
        <f>IF('Form FGD RT Versi 1 Lembar A3'!CI90="","",'Form FGD RT Versi 1 Lembar A3'!CI90)</f>
        <v/>
      </c>
      <c r="N96" s="159" t="str">
        <f>IF('Form FGD RT Versi 1 Lembar A3'!CJ90="","",'Form FGD RT Versi 1 Lembar A3'!CJ90)</f>
        <v/>
      </c>
      <c r="O96" s="159" t="str">
        <f>IF('Form FGD RT Versi 1 Lembar A3'!CK90="","",'Form FGD RT Versi 1 Lembar A3'!CK90)</f>
        <v/>
      </c>
      <c r="P96" s="157" t="str">
        <f>IF('Form FGD RT Versi 1 Lembar A3'!CL90="","",'Form FGD RT Versi 1 Lembar A3'!CL90)</f>
        <v/>
      </c>
      <c r="Q96" s="158" t="str">
        <f>IF('Form FGD RT Versi 1 Lembar A3'!CM90="","",'Form FGD RT Versi 1 Lembar A3'!CM90)</f>
        <v/>
      </c>
    </row>
    <row r="97" spans="2:17" ht="18.75" customHeight="1" x14ac:dyDescent="0.25">
      <c r="B97" s="156">
        <v>81</v>
      </c>
      <c r="C97" s="68" t="str">
        <f>A.1_Update!C97</f>
        <v/>
      </c>
      <c r="D97" s="156" t="str">
        <f>IF('Form FGD RT Versi 1 Lembar A3'!BZ91="","",'Form FGD RT Versi 1 Lembar A3'!BZ91)</f>
        <v/>
      </c>
      <c r="E97" s="157" t="str">
        <f>IF('Form FGD RT Versi 1 Lembar A3'!CA91="","",'Form FGD RT Versi 1 Lembar A3'!CA91)</f>
        <v/>
      </c>
      <c r="F97" s="159" t="str">
        <f>IF('Form FGD RT Versi 1 Lembar A3'!CB91="","",'Form FGD RT Versi 1 Lembar A3'!CB91)</f>
        <v/>
      </c>
      <c r="G97" s="159" t="str">
        <f>IF('Form FGD RT Versi 1 Lembar A3'!CC91="","",'Form FGD RT Versi 1 Lembar A3'!CC91)</f>
        <v/>
      </c>
      <c r="H97" s="157" t="str">
        <f>IF('Form FGD RT Versi 1 Lembar A3'!CD91="","",'Form FGD RT Versi 1 Lembar A3'!CD91)</f>
        <v/>
      </c>
      <c r="I97" s="158" t="str">
        <f>IF('Form FGD RT Versi 1 Lembar A3'!CE91="","",'Form FGD RT Versi 1 Lembar A3'!CE91)</f>
        <v/>
      </c>
      <c r="J97" s="156" t="str">
        <f>IF('Form FGD RT Versi 1 Lembar A3'!CF91="","",'Form FGD RT Versi 1 Lembar A3'!CF91)</f>
        <v/>
      </c>
      <c r="K97" s="157" t="str">
        <f>IF('Form FGD RT Versi 1 Lembar A3'!CG91="","",'Form FGD RT Versi 1 Lembar A3'!CG91)</f>
        <v/>
      </c>
      <c r="L97" s="158" t="str">
        <f>IF('Form FGD RT Versi 1 Lembar A3'!CH91="","",'Form FGD RT Versi 1 Lembar A3'!CH91)</f>
        <v/>
      </c>
      <c r="M97" s="157" t="str">
        <f>IF('Form FGD RT Versi 1 Lembar A3'!CI91="","",'Form FGD RT Versi 1 Lembar A3'!CI91)</f>
        <v/>
      </c>
      <c r="N97" s="159" t="str">
        <f>IF('Form FGD RT Versi 1 Lembar A3'!CJ91="","",'Form FGD RT Versi 1 Lembar A3'!CJ91)</f>
        <v/>
      </c>
      <c r="O97" s="159" t="str">
        <f>IF('Form FGD RT Versi 1 Lembar A3'!CK91="","",'Form FGD RT Versi 1 Lembar A3'!CK91)</f>
        <v/>
      </c>
      <c r="P97" s="157" t="str">
        <f>IF('Form FGD RT Versi 1 Lembar A3'!CL91="","",'Form FGD RT Versi 1 Lembar A3'!CL91)</f>
        <v/>
      </c>
      <c r="Q97" s="158" t="str">
        <f>IF('Form FGD RT Versi 1 Lembar A3'!CM91="","",'Form FGD RT Versi 1 Lembar A3'!CM91)</f>
        <v/>
      </c>
    </row>
    <row r="98" spans="2:17" ht="18.75" customHeight="1" x14ac:dyDescent="0.25">
      <c r="B98" s="156">
        <v>82</v>
      </c>
      <c r="C98" s="68" t="str">
        <f>A.1_Update!C98</f>
        <v/>
      </c>
      <c r="D98" s="156" t="str">
        <f>IF('Form FGD RT Versi 1 Lembar A3'!BZ92="","",'Form FGD RT Versi 1 Lembar A3'!BZ92)</f>
        <v/>
      </c>
      <c r="E98" s="157" t="str">
        <f>IF('Form FGD RT Versi 1 Lembar A3'!CA92="","",'Form FGD RT Versi 1 Lembar A3'!CA92)</f>
        <v/>
      </c>
      <c r="F98" s="159" t="str">
        <f>IF('Form FGD RT Versi 1 Lembar A3'!CB92="","",'Form FGD RT Versi 1 Lembar A3'!CB92)</f>
        <v/>
      </c>
      <c r="G98" s="159" t="str">
        <f>IF('Form FGD RT Versi 1 Lembar A3'!CC92="","",'Form FGD RT Versi 1 Lembar A3'!CC92)</f>
        <v/>
      </c>
      <c r="H98" s="157" t="str">
        <f>IF('Form FGD RT Versi 1 Lembar A3'!CD92="","",'Form FGD RT Versi 1 Lembar A3'!CD92)</f>
        <v/>
      </c>
      <c r="I98" s="158" t="str">
        <f>IF('Form FGD RT Versi 1 Lembar A3'!CE92="","",'Form FGD RT Versi 1 Lembar A3'!CE92)</f>
        <v/>
      </c>
      <c r="J98" s="156" t="str">
        <f>IF('Form FGD RT Versi 1 Lembar A3'!CF92="","",'Form FGD RT Versi 1 Lembar A3'!CF92)</f>
        <v/>
      </c>
      <c r="K98" s="157" t="str">
        <f>IF('Form FGD RT Versi 1 Lembar A3'!CG92="","",'Form FGD RT Versi 1 Lembar A3'!CG92)</f>
        <v/>
      </c>
      <c r="L98" s="158" t="str">
        <f>IF('Form FGD RT Versi 1 Lembar A3'!CH92="","",'Form FGD RT Versi 1 Lembar A3'!CH92)</f>
        <v/>
      </c>
      <c r="M98" s="157" t="str">
        <f>IF('Form FGD RT Versi 1 Lembar A3'!CI92="","",'Form FGD RT Versi 1 Lembar A3'!CI92)</f>
        <v/>
      </c>
      <c r="N98" s="159" t="str">
        <f>IF('Form FGD RT Versi 1 Lembar A3'!CJ92="","",'Form FGD RT Versi 1 Lembar A3'!CJ92)</f>
        <v/>
      </c>
      <c r="O98" s="159" t="str">
        <f>IF('Form FGD RT Versi 1 Lembar A3'!CK92="","",'Form FGD RT Versi 1 Lembar A3'!CK92)</f>
        <v/>
      </c>
      <c r="P98" s="157" t="str">
        <f>IF('Form FGD RT Versi 1 Lembar A3'!CL92="","",'Form FGD RT Versi 1 Lembar A3'!CL92)</f>
        <v/>
      </c>
      <c r="Q98" s="158" t="str">
        <f>IF('Form FGD RT Versi 1 Lembar A3'!CM92="","",'Form FGD RT Versi 1 Lembar A3'!CM92)</f>
        <v/>
      </c>
    </row>
    <row r="99" spans="2:17" ht="18.75" customHeight="1" x14ac:dyDescent="0.25">
      <c r="B99" s="156">
        <v>83</v>
      </c>
      <c r="C99" s="68" t="str">
        <f>A.1_Update!C99</f>
        <v/>
      </c>
      <c r="D99" s="156" t="str">
        <f>IF('Form FGD RT Versi 1 Lembar A3'!BZ93="","",'Form FGD RT Versi 1 Lembar A3'!BZ93)</f>
        <v/>
      </c>
      <c r="E99" s="157" t="str">
        <f>IF('Form FGD RT Versi 1 Lembar A3'!CA93="","",'Form FGD RT Versi 1 Lembar A3'!CA93)</f>
        <v/>
      </c>
      <c r="F99" s="159" t="str">
        <f>IF('Form FGD RT Versi 1 Lembar A3'!CB93="","",'Form FGD RT Versi 1 Lembar A3'!CB93)</f>
        <v/>
      </c>
      <c r="G99" s="159" t="str">
        <f>IF('Form FGD RT Versi 1 Lembar A3'!CC93="","",'Form FGD RT Versi 1 Lembar A3'!CC93)</f>
        <v/>
      </c>
      <c r="H99" s="157" t="str">
        <f>IF('Form FGD RT Versi 1 Lembar A3'!CD93="","",'Form FGD RT Versi 1 Lembar A3'!CD93)</f>
        <v/>
      </c>
      <c r="I99" s="158" t="str">
        <f>IF('Form FGD RT Versi 1 Lembar A3'!CE93="","",'Form FGD RT Versi 1 Lembar A3'!CE93)</f>
        <v/>
      </c>
      <c r="J99" s="156" t="str">
        <f>IF('Form FGD RT Versi 1 Lembar A3'!CF93="","",'Form FGD RT Versi 1 Lembar A3'!CF93)</f>
        <v/>
      </c>
      <c r="K99" s="157" t="str">
        <f>IF('Form FGD RT Versi 1 Lembar A3'!CG93="","",'Form FGD RT Versi 1 Lembar A3'!CG93)</f>
        <v/>
      </c>
      <c r="L99" s="158" t="str">
        <f>IF('Form FGD RT Versi 1 Lembar A3'!CH93="","",'Form FGD RT Versi 1 Lembar A3'!CH93)</f>
        <v/>
      </c>
      <c r="M99" s="157" t="str">
        <f>IF('Form FGD RT Versi 1 Lembar A3'!CI93="","",'Form FGD RT Versi 1 Lembar A3'!CI93)</f>
        <v/>
      </c>
      <c r="N99" s="159" t="str">
        <f>IF('Form FGD RT Versi 1 Lembar A3'!CJ93="","",'Form FGD RT Versi 1 Lembar A3'!CJ93)</f>
        <v/>
      </c>
      <c r="O99" s="159" t="str">
        <f>IF('Form FGD RT Versi 1 Lembar A3'!CK93="","",'Form FGD RT Versi 1 Lembar A3'!CK93)</f>
        <v/>
      </c>
      <c r="P99" s="157" t="str">
        <f>IF('Form FGD RT Versi 1 Lembar A3'!CL93="","",'Form FGD RT Versi 1 Lembar A3'!CL93)</f>
        <v/>
      </c>
      <c r="Q99" s="158" t="str">
        <f>IF('Form FGD RT Versi 1 Lembar A3'!CM93="","",'Form FGD RT Versi 1 Lembar A3'!CM93)</f>
        <v/>
      </c>
    </row>
    <row r="100" spans="2:17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A3'!BZ94="","",'Form FGD RT Versi 1 Lembar A3'!BZ94)</f>
        <v/>
      </c>
      <c r="E100" s="157" t="str">
        <f>IF('Form FGD RT Versi 1 Lembar A3'!CA94="","",'Form FGD RT Versi 1 Lembar A3'!CA94)</f>
        <v/>
      </c>
      <c r="F100" s="159" t="str">
        <f>IF('Form FGD RT Versi 1 Lembar A3'!CB94="","",'Form FGD RT Versi 1 Lembar A3'!CB94)</f>
        <v/>
      </c>
      <c r="G100" s="159" t="str">
        <f>IF('Form FGD RT Versi 1 Lembar A3'!CC94="","",'Form FGD RT Versi 1 Lembar A3'!CC94)</f>
        <v/>
      </c>
      <c r="H100" s="157" t="str">
        <f>IF('Form FGD RT Versi 1 Lembar A3'!CD94="","",'Form FGD RT Versi 1 Lembar A3'!CD94)</f>
        <v/>
      </c>
      <c r="I100" s="158" t="str">
        <f>IF('Form FGD RT Versi 1 Lembar A3'!CE94="","",'Form FGD RT Versi 1 Lembar A3'!CE94)</f>
        <v/>
      </c>
      <c r="J100" s="156" t="str">
        <f>IF('Form FGD RT Versi 1 Lembar A3'!CF94="","",'Form FGD RT Versi 1 Lembar A3'!CF94)</f>
        <v/>
      </c>
      <c r="K100" s="157" t="str">
        <f>IF('Form FGD RT Versi 1 Lembar A3'!CG94="","",'Form FGD RT Versi 1 Lembar A3'!CG94)</f>
        <v/>
      </c>
      <c r="L100" s="158" t="str">
        <f>IF('Form FGD RT Versi 1 Lembar A3'!CH94="","",'Form FGD RT Versi 1 Lembar A3'!CH94)</f>
        <v/>
      </c>
      <c r="M100" s="157" t="str">
        <f>IF('Form FGD RT Versi 1 Lembar A3'!CI94="","",'Form FGD RT Versi 1 Lembar A3'!CI94)</f>
        <v/>
      </c>
      <c r="N100" s="159" t="str">
        <f>IF('Form FGD RT Versi 1 Lembar A3'!CJ94="","",'Form FGD RT Versi 1 Lembar A3'!CJ94)</f>
        <v/>
      </c>
      <c r="O100" s="159" t="str">
        <f>IF('Form FGD RT Versi 1 Lembar A3'!CK94="","",'Form FGD RT Versi 1 Lembar A3'!CK94)</f>
        <v/>
      </c>
      <c r="P100" s="157" t="str">
        <f>IF('Form FGD RT Versi 1 Lembar A3'!CL94="","",'Form FGD RT Versi 1 Lembar A3'!CL94)</f>
        <v/>
      </c>
      <c r="Q100" s="158" t="str">
        <f>IF('Form FGD RT Versi 1 Lembar A3'!CM94="","",'Form FGD RT Versi 1 Lembar A3'!CM94)</f>
        <v/>
      </c>
    </row>
    <row r="101" spans="2:17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A3'!BZ95="","",'Form FGD RT Versi 1 Lembar A3'!BZ95)</f>
        <v/>
      </c>
      <c r="E101" s="157" t="str">
        <f>IF('Form FGD RT Versi 1 Lembar A3'!CA95="","",'Form FGD RT Versi 1 Lembar A3'!CA95)</f>
        <v/>
      </c>
      <c r="F101" s="159" t="str">
        <f>IF('Form FGD RT Versi 1 Lembar A3'!CB95="","",'Form FGD RT Versi 1 Lembar A3'!CB95)</f>
        <v/>
      </c>
      <c r="G101" s="159" t="str">
        <f>IF('Form FGD RT Versi 1 Lembar A3'!CC95="","",'Form FGD RT Versi 1 Lembar A3'!CC95)</f>
        <v/>
      </c>
      <c r="H101" s="157" t="str">
        <f>IF('Form FGD RT Versi 1 Lembar A3'!CD95="","",'Form FGD RT Versi 1 Lembar A3'!CD95)</f>
        <v/>
      </c>
      <c r="I101" s="158" t="str">
        <f>IF('Form FGD RT Versi 1 Lembar A3'!CE95="","",'Form FGD RT Versi 1 Lembar A3'!CE95)</f>
        <v/>
      </c>
      <c r="J101" s="156" t="str">
        <f>IF('Form FGD RT Versi 1 Lembar A3'!CF95="","",'Form FGD RT Versi 1 Lembar A3'!CF95)</f>
        <v/>
      </c>
      <c r="K101" s="157" t="str">
        <f>IF('Form FGD RT Versi 1 Lembar A3'!CG95="","",'Form FGD RT Versi 1 Lembar A3'!CG95)</f>
        <v/>
      </c>
      <c r="L101" s="158" t="str">
        <f>IF('Form FGD RT Versi 1 Lembar A3'!CH95="","",'Form FGD RT Versi 1 Lembar A3'!CH95)</f>
        <v/>
      </c>
      <c r="M101" s="157" t="str">
        <f>IF('Form FGD RT Versi 1 Lembar A3'!CI95="","",'Form FGD RT Versi 1 Lembar A3'!CI95)</f>
        <v/>
      </c>
      <c r="N101" s="159" t="str">
        <f>IF('Form FGD RT Versi 1 Lembar A3'!CJ95="","",'Form FGD RT Versi 1 Lembar A3'!CJ95)</f>
        <v/>
      </c>
      <c r="O101" s="159" t="str">
        <f>IF('Form FGD RT Versi 1 Lembar A3'!CK95="","",'Form FGD RT Versi 1 Lembar A3'!CK95)</f>
        <v/>
      </c>
      <c r="P101" s="157" t="str">
        <f>IF('Form FGD RT Versi 1 Lembar A3'!CL95="","",'Form FGD RT Versi 1 Lembar A3'!CL95)</f>
        <v/>
      </c>
      <c r="Q101" s="158" t="str">
        <f>IF('Form FGD RT Versi 1 Lembar A3'!CM95="","",'Form FGD RT Versi 1 Lembar A3'!CM95)</f>
        <v/>
      </c>
    </row>
    <row r="102" spans="2:17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A3'!BZ96="","",'Form FGD RT Versi 1 Lembar A3'!BZ96)</f>
        <v/>
      </c>
      <c r="E102" s="157" t="str">
        <f>IF('Form FGD RT Versi 1 Lembar A3'!CA96="","",'Form FGD RT Versi 1 Lembar A3'!CA96)</f>
        <v/>
      </c>
      <c r="F102" s="159" t="str">
        <f>IF('Form FGD RT Versi 1 Lembar A3'!CB96="","",'Form FGD RT Versi 1 Lembar A3'!CB96)</f>
        <v/>
      </c>
      <c r="G102" s="159" t="str">
        <f>IF('Form FGD RT Versi 1 Lembar A3'!CC96="","",'Form FGD RT Versi 1 Lembar A3'!CC96)</f>
        <v/>
      </c>
      <c r="H102" s="157" t="str">
        <f>IF('Form FGD RT Versi 1 Lembar A3'!CD96="","",'Form FGD RT Versi 1 Lembar A3'!CD96)</f>
        <v/>
      </c>
      <c r="I102" s="158" t="str">
        <f>IF('Form FGD RT Versi 1 Lembar A3'!CE96="","",'Form FGD RT Versi 1 Lembar A3'!CE96)</f>
        <v/>
      </c>
      <c r="J102" s="156" t="str">
        <f>IF('Form FGD RT Versi 1 Lembar A3'!CF96="","",'Form FGD RT Versi 1 Lembar A3'!CF96)</f>
        <v/>
      </c>
      <c r="K102" s="157" t="str">
        <f>IF('Form FGD RT Versi 1 Lembar A3'!CG96="","",'Form FGD RT Versi 1 Lembar A3'!CG96)</f>
        <v/>
      </c>
      <c r="L102" s="158" t="str">
        <f>IF('Form FGD RT Versi 1 Lembar A3'!CH96="","",'Form FGD RT Versi 1 Lembar A3'!CH96)</f>
        <v/>
      </c>
      <c r="M102" s="157" t="str">
        <f>IF('Form FGD RT Versi 1 Lembar A3'!CI96="","",'Form FGD RT Versi 1 Lembar A3'!CI96)</f>
        <v/>
      </c>
      <c r="N102" s="159" t="str">
        <f>IF('Form FGD RT Versi 1 Lembar A3'!CJ96="","",'Form FGD RT Versi 1 Lembar A3'!CJ96)</f>
        <v/>
      </c>
      <c r="O102" s="159" t="str">
        <f>IF('Form FGD RT Versi 1 Lembar A3'!CK96="","",'Form FGD RT Versi 1 Lembar A3'!CK96)</f>
        <v/>
      </c>
      <c r="P102" s="157" t="str">
        <f>IF('Form FGD RT Versi 1 Lembar A3'!CL96="","",'Form FGD RT Versi 1 Lembar A3'!CL96)</f>
        <v/>
      </c>
      <c r="Q102" s="158" t="str">
        <f>IF('Form FGD RT Versi 1 Lembar A3'!CM96="","",'Form FGD RT Versi 1 Lembar A3'!CM96)</f>
        <v/>
      </c>
    </row>
    <row r="103" spans="2:17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A3'!BZ97="","",'Form FGD RT Versi 1 Lembar A3'!BZ97)</f>
        <v/>
      </c>
      <c r="E103" s="157" t="str">
        <f>IF('Form FGD RT Versi 1 Lembar A3'!CA97="","",'Form FGD RT Versi 1 Lembar A3'!CA97)</f>
        <v/>
      </c>
      <c r="F103" s="159" t="str">
        <f>IF('Form FGD RT Versi 1 Lembar A3'!CB97="","",'Form FGD RT Versi 1 Lembar A3'!CB97)</f>
        <v/>
      </c>
      <c r="G103" s="159" t="str">
        <f>IF('Form FGD RT Versi 1 Lembar A3'!CC97="","",'Form FGD RT Versi 1 Lembar A3'!CC97)</f>
        <v/>
      </c>
      <c r="H103" s="157" t="str">
        <f>IF('Form FGD RT Versi 1 Lembar A3'!CD97="","",'Form FGD RT Versi 1 Lembar A3'!CD97)</f>
        <v/>
      </c>
      <c r="I103" s="158" t="str">
        <f>IF('Form FGD RT Versi 1 Lembar A3'!CE97="","",'Form FGD RT Versi 1 Lembar A3'!CE97)</f>
        <v/>
      </c>
      <c r="J103" s="156" t="str">
        <f>IF('Form FGD RT Versi 1 Lembar A3'!CF97="","",'Form FGD RT Versi 1 Lembar A3'!CF97)</f>
        <v/>
      </c>
      <c r="K103" s="157" t="str">
        <f>IF('Form FGD RT Versi 1 Lembar A3'!CG97="","",'Form FGD RT Versi 1 Lembar A3'!CG97)</f>
        <v/>
      </c>
      <c r="L103" s="158" t="str">
        <f>IF('Form FGD RT Versi 1 Lembar A3'!CH97="","",'Form FGD RT Versi 1 Lembar A3'!CH97)</f>
        <v/>
      </c>
      <c r="M103" s="157" t="str">
        <f>IF('Form FGD RT Versi 1 Lembar A3'!CI97="","",'Form FGD RT Versi 1 Lembar A3'!CI97)</f>
        <v/>
      </c>
      <c r="N103" s="159" t="str">
        <f>IF('Form FGD RT Versi 1 Lembar A3'!CJ97="","",'Form FGD RT Versi 1 Lembar A3'!CJ97)</f>
        <v/>
      </c>
      <c r="O103" s="159" t="str">
        <f>IF('Form FGD RT Versi 1 Lembar A3'!CK97="","",'Form FGD RT Versi 1 Lembar A3'!CK97)</f>
        <v/>
      </c>
      <c r="P103" s="157" t="str">
        <f>IF('Form FGD RT Versi 1 Lembar A3'!CL97="","",'Form FGD RT Versi 1 Lembar A3'!CL97)</f>
        <v/>
      </c>
      <c r="Q103" s="158" t="str">
        <f>IF('Form FGD RT Versi 1 Lembar A3'!CM97="","",'Form FGD RT Versi 1 Lembar A3'!CM97)</f>
        <v/>
      </c>
    </row>
    <row r="104" spans="2:17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A3'!BZ98="","",'Form FGD RT Versi 1 Lembar A3'!BZ98)</f>
        <v/>
      </c>
      <c r="E104" s="157" t="str">
        <f>IF('Form FGD RT Versi 1 Lembar A3'!CA98="","",'Form FGD RT Versi 1 Lembar A3'!CA98)</f>
        <v/>
      </c>
      <c r="F104" s="159" t="str">
        <f>IF('Form FGD RT Versi 1 Lembar A3'!CB98="","",'Form FGD RT Versi 1 Lembar A3'!CB98)</f>
        <v/>
      </c>
      <c r="G104" s="159" t="str">
        <f>IF('Form FGD RT Versi 1 Lembar A3'!CC98="","",'Form FGD RT Versi 1 Lembar A3'!CC98)</f>
        <v/>
      </c>
      <c r="H104" s="157" t="str">
        <f>IF('Form FGD RT Versi 1 Lembar A3'!CD98="","",'Form FGD RT Versi 1 Lembar A3'!CD98)</f>
        <v/>
      </c>
      <c r="I104" s="158" t="str">
        <f>IF('Form FGD RT Versi 1 Lembar A3'!CE98="","",'Form FGD RT Versi 1 Lembar A3'!CE98)</f>
        <v/>
      </c>
      <c r="J104" s="156" t="str">
        <f>IF('Form FGD RT Versi 1 Lembar A3'!CF98="","",'Form FGD RT Versi 1 Lembar A3'!CF98)</f>
        <v/>
      </c>
      <c r="K104" s="157" t="str">
        <f>IF('Form FGD RT Versi 1 Lembar A3'!CG98="","",'Form FGD RT Versi 1 Lembar A3'!CG98)</f>
        <v/>
      </c>
      <c r="L104" s="158" t="str">
        <f>IF('Form FGD RT Versi 1 Lembar A3'!CH98="","",'Form FGD RT Versi 1 Lembar A3'!CH98)</f>
        <v/>
      </c>
      <c r="M104" s="157" t="str">
        <f>IF('Form FGD RT Versi 1 Lembar A3'!CI98="","",'Form FGD RT Versi 1 Lembar A3'!CI98)</f>
        <v/>
      </c>
      <c r="N104" s="159" t="str">
        <f>IF('Form FGD RT Versi 1 Lembar A3'!CJ98="","",'Form FGD RT Versi 1 Lembar A3'!CJ98)</f>
        <v/>
      </c>
      <c r="O104" s="159" t="str">
        <f>IF('Form FGD RT Versi 1 Lembar A3'!CK98="","",'Form FGD RT Versi 1 Lembar A3'!CK98)</f>
        <v/>
      </c>
      <c r="P104" s="157" t="str">
        <f>IF('Form FGD RT Versi 1 Lembar A3'!CL98="","",'Form FGD RT Versi 1 Lembar A3'!CL98)</f>
        <v/>
      </c>
      <c r="Q104" s="158" t="str">
        <f>IF('Form FGD RT Versi 1 Lembar A3'!CM98="","",'Form FGD RT Versi 1 Lembar A3'!CM98)</f>
        <v/>
      </c>
    </row>
    <row r="105" spans="2:17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A3'!BZ99="","",'Form FGD RT Versi 1 Lembar A3'!BZ99)</f>
        <v/>
      </c>
      <c r="E105" s="157" t="str">
        <f>IF('Form FGD RT Versi 1 Lembar A3'!CA99="","",'Form FGD RT Versi 1 Lembar A3'!CA99)</f>
        <v/>
      </c>
      <c r="F105" s="159" t="str">
        <f>IF('Form FGD RT Versi 1 Lembar A3'!CB99="","",'Form FGD RT Versi 1 Lembar A3'!CB99)</f>
        <v/>
      </c>
      <c r="G105" s="159" t="str">
        <f>IF('Form FGD RT Versi 1 Lembar A3'!CC99="","",'Form FGD RT Versi 1 Lembar A3'!CC99)</f>
        <v/>
      </c>
      <c r="H105" s="157" t="str">
        <f>IF('Form FGD RT Versi 1 Lembar A3'!CD99="","",'Form FGD RT Versi 1 Lembar A3'!CD99)</f>
        <v/>
      </c>
      <c r="I105" s="158" t="str">
        <f>IF('Form FGD RT Versi 1 Lembar A3'!CE99="","",'Form FGD RT Versi 1 Lembar A3'!CE99)</f>
        <v/>
      </c>
      <c r="J105" s="156" t="str">
        <f>IF('Form FGD RT Versi 1 Lembar A3'!CF99="","",'Form FGD RT Versi 1 Lembar A3'!CF99)</f>
        <v/>
      </c>
      <c r="K105" s="157" t="str">
        <f>IF('Form FGD RT Versi 1 Lembar A3'!CG99="","",'Form FGD RT Versi 1 Lembar A3'!CG99)</f>
        <v/>
      </c>
      <c r="L105" s="158" t="str">
        <f>IF('Form FGD RT Versi 1 Lembar A3'!CH99="","",'Form FGD RT Versi 1 Lembar A3'!CH99)</f>
        <v/>
      </c>
      <c r="M105" s="157" t="str">
        <f>IF('Form FGD RT Versi 1 Lembar A3'!CI99="","",'Form FGD RT Versi 1 Lembar A3'!CI99)</f>
        <v/>
      </c>
      <c r="N105" s="159" t="str">
        <f>IF('Form FGD RT Versi 1 Lembar A3'!CJ99="","",'Form FGD RT Versi 1 Lembar A3'!CJ99)</f>
        <v/>
      </c>
      <c r="O105" s="159" t="str">
        <f>IF('Form FGD RT Versi 1 Lembar A3'!CK99="","",'Form FGD RT Versi 1 Lembar A3'!CK99)</f>
        <v/>
      </c>
      <c r="P105" s="157" t="str">
        <f>IF('Form FGD RT Versi 1 Lembar A3'!CL99="","",'Form FGD RT Versi 1 Lembar A3'!CL99)</f>
        <v/>
      </c>
      <c r="Q105" s="158" t="str">
        <f>IF('Form FGD RT Versi 1 Lembar A3'!CM99="","",'Form FGD RT Versi 1 Lembar A3'!CM99)</f>
        <v/>
      </c>
    </row>
    <row r="106" spans="2:17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A3'!BZ100="","",'Form FGD RT Versi 1 Lembar A3'!BZ100)</f>
        <v/>
      </c>
      <c r="E106" s="157" t="str">
        <f>IF('Form FGD RT Versi 1 Lembar A3'!CA100="","",'Form FGD RT Versi 1 Lembar A3'!CA100)</f>
        <v/>
      </c>
      <c r="F106" s="159" t="str">
        <f>IF('Form FGD RT Versi 1 Lembar A3'!CB100="","",'Form FGD RT Versi 1 Lembar A3'!CB100)</f>
        <v/>
      </c>
      <c r="G106" s="159" t="str">
        <f>IF('Form FGD RT Versi 1 Lembar A3'!CC100="","",'Form FGD RT Versi 1 Lembar A3'!CC100)</f>
        <v/>
      </c>
      <c r="H106" s="157" t="str">
        <f>IF('Form FGD RT Versi 1 Lembar A3'!CD100="","",'Form FGD RT Versi 1 Lembar A3'!CD100)</f>
        <v/>
      </c>
      <c r="I106" s="158" t="str">
        <f>IF('Form FGD RT Versi 1 Lembar A3'!CE100="","",'Form FGD RT Versi 1 Lembar A3'!CE100)</f>
        <v/>
      </c>
      <c r="J106" s="156" t="str">
        <f>IF('Form FGD RT Versi 1 Lembar A3'!CF100="","",'Form FGD RT Versi 1 Lembar A3'!CF100)</f>
        <v/>
      </c>
      <c r="K106" s="157" t="str">
        <f>IF('Form FGD RT Versi 1 Lembar A3'!CG100="","",'Form FGD RT Versi 1 Lembar A3'!CG100)</f>
        <v/>
      </c>
      <c r="L106" s="158" t="str">
        <f>IF('Form FGD RT Versi 1 Lembar A3'!CH100="","",'Form FGD RT Versi 1 Lembar A3'!CH100)</f>
        <v/>
      </c>
      <c r="M106" s="157" t="str">
        <f>IF('Form FGD RT Versi 1 Lembar A3'!CI100="","",'Form FGD RT Versi 1 Lembar A3'!CI100)</f>
        <v/>
      </c>
      <c r="N106" s="159" t="str">
        <f>IF('Form FGD RT Versi 1 Lembar A3'!CJ100="","",'Form FGD RT Versi 1 Lembar A3'!CJ100)</f>
        <v/>
      </c>
      <c r="O106" s="159" t="str">
        <f>IF('Form FGD RT Versi 1 Lembar A3'!CK100="","",'Form FGD RT Versi 1 Lembar A3'!CK100)</f>
        <v/>
      </c>
      <c r="P106" s="157" t="str">
        <f>IF('Form FGD RT Versi 1 Lembar A3'!CL100="","",'Form FGD RT Versi 1 Lembar A3'!CL100)</f>
        <v/>
      </c>
      <c r="Q106" s="158" t="str">
        <f>IF('Form FGD RT Versi 1 Lembar A3'!CM100="","",'Form FGD RT Versi 1 Lembar A3'!CM100)</f>
        <v/>
      </c>
    </row>
    <row r="107" spans="2:17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A3'!BZ101="","",'Form FGD RT Versi 1 Lembar A3'!BZ101)</f>
        <v/>
      </c>
      <c r="E107" s="157" t="str">
        <f>IF('Form FGD RT Versi 1 Lembar A3'!CA101="","",'Form FGD RT Versi 1 Lembar A3'!CA101)</f>
        <v/>
      </c>
      <c r="F107" s="159" t="str">
        <f>IF('Form FGD RT Versi 1 Lembar A3'!CB101="","",'Form FGD RT Versi 1 Lembar A3'!CB101)</f>
        <v/>
      </c>
      <c r="G107" s="159" t="str">
        <f>IF('Form FGD RT Versi 1 Lembar A3'!CC101="","",'Form FGD RT Versi 1 Lembar A3'!CC101)</f>
        <v/>
      </c>
      <c r="H107" s="157" t="str">
        <f>IF('Form FGD RT Versi 1 Lembar A3'!CD101="","",'Form FGD RT Versi 1 Lembar A3'!CD101)</f>
        <v/>
      </c>
      <c r="I107" s="158" t="str">
        <f>IF('Form FGD RT Versi 1 Lembar A3'!CE101="","",'Form FGD RT Versi 1 Lembar A3'!CE101)</f>
        <v/>
      </c>
      <c r="J107" s="156" t="str">
        <f>IF('Form FGD RT Versi 1 Lembar A3'!CF101="","",'Form FGD RT Versi 1 Lembar A3'!CF101)</f>
        <v/>
      </c>
      <c r="K107" s="157" t="str">
        <f>IF('Form FGD RT Versi 1 Lembar A3'!CG101="","",'Form FGD RT Versi 1 Lembar A3'!CG101)</f>
        <v/>
      </c>
      <c r="L107" s="158" t="str">
        <f>IF('Form FGD RT Versi 1 Lembar A3'!CH101="","",'Form FGD RT Versi 1 Lembar A3'!CH101)</f>
        <v/>
      </c>
      <c r="M107" s="157" t="str">
        <f>IF('Form FGD RT Versi 1 Lembar A3'!CI101="","",'Form FGD RT Versi 1 Lembar A3'!CI101)</f>
        <v/>
      </c>
      <c r="N107" s="159" t="str">
        <f>IF('Form FGD RT Versi 1 Lembar A3'!CJ101="","",'Form FGD RT Versi 1 Lembar A3'!CJ101)</f>
        <v/>
      </c>
      <c r="O107" s="159" t="str">
        <f>IF('Form FGD RT Versi 1 Lembar A3'!CK101="","",'Form FGD RT Versi 1 Lembar A3'!CK101)</f>
        <v/>
      </c>
      <c r="P107" s="157" t="str">
        <f>IF('Form FGD RT Versi 1 Lembar A3'!CL101="","",'Form FGD RT Versi 1 Lembar A3'!CL101)</f>
        <v/>
      </c>
      <c r="Q107" s="158" t="str">
        <f>IF('Form FGD RT Versi 1 Lembar A3'!CM101="","",'Form FGD RT Versi 1 Lembar A3'!CM101)</f>
        <v/>
      </c>
    </row>
    <row r="108" spans="2:17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A3'!BZ102="","",'Form FGD RT Versi 1 Lembar A3'!BZ102)</f>
        <v/>
      </c>
      <c r="E108" s="157" t="str">
        <f>IF('Form FGD RT Versi 1 Lembar A3'!CA102="","",'Form FGD RT Versi 1 Lembar A3'!CA102)</f>
        <v/>
      </c>
      <c r="F108" s="159" t="str">
        <f>IF('Form FGD RT Versi 1 Lembar A3'!CB102="","",'Form FGD RT Versi 1 Lembar A3'!CB102)</f>
        <v/>
      </c>
      <c r="G108" s="159" t="str">
        <f>IF('Form FGD RT Versi 1 Lembar A3'!CC102="","",'Form FGD RT Versi 1 Lembar A3'!CC102)</f>
        <v/>
      </c>
      <c r="H108" s="157" t="str">
        <f>IF('Form FGD RT Versi 1 Lembar A3'!CD102="","",'Form FGD RT Versi 1 Lembar A3'!CD102)</f>
        <v/>
      </c>
      <c r="I108" s="158" t="str">
        <f>IF('Form FGD RT Versi 1 Lembar A3'!CE102="","",'Form FGD RT Versi 1 Lembar A3'!CE102)</f>
        <v/>
      </c>
      <c r="J108" s="156" t="str">
        <f>IF('Form FGD RT Versi 1 Lembar A3'!CF102="","",'Form FGD RT Versi 1 Lembar A3'!CF102)</f>
        <v/>
      </c>
      <c r="K108" s="157" t="str">
        <f>IF('Form FGD RT Versi 1 Lembar A3'!CG102="","",'Form FGD RT Versi 1 Lembar A3'!CG102)</f>
        <v/>
      </c>
      <c r="L108" s="158" t="str">
        <f>IF('Form FGD RT Versi 1 Lembar A3'!CH102="","",'Form FGD RT Versi 1 Lembar A3'!CH102)</f>
        <v/>
      </c>
      <c r="M108" s="157" t="str">
        <f>IF('Form FGD RT Versi 1 Lembar A3'!CI102="","",'Form FGD RT Versi 1 Lembar A3'!CI102)</f>
        <v/>
      </c>
      <c r="N108" s="159" t="str">
        <f>IF('Form FGD RT Versi 1 Lembar A3'!CJ102="","",'Form FGD RT Versi 1 Lembar A3'!CJ102)</f>
        <v/>
      </c>
      <c r="O108" s="159" t="str">
        <f>IF('Form FGD RT Versi 1 Lembar A3'!CK102="","",'Form FGD RT Versi 1 Lembar A3'!CK102)</f>
        <v/>
      </c>
      <c r="P108" s="157" t="str">
        <f>IF('Form FGD RT Versi 1 Lembar A3'!CL102="","",'Form FGD RT Versi 1 Lembar A3'!CL102)</f>
        <v/>
      </c>
      <c r="Q108" s="158" t="str">
        <f>IF('Form FGD RT Versi 1 Lembar A3'!CM102="","",'Form FGD RT Versi 1 Lembar A3'!CM102)</f>
        <v/>
      </c>
    </row>
    <row r="109" spans="2:17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A3'!BZ103="","",'Form FGD RT Versi 1 Lembar A3'!BZ103)</f>
        <v/>
      </c>
      <c r="E109" s="157" t="str">
        <f>IF('Form FGD RT Versi 1 Lembar A3'!CA103="","",'Form FGD RT Versi 1 Lembar A3'!CA103)</f>
        <v/>
      </c>
      <c r="F109" s="159" t="str">
        <f>IF('Form FGD RT Versi 1 Lembar A3'!CB103="","",'Form FGD RT Versi 1 Lembar A3'!CB103)</f>
        <v/>
      </c>
      <c r="G109" s="159" t="str">
        <f>IF('Form FGD RT Versi 1 Lembar A3'!CC103="","",'Form FGD RT Versi 1 Lembar A3'!CC103)</f>
        <v/>
      </c>
      <c r="H109" s="157" t="str">
        <f>IF('Form FGD RT Versi 1 Lembar A3'!CD103="","",'Form FGD RT Versi 1 Lembar A3'!CD103)</f>
        <v/>
      </c>
      <c r="I109" s="158" t="str">
        <f>IF('Form FGD RT Versi 1 Lembar A3'!CE103="","",'Form FGD RT Versi 1 Lembar A3'!CE103)</f>
        <v/>
      </c>
      <c r="J109" s="3" t="str">
        <f>IF('Form FGD RT Versi 1 Lembar A3'!CF103="","",'Form FGD RT Versi 1 Lembar A3'!CF103)</f>
        <v/>
      </c>
      <c r="K109" s="12" t="str">
        <f>IF('Form FGD RT Versi 1 Lembar A3'!CG103="","",'Form FGD RT Versi 1 Lembar A3'!CG103)</f>
        <v/>
      </c>
      <c r="L109" s="158" t="str">
        <f>IF('Form FGD RT Versi 1 Lembar A3'!CH103="","",'Form FGD RT Versi 1 Lembar A3'!CH103)</f>
        <v/>
      </c>
      <c r="M109" s="157" t="str">
        <f>IF('Form FGD RT Versi 1 Lembar A3'!CI103="","",'Form FGD RT Versi 1 Lembar A3'!CI103)</f>
        <v/>
      </c>
      <c r="N109" s="159" t="str">
        <f>IF('Form FGD RT Versi 1 Lembar A3'!CJ103="","",'Form FGD RT Versi 1 Lembar A3'!CJ103)</f>
        <v/>
      </c>
      <c r="O109" s="159" t="str">
        <f>IF('Form FGD RT Versi 1 Lembar A3'!CK103="","",'Form FGD RT Versi 1 Lembar A3'!CK103)</f>
        <v/>
      </c>
      <c r="P109" s="157" t="str">
        <f>IF('Form FGD RT Versi 1 Lembar A3'!CL103="","",'Form FGD RT Versi 1 Lembar A3'!CL103)</f>
        <v/>
      </c>
      <c r="Q109" s="158" t="str">
        <f>IF('Form FGD RT Versi 1 Lembar A3'!CM103="","",'Form FGD RT Versi 1 Lembar A3'!CM103)</f>
        <v/>
      </c>
    </row>
    <row r="110" spans="2:17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A3'!BZ104="","",'Form FGD RT Versi 1 Lembar A3'!BZ104)</f>
        <v/>
      </c>
      <c r="E110" s="157" t="str">
        <f>IF('Form FGD RT Versi 1 Lembar A3'!CA104="","",'Form FGD RT Versi 1 Lembar A3'!CA104)</f>
        <v/>
      </c>
      <c r="F110" s="159" t="str">
        <f>IF('Form FGD RT Versi 1 Lembar A3'!CB104="","",'Form FGD RT Versi 1 Lembar A3'!CB104)</f>
        <v/>
      </c>
      <c r="G110" s="159" t="str">
        <f>IF('Form FGD RT Versi 1 Lembar A3'!CC104="","",'Form FGD RT Versi 1 Lembar A3'!CC104)</f>
        <v/>
      </c>
      <c r="H110" s="157" t="str">
        <f>IF('Form FGD RT Versi 1 Lembar A3'!CD104="","",'Form FGD RT Versi 1 Lembar A3'!CD104)</f>
        <v/>
      </c>
      <c r="I110" s="158" t="str">
        <f>IF('Form FGD RT Versi 1 Lembar A3'!CE104="","",'Form FGD RT Versi 1 Lembar A3'!CE104)</f>
        <v/>
      </c>
      <c r="J110" s="156" t="str">
        <f>IF('Form FGD RT Versi 1 Lembar A3'!CF104="","",'Form FGD RT Versi 1 Lembar A3'!CF104)</f>
        <v/>
      </c>
      <c r="K110" s="157" t="str">
        <f>IF('Form FGD RT Versi 1 Lembar A3'!CG104="","",'Form FGD RT Versi 1 Lembar A3'!CG104)</f>
        <v/>
      </c>
      <c r="L110" s="158" t="str">
        <f>IF('Form FGD RT Versi 1 Lembar A3'!CH104="","",'Form FGD RT Versi 1 Lembar A3'!CH104)</f>
        <v/>
      </c>
      <c r="M110" s="157" t="str">
        <f>IF('Form FGD RT Versi 1 Lembar A3'!CI104="","",'Form FGD RT Versi 1 Lembar A3'!CI104)</f>
        <v/>
      </c>
      <c r="N110" s="159" t="str">
        <f>IF('Form FGD RT Versi 1 Lembar A3'!CJ104="","",'Form FGD RT Versi 1 Lembar A3'!CJ104)</f>
        <v/>
      </c>
      <c r="O110" s="159" t="str">
        <f>IF('Form FGD RT Versi 1 Lembar A3'!CK104="","",'Form FGD RT Versi 1 Lembar A3'!CK104)</f>
        <v/>
      </c>
      <c r="P110" s="157" t="str">
        <f>IF('Form FGD RT Versi 1 Lembar A3'!CL104="","",'Form FGD RT Versi 1 Lembar A3'!CL104)</f>
        <v/>
      </c>
      <c r="Q110" s="158" t="str">
        <f>IF('Form FGD RT Versi 1 Lembar A3'!CM104="","",'Form FGD RT Versi 1 Lembar A3'!CM104)</f>
        <v/>
      </c>
    </row>
    <row r="111" spans="2:17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A3'!BZ105="","",'Form FGD RT Versi 1 Lembar A3'!BZ105)</f>
        <v/>
      </c>
      <c r="E111" s="157" t="str">
        <f>IF('Form FGD RT Versi 1 Lembar A3'!CA105="","",'Form FGD RT Versi 1 Lembar A3'!CA105)</f>
        <v/>
      </c>
      <c r="F111" s="159" t="str">
        <f>IF('Form FGD RT Versi 1 Lembar A3'!CB105="","",'Form FGD RT Versi 1 Lembar A3'!CB105)</f>
        <v/>
      </c>
      <c r="G111" s="159" t="str">
        <f>IF('Form FGD RT Versi 1 Lembar A3'!CC105="","",'Form FGD RT Versi 1 Lembar A3'!CC105)</f>
        <v/>
      </c>
      <c r="H111" s="157" t="str">
        <f>IF('Form FGD RT Versi 1 Lembar A3'!CD105="","",'Form FGD RT Versi 1 Lembar A3'!CD105)</f>
        <v/>
      </c>
      <c r="I111" s="158" t="str">
        <f>IF('Form FGD RT Versi 1 Lembar A3'!CE105="","",'Form FGD RT Versi 1 Lembar A3'!CE105)</f>
        <v/>
      </c>
      <c r="J111" s="156" t="str">
        <f>IF('Form FGD RT Versi 1 Lembar A3'!CF105="","",'Form FGD RT Versi 1 Lembar A3'!CF105)</f>
        <v/>
      </c>
      <c r="K111" s="157" t="str">
        <f>IF('Form FGD RT Versi 1 Lembar A3'!CG105="","",'Form FGD RT Versi 1 Lembar A3'!CG105)</f>
        <v/>
      </c>
      <c r="L111" s="158" t="str">
        <f>IF('Form FGD RT Versi 1 Lembar A3'!CH105="","",'Form FGD RT Versi 1 Lembar A3'!CH105)</f>
        <v/>
      </c>
      <c r="M111" s="157" t="str">
        <f>IF('Form FGD RT Versi 1 Lembar A3'!CI105="","",'Form FGD RT Versi 1 Lembar A3'!CI105)</f>
        <v/>
      </c>
      <c r="N111" s="159" t="str">
        <f>IF('Form FGD RT Versi 1 Lembar A3'!CJ105="","",'Form FGD RT Versi 1 Lembar A3'!CJ105)</f>
        <v/>
      </c>
      <c r="O111" s="159" t="str">
        <f>IF('Form FGD RT Versi 1 Lembar A3'!CK105="","",'Form FGD RT Versi 1 Lembar A3'!CK105)</f>
        <v/>
      </c>
      <c r="P111" s="157" t="str">
        <f>IF('Form FGD RT Versi 1 Lembar A3'!CL105="","",'Form FGD RT Versi 1 Lembar A3'!CL105)</f>
        <v/>
      </c>
      <c r="Q111" s="158" t="str">
        <f>IF('Form FGD RT Versi 1 Lembar A3'!CM105="","",'Form FGD RT Versi 1 Lembar A3'!CM105)</f>
        <v/>
      </c>
    </row>
    <row r="112" spans="2:17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A3'!BZ106="","",'Form FGD RT Versi 1 Lembar A3'!BZ106)</f>
        <v/>
      </c>
      <c r="E112" s="157" t="str">
        <f>IF('Form FGD RT Versi 1 Lembar A3'!CA106="","",'Form FGD RT Versi 1 Lembar A3'!CA106)</f>
        <v/>
      </c>
      <c r="F112" s="159" t="str">
        <f>IF('Form FGD RT Versi 1 Lembar A3'!CB106="","",'Form FGD RT Versi 1 Lembar A3'!CB106)</f>
        <v/>
      </c>
      <c r="G112" s="159" t="str">
        <f>IF('Form FGD RT Versi 1 Lembar A3'!CC106="","",'Form FGD RT Versi 1 Lembar A3'!CC106)</f>
        <v/>
      </c>
      <c r="H112" s="157" t="str">
        <f>IF('Form FGD RT Versi 1 Lembar A3'!CD106="","",'Form FGD RT Versi 1 Lembar A3'!CD106)</f>
        <v/>
      </c>
      <c r="I112" s="158" t="str">
        <f>IF('Form FGD RT Versi 1 Lembar A3'!CE106="","",'Form FGD RT Versi 1 Lembar A3'!CE106)</f>
        <v/>
      </c>
      <c r="J112" s="156" t="str">
        <f>IF('Form FGD RT Versi 1 Lembar A3'!CF106="","",'Form FGD RT Versi 1 Lembar A3'!CF106)</f>
        <v/>
      </c>
      <c r="K112" s="157" t="str">
        <f>IF('Form FGD RT Versi 1 Lembar A3'!CG106="","",'Form FGD RT Versi 1 Lembar A3'!CG106)</f>
        <v/>
      </c>
      <c r="L112" s="158" t="str">
        <f>IF('Form FGD RT Versi 1 Lembar A3'!CH106="","",'Form FGD RT Versi 1 Lembar A3'!CH106)</f>
        <v/>
      </c>
      <c r="M112" s="157" t="str">
        <f>IF('Form FGD RT Versi 1 Lembar A3'!CI106="","",'Form FGD RT Versi 1 Lembar A3'!CI106)</f>
        <v/>
      </c>
      <c r="N112" s="159" t="str">
        <f>IF('Form FGD RT Versi 1 Lembar A3'!CJ106="","",'Form FGD RT Versi 1 Lembar A3'!CJ106)</f>
        <v/>
      </c>
      <c r="O112" s="157" t="str">
        <f>IF('Form FGD RT Versi 1 Lembar A3'!CK106="","",'Form FGD RT Versi 1 Lembar A3'!CK106)</f>
        <v/>
      </c>
      <c r="P112" s="159" t="str">
        <f>IF('Form FGD RT Versi 1 Lembar A3'!CL106="","",'Form FGD RT Versi 1 Lembar A3'!CL106)</f>
        <v/>
      </c>
      <c r="Q112" s="158" t="str">
        <f>IF('Form FGD RT Versi 1 Lembar A3'!CM106="","",'Form FGD RT Versi 1 Lembar A3'!CM106)</f>
        <v/>
      </c>
    </row>
    <row r="113" spans="2:17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A3'!BZ107="","",'Form FGD RT Versi 1 Lembar A3'!BZ107)</f>
        <v/>
      </c>
      <c r="E113" s="157" t="str">
        <f>IF('Form FGD RT Versi 1 Lembar A3'!CA107="","",'Form FGD RT Versi 1 Lembar A3'!CA107)</f>
        <v/>
      </c>
      <c r="F113" s="159" t="str">
        <f>IF('Form FGD RT Versi 1 Lembar A3'!CB107="","",'Form FGD RT Versi 1 Lembar A3'!CB107)</f>
        <v/>
      </c>
      <c r="G113" s="159" t="str">
        <f>IF('Form FGD RT Versi 1 Lembar A3'!CC107="","",'Form FGD RT Versi 1 Lembar A3'!CC107)</f>
        <v/>
      </c>
      <c r="H113" s="157" t="str">
        <f>IF('Form FGD RT Versi 1 Lembar A3'!CD107="","",'Form FGD RT Versi 1 Lembar A3'!CD107)</f>
        <v/>
      </c>
      <c r="I113" s="158" t="str">
        <f>IF('Form FGD RT Versi 1 Lembar A3'!CE107="","",'Form FGD RT Versi 1 Lembar A3'!CE107)</f>
        <v/>
      </c>
      <c r="J113" s="156" t="str">
        <f>IF('Form FGD RT Versi 1 Lembar A3'!CF107="","",'Form FGD RT Versi 1 Lembar A3'!CF107)</f>
        <v/>
      </c>
      <c r="K113" s="157" t="str">
        <f>IF('Form FGD RT Versi 1 Lembar A3'!CG107="","",'Form FGD RT Versi 1 Lembar A3'!CG107)</f>
        <v/>
      </c>
      <c r="L113" s="158" t="str">
        <f>IF('Form FGD RT Versi 1 Lembar A3'!CH107="","",'Form FGD RT Versi 1 Lembar A3'!CH107)</f>
        <v/>
      </c>
      <c r="M113" s="157" t="str">
        <f>IF('Form FGD RT Versi 1 Lembar A3'!CI107="","",'Form FGD RT Versi 1 Lembar A3'!CI107)</f>
        <v/>
      </c>
      <c r="N113" s="159" t="str">
        <f>IF('Form FGD RT Versi 1 Lembar A3'!CJ107="","",'Form FGD RT Versi 1 Lembar A3'!CJ107)</f>
        <v/>
      </c>
      <c r="O113" s="157" t="str">
        <f>IF('Form FGD RT Versi 1 Lembar A3'!CK107="","",'Form FGD RT Versi 1 Lembar A3'!CK107)</f>
        <v/>
      </c>
      <c r="P113" s="159" t="str">
        <f>IF('Form FGD RT Versi 1 Lembar A3'!CL107="","",'Form FGD RT Versi 1 Lembar A3'!CL107)</f>
        <v/>
      </c>
      <c r="Q113" s="158" t="str">
        <f>IF('Form FGD RT Versi 1 Lembar A3'!CM107="","",'Form FGD RT Versi 1 Lembar A3'!CM107)</f>
        <v/>
      </c>
    </row>
    <row r="114" spans="2:17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A3'!BZ108="","",'Form FGD RT Versi 1 Lembar A3'!BZ108)</f>
        <v/>
      </c>
      <c r="E114" s="157" t="str">
        <f>IF('Form FGD RT Versi 1 Lembar A3'!CA108="","",'Form FGD RT Versi 1 Lembar A3'!CA108)</f>
        <v/>
      </c>
      <c r="F114" s="159" t="str">
        <f>IF('Form FGD RT Versi 1 Lembar A3'!CB108="","",'Form FGD RT Versi 1 Lembar A3'!CB108)</f>
        <v/>
      </c>
      <c r="G114" s="159" t="str">
        <f>IF('Form FGD RT Versi 1 Lembar A3'!CC108="","",'Form FGD RT Versi 1 Lembar A3'!CC108)</f>
        <v/>
      </c>
      <c r="H114" s="157" t="str">
        <f>IF('Form FGD RT Versi 1 Lembar A3'!CD108="","",'Form FGD RT Versi 1 Lembar A3'!CD108)</f>
        <v/>
      </c>
      <c r="I114" s="158" t="str">
        <f>IF('Form FGD RT Versi 1 Lembar A3'!CE108="","",'Form FGD RT Versi 1 Lembar A3'!CE108)</f>
        <v/>
      </c>
      <c r="J114" s="156" t="str">
        <f>IF('Form FGD RT Versi 1 Lembar A3'!CF108="","",'Form FGD RT Versi 1 Lembar A3'!CF108)</f>
        <v/>
      </c>
      <c r="K114" s="157" t="str">
        <f>IF('Form FGD RT Versi 1 Lembar A3'!CG108="","",'Form FGD RT Versi 1 Lembar A3'!CG108)</f>
        <v/>
      </c>
      <c r="L114" s="158" t="str">
        <f>IF('Form FGD RT Versi 1 Lembar A3'!CH108="","",'Form FGD RT Versi 1 Lembar A3'!CH108)</f>
        <v/>
      </c>
      <c r="M114" s="157" t="str">
        <f>IF('Form FGD RT Versi 1 Lembar A3'!CI108="","",'Form FGD RT Versi 1 Lembar A3'!CI108)</f>
        <v/>
      </c>
      <c r="N114" s="159" t="str">
        <f>IF('Form FGD RT Versi 1 Lembar A3'!CJ108="","",'Form FGD RT Versi 1 Lembar A3'!CJ108)</f>
        <v/>
      </c>
      <c r="O114" s="157" t="str">
        <f>IF('Form FGD RT Versi 1 Lembar A3'!CK108="","",'Form FGD RT Versi 1 Lembar A3'!CK108)</f>
        <v/>
      </c>
      <c r="P114" s="159" t="str">
        <f>IF('Form FGD RT Versi 1 Lembar A3'!CL108="","",'Form FGD RT Versi 1 Lembar A3'!CL108)</f>
        <v/>
      </c>
      <c r="Q114" s="158" t="str">
        <f>IF('Form FGD RT Versi 1 Lembar A3'!CM108="","",'Form FGD RT Versi 1 Lembar A3'!CM108)</f>
        <v/>
      </c>
    </row>
    <row r="115" spans="2:17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A3'!BZ109="","",'Form FGD RT Versi 1 Lembar A3'!BZ109)</f>
        <v/>
      </c>
      <c r="E115" s="157" t="str">
        <f>IF('Form FGD RT Versi 1 Lembar A3'!CA109="","",'Form FGD RT Versi 1 Lembar A3'!CA109)</f>
        <v/>
      </c>
      <c r="F115" s="159" t="str">
        <f>IF('Form FGD RT Versi 1 Lembar A3'!CB109="","",'Form FGD RT Versi 1 Lembar A3'!CB109)</f>
        <v/>
      </c>
      <c r="G115" s="159" t="str">
        <f>IF('Form FGD RT Versi 1 Lembar A3'!CC109="","",'Form FGD RT Versi 1 Lembar A3'!CC109)</f>
        <v/>
      </c>
      <c r="H115" s="157" t="str">
        <f>IF('Form FGD RT Versi 1 Lembar A3'!CD109="","",'Form FGD RT Versi 1 Lembar A3'!CD109)</f>
        <v/>
      </c>
      <c r="I115" s="158" t="str">
        <f>IF('Form FGD RT Versi 1 Lembar A3'!CE109="","",'Form FGD RT Versi 1 Lembar A3'!CE109)</f>
        <v/>
      </c>
      <c r="J115" s="3" t="str">
        <f>IF('Form FGD RT Versi 1 Lembar A3'!CF109="","",'Form FGD RT Versi 1 Lembar A3'!CF109)</f>
        <v/>
      </c>
      <c r="K115" s="12" t="str">
        <f>IF('Form FGD RT Versi 1 Lembar A3'!CG109="","",'Form FGD RT Versi 1 Lembar A3'!CG109)</f>
        <v/>
      </c>
      <c r="L115" s="158" t="str">
        <f>IF('Form FGD RT Versi 1 Lembar A3'!CH109="","",'Form FGD RT Versi 1 Lembar A3'!CH109)</f>
        <v/>
      </c>
      <c r="M115" s="157" t="str">
        <f>IF('Form FGD RT Versi 1 Lembar A3'!CI109="","",'Form FGD RT Versi 1 Lembar A3'!CI109)</f>
        <v/>
      </c>
      <c r="N115" s="159" t="str">
        <f>IF('Form FGD RT Versi 1 Lembar A3'!CJ109="","",'Form FGD RT Versi 1 Lembar A3'!CJ109)</f>
        <v/>
      </c>
      <c r="O115" s="157" t="str">
        <f>IF('Form FGD RT Versi 1 Lembar A3'!CK109="","",'Form FGD RT Versi 1 Lembar A3'!CK109)</f>
        <v/>
      </c>
      <c r="P115" s="159" t="str">
        <f>IF('Form FGD RT Versi 1 Lembar A3'!CL109="","",'Form FGD RT Versi 1 Lembar A3'!CL109)</f>
        <v/>
      </c>
      <c r="Q115" s="158" t="str">
        <f>IF('Form FGD RT Versi 1 Lembar A3'!CM109="","",'Form FGD RT Versi 1 Lembar A3'!CM109)</f>
        <v/>
      </c>
    </row>
    <row r="116" spans="2:17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A3'!BZ110="","",'Form FGD RT Versi 1 Lembar A3'!BZ110)</f>
        <v/>
      </c>
      <c r="E116" s="157" t="str">
        <f>IF('Form FGD RT Versi 1 Lembar A3'!CA110="","",'Form FGD RT Versi 1 Lembar A3'!CA110)</f>
        <v/>
      </c>
      <c r="F116" s="159" t="str">
        <f>IF('Form FGD RT Versi 1 Lembar A3'!CB110="","",'Form FGD RT Versi 1 Lembar A3'!CB110)</f>
        <v/>
      </c>
      <c r="G116" s="159" t="str">
        <f>IF('Form FGD RT Versi 1 Lembar A3'!CC110="","",'Form FGD RT Versi 1 Lembar A3'!CC110)</f>
        <v/>
      </c>
      <c r="H116" s="157" t="str">
        <f>IF('Form FGD RT Versi 1 Lembar A3'!CD110="","",'Form FGD RT Versi 1 Lembar A3'!CD110)</f>
        <v/>
      </c>
      <c r="I116" s="158" t="str">
        <f>IF('Form FGD RT Versi 1 Lembar A3'!CE110="","",'Form FGD RT Versi 1 Lembar A3'!CE110)</f>
        <v/>
      </c>
      <c r="J116" s="3" t="str">
        <f>IF('Form FGD RT Versi 1 Lembar A3'!CF110="","",'Form FGD RT Versi 1 Lembar A3'!CF110)</f>
        <v/>
      </c>
      <c r="K116" s="12" t="str">
        <f>IF('Form FGD RT Versi 1 Lembar A3'!CG110="","",'Form FGD RT Versi 1 Lembar A3'!CG110)</f>
        <v/>
      </c>
      <c r="L116" s="158" t="str">
        <f>IF('Form FGD RT Versi 1 Lembar A3'!CH110="","",'Form FGD RT Versi 1 Lembar A3'!CH110)</f>
        <v/>
      </c>
      <c r="M116" s="157" t="str">
        <f>IF('Form FGD RT Versi 1 Lembar A3'!CI110="","",'Form FGD RT Versi 1 Lembar A3'!CI110)</f>
        <v/>
      </c>
      <c r="N116" s="159" t="str">
        <f>IF('Form FGD RT Versi 1 Lembar A3'!CJ110="","",'Form FGD RT Versi 1 Lembar A3'!CJ110)</f>
        <v/>
      </c>
      <c r="O116" s="157" t="str">
        <f>IF('Form FGD RT Versi 1 Lembar A3'!CK110="","",'Form FGD RT Versi 1 Lembar A3'!CK110)</f>
        <v/>
      </c>
      <c r="P116" s="159" t="str">
        <f>IF('Form FGD RT Versi 1 Lembar A3'!CL110="","",'Form FGD RT Versi 1 Lembar A3'!CL110)</f>
        <v/>
      </c>
      <c r="Q116" s="158" t="str">
        <f>IF('Form FGD RT Versi 1 Lembar A3'!CM110="","",'Form FGD RT Versi 1 Lembar A3'!CM110)</f>
        <v/>
      </c>
    </row>
    <row r="117" spans="2:17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A3'!BZ111="","",'Form FGD RT Versi 1 Lembar A3'!BZ111)</f>
        <v/>
      </c>
      <c r="E117" s="157" t="str">
        <f>IF('Form FGD RT Versi 1 Lembar A3'!CA111="","",'Form FGD RT Versi 1 Lembar A3'!CA111)</f>
        <v/>
      </c>
      <c r="F117" s="159" t="str">
        <f>IF('Form FGD RT Versi 1 Lembar A3'!CB111="","",'Form FGD RT Versi 1 Lembar A3'!CB111)</f>
        <v/>
      </c>
      <c r="G117" s="159" t="str">
        <f>IF('Form FGD RT Versi 1 Lembar A3'!CC111="","",'Form FGD RT Versi 1 Lembar A3'!CC111)</f>
        <v/>
      </c>
      <c r="H117" s="157" t="str">
        <f>IF('Form FGD RT Versi 1 Lembar A3'!CD111="","",'Form FGD RT Versi 1 Lembar A3'!CD111)</f>
        <v/>
      </c>
      <c r="I117" s="158" t="str">
        <f>IF('Form FGD RT Versi 1 Lembar A3'!CE111="","",'Form FGD RT Versi 1 Lembar A3'!CE111)</f>
        <v/>
      </c>
      <c r="J117" s="156" t="str">
        <f>IF('Form FGD RT Versi 1 Lembar A3'!CF111="","",'Form FGD RT Versi 1 Lembar A3'!CF111)</f>
        <v/>
      </c>
      <c r="K117" s="157" t="str">
        <f>IF('Form FGD RT Versi 1 Lembar A3'!CG111="","",'Form FGD RT Versi 1 Lembar A3'!CG111)</f>
        <v/>
      </c>
      <c r="L117" s="158" t="str">
        <f>IF('Form FGD RT Versi 1 Lembar A3'!CH111="","",'Form FGD RT Versi 1 Lembar A3'!CH111)</f>
        <v/>
      </c>
      <c r="M117" s="157" t="str">
        <f>IF('Form FGD RT Versi 1 Lembar A3'!CI111="","",'Form FGD RT Versi 1 Lembar A3'!CI111)</f>
        <v/>
      </c>
      <c r="N117" s="159" t="str">
        <f>IF('Form FGD RT Versi 1 Lembar A3'!CJ111="","",'Form FGD RT Versi 1 Lembar A3'!CJ111)</f>
        <v/>
      </c>
      <c r="O117" s="157" t="str">
        <f>IF('Form FGD RT Versi 1 Lembar A3'!CK111="","",'Form FGD RT Versi 1 Lembar A3'!CK111)</f>
        <v/>
      </c>
      <c r="P117" s="159" t="str">
        <f>IF('Form FGD RT Versi 1 Lembar A3'!CL111="","",'Form FGD RT Versi 1 Lembar A3'!CL111)</f>
        <v/>
      </c>
      <c r="Q117" s="158" t="str">
        <f>IF('Form FGD RT Versi 1 Lembar A3'!CM111="","",'Form FGD RT Versi 1 Lembar A3'!CM111)</f>
        <v/>
      </c>
    </row>
    <row r="118" spans="2:17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A3'!BZ112="","",'Form FGD RT Versi 1 Lembar A3'!BZ112)</f>
        <v/>
      </c>
      <c r="E118" s="157" t="str">
        <f>IF('Form FGD RT Versi 1 Lembar A3'!CA112="","",'Form FGD RT Versi 1 Lembar A3'!CA112)</f>
        <v/>
      </c>
      <c r="F118" s="159" t="str">
        <f>IF('Form FGD RT Versi 1 Lembar A3'!CB112="","",'Form FGD RT Versi 1 Lembar A3'!CB112)</f>
        <v/>
      </c>
      <c r="G118" s="159" t="str">
        <f>IF('Form FGD RT Versi 1 Lembar A3'!CC112="","",'Form FGD RT Versi 1 Lembar A3'!CC112)</f>
        <v/>
      </c>
      <c r="H118" s="157" t="str">
        <f>IF('Form FGD RT Versi 1 Lembar A3'!CD112="","",'Form FGD RT Versi 1 Lembar A3'!CD112)</f>
        <v/>
      </c>
      <c r="I118" s="158" t="str">
        <f>IF('Form FGD RT Versi 1 Lembar A3'!CE112="","",'Form FGD RT Versi 1 Lembar A3'!CE112)</f>
        <v/>
      </c>
      <c r="J118" s="156" t="str">
        <f>IF('Form FGD RT Versi 1 Lembar A3'!CF112="","",'Form FGD RT Versi 1 Lembar A3'!CF112)</f>
        <v/>
      </c>
      <c r="K118" s="157" t="str">
        <f>IF('Form FGD RT Versi 1 Lembar A3'!CG112="","",'Form FGD RT Versi 1 Lembar A3'!CG112)</f>
        <v/>
      </c>
      <c r="L118" s="158" t="str">
        <f>IF('Form FGD RT Versi 1 Lembar A3'!CH112="","",'Form FGD RT Versi 1 Lembar A3'!CH112)</f>
        <v/>
      </c>
      <c r="M118" s="157" t="str">
        <f>IF('Form FGD RT Versi 1 Lembar A3'!CI112="","",'Form FGD RT Versi 1 Lembar A3'!CI112)</f>
        <v/>
      </c>
      <c r="N118" s="159" t="str">
        <f>IF('Form FGD RT Versi 1 Lembar A3'!CJ112="","",'Form FGD RT Versi 1 Lembar A3'!CJ112)</f>
        <v/>
      </c>
      <c r="O118" s="157" t="str">
        <f>IF('Form FGD RT Versi 1 Lembar A3'!CK112="","",'Form FGD RT Versi 1 Lembar A3'!CK112)</f>
        <v/>
      </c>
      <c r="P118" s="159" t="str">
        <f>IF('Form FGD RT Versi 1 Lembar A3'!CL112="","",'Form FGD RT Versi 1 Lembar A3'!CL112)</f>
        <v/>
      </c>
      <c r="Q118" s="158" t="str">
        <f>IF('Form FGD RT Versi 1 Lembar A3'!CM112="","",'Form FGD RT Versi 1 Lembar A3'!CM112)</f>
        <v/>
      </c>
    </row>
    <row r="119" spans="2:17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A3'!BZ113="","",'Form FGD RT Versi 1 Lembar A3'!BZ113)</f>
        <v/>
      </c>
      <c r="E119" s="157" t="str">
        <f>IF('Form FGD RT Versi 1 Lembar A3'!CA113="","",'Form FGD RT Versi 1 Lembar A3'!CA113)</f>
        <v/>
      </c>
      <c r="F119" s="159" t="str">
        <f>IF('Form FGD RT Versi 1 Lembar A3'!CB113="","",'Form FGD RT Versi 1 Lembar A3'!CB113)</f>
        <v/>
      </c>
      <c r="G119" s="159" t="str">
        <f>IF('Form FGD RT Versi 1 Lembar A3'!CC113="","",'Form FGD RT Versi 1 Lembar A3'!CC113)</f>
        <v/>
      </c>
      <c r="H119" s="157" t="str">
        <f>IF('Form FGD RT Versi 1 Lembar A3'!CD113="","",'Form FGD RT Versi 1 Lembar A3'!CD113)</f>
        <v/>
      </c>
      <c r="I119" s="158" t="str">
        <f>IF('Form FGD RT Versi 1 Lembar A3'!CE113="","",'Form FGD RT Versi 1 Lembar A3'!CE113)</f>
        <v/>
      </c>
      <c r="J119" s="3" t="str">
        <f>IF('Form FGD RT Versi 1 Lembar A3'!CF113="","",'Form FGD RT Versi 1 Lembar A3'!CF113)</f>
        <v/>
      </c>
      <c r="K119" s="12" t="str">
        <f>IF('Form FGD RT Versi 1 Lembar A3'!CG113="","",'Form FGD RT Versi 1 Lembar A3'!CG113)</f>
        <v/>
      </c>
      <c r="L119" s="158" t="str">
        <f>IF('Form FGD RT Versi 1 Lembar A3'!CH113="","",'Form FGD RT Versi 1 Lembar A3'!CH113)</f>
        <v/>
      </c>
      <c r="M119" s="157" t="str">
        <f>IF('Form FGD RT Versi 1 Lembar A3'!CI113="","",'Form FGD RT Versi 1 Lembar A3'!CI113)</f>
        <v/>
      </c>
      <c r="N119" s="159" t="str">
        <f>IF('Form FGD RT Versi 1 Lembar A3'!CJ113="","",'Form FGD RT Versi 1 Lembar A3'!CJ113)</f>
        <v/>
      </c>
      <c r="O119" s="157" t="str">
        <f>IF('Form FGD RT Versi 1 Lembar A3'!CK113="","",'Form FGD RT Versi 1 Lembar A3'!CK113)</f>
        <v/>
      </c>
      <c r="P119" s="159" t="str">
        <f>IF('Form FGD RT Versi 1 Lembar A3'!CL113="","",'Form FGD RT Versi 1 Lembar A3'!CL113)</f>
        <v/>
      </c>
      <c r="Q119" s="158" t="str">
        <f>IF('Form FGD RT Versi 1 Lembar A3'!CM113="","",'Form FGD RT Versi 1 Lembar A3'!CM113)</f>
        <v/>
      </c>
    </row>
    <row r="120" spans="2:17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A3'!BZ114="","",'Form FGD RT Versi 1 Lembar A3'!BZ114)</f>
        <v/>
      </c>
      <c r="E120" s="157" t="str">
        <f>IF('Form FGD RT Versi 1 Lembar A3'!CA114="","",'Form FGD RT Versi 1 Lembar A3'!CA114)</f>
        <v/>
      </c>
      <c r="F120" s="159" t="str">
        <f>IF('Form FGD RT Versi 1 Lembar A3'!CB114="","",'Form FGD RT Versi 1 Lembar A3'!CB114)</f>
        <v/>
      </c>
      <c r="G120" s="159" t="str">
        <f>IF('Form FGD RT Versi 1 Lembar A3'!CC114="","",'Form FGD RT Versi 1 Lembar A3'!CC114)</f>
        <v/>
      </c>
      <c r="H120" s="157" t="str">
        <f>IF('Form FGD RT Versi 1 Lembar A3'!CD114="","",'Form FGD RT Versi 1 Lembar A3'!CD114)</f>
        <v/>
      </c>
      <c r="I120" s="158" t="str">
        <f>IF('Form FGD RT Versi 1 Lembar A3'!CE114="","",'Form FGD RT Versi 1 Lembar A3'!CE114)</f>
        <v/>
      </c>
      <c r="J120" s="156" t="str">
        <f>IF('Form FGD RT Versi 1 Lembar A3'!CF114="","",'Form FGD RT Versi 1 Lembar A3'!CF114)</f>
        <v/>
      </c>
      <c r="K120" s="157" t="str">
        <f>IF('Form FGD RT Versi 1 Lembar A3'!CG114="","",'Form FGD RT Versi 1 Lembar A3'!CG114)</f>
        <v/>
      </c>
      <c r="L120" s="158" t="str">
        <f>IF('Form FGD RT Versi 1 Lembar A3'!CH114="","",'Form FGD RT Versi 1 Lembar A3'!CH114)</f>
        <v/>
      </c>
      <c r="M120" s="157" t="str">
        <f>IF('Form FGD RT Versi 1 Lembar A3'!CI114="","",'Form FGD RT Versi 1 Lembar A3'!CI114)</f>
        <v/>
      </c>
      <c r="N120" s="159" t="str">
        <f>IF('Form FGD RT Versi 1 Lembar A3'!CJ114="","",'Form FGD RT Versi 1 Lembar A3'!CJ114)</f>
        <v/>
      </c>
      <c r="O120" s="157" t="str">
        <f>IF('Form FGD RT Versi 1 Lembar A3'!CK114="","",'Form FGD RT Versi 1 Lembar A3'!CK114)</f>
        <v/>
      </c>
      <c r="P120" s="159" t="str">
        <f>IF('Form FGD RT Versi 1 Lembar A3'!CL114="","",'Form FGD RT Versi 1 Lembar A3'!CL114)</f>
        <v/>
      </c>
      <c r="Q120" s="158" t="str">
        <f>IF('Form FGD RT Versi 1 Lembar A3'!CM114="","",'Form FGD RT Versi 1 Lembar A3'!CM114)</f>
        <v/>
      </c>
    </row>
    <row r="121" spans="2:17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A3'!BZ115="","",'Form FGD RT Versi 1 Lembar A3'!BZ115)</f>
        <v/>
      </c>
      <c r="E121" s="157" t="str">
        <f>IF('Form FGD RT Versi 1 Lembar A3'!CA115="","",'Form FGD RT Versi 1 Lembar A3'!CA115)</f>
        <v/>
      </c>
      <c r="F121" s="159" t="str">
        <f>IF('Form FGD RT Versi 1 Lembar A3'!CB115="","",'Form FGD RT Versi 1 Lembar A3'!CB115)</f>
        <v/>
      </c>
      <c r="G121" s="159" t="str">
        <f>IF('Form FGD RT Versi 1 Lembar A3'!CC115="","",'Form FGD RT Versi 1 Lembar A3'!CC115)</f>
        <v/>
      </c>
      <c r="H121" s="157" t="str">
        <f>IF('Form FGD RT Versi 1 Lembar A3'!CD115="","",'Form FGD RT Versi 1 Lembar A3'!CD115)</f>
        <v/>
      </c>
      <c r="I121" s="158" t="str">
        <f>IF('Form FGD RT Versi 1 Lembar A3'!CE115="","",'Form FGD RT Versi 1 Lembar A3'!CE115)</f>
        <v/>
      </c>
      <c r="J121" s="156" t="str">
        <f>IF('Form FGD RT Versi 1 Lembar A3'!CF115="","",'Form FGD RT Versi 1 Lembar A3'!CF115)</f>
        <v/>
      </c>
      <c r="K121" s="157" t="str">
        <f>IF('Form FGD RT Versi 1 Lembar A3'!CG115="","",'Form FGD RT Versi 1 Lembar A3'!CG115)</f>
        <v/>
      </c>
      <c r="L121" s="158" t="str">
        <f>IF('Form FGD RT Versi 1 Lembar A3'!CH115="","",'Form FGD RT Versi 1 Lembar A3'!CH115)</f>
        <v/>
      </c>
      <c r="M121" s="157" t="str">
        <f>IF('Form FGD RT Versi 1 Lembar A3'!CI115="","",'Form FGD RT Versi 1 Lembar A3'!CI115)</f>
        <v/>
      </c>
      <c r="N121" s="159" t="str">
        <f>IF('Form FGD RT Versi 1 Lembar A3'!CJ115="","",'Form FGD RT Versi 1 Lembar A3'!CJ115)</f>
        <v/>
      </c>
      <c r="O121" s="157" t="str">
        <f>IF('Form FGD RT Versi 1 Lembar A3'!CK115="","",'Form FGD RT Versi 1 Lembar A3'!CK115)</f>
        <v/>
      </c>
      <c r="P121" s="159" t="str">
        <f>IF('Form FGD RT Versi 1 Lembar A3'!CL115="","",'Form FGD RT Versi 1 Lembar A3'!CL115)</f>
        <v/>
      </c>
      <c r="Q121" s="158" t="str">
        <f>IF('Form FGD RT Versi 1 Lembar A3'!CM115="","",'Form FGD RT Versi 1 Lembar A3'!CM115)</f>
        <v/>
      </c>
    </row>
    <row r="122" spans="2:17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A3'!BZ116="","",'Form FGD RT Versi 1 Lembar A3'!BZ116)</f>
        <v/>
      </c>
      <c r="E122" s="157" t="str">
        <f>IF('Form FGD RT Versi 1 Lembar A3'!CA116="","",'Form FGD RT Versi 1 Lembar A3'!CA116)</f>
        <v/>
      </c>
      <c r="F122" s="159" t="str">
        <f>IF('Form FGD RT Versi 1 Lembar A3'!CB116="","",'Form FGD RT Versi 1 Lembar A3'!CB116)</f>
        <v/>
      </c>
      <c r="G122" s="159" t="str">
        <f>IF('Form FGD RT Versi 1 Lembar A3'!CC116="","",'Form FGD RT Versi 1 Lembar A3'!CC116)</f>
        <v/>
      </c>
      <c r="H122" s="157" t="str">
        <f>IF('Form FGD RT Versi 1 Lembar A3'!CD116="","",'Form FGD RT Versi 1 Lembar A3'!CD116)</f>
        <v/>
      </c>
      <c r="I122" s="158" t="str">
        <f>IF('Form FGD RT Versi 1 Lembar A3'!CE116="","",'Form FGD RT Versi 1 Lembar A3'!CE116)</f>
        <v/>
      </c>
      <c r="J122" s="156" t="str">
        <f>IF('Form FGD RT Versi 1 Lembar A3'!CF116="","",'Form FGD RT Versi 1 Lembar A3'!CF116)</f>
        <v/>
      </c>
      <c r="K122" s="157" t="str">
        <f>IF('Form FGD RT Versi 1 Lembar A3'!CG116="","",'Form FGD RT Versi 1 Lembar A3'!CG116)</f>
        <v/>
      </c>
      <c r="L122" s="158" t="str">
        <f>IF('Form FGD RT Versi 1 Lembar A3'!CH116="","",'Form FGD RT Versi 1 Lembar A3'!CH116)</f>
        <v/>
      </c>
      <c r="M122" s="157" t="str">
        <f>IF('Form FGD RT Versi 1 Lembar A3'!CI116="","",'Form FGD RT Versi 1 Lembar A3'!CI116)</f>
        <v/>
      </c>
      <c r="N122" s="159" t="str">
        <f>IF('Form FGD RT Versi 1 Lembar A3'!CJ116="","",'Form FGD RT Versi 1 Lembar A3'!CJ116)</f>
        <v/>
      </c>
      <c r="O122" s="157" t="str">
        <f>IF('Form FGD RT Versi 1 Lembar A3'!CK116="","",'Form FGD RT Versi 1 Lembar A3'!CK116)</f>
        <v/>
      </c>
      <c r="P122" s="159" t="str">
        <f>IF('Form FGD RT Versi 1 Lembar A3'!CL116="","",'Form FGD RT Versi 1 Lembar A3'!CL116)</f>
        <v/>
      </c>
      <c r="Q122" s="158" t="str">
        <f>IF('Form FGD RT Versi 1 Lembar A3'!CM116="","",'Form FGD RT Versi 1 Lembar A3'!CM116)</f>
        <v/>
      </c>
    </row>
    <row r="123" spans="2:17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A3'!BZ117="","",'Form FGD RT Versi 1 Lembar A3'!BZ117)</f>
        <v/>
      </c>
      <c r="E123" s="157" t="str">
        <f>IF('Form FGD RT Versi 1 Lembar A3'!CA117="","",'Form FGD RT Versi 1 Lembar A3'!CA117)</f>
        <v/>
      </c>
      <c r="F123" s="159" t="str">
        <f>IF('Form FGD RT Versi 1 Lembar A3'!CB117="","",'Form FGD RT Versi 1 Lembar A3'!CB117)</f>
        <v/>
      </c>
      <c r="G123" s="159" t="str">
        <f>IF('Form FGD RT Versi 1 Lembar A3'!CC117="","",'Form FGD RT Versi 1 Lembar A3'!CC117)</f>
        <v/>
      </c>
      <c r="H123" s="157" t="str">
        <f>IF('Form FGD RT Versi 1 Lembar A3'!CD117="","",'Form FGD RT Versi 1 Lembar A3'!CD117)</f>
        <v/>
      </c>
      <c r="I123" s="158" t="str">
        <f>IF('Form FGD RT Versi 1 Lembar A3'!CE117="","",'Form FGD RT Versi 1 Lembar A3'!CE117)</f>
        <v/>
      </c>
      <c r="J123" s="156" t="str">
        <f>IF('Form FGD RT Versi 1 Lembar A3'!CF117="","",'Form FGD RT Versi 1 Lembar A3'!CF117)</f>
        <v/>
      </c>
      <c r="K123" s="157" t="str">
        <f>IF('Form FGD RT Versi 1 Lembar A3'!CG117="","",'Form FGD RT Versi 1 Lembar A3'!CG117)</f>
        <v/>
      </c>
      <c r="L123" s="158" t="str">
        <f>IF('Form FGD RT Versi 1 Lembar A3'!CH117="","",'Form FGD RT Versi 1 Lembar A3'!CH117)</f>
        <v/>
      </c>
      <c r="M123" s="157" t="str">
        <f>IF('Form FGD RT Versi 1 Lembar A3'!CI117="","",'Form FGD RT Versi 1 Lembar A3'!CI117)</f>
        <v/>
      </c>
      <c r="N123" s="159" t="str">
        <f>IF('Form FGD RT Versi 1 Lembar A3'!CJ117="","",'Form FGD RT Versi 1 Lembar A3'!CJ117)</f>
        <v/>
      </c>
      <c r="O123" s="157" t="str">
        <f>IF('Form FGD RT Versi 1 Lembar A3'!CK117="","",'Form FGD RT Versi 1 Lembar A3'!CK117)</f>
        <v/>
      </c>
      <c r="P123" s="159" t="str">
        <f>IF('Form FGD RT Versi 1 Lembar A3'!CL117="","",'Form FGD RT Versi 1 Lembar A3'!CL117)</f>
        <v/>
      </c>
      <c r="Q123" s="158" t="str">
        <f>IF('Form FGD RT Versi 1 Lembar A3'!CM117="","",'Form FGD RT Versi 1 Lembar A3'!CM117)</f>
        <v/>
      </c>
    </row>
    <row r="124" spans="2:17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A3'!BZ118="","",'Form FGD RT Versi 1 Lembar A3'!BZ118)</f>
        <v/>
      </c>
      <c r="E124" s="157" t="str">
        <f>IF('Form FGD RT Versi 1 Lembar A3'!CA118="","",'Form FGD RT Versi 1 Lembar A3'!CA118)</f>
        <v/>
      </c>
      <c r="F124" s="159" t="str">
        <f>IF('Form FGD RT Versi 1 Lembar A3'!CB118="","",'Form FGD RT Versi 1 Lembar A3'!CB118)</f>
        <v/>
      </c>
      <c r="G124" s="159" t="str">
        <f>IF('Form FGD RT Versi 1 Lembar A3'!CC118="","",'Form FGD RT Versi 1 Lembar A3'!CC118)</f>
        <v/>
      </c>
      <c r="H124" s="157" t="str">
        <f>IF('Form FGD RT Versi 1 Lembar A3'!CD118="","",'Form FGD RT Versi 1 Lembar A3'!CD118)</f>
        <v/>
      </c>
      <c r="I124" s="158" t="str">
        <f>IF('Form FGD RT Versi 1 Lembar A3'!CE118="","",'Form FGD RT Versi 1 Lembar A3'!CE118)</f>
        <v/>
      </c>
      <c r="J124" s="156" t="str">
        <f>IF('Form FGD RT Versi 1 Lembar A3'!CF118="","",'Form FGD RT Versi 1 Lembar A3'!CF118)</f>
        <v/>
      </c>
      <c r="K124" s="157" t="str">
        <f>IF('Form FGD RT Versi 1 Lembar A3'!CG118="","",'Form FGD RT Versi 1 Lembar A3'!CG118)</f>
        <v/>
      </c>
      <c r="L124" s="158" t="str">
        <f>IF('Form FGD RT Versi 1 Lembar A3'!CH118="","",'Form FGD RT Versi 1 Lembar A3'!CH118)</f>
        <v/>
      </c>
      <c r="M124" s="157" t="str">
        <f>IF('Form FGD RT Versi 1 Lembar A3'!CI118="","",'Form FGD RT Versi 1 Lembar A3'!CI118)</f>
        <v/>
      </c>
      <c r="N124" s="159" t="str">
        <f>IF('Form FGD RT Versi 1 Lembar A3'!CJ118="","",'Form FGD RT Versi 1 Lembar A3'!CJ118)</f>
        <v/>
      </c>
      <c r="O124" s="157" t="str">
        <f>IF('Form FGD RT Versi 1 Lembar A3'!CK118="","",'Form FGD RT Versi 1 Lembar A3'!CK118)</f>
        <v/>
      </c>
      <c r="P124" s="159" t="str">
        <f>IF('Form FGD RT Versi 1 Lembar A3'!CL118="","",'Form FGD RT Versi 1 Lembar A3'!CL118)</f>
        <v/>
      </c>
      <c r="Q124" s="158" t="str">
        <f>IF('Form FGD RT Versi 1 Lembar A3'!CM118="","",'Form FGD RT Versi 1 Lembar A3'!CM118)</f>
        <v/>
      </c>
    </row>
    <row r="125" spans="2:17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A3'!BZ119="","",'Form FGD RT Versi 1 Lembar A3'!BZ119)</f>
        <v/>
      </c>
      <c r="E125" s="157" t="str">
        <f>IF('Form FGD RT Versi 1 Lembar A3'!CA119="","",'Form FGD RT Versi 1 Lembar A3'!CA119)</f>
        <v/>
      </c>
      <c r="F125" s="159" t="str">
        <f>IF('Form FGD RT Versi 1 Lembar A3'!CB119="","",'Form FGD RT Versi 1 Lembar A3'!CB119)</f>
        <v/>
      </c>
      <c r="G125" s="159" t="str">
        <f>IF('Form FGD RT Versi 1 Lembar A3'!CC119="","",'Form FGD RT Versi 1 Lembar A3'!CC119)</f>
        <v/>
      </c>
      <c r="H125" s="157" t="str">
        <f>IF('Form FGD RT Versi 1 Lembar A3'!CD119="","",'Form FGD RT Versi 1 Lembar A3'!CD119)</f>
        <v/>
      </c>
      <c r="I125" s="158" t="str">
        <f>IF('Form FGD RT Versi 1 Lembar A3'!CE119="","",'Form FGD RT Versi 1 Lembar A3'!CE119)</f>
        <v/>
      </c>
      <c r="J125" s="156" t="str">
        <f>IF('Form FGD RT Versi 1 Lembar A3'!CF119="","",'Form FGD RT Versi 1 Lembar A3'!CF119)</f>
        <v/>
      </c>
      <c r="K125" s="157" t="str">
        <f>IF('Form FGD RT Versi 1 Lembar A3'!CG119="","",'Form FGD RT Versi 1 Lembar A3'!CG119)</f>
        <v/>
      </c>
      <c r="L125" s="158" t="str">
        <f>IF('Form FGD RT Versi 1 Lembar A3'!CH119="","",'Form FGD RT Versi 1 Lembar A3'!CH119)</f>
        <v/>
      </c>
      <c r="M125" s="157" t="str">
        <f>IF('Form FGD RT Versi 1 Lembar A3'!CI119="","",'Form FGD RT Versi 1 Lembar A3'!CI119)</f>
        <v/>
      </c>
      <c r="N125" s="159" t="str">
        <f>IF('Form FGD RT Versi 1 Lembar A3'!CJ119="","",'Form FGD RT Versi 1 Lembar A3'!CJ119)</f>
        <v/>
      </c>
      <c r="O125" s="157" t="str">
        <f>IF('Form FGD RT Versi 1 Lembar A3'!CK119="","",'Form FGD RT Versi 1 Lembar A3'!CK119)</f>
        <v/>
      </c>
      <c r="P125" s="159" t="str">
        <f>IF('Form FGD RT Versi 1 Lembar A3'!CL119="","",'Form FGD RT Versi 1 Lembar A3'!CL119)</f>
        <v/>
      </c>
      <c r="Q125" s="158" t="str">
        <f>IF('Form FGD RT Versi 1 Lembar A3'!CM119="","",'Form FGD RT Versi 1 Lembar A3'!CM119)</f>
        <v/>
      </c>
    </row>
    <row r="126" spans="2:17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A3'!BZ120="","",'Form FGD RT Versi 1 Lembar A3'!BZ120)</f>
        <v/>
      </c>
      <c r="E126" s="157" t="str">
        <f>IF('Form FGD RT Versi 1 Lembar A3'!CA120="","",'Form FGD RT Versi 1 Lembar A3'!CA120)</f>
        <v/>
      </c>
      <c r="F126" s="159" t="str">
        <f>IF('Form FGD RT Versi 1 Lembar A3'!CB120="","",'Form FGD RT Versi 1 Lembar A3'!CB120)</f>
        <v/>
      </c>
      <c r="G126" s="159" t="str">
        <f>IF('Form FGD RT Versi 1 Lembar A3'!CC120="","",'Form FGD RT Versi 1 Lembar A3'!CC120)</f>
        <v/>
      </c>
      <c r="H126" s="157" t="str">
        <f>IF('Form FGD RT Versi 1 Lembar A3'!CD120="","",'Form FGD RT Versi 1 Lembar A3'!CD120)</f>
        <v/>
      </c>
      <c r="I126" s="158" t="str">
        <f>IF('Form FGD RT Versi 1 Lembar A3'!CE120="","",'Form FGD RT Versi 1 Lembar A3'!CE120)</f>
        <v/>
      </c>
      <c r="J126" s="156" t="str">
        <f>IF('Form FGD RT Versi 1 Lembar A3'!CF120="","",'Form FGD RT Versi 1 Lembar A3'!CF120)</f>
        <v/>
      </c>
      <c r="K126" s="157" t="str">
        <f>IF('Form FGD RT Versi 1 Lembar A3'!CG120="","",'Form FGD RT Versi 1 Lembar A3'!CG120)</f>
        <v/>
      </c>
      <c r="L126" s="158" t="str">
        <f>IF('Form FGD RT Versi 1 Lembar A3'!CH120="","",'Form FGD RT Versi 1 Lembar A3'!CH120)</f>
        <v/>
      </c>
      <c r="M126" s="157" t="str">
        <f>IF('Form FGD RT Versi 1 Lembar A3'!CI120="","",'Form FGD RT Versi 1 Lembar A3'!CI120)</f>
        <v/>
      </c>
      <c r="N126" s="159" t="str">
        <f>IF('Form FGD RT Versi 1 Lembar A3'!CJ120="","",'Form FGD RT Versi 1 Lembar A3'!CJ120)</f>
        <v/>
      </c>
      <c r="O126" s="157" t="str">
        <f>IF('Form FGD RT Versi 1 Lembar A3'!CK120="","",'Form FGD RT Versi 1 Lembar A3'!CK120)</f>
        <v/>
      </c>
      <c r="P126" s="159" t="str">
        <f>IF('Form FGD RT Versi 1 Lembar A3'!CL120="","",'Form FGD RT Versi 1 Lembar A3'!CL120)</f>
        <v/>
      </c>
      <c r="Q126" s="158" t="str">
        <f>IF('Form FGD RT Versi 1 Lembar A3'!CM120="","",'Form FGD RT Versi 1 Lembar A3'!CM120)</f>
        <v/>
      </c>
    </row>
    <row r="127" spans="2:17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A3'!BZ121="","",'Form FGD RT Versi 1 Lembar A3'!BZ121)</f>
        <v/>
      </c>
      <c r="E127" s="157" t="str">
        <f>IF('Form FGD RT Versi 1 Lembar A3'!CA121="","",'Form FGD RT Versi 1 Lembar A3'!CA121)</f>
        <v/>
      </c>
      <c r="F127" s="159" t="str">
        <f>IF('Form FGD RT Versi 1 Lembar A3'!CB121="","",'Form FGD RT Versi 1 Lembar A3'!CB121)</f>
        <v/>
      </c>
      <c r="G127" s="159" t="str">
        <f>IF('Form FGD RT Versi 1 Lembar A3'!CC121="","",'Form FGD RT Versi 1 Lembar A3'!CC121)</f>
        <v/>
      </c>
      <c r="H127" s="157" t="str">
        <f>IF('Form FGD RT Versi 1 Lembar A3'!CD121="","",'Form FGD RT Versi 1 Lembar A3'!CD121)</f>
        <v/>
      </c>
      <c r="I127" s="158" t="str">
        <f>IF('Form FGD RT Versi 1 Lembar A3'!CE121="","",'Form FGD RT Versi 1 Lembar A3'!CE121)</f>
        <v/>
      </c>
      <c r="J127" s="156" t="str">
        <f>IF('Form FGD RT Versi 1 Lembar A3'!CF121="","",'Form FGD RT Versi 1 Lembar A3'!CF121)</f>
        <v/>
      </c>
      <c r="K127" s="157" t="str">
        <f>IF('Form FGD RT Versi 1 Lembar A3'!CG121="","",'Form FGD RT Versi 1 Lembar A3'!CG121)</f>
        <v/>
      </c>
      <c r="L127" s="158" t="str">
        <f>IF('Form FGD RT Versi 1 Lembar A3'!CH121="","",'Form FGD RT Versi 1 Lembar A3'!CH121)</f>
        <v/>
      </c>
      <c r="M127" s="157" t="str">
        <f>IF('Form FGD RT Versi 1 Lembar A3'!CI121="","",'Form FGD RT Versi 1 Lembar A3'!CI121)</f>
        <v/>
      </c>
      <c r="N127" s="159" t="str">
        <f>IF('Form FGD RT Versi 1 Lembar A3'!CJ121="","",'Form FGD RT Versi 1 Lembar A3'!CJ121)</f>
        <v/>
      </c>
      <c r="O127" s="157" t="str">
        <f>IF('Form FGD RT Versi 1 Lembar A3'!CK121="","",'Form FGD RT Versi 1 Lembar A3'!CK121)</f>
        <v/>
      </c>
      <c r="P127" s="159" t="str">
        <f>IF('Form FGD RT Versi 1 Lembar A3'!CL121="","",'Form FGD RT Versi 1 Lembar A3'!CL121)</f>
        <v/>
      </c>
      <c r="Q127" s="158" t="str">
        <f>IF('Form FGD RT Versi 1 Lembar A3'!CM121="","",'Form FGD RT Versi 1 Lembar A3'!CM121)</f>
        <v/>
      </c>
    </row>
    <row r="128" spans="2:17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A3'!BZ122="","",'Form FGD RT Versi 1 Lembar A3'!BZ122)</f>
        <v/>
      </c>
      <c r="E128" s="157" t="str">
        <f>IF('Form FGD RT Versi 1 Lembar A3'!CA122="","",'Form FGD RT Versi 1 Lembar A3'!CA122)</f>
        <v/>
      </c>
      <c r="F128" s="159" t="str">
        <f>IF('Form FGD RT Versi 1 Lembar A3'!CB122="","",'Form FGD RT Versi 1 Lembar A3'!CB122)</f>
        <v/>
      </c>
      <c r="G128" s="159" t="str">
        <f>IF('Form FGD RT Versi 1 Lembar A3'!CC122="","",'Form FGD RT Versi 1 Lembar A3'!CC122)</f>
        <v/>
      </c>
      <c r="H128" s="157" t="str">
        <f>IF('Form FGD RT Versi 1 Lembar A3'!CD122="","",'Form FGD RT Versi 1 Lembar A3'!CD122)</f>
        <v/>
      </c>
      <c r="I128" s="158" t="str">
        <f>IF('Form FGD RT Versi 1 Lembar A3'!CE122="","",'Form FGD RT Versi 1 Lembar A3'!CE122)</f>
        <v/>
      </c>
      <c r="J128" s="156" t="str">
        <f>IF('Form FGD RT Versi 1 Lembar A3'!CF122="","",'Form FGD RT Versi 1 Lembar A3'!CF122)</f>
        <v/>
      </c>
      <c r="K128" s="157" t="str">
        <f>IF('Form FGD RT Versi 1 Lembar A3'!CG122="","",'Form FGD RT Versi 1 Lembar A3'!CG122)</f>
        <v/>
      </c>
      <c r="L128" s="158" t="str">
        <f>IF('Form FGD RT Versi 1 Lembar A3'!CH122="","",'Form FGD RT Versi 1 Lembar A3'!CH122)</f>
        <v/>
      </c>
      <c r="M128" s="157" t="str">
        <f>IF('Form FGD RT Versi 1 Lembar A3'!CI122="","",'Form FGD RT Versi 1 Lembar A3'!CI122)</f>
        <v/>
      </c>
      <c r="N128" s="159" t="str">
        <f>IF('Form FGD RT Versi 1 Lembar A3'!CJ122="","",'Form FGD RT Versi 1 Lembar A3'!CJ122)</f>
        <v/>
      </c>
      <c r="O128" s="157" t="str">
        <f>IF('Form FGD RT Versi 1 Lembar A3'!CK122="","",'Form FGD RT Versi 1 Lembar A3'!CK122)</f>
        <v/>
      </c>
      <c r="P128" s="159" t="str">
        <f>IF('Form FGD RT Versi 1 Lembar A3'!CL122="","",'Form FGD RT Versi 1 Lembar A3'!CL122)</f>
        <v/>
      </c>
      <c r="Q128" s="158" t="str">
        <f>IF('Form FGD RT Versi 1 Lembar A3'!CM122="","",'Form FGD RT Versi 1 Lembar A3'!CM122)</f>
        <v/>
      </c>
    </row>
    <row r="129" spans="2:17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A3'!BZ123="","",'Form FGD RT Versi 1 Lembar A3'!BZ123)</f>
        <v/>
      </c>
      <c r="E129" s="157" t="str">
        <f>IF('Form FGD RT Versi 1 Lembar A3'!CA123="","",'Form FGD RT Versi 1 Lembar A3'!CA123)</f>
        <v/>
      </c>
      <c r="F129" s="159" t="str">
        <f>IF('Form FGD RT Versi 1 Lembar A3'!CB123="","",'Form FGD RT Versi 1 Lembar A3'!CB123)</f>
        <v/>
      </c>
      <c r="G129" s="159" t="str">
        <f>IF('Form FGD RT Versi 1 Lembar A3'!CC123="","",'Form FGD RT Versi 1 Lembar A3'!CC123)</f>
        <v/>
      </c>
      <c r="H129" s="157" t="str">
        <f>IF('Form FGD RT Versi 1 Lembar A3'!CD123="","",'Form FGD RT Versi 1 Lembar A3'!CD123)</f>
        <v/>
      </c>
      <c r="I129" s="158" t="str">
        <f>IF('Form FGD RT Versi 1 Lembar A3'!CE123="","",'Form FGD RT Versi 1 Lembar A3'!CE123)</f>
        <v/>
      </c>
      <c r="J129" s="156" t="str">
        <f>IF('Form FGD RT Versi 1 Lembar A3'!CF123="","",'Form FGD RT Versi 1 Lembar A3'!CF123)</f>
        <v/>
      </c>
      <c r="K129" s="157" t="str">
        <f>IF('Form FGD RT Versi 1 Lembar A3'!CG123="","",'Form FGD RT Versi 1 Lembar A3'!CG123)</f>
        <v/>
      </c>
      <c r="L129" s="158" t="str">
        <f>IF('Form FGD RT Versi 1 Lembar A3'!CH123="","",'Form FGD RT Versi 1 Lembar A3'!CH123)</f>
        <v/>
      </c>
      <c r="M129" s="157" t="str">
        <f>IF('Form FGD RT Versi 1 Lembar A3'!CI123="","",'Form FGD RT Versi 1 Lembar A3'!CI123)</f>
        <v/>
      </c>
      <c r="N129" s="159" t="str">
        <f>IF('Form FGD RT Versi 1 Lembar A3'!CJ123="","",'Form FGD RT Versi 1 Lembar A3'!CJ123)</f>
        <v/>
      </c>
      <c r="O129" s="157" t="str">
        <f>IF('Form FGD RT Versi 1 Lembar A3'!CK123="","",'Form FGD RT Versi 1 Lembar A3'!CK123)</f>
        <v/>
      </c>
      <c r="P129" s="159" t="str">
        <f>IF('Form FGD RT Versi 1 Lembar A3'!CL123="","",'Form FGD RT Versi 1 Lembar A3'!CL123)</f>
        <v/>
      </c>
      <c r="Q129" s="158" t="str">
        <f>IF('Form FGD RT Versi 1 Lembar A3'!CM123="","",'Form FGD RT Versi 1 Lembar A3'!CM123)</f>
        <v/>
      </c>
    </row>
    <row r="130" spans="2:17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A3'!BZ124="","",'Form FGD RT Versi 1 Lembar A3'!BZ124)</f>
        <v/>
      </c>
      <c r="E130" s="157" t="str">
        <f>IF('Form FGD RT Versi 1 Lembar A3'!CA124="","",'Form FGD RT Versi 1 Lembar A3'!CA124)</f>
        <v/>
      </c>
      <c r="F130" s="159" t="str">
        <f>IF('Form FGD RT Versi 1 Lembar A3'!CB124="","",'Form FGD RT Versi 1 Lembar A3'!CB124)</f>
        <v/>
      </c>
      <c r="G130" s="159" t="str">
        <f>IF('Form FGD RT Versi 1 Lembar A3'!CC124="","",'Form FGD RT Versi 1 Lembar A3'!CC124)</f>
        <v/>
      </c>
      <c r="H130" s="157" t="str">
        <f>IF('Form FGD RT Versi 1 Lembar A3'!CD124="","",'Form FGD RT Versi 1 Lembar A3'!CD124)</f>
        <v/>
      </c>
      <c r="I130" s="158" t="str">
        <f>IF('Form FGD RT Versi 1 Lembar A3'!CE124="","",'Form FGD RT Versi 1 Lembar A3'!CE124)</f>
        <v/>
      </c>
      <c r="J130" s="156" t="str">
        <f>IF('Form FGD RT Versi 1 Lembar A3'!CF124="","",'Form FGD RT Versi 1 Lembar A3'!CF124)</f>
        <v/>
      </c>
      <c r="K130" s="157" t="str">
        <f>IF('Form FGD RT Versi 1 Lembar A3'!CG124="","",'Form FGD RT Versi 1 Lembar A3'!CG124)</f>
        <v/>
      </c>
      <c r="L130" s="158" t="str">
        <f>IF('Form FGD RT Versi 1 Lembar A3'!CH124="","",'Form FGD RT Versi 1 Lembar A3'!CH124)</f>
        <v/>
      </c>
      <c r="M130" s="157" t="str">
        <f>IF('Form FGD RT Versi 1 Lembar A3'!CI124="","",'Form FGD RT Versi 1 Lembar A3'!CI124)</f>
        <v/>
      </c>
      <c r="N130" s="159" t="str">
        <f>IF('Form FGD RT Versi 1 Lembar A3'!CJ124="","",'Form FGD RT Versi 1 Lembar A3'!CJ124)</f>
        <v/>
      </c>
      <c r="O130" s="157" t="str">
        <f>IF('Form FGD RT Versi 1 Lembar A3'!CK124="","",'Form FGD RT Versi 1 Lembar A3'!CK124)</f>
        <v/>
      </c>
      <c r="P130" s="159" t="str">
        <f>IF('Form FGD RT Versi 1 Lembar A3'!CL124="","",'Form FGD RT Versi 1 Lembar A3'!CL124)</f>
        <v/>
      </c>
      <c r="Q130" s="158" t="str">
        <f>IF('Form FGD RT Versi 1 Lembar A3'!CM124="","",'Form FGD RT Versi 1 Lembar A3'!CM124)</f>
        <v/>
      </c>
    </row>
    <row r="131" spans="2:17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A3'!BZ125="","",'Form FGD RT Versi 1 Lembar A3'!BZ125)</f>
        <v/>
      </c>
      <c r="E131" s="157" t="str">
        <f>IF('Form FGD RT Versi 1 Lembar A3'!CA125="","",'Form FGD RT Versi 1 Lembar A3'!CA125)</f>
        <v/>
      </c>
      <c r="F131" s="159" t="str">
        <f>IF('Form FGD RT Versi 1 Lembar A3'!CB125="","",'Form FGD RT Versi 1 Lembar A3'!CB125)</f>
        <v/>
      </c>
      <c r="G131" s="159" t="str">
        <f>IF('Form FGD RT Versi 1 Lembar A3'!CC125="","",'Form FGD RT Versi 1 Lembar A3'!CC125)</f>
        <v/>
      </c>
      <c r="H131" s="157" t="str">
        <f>IF('Form FGD RT Versi 1 Lembar A3'!CD125="","",'Form FGD RT Versi 1 Lembar A3'!CD125)</f>
        <v/>
      </c>
      <c r="I131" s="158" t="str">
        <f>IF('Form FGD RT Versi 1 Lembar A3'!CE125="","",'Form FGD RT Versi 1 Lembar A3'!CE125)</f>
        <v/>
      </c>
      <c r="J131" s="156" t="str">
        <f>IF('Form FGD RT Versi 1 Lembar A3'!CF125="","",'Form FGD RT Versi 1 Lembar A3'!CF125)</f>
        <v/>
      </c>
      <c r="K131" s="157" t="str">
        <f>IF('Form FGD RT Versi 1 Lembar A3'!CG125="","",'Form FGD RT Versi 1 Lembar A3'!CG125)</f>
        <v/>
      </c>
      <c r="L131" s="158" t="str">
        <f>IF('Form FGD RT Versi 1 Lembar A3'!CH125="","",'Form FGD RT Versi 1 Lembar A3'!CH125)</f>
        <v/>
      </c>
      <c r="M131" s="157" t="str">
        <f>IF('Form FGD RT Versi 1 Lembar A3'!CI125="","",'Form FGD RT Versi 1 Lembar A3'!CI125)</f>
        <v/>
      </c>
      <c r="N131" s="159" t="str">
        <f>IF('Form FGD RT Versi 1 Lembar A3'!CJ125="","",'Form FGD RT Versi 1 Lembar A3'!CJ125)</f>
        <v/>
      </c>
      <c r="O131" s="157" t="str">
        <f>IF('Form FGD RT Versi 1 Lembar A3'!CK125="","",'Form FGD RT Versi 1 Lembar A3'!CK125)</f>
        <v/>
      </c>
      <c r="P131" s="159" t="str">
        <f>IF('Form FGD RT Versi 1 Lembar A3'!CL125="","",'Form FGD RT Versi 1 Lembar A3'!CL125)</f>
        <v/>
      </c>
      <c r="Q131" s="158" t="str">
        <f>IF('Form FGD RT Versi 1 Lembar A3'!CM125="","",'Form FGD RT Versi 1 Lembar A3'!CM125)</f>
        <v/>
      </c>
    </row>
    <row r="132" spans="2:17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A3'!BZ126="","",'Form FGD RT Versi 1 Lembar A3'!BZ126)</f>
        <v/>
      </c>
      <c r="E132" s="157" t="str">
        <f>IF('Form FGD RT Versi 1 Lembar A3'!CA126="","",'Form FGD RT Versi 1 Lembar A3'!CA126)</f>
        <v/>
      </c>
      <c r="F132" s="159" t="str">
        <f>IF('Form FGD RT Versi 1 Lembar A3'!CB126="","",'Form FGD RT Versi 1 Lembar A3'!CB126)</f>
        <v/>
      </c>
      <c r="G132" s="159" t="str">
        <f>IF('Form FGD RT Versi 1 Lembar A3'!CC126="","",'Form FGD RT Versi 1 Lembar A3'!CC126)</f>
        <v/>
      </c>
      <c r="H132" s="157" t="str">
        <f>IF('Form FGD RT Versi 1 Lembar A3'!CD126="","",'Form FGD RT Versi 1 Lembar A3'!CD126)</f>
        <v/>
      </c>
      <c r="I132" s="158" t="str">
        <f>IF('Form FGD RT Versi 1 Lembar A3'!CE126="","",'Form FGD RT Versi 1 Lembar A3'!CE126)</f>
        <v/>
      </c>
      <c r="J132" s="156" t="str">
        <f>IF('Form FGD RT Versi 1 Lembar A3'!CF126="","",'Form FGD RT Versi 1 Lembar A3'!CF126)</f>
        <v/>
      </c>
      <c r="K132" s="157" t="str">
        <f>IF('Form FGD RT Versi 1 Lembar A3'!CG126="","",'Form FGD RT Versi 1 Lembar A3'!CG126)</f>
        <v/>
      </c>
      <c r="L132" s="158" t="str">
        <f>IF('Form FGD RT Versi 1 Lembar A3'!CH126="","",'Form FGD RT Versi 1 Lembar A3'!CH126)</f>
        <v/>
      </c>
      <c r="M132" s="157" t="str">
        <f>IF('Form FGD RT Versi 1 Lembar A3'!CI126="","",'Form FGD RT Versi 1 Lembar A3'!CI126)</f>
        <v/>
      </c>
      <c r="N132" s="159" t="str">
        <f>IF('Form FGD RT Versi 1 Lembar A3'!CJ126="","",'Form FGD RT Versi 1 Lembar A3'!CJ126)</f>
        <v/>
      </c>
      <c r="O132" s="157" t="str">
        <f>IF('Form FGD RT Versi 1 Lembar A3'!CK126="","",'Form FGD RT Versi 1 Lembar A3'!CK126)</f>
        <v/>
      </c>
      <c r="P132" s="159" t="str">
        <f>IF('Form FGD RT Versi 1 Lembar A3'!CL126="","",'Form FGD RT Versi 1 Lembar A3'!CL126)</f>
        <v/>
      </c>
      <c r="Q132" s="158" t="str">
        <f>IF('Form FGD RT Versi 1 Lembar A3'!CM126="","",'Form FGD RT Versi 1 Lembar A3'!CM126)</f>
        <v/>
      </c>
    </row>
    <row r="133" spans="2:17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A3'!BZ127="","",'Form FGD RT Versi 1 Lembar A3'!BZ127)</f>
        <v/>
      </c>
      <c r="E133" s="157" t="str">
        <f>IF('Form FGD RT Versi 1 Lembar A3'!CA127="","",'Form FGD RT Versi 1 Lembar A3'!CA127)</f>
        <v/>
      </c>
      <c r="F133" s="159" t="str">
        <f>IF('Form FGD RT Versi 1 Lembar A3'!CB127="","",'Form FGD RT Versi 1 Lembar A3'!CB127)</f>
        <v/>
      </c>
      <c r="G133" s="159" t="str">
        <f>IF('Form FGD RT Versi 1 Lembar A3'!CC127="","",'Form FGD RT Versi 1 Lembar A3'!CC127)</f>
        <v/>
      </c>
      <c r="H133" s="157" t="str">
        <f>IF('Form FGD RT Versi 1 Lembar A3'!CD127="","",'Form FGD RT Versi 1 Lembar A3'!CD127)</f>
        <v/>
      </c>
      <c r="I133" s="158" t="str">
        <f>IF('Form FGD RT Versi 1 Lembar A3'!CE127="","",'Form FGD RT Versi 1 Lembar A3'!CE127)</f>
        <v/>
      </c>
      <c r="J133" s="156" t="str">
        <f>IF('Form FGD RT Versi 1 Lembar A3'!CF127="","",'Form FGD RT Versi 1 Lembar A3'!CF127)</f>
        <v/>
      </c>
      <c r="K133" s="157" t="str">
        <f>IF('Form FGD RT Versi 1 Lembar A3'!CG127="","",'Form FGD RT Versi 1 Lembar A3'!CG127)</f>
        <v/>
      </c>
      <c r="L133" s="158" t="str">
        <f>IF('Form FGD RT Versi 1 Lembar A3'!CH127="","",'Form FGD RT Versi 1 Lembar A3'!CH127)</f>
        <v/>
      </c>
      <c r="M133" s="157" t="str">
        <f>IF('Form FGD RT Versi 1 Lembar A3'!CI127="","",'Form FGD RT Versi 1 Lembar A3'!CI127)</f>
        <v/>
      </c>
      <c r="N133" s="159" t="str">
        <f>IF('Form FGD RT Versi 1 Lembar A3'!CJ127="","",'Form FGD RT Versi 1 Lembar A3'!CJ127)</f>
        <v/>
      </c>
      <c r="O133" s="157" t="str">
        <f>IF('Form FGD RT Versi 1 Lembar A3'!CK127="","",'Form FGD RT Versi 1 Lembar A3'!CK127)</f>
        <v/>
      </c>
      <c r="P133" s="159" t="str">
        <f>IF('Form FGD RT Versi 1 Lembar A3'!CL127="","",'Form FGD RT Versi 1 Lembar A3'!CL127)</f>
        <v/>
      </c>
      <c r="Q133" s="158" t="str">
        <f>IF('Form FGD RT Versi 1 Lembar A3'!CM127="","",'Form FGD RT Versi 1 Lembar A3'!CM127)</f>
        <v/>
      </c>
    </row>
    <row r="134" spans="2:17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A3'!BZ128="","",'Form FGD RT Versi 1 Lembar A3'!BZ128)</f>
        <v/>
      </c>
      <c r="E134" s="157" t="str">
        <f>IF('Form FGD RT Versi 1 Lembar A3'!CA128="","",'Form FGD RT Versi 1 Lembar A3'!CA128)</f>
        <v/>
      </c>
      <c r="F134" s="159" t="str">
        <f>IF('Form FGD RT Versi 1 Lembar A3'!CB128="","",'Form FGD RT Versi 1 Lembar A3'!CB128)</f>
        <v/>
      </c>
      <c r="G134" s="159" t="str">
        <f>IF('Form FGD RT Versi 1 Lembar A3'!CC128="","",'Form FGD RT Versi 1 Lembar A3'!CC128)</f>
        <v/>
      </c>
      <c r="H134" s="157" t="str">
        <f>IF('Form FGD RT Versi 1 Lembar A3'!CD128="","",'Form FGD RT Versi 1 Lembar A3'!CD128)</f>
        <v/>
      </c>
      <c r="I134" s="158" t="str">
        <f>IF('Form FGD RT Versi 1 Lembar A3'!CE128="","",'Form FGD RT Versi 1 Lembar A3'!CE128)</f>
        <v/>
      </c>
      <c r="J134" s="156" t="str">
        <f>IF('Form FGD RT Versi 1 Lembar A3'!CF128="","",'Form FGD RT Versi 1 Lembar A3'!CF128)</f>
        <v/>
      </c>
      <c r="K134" s="157" t="str">
        <f>IF('Form FGD RT Versi 1 Lembar A3'!CG128="","",'Form FGD RT Versi 1 Lembar A3'!CG128)</f>
        <v/>
      </c>
      <c r="L134" s="158" t="str">
        <f>IF('Form FGD RT Versi 1 Lembar A3'!CH128="","",'Form FGD RT Versi 1 Lembar A3'!CH128)</f>
        <v/>
      </c>
      <c r="M134" s="157" t="str">
        <f>IF('Form FGD RT Versi 1 Lembar A3'!CI128="","",'Form FGD RT Versi 1 Lembar A3'!CI128)</f>
        <v/>
      </c>
      <c r="N134" s="159" t="str">
        <f>IF('Form FGD RT Versi 1 Lembar A3'!CJ128="","",'Form FGD RT Versi 1 Lembar A3'!CJ128)</f>
        <v/>
      </c>
      <c r="O134" s="157" t="str">
        <f>IF('Form FGD RT Versi 1 Lembar A3'!CK128="","",'Form FGD RT Versi 1 Lembar A3'!CK128)</f>
        <v/>
      </c>
      <c r="P134" s="159" t="str">
        <f>IF('Form FGD RT Versi 1 Lembar A3'!CL128="","",'Form FGD RT Versi 1 Lembar A3'!CL128)</f>
        <v/>
      </c>
      <c r="Q134" s="158" t="str">
        <f>IF('Form FGD RT Versi 1 Lembar A3'!CM128="","",'Form FGD RT Versi 1 Lembar A3'!CM128)</f>
        <v/>
      </c>
    </row>
    <row r="135" spans="2:17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A3'!BZ129="","",'Form FGD RT Versi 1 Lembar A3'!BZ129)</f>
        <v/>
      </c>
      <c r="E135" s="157" t="str">
        <f>IF('Form FGD RT Versi 1 Lembar A3'!CA129="","",'Form FGD RT Versi 1 Lembar A3'!CA129)</f>
        <v/>
      </c>
      <c r="F135" s="159" t="str">
        <f>IF('Form FGD RT Versi 1 Lembar A3'!CB129="","",'Form FGD RT Versi 1 Lembar A3'!CB129)</f>
        <v/>
      </c>
      <c r="G135" s="159" t="str">
        <f>IF('Form FGD RT Versi 1 Lembar A3'!CC129="","",'Form FGD RT Versi 1 Lembar A3'!CC129)</f>
        <v/>
      </c>
      <c r="H135" s="157" t="str">
        <f>IF('Form FGD RT Versi 1 Lembar A3'!CD129="","",'Form FGD RT Versi 1 Lembar A3'!CD129)</f>
        <v/>
      </c>
      <c r="I135" s="158" t="str">
        <f>IF('Form FGD RT Versi 1 Lembar A3'!CE129="","",'Form FGD RT Versi 1 Lembar A3'!CE129)</f>
        <v/>
      </c>
      <c r="J135" s="156" t="str">
        <f>IF('Form FGD RT Versi 1 Lembar A3'!CF129="","",'Form FGD RT Versi 1 Lembar A3'!CF129)</f>
        <v/>
      </c>
      <c r="K135" s="157" t="str">
        <f>IF('Form FGD RT Versi 1 Lembar A3'!CG129="","",'Form FGD RT Versi 1 Lembar A3'!CG129)</f>
        <v/>
      </c>
      <c r="L135" s="158" t="str">
        <f>IF('Form FGD RT Versi 1 Lembar A3'!CH129="","",'Form FGD RT Versi 1 Lembar A3'!CH129)</f>
        <v/>
      </c>
      <c r="M135" s="157" t="str">
        <f>IF('Form FGD RT Versi 1 Lembar A3'!CI129="","",'Form FGD RT Versi 1 Lembar A3'!CI129)</f>
        <v/>
      </c>
      <c r="N135" s="159" t="str">
        <f>IF('Form FGD RT Versi 1 Lembar A3'!CJ129="","",'Form FGD RT Versi 1 Lembar A3'!CJ129)</f>
        <v/>
      </c>
      <c r="O135" s="157" t="str">
        <f>IF('Form FGD RT Versi 1 Lembar A3'!CK129="","",'Form FGD RT Versi 1 Lembar A3'!CK129)</f>
        <v/>
      </c>
      <c r="P135" s="159" t="str">
        <f>IF('Form FGD RT Versi 1 Lembar A3'!CL129="","",'Form FGD RT Versi 1 Lembar A3'!CL129)</f>
        <v/>
      </c>
      <c r="Q135" s="158" t="str">
        <f>IF('Form FGD RT Versi 1 Lembar A3'!CM129="","",'Form FGD RT Versi 1 Lembar A3'!CM129)</f>
        <v/>
      </c>
    </row>
    <row r="136" spans="2:17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A3'!BZ130="","",'Form FGD RT Versi 1 Lembar A3'!BZ130)</f>
        <v/>
      </c>
      <c r="E136" s="157" t="str">
        <f>IF('Form FGD RT Versi 1 Lembar A3'!CA130="","",'Form FGD RT Versi 1 Lembar A3'!CA130)</f>
        <v/>
      </c>
      <c r="F136" s="159" t="str">
        <f>IF('Form FGD RT Versi 1 Lembar A3'!CB130="","",'Form FGD RT Versi 1 Lembar A3'!CB130)</f>
        <v/>
      </c>
      <c r="G136" s="159" t="str">
        <f>IF('Form FGD RT Versi 1 Lembar A3'!CC130="","",'Form FGD RT Versi 1 Lembar A3'!CC130)</f>
        <v/>
      </c>
      <c r="H136" s="157" t="str">
        <f>IF('Form FGD RT Versi 1 Lembar A3'!CD130="","",'Form FGD RT Versi 1 Lembar A3'!CD130)</f>
        <v/>
      </c>
      <c r="I136" s="158" t="str">
        <f>IF('Form FGD RT Versi 1 Lembar A3'!CE130="","",'Form FGD RT Versi 1 Lembar A3'!CE130)</f>
        <v/>
      </c>
      <c r="J136" s="156" t="str">
        <f>IF('Form FGD RT Versi 1 Lembar A3'!CF130="","",'Form FGD RT Versi 1 Lembar A3'!CF130)</f>
        <v/>
      </c>
      <c r="K136" s="157" t="str">
        <f>IF('Form FGD RT Versi 1 Lembar A3'!CG130="","",'Form FGD RT Versi 1 Lembar A3'!CG130)</f>
        <v/>
      </c>
      <c r="L136" s="158" t="str">
        <f>IF('Form FGD RT Versi 1 Lembar A3'!CH130="","",'Form FGD RT Versi 1 Lembar A3'!CH130)</f>
        <v/>
      </c>
      <c r="M136" s="157" t="str">
        <f>IF('Form FGD RT Versi 1 Lembar A3'!CI130="","",'Form FGD RT Versi 1 Lembar A3'!CI130)</f>
        <v/>
      </c>
      <c r="N136" s="159" t="str">
        <f>IF('Form FGD RT Versi 1 Lembar A3'!CJ130="","",'Form FGD RT Versi 1 Lembar A3'!CJ130)</f>
        <v/>
      </c>
      <c r="O136" s="157" t="str">
        <f>IF('Form FGD RT Versi 1 Lembar A3'!CK130="","",'Form FGD RT Versi 1 Lembar A3'!CK130)</f>
        <v/>
      </c>
      <c r="P136" s="159" t="str">
        <f>IF('Form FGD RT Versi 1 Lembar A3'!CL130="","",'Form FGD RT Versi 1 Lembar A3'!CL130)</f>
        <v/>
      </c>
      <c r="Q136" s="158" t="str">
        <f>IF('Form FGD RT Versi 1 Lembar A3'!CM130="","",'Form FGD RT Versi 1 Lembar A3'!CM130)</f>
        <v/>
      </c>
    </row>
    <row r="137" spans="2:17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A3'!BZ131="","",'Form FGD RT Versi 1 Lembar A3'!BZ131)</f>
        <v/>
      </c>
      <c r="E137" s="157" t="str">
        <f>IF('Form FGD RT Versi 1 Lembar A3'!CA131="","",'Form FGD RT Versi 1 Lembar A3'!CA131)</f>
        <v/>
      </c>
      <c r="F137" s="159" t="str">
        <f>IF('Form FGD RT Versi 1 Lembar A3'!CB131="","",'Form FGD RT Versi 1 Lembar A3'!CB131)</f>
        <v/>
      </c>
      <c r="G137" s="159" t="str">
        <f>IF('Form FGD RT Versi 1 Lembar A3'!CC131="","",'Form FGD RT Versi 1 Lembar A3'!CC131)</f>
        <v/>
      </c>
      <c r="H137" s="157" t="str">
        <f>IF('Form FGD RT Versi 1 Lembar A3'!CD131="","",'Form FGD RT Versi 1 Lembar A3'!CD131)</f>
        <v/>
      </c>
      <c r="I137" s="158" t="str">
        <f>IF('Form FGD RT Versi 1 Lembar A3'!CE131="","",'Form FGD RT Versi 1 Lembar A3'!CE131)</f>
        <v/>
      </c>
      <c r="J137" s="156" t="str">
        <f>IF('Form FGD RT Versi 1 Lembar A3'!CF131="","",'Form FGD RT Versi 1 Lembar A3'!CF131)</f>
        <v/>
      </c>
      <c r="K137" s="157" t="str">
        <f>IF('Form FGD RT Versi 1 Lembar A3'!CG131="","",'Form FGD RT Versi 1 Lembar A3'!CG131)</f>
        <v/>
      </c>
      <c r="L137" s="158" t="str">
        <f>IF('Form FGD RT Versi 1 Lembar A3'!CH131="","",'Form FGD RT Versi 1 Lembar A3'!CH131)</f>
        <v/>
      </c>
      <c r="M137" s="157" t="str">
        <f>IF('Form FGD RT Versi 1 Lembar A3'!CI131="","",'Form FGD RT Versi 1 Lembar A3'!CI131)</f>
        <v/>
      </c>
      <c r="N137" s="159" t="str">
        <f>IF('Form FGD RT Versi 1 Lembar A3'!CJ131="","",'Form FGD RT Versi 1 Lembar A3'!CJ131)</f>
        <v/>
      </c>
      <c r="O137" s="157" t="str">
        <f>IF('Form FGD RT Versi 1 Lembar A3'!CK131="","",'Form FGD RT Versi 1 Lembar A3'!CK131)</f>
        <v/>
      </c>
      <c r="P137" s="159" t="str">
        <f>IF('Form FGD RT Versi 1 Lembar A3'!CL131="","",'Form FGD RT Versi 1 Lembar A3'!CL131)</f>
        <v/>
      </c>
      <c r="Q137" s="158" t="str">
        <f>IF('Form FGD RT Versi 1 Lembar A3'!CM131="","",'Form FGD RT Versi 1 Lembar A3'!CM131)</f>
        <v/>
      </c>
    </row>
    <row r="138" spans="2:17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A3'!BZ132="","",'Form FGD RT Versi 1 Lembar A3'!BZ132)</f>
        <v/>
      </c>
      <c r="E138" s="157" t="str">
        <f>IF('Form FGD RT Versi 1 Lembar A3'!CA132="","",'Form FGD RT Versi 1 Lembar A3'!CA132)</f>
        <v/>
      </c>
      <c r="F138" s="159" t="str">
        <f>IF('Form FGD RT Versi 1 Lembar A3'!CB132="","",'Form FGD RT Versi 1 Lembar A3'!CB132)</f>
        <v/>
      </c>
      <c r="G138" s="159" t="str">
        <f>IF('Form FGD RT Versi 1 Lembar A3'!CC132="","",'Form FGD RT Versi 1 Lembar A3'!CC132)</f>
        <v/>
      </c>
      <c r="H138" s="157" t="str">
        <f>IF('Form FGD RT Versi 1 Lembar A3'!CD132="","",'Form FGD RT Versi 1 Lembar A3'!CD132)</f>
        <v/>
      </c>
      <c r="I138" s="158" t="str">
        <f>IF('Form FGD RT Versi 1 Lembar A3'!CE132="","",'Form FGD RT Versi 1 Lembar A3'!CE132)</f>
        <v/>
      </c>
      <c r="J138" s="156" t="str">
        <f>IF('Form FGD RT Versi 1 Lembar A3'!CF132="","",'Form FGD RT Versi 1 Lembar A3'!CF132)</f>
        <v/>
      </c>
      <c r="K138" s="157" t="str">
        <f>IF('Form FGD RT Versi 1 Lembar A3'!CG132="","",'Form FGD RT Versi 1 Lembar A3'!CG132)</f>
        <v/>
      </c>
      <c r="L138" s="158" t="str">
        <f>IF('Form FGD RT Versi 1 Lembar A3'!CH132="","",'Form FGD RT Versi 1 Lembar A3'!CH132)</f>
        <v/>
      </c>
      <c r="M138" s="157" t="str">
        <f>IF('Form FGD RT Versi 1 Lembar A3'!CI132="","",'Form FGD RT Versi 1 Lembar A3'!CI132)</f>
        <v/>
      </c>
      <c r="N138" s="159" t="str">
        <f>IF('Form FGD RT Versi 1 Lembar A3'!CJ132="","",'Form FGD RT Versi 1 Lembar A3'!CJ132)</f>
        <v/>
      </c>
      <c r="O138" s="157" t="str">
        <f>IF('Form FGD RT Versi 1 Lembar A3'!CK132="","",'Form FGD RT Versi 1 Lembar A3'!CK132)</f>
        <v/>
      </c>
      <c r="P138" s="159" t="str">
        <f>IF('Form FGD RT Versi 1 Lembar A3'!CL132="","",'Form FGD RT Versi 1 Lembar A3'!CL132)</f>
        <v/>
      </c>
      <c r="Q138" s="158" t="str">
        <f>IF('Form FGD RT Versi 1 Lembar A3'!CM132="","",'Form FGD RT Versi 1 Lembar A3'!CM132)</f>
        <v/>
      </c>
    </row>
    <row r="139" spans="2:17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A3'!BZ133="","",'Form FGD RT Versi 1 Lembar A3'!BZ133)</f>
        <v/>
      </c>
      <c r="E139" s="157" t="str">
        <f>IF('Form FGD RT Versi 1 Lembar A3'!CA133="","",'Form FGD RT Versi 1 Lembar A3'!CA133)</f>
        <v/>
      </c>
      <c r="F139" s="159" t="str">
        <f>IF('Form FGD RT Versi 1 Lembar A3'!CB133="","",'Form FGD RT Versi 1 Lembar A3'!CB133)</f>
        <v/>
      </c>
      <c r="G139" s="159" t="str">
        <f>IF('Form FGD RT Versi 1 Lembar A3'!CC133="","",'Form FGD RT Versi 1 Lembar A3'!CC133)</f>
        <v/>
      </c>
      <c r="H139" s="157" t="str">
        <f>IF('Form FGD RT Versi 1 Lembar A3'!CD133="","",'Form FGD RT Versi 1 Lembar A3'!CD133)</f>
        <v/>
      </c>
      <c r="I139" s="158" t="str">
        <f>IF('Form FGD RT Versi 1 Lembar A3'!CE133="","",'Form FGD RT Versi 1 Lembar A3'!CE133)</f>
        <v/>
      </c>
      <c r="J139" s="156" t="str">
        <f>IF('Form FGD RT Versi 1 Lembar A3'!CF133="","",'Form FGD RT Versi 1 Lembar A3'!CF133)</f>
        <v/>
      </c>
      <c r="K139" s="157" t="str">
        <f>IF('Form FGD RT Versi 1 Lembar A3'!CG133="","",'Form FGD RT Versi 1 Lembar A3'!CG133)</f>
        <v/>
      </c>
      <c r="L139" s="158" t="str">
        <f>IF('Form FGD RT Versi 1 Lembar A3'!CH133="","",'Form FGD RT Versi 1 Lembar A3'!CH133)</f>
        <v/>
      </c>
      <c r="M139" s="157" t="str">
        <f>IF('Form FGD RT Versi 1 Lembar A3'!CI133="","",'Form FGD RT Versi 1 Lembar A3'!CI133)</f>
        <v/>
      </c>
      <c r="N139" s="159" t="str">
        <f>IF('Form FGD RT Versi 1 Lembar A3'!CJ133="","",'Form FGD RT Versi 1 Lembar A3'!CJ133)</f>
        <v/>
      </c>
      <c r="O139" s="157" t="str">
        <f>IF('Form FGD RT Versi 1 Lembar A3'!CK133="","",'Form FGD RT Versi 1 Lembar A3'!CK133)</f>
        <v/>
      </c>
      <c r="P139" s="159" t="str">
        <f>IF('Form FGD RT Versi 1 Lembar A3'!CL133="","",'Form FGD RT Versi 1 Lembar A3'!CL133)</f>
        <v/>
      </c>
      <c r="Q139" s="158" t="str">
        <f>IF('Form FGD RT Versi 1 Lembar A3'!CM133="","",'Form FGD RT Versi 1 Lembar A3'!CM133)</f>
        <v/>
      </c>
    </row>
    <row r="140" spans="2:17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A3'!BZ134="","",'Form FGD RT Versi 1 Lembar A3'!BZ134)</f>
        <v/>
      </c>
      <c r="E140" s="157" t="str">
        <f>IF('Form FGD RT Versi 1 Lembar A3'!CA134="","",'Form FGD RT Versi 1 Lembar A3'!CA134)</f>
        <v/>
      </c>
      <c r="F140" s="159" t="str">
        <f>IF('Form FGD RT Versi 1 Lembar A3'!CB134="","",'Form FGD RT Versi 1 Lembar A3'!CB134)</f>
        <v/>
      </c>
      <c r="G140" s="159" t="str">
        <f>IF('Form FGD RT Versi 1 Lembar A3'!CC134="","",'Form FGD RT Versi 1 Lembar A3'!CC134)</f>
        <v/>
      </c>
      <c r="H140" s="157" t="str">
        <f>IF('Form FGD RT Versi 1 Lembar A3'!CD134="","",'Form FGD RT Versi 1 Lembar A3'!CD134)</f>
        <v/>
      </c>
      <c r="I140" s="158" t="str">
        <f>IF('Form FGD RT Versi 1 Lembar A3'!CE134="","",'Form FGD RT Versi 1 Lembar A3'!CE134)</f>
        <v/>
      </c>
      <c r="J140" s="156" t="str">
        <f>IF('Form FGD RT Versi 1 Lembar A3'!CF134="","",'Form FGD RT Versi 1 Lembar A3'!CF134)</f>
        <v/>
      </c>
      <c r="K140" s="157" t="str">
        <f>IF('Form FGD RT Versi 1 Lembar A3'!CG134="","",'Form FGD RT Versi 1 Lembar A3'!CG134)</f>
        <v/>
      </c>
      <c r="L140" s="158" t="str">
        <f>IF('Form FGD RT Versi 1 Lembar A3'!CH134="","",'Form FGD RT Versi 1 Lembar A3'!CH134)</f>
        <v/>
      </c>
      <c r="M140" s="157" t="str">
        <f>IF('Form FGD RT Versi 1 Lembar A3'!CI134="","",'Form FGD RT Versi 1 Lembar A3'!CI134)</f>
        <v/>
      </c>
      <c r="N140" s="159" t="str">
        <f>IF('Form FGD RT Versi 1 Lembar A3'!CJ134="","",'Form FGD RT Versi 1 Lembar A3'!CJ134)</f>
        <v/>
      </c>
      <c r="O140" s="157" t="str">
        <f>IF('Form FGD RT Versi 1 Lembar A3'!CK134="","",'Form FGD RT Versi 1 Lembar A3'!CK134)</f>
        <v/>
      </c>
      <c r="P140" s="159" t="str">
        <f>IF('Form FGD RT Versi 1 Lembar A3'!CL134="","",'Form FGD RT Versi 1 Lembar A3'!CL134)</f>
        <v/>
      </c>
      <c r="Q140" s="158" t="str">
        <f>IF('Form FGD RT Versi 1 Lembar A3'!CM134="","",'Form FGD RT Versi 1 Lembar A3'!CM134)</f>
        <v/>
      </c>
    </row>
    <row r="141" spans="2:17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A3'!BZ135="","",'Form FGD RT Versi 1 Lembar A3'!BZ135)</f>
        <v/>
      </c>
      <c r="E141" s="157" t="str">
        <f>IF('Form FGD RT Versi 1 Lembar A3'!CA135="","",'Form FGD RT Versi 1 Lembar A3'!CA135)</f>
        <v/>
      </c>
      <c r="F141" s="159" t="str">
        <f>IF('Form FGD RT Versi 1 Lembar A3'!CB135="","",'Form FGD RT Versi 1 Lembar A3'!CB135)</f>
        <v/>
      </c>
      <c r="G141" s="159" t="str">
        <f>IF('Form FGD RT Versi 1 Lembar A3'!CC135="","",'Form FGD RT Versi 1 Lembar A3'!CC135)</f>
        <v/>
      </c>
      <c r="H141" s="157" t="str">
        <f>IF('Form FGD RT Versi 1 Lembar A3'!CD135="","",'Form FGD RT Versi 1 Lembar A3'!CD135)</f>
        <v/>
      </c>
      <c r="I141" s="158" t="str">
        <f>IF('Form FGD RT Versi 1 Lembar A3'!CE135="","",'Form FGD RT Versi 1 Lembar A3'!CE135)</f>
        <v/>
      </c>
      <c r="J141" s="156" t="str">
        <f>IF('Form FGD RT Versi 1 Lembar A3'!CF135="","",'Form FGD RT Versi 1 Lembar A3'!CF135)</f>
        <v/>
      </c>
      <c r="K141" s="157" t="str">
        <f>IF('Form FGD RT Versi 1 Lembar A3'!CG135="","",'Form FGD RT Versi 1 Lembar A3'!CG135)</f>
        <v/>
      </c>
      <c r="L141" s="158" t="str">
        <f>IF('Form FGD RT Versi 1 Lembar A3'!CH135="","",'Form FGD RT Versi 1 Lembar A3'!CH135)</f>
        <v/>
      </c>
      <c r="M141" s="157" t="str">
        <f>IF('Form FGD RT Versi 1 Lembar A3'!CI135="","",'Form FGD RT Versi 1 Lembar A3'!CI135)</f>
        <v/>
      </c>
      <c r="N141" s="159" t="str">
        <f>IF('Form FGD RT Versi 1 Lembar A3'!CJ135="","",'Form FGD RT Versi 1 Lembar A3'!CJ135)</f>
        <v/>
      </c>
      <c r="O141" s="157" t="str">
        <f>IF('Form FGD RT Versi 1 Lembar A3'!CK135="","",'Form FGD RT Versi 1 Lembar A3'!CK135)</f>
        <v/>
      </c>
      <c r="P141" s="159" t="str">
        <f>IF('Form FGD RT Versi 1 Lembar A3'!CL135="","",'Form FGD RT Versi 1 Lembar A3'!CL135)</f>
        <v/>
      </c>
      <c r="Q141" s="158" t="str">
        <f>IF('Form FGD RT Versi 1 Lembar A3'!CM135="","",'Form FGD RT Versi 1 Lembar A3'!CM135)</f>
        <v/>
      </c>
    </row>
    <row r="142" spans="2:17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A3'!BZ136="","",'Form FGD RT Versi 1 Lembar A3'!BZ136)</f>
        <v/>
      </c>
      <c r="E142" s="157" t="str">
        <f>IF('Form FGD RT Versi 1 Lembar A3'!CA136="","",'Form FGD RT Versi 1 Lembar A3'!CA136)</f>
        <v/>
      </c>
      <c r="F142" s="159" t="str">
        <f>IF('Form FGD RT Versi 1 Lembar A3'!CB136="","",'Form FGD RT Versi 1 Lembar A3'!CB136)</f>
        <v/>
      </c>
      <c r="G142" s="159" t="str">
        <f>IF('Form FGD RT Versi 1 Lembar A3'!CC136="","",'Form FGD RT Versi 1 Lembar A3'!CC136)</f>
        <v/>
      </c>
      <c r="H142" s="157" t="str">
        <f>IF('Form FGD RT Versi 1 Lembar A3'!CD136="","",'Form FGD RT Versi 1 Lembar A3'!CD136)</f>
        <v/>
      </c>
      <c r="I142" s="158" t="str">
        <f>IF('Form FGD RT Versi 1 Lembar A3'!CE136="","",'Form FGD RT Versi 1 Lembar A3'!CE136)</f>
        <v/>
      </c>
      <c r="J142" s="156" t="str">
        <f>IF('Form FGD RT Versi 1 Lembar A3'!CF136="","",'Form FGD RT Versi 1 Lembar A3'!CF136)</f>
        <v/>
      </c>
      <c r="K142" s="157" t="str">
        <f>IF('Form FGD RT Versi 1 Lembar A3'!CG136="","",'Form FGD RT Versi 1 Lembar A3'!CG136)</f>
        <v/>
      </c>
      <c r="L142" s="158" t="str">
        <f>IF('Form FGD RT Versi 1 Lembar A3'!CH136="","",'Form FGD RT Versi 1 Lembar A3'!CH136)</f>
        <v/>
      </c>
      <c r="M142" s="157" t="str">
        <f>IF('Form FGD RT Versi 1 Lembar A3'!CI136="","",'Form FGD RT Versi 1 Lembar A3'!CI136)</f>
        <v/>
      </c>
      <c r="N142" s="159" t="str">
        <f>IF('Form FGD RT Versi 1 Lembar A3'!CJ136="","",'Form FGD RT Versi 1 Lembar A3'!CJ136)</f>
        <v/>
      </c>
      <c r="O142" s="157" t="str">
        <f>IF('Form FGD RT Versi 1 Lembar A3'!CK136="","",'Form FGD RT Versi 1 Lembar A3'!CK136)</f>
        <v/>
      </c>
      <c r="P142" s="159" t="str">
        <f>IF('Form FGD RT Versi 1 Lembar A3'!CL136="","",'Form FGD RT Versi 1 Lembar A3'!CL136)</f>
        <v/>
      </c>
      <c r="Q142" s="158" t="str">
        <f>IF('Form FGD RT Versi 1 Lembar A3'!CM136="","",'Form FGD RT Versi 1 Lembar A3'!CM136)</f>
        <v/>
      </c>
    </row>
    <row r="143" spans="2:17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A3'!BZ137="","",'Form FGD RT Versi 1 Lembar A3'!BZ137)</f>
        <v/>
      </c>
      <c r="E143" s="157" t="str">
        <f>IF('Form FGD RT Versi 1 Lembar A3'!CA137="","",'Form FGD RT Versi 1 Lembar A3'!CA137)</f>
        <v/>
      </c>
      <c r="F143" s="159" t="str">
        <f>IF('Form FGD RT Versi 1 Lembar A3'!CB137="","",'Form FGD RT Versi 1 Lembar A3'!CB137)</f>
        <v/>
      </c>
      <c r="G143" s="159" t="str">
        <f>IF('Form FGD RT Versi 1 Lembar A3'!CC137="","",'Form FGD RT Versi 1 Lembar A3'!CC137)</f>
        <v/>
      </c>
      <c r="H143" s="157" t="str">
        <f>IF('Form FGD RT Versi 1 Lembar A3'!CD137="","",'Form FGD RT Versi 1 Lembar A3'!CD137)</f>
        <v/>
      </c>
      <c r="I143" s="158" t="str">
        <f>IF('Form FGD RT Versi 1 Lembar A3'!CE137="","",'Form FGD RT Versi 1 Lembar A3'!CE137)</f>
        <v/>
      </c>
      <c r="J143" s="156" t="str">
        <f>IF('Form FGD RT Versi 1 Lembar A3'!CF137="","",'Form FGD RT Versi 1 Lembar A3'!CF137)</f>
        <v/>
      </c>
      <c r="K143" s="157" t="str">
        <f>IF('Form FGD RT Versi 1 Lembar A3'!CG137="","",'Form FGD RT Versi 1 Lembar A3'!CG137)</f>
        <v/>
      </c>
      <c r="L143" s="158" t="str">
        <f>IF('Form FGD RT Versi 1 Lembar A3'!CH137="","",'Form FGD RT Versi 1 Lembar A3'!CH137)</f>
        <v/>
      </c>
      <c r="M143" s="157" t="str">
        <f>IF('Form FGD RT Versi 1 Lembar A3'!CI137="","",'Form FGD RT Versi 1 Lembar A3'!CI137)</f>
        <v/>
      </c>
      <c r="N143" s="159" t="str">
        <f>IF('Form FGD RT Versi 1 Lembar A3'!CJ137="","",'Form FGD RT Versi 1 Lembar A3'!CJ137)</f>
        <v/>
      </c>
      <c r="O143" s="157" t="str">
        <f>IF('Form FGD RT Versi 1 Lembar A3'!CK137="","",'Form FGD RT Versi 1 Lembar A3'!CK137)</f>
        <v/>
      </c>
      <c r="P143" s="159" t="str">
        <f>IF('Form FGD RT Versi 1 Lembar A3'!CL137="","",'Form FGD RT Versi 1 Lembar A3'!CL137)</f>
        <v/>
      </c>
      <c r="Q143" s="158" t="str">
        <f>IF('Form FGD RT Versi 1 Lembar A3'!CM137="","",'Form FGD RT Versi 1 Lembar A3'!CM137)</f>
        <v/>
      </c>
    </row>
    <row r="144" spans="2:17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A3'!BZ138="","",'Form FGD RT Versi 1 Lembar A3'!BZ138)</f>
        <v/>
      </c>
      <c r="E144" s="157" t="str">
        <f>IF('Form FGD RT Versi 1 Lembar A3'!CA138="","",'Form FGD RT Versi 1 Lembar A3'!CA138)</f>
        <v/>
      </c>
      <c r="F144" s="159" t="str">
        <f>IF('Form FGD RT Versi 1 Lembar A3'!CB138="","",'Form FGD RT Versi 1 Lembar A3'!CB138)</f>
        <v/>
      </c>
      <c r="G144" s="159" t="str">
        <f>IF('Form FGD RT Versi 1 Lembar A3'!CC138="","",'Form FGD RT Versi 1 Lembar A3'!CC138)</f>
        <v/>
      </c>
      <c r="H144" s="157" t="str">
        <f>IF('Form FGD RT Versi 1 Lembar A3'!CD138="","",'Form FGD RT Versi 1 Lembar A3'!CD138)</f>
        <v/>
      </c>
      <c r="I144" s="158" t="str">
        <f>IF('Form FGD RT Versi 1 Lembar A3'!CE138="","",'Form FGD RT Versi 1 Lembar A3'!CE138)</f>
        <v/>
      </c>
      <c r="J144" s="3" t="str">
        <f>IF('Form FGD RT Versi 1 Lembar A3'!CF138="","",'Form FGD RT Versi 1 Lembar A3'!CF138)</f>
        <v/>
      </c>
      <c r="K144" s="12" t="str">
        <f>IF('Form FGD RT Versi 1 Lembar A3'!CG138="","",'Form FGD RT Versi 1 Lembar A3'!CG138)</f>
        <v/>
      </c>
      <c r="L144" s="158" t="str">
        <f>IF('Form FGD RT Versi 1 Lembar A3'!CH138="","",'Form FGD RT Versi 1 Lembar A3'!CH138)</f>
        <v/>
      </c>
      <c r="M144" s="157" t="str">
        <f>IF('Form FGD RT Versi 1 Lembar A3'!CI138="","",'Form FGD RT Versi 1 Lembar A3'!CI138)</f>
        <v/>
      </c>
      <c r="N144" s="159" t="str">
        <f>IF('Form FGD RT Versi 1 Lembar A3'!CJ138="","",'Form FGD RT Versi 1 Lembar A3'!CJ138)</f>
        <v/>
      </c>
      <c r="O144" s="157" t="str">
        <f>IF('Form FGD RT Versi 1 Lembar A3'!CK138="","",'Form FGD RT Versi 1 Lembar A3'!CK138)</f>
        <v/>
      </c>
      <c r="P144" s="159" t="str">
        <f>IF('Form FGD RT Versi 1 Lembar A3'!CL138="","",'Form FGD RT Versi 1 Lembar A3'!CL138)</f>
        <v/>
      </c>
      <c r="Q144" s="158" t="str">
        <f>IF('Form FGD RT Versi 1 Lembar A3'!CM138="","",'Form FGD RT Versi 1 Lembar A3'!CM138)</f>
        <v/>
      </c>
    </row>
    <row r="145" spans="2:17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A3'!BZ139="","",'Form FGD RT Versi 1 Lembar A3'!BZ139)</f>
        <v/>
      </c>
      <c r="E145" s="157" t="str">
        <f>IF('Form FGD RT Versi 1 Lembar A3'!CA139="","",'Form FGD RT Versi 1 Lembar A3'!CA139)</f>
        <v/>
      </c>
      <c r="F145" s="159" t="str">
        <f>IF('Form FGD RT Versi 1 Lembar A3'!CB139="","",'Form FGD RT Versi 1 Lembar A3'!CB139)</f>
        <v/>
      </c>
      <c r="G145" s="159" t="str">
        <f>IF('Form FGD RT Versi 1 Lembar A3'!CC139="","",'Form FGD RT Versi 1 Lembar A3'!CC139)</f>
        <v/>
      </c>
      <c r="H145" s="157" t="str">
        <f>IF('Form FGD RT Versi 1 Lembar A3'!CD139="","",'Form FGD RT Versi 1 Lembar A3'!CD139)</f>
        <v/>
      </c>
      <c r="I145" s="158" t="str">
        <f>IF('Form FGD RT Versi 1 Lembar A3'!CE139="","",'Form FGD RT Versi 1 Lembar A3'!CE139)</f>
        <v/>
      </c>
      <c r="J145" s="3" t="str">
        <f>IF('Form FGD RT Versi 1 Lembar A3'!CF139="","",'Form FGD RT Versi 1 Lembar A3'!CF139)</f>
        <v/>
      </c>
      <c r="K145" s="12" t="str">
        <f>IF('Form FGD RT Versi 1 Lembar A3'!CG139="","",'Form FGD RT Versi 1 Lembar A3'!CG139)</f>
        <v/>
      </c>
      <c r="L145" s="158" t="str">
        <f>IF('Form FGD RT Versi 1 Lembar A3'!CH139="","",'Form FGD RT Versi 1 Lembar A3'!CH139)</f>
        <v/>
      </c>
      <c r="M145" s="157" t="str">
        <f>IF('Form FGD RT Versi 1 Lembar A3'!CI139="","",'Form FGD RT Versi 1 Lembar A3'!CI139)</f>
        <v/>
      </c>
      <c r="N145" s="159" t="str">
        <f>IF('Form FGD RT Versi 1 Lembar A3'!CJ139="","",'Form FGD RT Versi 1 Lembar A3'!CJ139)</f>
        <v/>
      </c>
      <c r="O145" s="157" t="str">
        <f>IF('Form FGD RT Versi 1 Lembar A3'!CK139="","",'Form FGD RT Versi 1 Lembar A3'!CK139)</f>
        <v/>
      </c>
      <c r="P145" s="159" t="str">
        <f>IF('Form FGD RT Versi 1 Lembar A3'!CL139="","",'Form FGD RT Versi 1 Lembar A3'!CL139)</f>
        <v/>
      </c>
      <c r="Q145" s="158" t="str">
        <f>IF('Form FGD RT Versi 1 Lembar A3'!CM139="","",'Form FGD RT Versi 1 Lembar A3'!CM139)</f>
        <v/>
      </c>
    </row>
    <row r="146" spans="2:17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A3'!BZ140="","",'Form FGD RT Versi 1 Lembar A3'!BZ140)</f>
        <v/>
      </c>
      <c r="E146" s="157" t="str">
        <f>IF('Form FGD RT Versi 1 Lembar A3'!CA140="","",'Form FGD RT Versi 1 Lembar A3'!CA140)</f>
        <v/>
      </c>
      <c r="F146" s="159" t="str">
        <f>IF('Form FGD RT Versi 1 Lembar A3'!CB140="","",'Form FGD RT Versi 1 Lembar A3'!CB140)</f>
        <v/>
      </c>
      <c r="G146" s="159" t="str">
        <f>IF('Form FGD RT Versi 1 Lembar A3'!CC140="","",'Form FGD RT Versi 1 Lembar A3'!CC140)</f>
        <v/>
      </c>
      <c r="H146" s="157" t="str">
        <f>IF('Form FGD RT Versi 1 Lembar A3'!CD140="","",'Form FGD RT Versi 1 Lembar A3'!CD140)</f>
        <v/>
      </c>
      <c r="I146" s="158" t="str">
        <f>IF('Form FGD RT Versi 1 Lembar A3'!CE140="","",'Form FGD RT Versi 1 Lembar A3'!CE140)</f>
        <v/>
      </c>
      <c r="J146" s="3" t="str">
        <f>IF('Form FGD RT Versi 1 Lembar A3'!CF140="","",'Form FGD RT Versi 1 Lembar A3'!CF140)</f>
        <v/>
      </c>
      <c r="K146" s="12" t="str">
        <f>IF('Form FGD RT Versi 1 Lembar A3'!CG140="","",'Form FGD RT Versi 1 Lembar A3'!CG140)</f>
        <v/>
      </c>
      <c r="L146" s="158" t="str">
        <f>IF('Form FGD RT Versi 1 Lembar A3'!CH140="","",'Form FGD RT Versi 1 Lembar A3'!CH140)</f>
        <v/>
      </c>
      <c r="M146" s="157" t="str">
        <f>IF('Form FGD RT Versi 1 Lembar A3'!CI140="","",'Form FGD RT Versi 1 Lembar A3'!CI140)</f>
        <v/>
      </c>
      <c r="N146" s="159" t="str">
        <f>IF('Form FGD RT Versi 1 Lembar A3'!CJ140="","",'Form FGD RT Versi 1 Lembar A3'!CJ140)</f>
        <v/>
      </c>
      <c r="O146" s="157" t="str">
        <f>IF('Form FGD RT Versi 1 Lembar A3'!CK140="","",'Form FGD RT Versi 1 Lembar A3'!CK140)</f>
        <v/>
      </c>
      <c r="P146" s="159" t="str">
        <f>IF('Form FGD RT Versi 1 Lembar A3'!CL140="","",'Form FGD RT Versi 1 Lembar A3'!CL140)</f>
        <v/>
      </c>
      <c r="Q146" s="158" t="str">
        <f>IF('Form FGD RT Versi 1 Lembar A3'!CM140="","",'Form FGD RT Versi 1 Lembar A3'!CM140)</f>
        <v/>
      </c>
    </row>
    <row r="147" spans="2:17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A3'!BZ141="","",'Form FGD RT Versi 1 Lembar A3'!BZ141)</f>
        <v/>
      </c>
      <c r="E147" s="157" t="str">
        <f>IF('Form FGD RT Versi 1 Lembar A3'!CA141="","",'Form FGD RT Versi 1 Lembar A3'!CA141)</f>
        <v/>
      </c>
      <c r="F147" s="159" t="str">
        <f>IF('Form FGD RT Versi 1 Lembar A3'!CB141="","",'Form FGD RT Versi 1 Lembar A3'!CB141)</f>
        <v/>
      </c>
      <c r="G147" s="159" t="str">
        <f>IF('Form FGD RT Versi 1 Lembar A3'!CC141="","",'Form FGD RT Versi 1 Lembar A3'!CC141)</f>
        <v/>
      </c>
      <c r="H147" s="157" t="str">
        <f>IF('Form FGD RT Versi 1 Lembar A3'!CD141="","",'Form FGD RT Versi 1 Lembar A3'!CD141)</f>
        <v/>
      </c>
      <c r="I147" s="158" t="str">
        <f>IF('Form FGD RT Versi 1 Lembar A3'!CE141="","",'Form FGD RT Versi 1 Lembar A3'!CE141)</f>
        <v/>
      </c>
      <c r="J147" s="156" t="str">
        <f>IF('Form FGD RT Versi 1 Lembar A3'!CF141="","",'Form FGD RT Versi 1 Lembar A3'!CF141)</f>
        <v/>
      </c>
      <c r="K147" s="157" t="str">
        <f>IF('Form FGD RT Versi 1 Lembar A3'!CG141="","",'Form FGD RT Versi 1 Lembar A3'!CG141)</f>
        <v/>
      </c>
      <c r="L147" s="158" t="str">
        <f>IF('Form FGD RT Versi 1 Lembar A3'!CH141="","",'Form FGD RT Versi 1 Lembar A3'!CH141)</f>
        <v/>
      </c>
      <c r="M147" s="157" t="str">
        <f>IF('Form FGD RT Versi 1 Lembar A3'!CI141="","",'Form FGD RT Versi 1 Lembar A3'!CI141)</f>
        <v/>
      </c>
      <c r="N147" s="159" t="str">
        <f>IF('Form FGD RT Versi 1 Lembar A3'!CJ141="","",'Form FGD RT Versi 1 Lembar A3'!CJ141)</f>
        <v/>
      </c>
      <c r="O147" s="157" t="str">
        <f>IF('Form FGD RT Versi 1 Lembar A3'!CK141="","",'Form FGD RT Versi 1 Lembar A3'!CK141)</f>
        <v/>
      </c>
      <c r="P147" s="159" t="str">
        <f>IF('Form FGD RT Versi 1 Lembar A3'!CL141="","",'Form FGD RT Versi 1 Lembar A3'!CL141)</f>
        <v/>
      </c>
      <c r="Q147" s="158" t="str">
        <f>IF('Form FGD RT Versi 1 Lembar A3'!CM141="","",'Form FGD RT Versi 1 Lembar A3'!CM141)</f>
        <v/>
      </c>
    </row>
    <row r="148" spans="2:17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A3'!BZ142="","",'Form FGD RT Versi 1 Lembar A3'!BZ142)</f>
        <v/>
      </c>
      <c r="E148" s="157" t="str">
        <f>IF('Form FGD RT Versi 1 Lembar A3'!CA142="","",'Form FGD RT Versi 1 Lembar A3'!CA142)</f>
        <v/>
      </c>
      <c r="F148" s="159" t="str">
        <f>IF('Form FGD RT Versi 1 Lembar A3'!CB142="","",'Form FGD RT Versi 1 Lembar A3'!CB142)</f>
        <v/>
      </c>
      <c r="G148" s="159" t="str">
        <f>IF('Form FGD RT Versi 1 Lembar A3'!CC142="","",'Form FGD RT Versi 1 Lembar A3'!CC142)</f>
        <v/>
      </c>
      <c r="H148" s="157" t="str">
        <f>IF('Form FGD RT Versi 1 Lembar A3'!CD142="","",'Form FGD RT Versi 1 Lembar A3'!CD142)</f>
        <v/>
      </c>
      <c r="I148" s="158" t="str">
        <f>IF('Form FGD RT Versi 1 Lembar A3'!CE142="","",'Form FGD RT Versi 1 Lembar A3'!CE142)</f>
        <v/>
      </c>
      <c r="J148" s="156" t="str">
        <f>IF('Form FGD RT Versi 1 Lembar A3'!CF142="","",'Form FGD RT Versi 1 Lembar A3'!CF142)</f>
        <v/>
      </c>
      <c r="K148" s="157" t="str">
        <f>IF('Form FGD RT Versi 1 Lembar A3'!CG142="","",'Form FGD RT Versi 1 Lembar A3'!CG142)</f>
        <v/>
      </c>
      <c r="L148" s="158" t="str">
        <f>IF('Form FGD RT Versi 1 Lembar A3'!CH142="","",'Form FGD RT Versi 1 Lembar A3'!CH142)</f>
        <v/>
      </c>
      <c r="M148" s="157" t="str">
        <f>IF('Form FGD RT Versi 1 Lembar A3'!CI142="","",'Form FGD RT Versi 1 Lembar A3'!CI142)</f>
        <v/>
      </c>
      <c r="N148" s="159" t="str">
        <f>IF('Form FGD RT Versi 1 Lembar A3'!CJ142="","",'Form FGD RT Versi 1 Lembar A3'!CJ142)</f>
        <v/>
      </c>
      <c r="O148" s="157" t="str">
        <f>IF('Form FGD RT Versi 1 Lembar A3'!CK142="","",'Form FGD RT Versi 1 Lembar A3'!CK142)</f>
        <v/>
      </c>
      <c r="P148" s="159" t="str">
        <f>IF('Form FGD RT Versi 1 Lembar A3'!CL142="","",'Form FGD RT Versi 1 Lembar A3'!CL142)</f>
        <v/>
      </c>
      <c r="Q148" s="158" t="str">
        <f>IF('Form FGD RT Versi 1 Lembar A3'!CM142="","",'Form FGD RT Versi 1 Lembar A3'!CM142)</f>
        <v/>
      </c>
    </row>
    <row r="149" spans="2:17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A3'!BZ143="","",'Form FGD RT Versi 1 Lembar A3'!BZ143)</f>
        <v/>
      </c>
      <c r="E149" s="157" t="str">
        <f>IF('Form FGD RT Versi 1 Lembar A3'!CA143="","",'Form FGD RT Versi 1 Lembar A3'!CA143)</f>
        <v/>
      </c>
      <c r="F149" s="159" t="str">
        <f>IF('Form FGD RT Versi 1 Lembar A3'!CB143="","",'Form FGD RT Versi 1 Lembar A3'!CB143)</f>
        <v/>
      </c>
      <c r="G149" s="159" t="str">
        <f>IF('Form FGD RT Versi 1 Lembar A3'!CC143="","",'Form FGD RT Versi 1 Lembar A3'!CC143)</f>
        <v/>
      </c>
      <c r="H149" s="157" t="str">
        <f>IF('Form FGD RT Versi 1 Lembar A3'!CD143="","",'Form FGD RT Versi 1 Lembar A3'!CD143)</f>
        <v/>
      </c>
      <c r="I149" s="158" t="str">
        <f>IF('Form FGD RT Versi 1 Lembar A3'!CE143="","",'Form FGD RT Versi 1 Lembar A3'!CE143)</f>
        <v/>
      </c>
      <c r="J149" s="156" t="str">
        <f>IF('Form FGD RT Versi 1 Lembar A3'!CF143="","",'Form FGD RT Versi 1 Lembar A3'!CF143)</f>
        <v/>
      </c>
      <c r="K149" s="157" t="str">
        <f>IF('Form FGD RT Versi 1 Lembar A3'!CG143="","",'Form FGD RT Versi 1 Lembar A3'!CG143)</f>
        <v/>
      </c>
      <c r="L149" s="158" t="str">
        <f>IF('Form FGD RT Versi 1 Lembar A3'!CH143="","",'Form FGD RT Versi 1 Lembar A3'!CH143)</f>
        <v/>
      </c>
      <c r="M149" s="157" t="str">
        <f>IF('Form FGD RT Versi 1 Lembar A3'!CI143="","",'Form FGD RT Versi 1 Lembar A3'!CI143)</f>
        <v/>
      </c>
      <c r="N149" s="159" t="str">
        <f>IF('Form FGD RT Versi 1 Lembar A3'!CJ143="","",'Form FGD RT Versi 1 Lembar A3'!CJ143)</f>
        <v/>
      </c>
      <c r="O149" s="157" t="str">
        <f>IF('Form FGD RT Versi 1 Lembar A3'!CK143="","",'Form FGD RT Versi 1 Lembar A3'!CK143)</f>
        <v/>
      </c>
      <c r="P149" s="159" t="str">
        <f>IF('Form FGD RT Versi 1 Lembar A3'!CL143="","",'Form FGD RT Versi 1 Lembar A3'!CL143)</f>
        <v/>
      </c>
      <c r="Q149" s="158" t="str">
        <f>IF('Form FGD RT Versi 1 Lembar A3'!CM143="","",'Form FGD RT Versi 1 Lembar A3'!CM143)</f>
        <v/>
      </c>
    </row>
    <row r="150" spans="2:17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A3'!BZ144="","",'Form FGD RT Versi 1 Lembar A3'!BZ144)</f>
        <v/>
      </c>
      <c r="E150" s="157" t="str">
        <f>IF('Form FGD RT Versi 1 Lembar A3'!CA144="","",'Form FGD RT Versi 1 Lembar A3'!CA144)</f>
        <v/>
      </c>
      <c r="F150" s="159" t="str">
        <f>IF('Form FGD RT Versi 1 Lembar A3'!CB144="","",'Form FGD RT Versi 1 Lembar A3'!CB144)</f>
        <v/>
      </c>
      <c r="G150" s="159" t="str">
        <f>IF('Form FGD RT Versi 1 Lembar A3'!CC144="","",'Form FGD RT Versi 1 Lembar A3'!CC144)</f>
        <v/>
      </c>
      <c r="H150" s="157" t="str">
        <f>IF('Form FGD RT Versi 1 Lembar A3'!CD144="","",'Form FGD RT Versi 1 Lembar A3'!CD144)</f>
        <v/>
      </c>
      <c r="I150" s="158" t="str">
        <f>IF('Form FGD RT Versi 1 Lembar A3'!CE144="","",'Form FGD RT Versi 1 Lembar A3'!CE144)</f>
        <v/>
      </c>
      <c r="J150" s="156" t="str">
        <f>IF('Form FGD RT Versi 1 Lembar A3'!CF144="","",'Form FGD RT Versi 1 Lembar A3'!CF144)</f>
        <v/>
      </c>
      <c r="K150" s="157" t="str">
        <f>IF('Form FGD RT Versi 1 Lembar A3'!CG144="","",'Form FGD RT Versi 1 Lembar A3'!CG144)</f>
        <v/>
      </c>
      <c r="L150" s="158" t="str">
        <f>IF('Form FGD RT Versi 1 Lembar A3'!CH144="","",'Form FGD RT Versi 1 Lembar A3'!CH144)</f>
        <v/>
      </c>
      <c r="M150" s="157" t="str">
        <f>IF('Form FGD RT Versi 1 Lembar A3'!CI144="","",'Form FGD RT Versi 1 Lembar A3'!CI144)</f>
        <v/>
      </c>
      <c r="N150" s="159" t="str">
        <f>IF('Form FGD RT Versi 1 Lembar A3'!CJ144="","",'Form FGD RT Versi 1 Lembar A3'!CJ144)</f>
        <v/>
      </c>
      <c r="O150" s="157" t="str">
        <f>IF('Form FGD RT Versi 1 Lembar A3'!CK144="","",'Form FGD RT Versi 1 Lembar A3'!CK144)</f>
        <v/>
      </c>
      <c r="P150" s="159" t="str">
        <f>IF('Form FGD RT Versi 1 Lembar A3'!CL144="","",'Form FGD RT Versi 1 Lembar A3'!CL144)</f>
        <v/>
      </c>
      <c r="Q150" s="158" t="str">
        <f>IF('Form FGD RT Versi 1 Lembar A3'!CM144="","",'Form FGD RT Versi 1 Lembar A3'!CM144)</f>
        <v/>
      </c>
    </row>
    <row r="151" spans="2:17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A3'!BZ145="","",'Form FGD RT Versi 1 Lembar A3'!BZ145)</f>
        <v/>
      </c>
      <c r="E151" s="157" t="str">
        <f>IF('Form FGD RT Versi 1 Lembar A3'!CA145="","",'Form FGD RT Versi 1 Lembar A3'!CA145)</f>
        <v/>
      </c>
      <c r="F151" s="159" t="str">
        <f>IF('Form FGD RT Versi 1 Lembar A3'!CB145="","",'Form FGD RT Versi 1 Lembar A3'!CB145)</f>
        <v/>
      </c>
      <c r="G151" s="159" t="str">
        <f>IF('Form FGD RT Versi 1 Lembar A3'!CC145="","",'Form FGD RT Versi 1 Lembar A3'!CC145)</f>
        <v/>
      </c>
      <c r="H151" s="157" t="str">
        <f>IF('Form FGD RT Versi 1 Lembar A3'!CD145="","",'Form FGD RT Versi 1 Lembar A3'!CD145)</f>
        <v/>
      </c>
      <c r="I151" s="158" t="str">
        <f>IF('Form FGD RT Versi 1 Lembar A3'!CE145="","",'Form FGD RT Versi 1 Lembar A3'!CE145)</f>
        <v/>
      </c>
      <c r="J151" s="3" t="str">
        <f>IF('Form FGD RT Versi 1 Lembar A3'!CF145="","",'Form FGD RT Versi 1 Lembar A3'!CF145)</f>
        <v/>
      </c>
      <c r="K151" s="12" t="str">
        <f>IF('Form FGD RT Versi 1 Lembar A3'!CG145="","",'Form FGD RT Versi 1 Lembar A3'!CG145)</f>
        <v/>
      </c>
      <c r="L151" s="158" t="str">
        <f>IF('Form FGD RT Versi 1 Lembar A3'!CH145="","",'Form FGD RT Versi 1 Lembar A3'!CH145)</f>
        <v/>
      </c>
      <c r="M151" s="157" t="str">
        <f>IF('Form FGD RT Versi 1 Lembar A3'!CI145="","",'Form FGD RT Versi 1 Lembar A3'!CI145)</f>
        <v/>
      </c>
      <c r="N151" s="159" t="str">
        <f>IF('Form FGD RT Versi 1 Lembar A3'!CJ145="","",'Form FGD RT Versi 1 Lembar A3'!CJ145)</f>
        <v/>
      </c>
      <c r="O151" s="157" t="str">
        <f>IF('Form FGD RT Versi 1 Lembar A3'!CK145="","",'Form FGD RT Versi 1 Lembar A3'!CK145)</f>
        <v/>
      </c>
      <c r="P151" s="159" t="str">
        <f>IF('Form FGD RT Versi 1 Lembar A3'!CL145="","",'Form FGD RT Versi 1 Lembar A3'!CL145)</f>
        <v/>
      </c>
      <c r="Q151" s="158" t="str">
        <f>IF('Form FGD RT Versi 1 Lembar A3'!CM145="","",'Form FGD RT Versi 1 Lembar A3'!CM145)</f>
        <v/>
      </c>
    </row>
    <row r="152" spans="2:17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A3'!BZ146="","",'Form FGD RT Versi 1 Lembar A3'!BZ146)</f>
        <v/>
      </c>
      <c r="E152" s="157" t="str">
        <f>IF('Form FGD RT Versi 1 Lembar A3'!CA146="","",'Form FGD RT Versi 1 Lembar A3'!CA146)</f>
        <v/>
      </c>
      <c r="F152" s="159" t="str">
        <f>IF('Form FGD RT Versi 1 Lembar A3'!CB146="","",'Form FGD RT Versi 1 Lembar A3'!CB146)</f>
        <v/>
      </c>
      <c r="G152" s="159" t="str">
        <f>IF('Form FGD RT Versi 1 Lembar A3'!CC146="","",'Form FGD RT Versi 1 Lembar A3'!CC146)</f>
        <v/>
      </c>
      <c r="H152" s="157" t="str">
        <f>IF('Form FGD RT Versi 1 Lembar A3'!CD146="","",'Form FGD RT Versi 1 Lembar A3'!CD146)</f>
        <v/>
      </c>
      <c r="I152" s="158" t="str">
        <f>IF('Form FGD RT Versi 1 Lembar A3'!CE146="","",'Form FGD RT Versi 1 Lembar A3'!CE146)</f>
        <v/>
      </c>
      <c r="J152" s="3" t="str">
        <f>IF('Form FGD RT Versi 1 Lembar A3'!CF146="","",'Form FGD RT Versi 1 Lembar A3'!CF146)</f>
        <v/>
      </c>
      <c r="K152" s="12" t="str">
        <f>IF('Form FGD RT Versi 1 Lembar A3'!CG146="","",'Form FGD RT Versi 1 Lembar A3'!CG146)</f>
        <v/>
      </c>
      <c r="L152" s="158" t="str">
        <f>IF('Form FGD RT Versi 1 Lembar A3'!CH146="","",'Form FGD RT Versi 1 Lembar A3'!CH146)</f>
        <v/>
      </c>
      <c r="M152" s="157" t="str">
        <f>IF('Form FGD RT Versi 1 Lembar A3'!CI146="","",'Form FGD RT Versi 1 Lembar A3'!CI146)</f>
        <v/>
      </c>
      <c r="N152" s="159" t="str">
        <f>IF('Form FGD RT Versi 1 Lembar A3'!CJ146="","",'Form FGD RT Versi 1 Lembar A3'!CJ146)</f>
        <v/>
      </c>
      <c r="O152" s="157" t="str">
        <f>IF('Form FGD RT Versi 1 Lembar A3'!CK146="","",'Form FGD RT Versi 1 Lembar A3'!CK146)</f>
        <v/>
      </c>
      <c r="P152" s="159" t="str">
        <f>IF('Form FGD RT Versi 1 Lembar A3'!CL146="","",'Form FGD RT Versi 1 Lembar A3'!CL146)</f>
        <v/>
      </c>
      <c r="Q152" s="158" t="str">
        <f>IF('Form FGD RT Versi 1 Lembar A3'!CM146="","",'Form FGD RT Versi 1 Lembar A3'!CM146)</f>
        <v/>
      </c>
    </row>
    <row r="153" spans="2:17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A3'!BZ147="","",'Form FGD RT Versi 1 Lembar A3'!BZ147)</f>
        <v/>
      </c>
      <c r="E153" s="157" t="str">
        <f>IF('Form FGD RT Versi 1 Lembar A3'!CA147="","",'Form FGD RT Versi 1 Lembar A3'!CA147)</f>
        <v/>
      </c>
      <c r="F153" s="159" t="str">
        <f>IF('Form FGD RT Versi 1 Lembar A3'!CB147="","",'Form FGD RT Versi 1 Lembar A3'!CB147)</f>
        <v/>
      </c>
      <c r="G153" s="159" t="str">
        <f>IF('Form FGD RT Versi 1 Lembar A3'!CC147="","",'Form FGD RT Versi 1 Lembar A3'!CC147)</f>
        <v/>
      </c>
      <c r="H153" s="157" t="str">
        <f>IF('Form FGD RT Versi 1 Lembar A3'!CD147="","",'Form FGD RT Versi 1 Lembar A3'!CD147)</f>
        <v/>
      </c>
      <c r="I153" s="158" t="str">
        <f>IF('Form FGD RT Versi 1 Lembar A3'!CE147="","",'Form FGD RT Versi 1 Lembar A3'!CE147)</f>
        <v/>
      </c>
      <c r="J153" s="3" t="str">
        <f>IF('Form FGD RT Versi 1 Lembar A3'!CF147="","",'Form FGD RT Versi 1 Lembar A3'!CF147)</f>
        <v/>
      </c>
      <c r="K153" s="12" t="str">
        <f>IF('Form FGD RT Versi 1 Lembar A3'!CG147="","",'Form FGD RT Versi 1 Lembar A3'!CG147)</f>
        <v/>
      </c>
      <c r="L153" s="158" t="str">
        <f>IF('Form FGD RT Versi 1 Lembar A3'!CH147="","",'Form FGD RT Versi 1 Lembar A3'!CH147)</f>
        <v/>
      </c>
      <c r="M153" s="157" t="str">
        <f>IF('Form FGD RT Versi 1 Lembar A3'!CI147="","",'Form FGD RT Versi 1 Lembar A3'!CI147)</f>
        <v/>
      </c>
      <c r="N153" s="159" t="str">
        <f>IF('Form FGD RT Versi 1 Lembar A3'!CJ147="","",'Form FGD RT Versi 1 Lembar A3'!CJ147)</f>
        <v/>
      </c>
      <c r="O153" s="157" t="str">
        <f>IF('Form FGD RT Versi 1 Lembar A3'!CK147="","",'Form FGD RT Versi 1 Lembar A3'!CK147)</f>
        <v/>
      </c>
      <c r="P153" s="159" t="str">
        <f>IF('Form FGD RT Versi 1 Lembar A3'!CL147="","",'Form FGD RT Versi 1 Lembar A3'!CL147)</f>
        <v/>
      </c>
      <c r="Q153" s="158" t="str">
        <f>IF('Form FGD RT Versi 1 Lembar A3'!CM147="","",'Form FGD RT Versi 1 Lembar A3'!CM147)</f>
        <v/>
      </c>
    </row>
    <row r="154" spans="2:17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A3'!BZ148="","",'Form FGD RT Versi 1 Lembar A3'!BZ148)</f>
        <v/>
      </c>
      <c r="E154" s="157" t="str">
        <f>IF('Form FGD RT Versi 1 Lembar A3'!CA148="","",'Form FGD RT Versi 1 Lembar A3'!CA148)</f>
        <v/>
      </c>
      <c r="F154" s="159" t="str">
        <f>IF('Form FGD RT Versi 1 Lembar A3'!CB148="","",'Form FGD RT Versi 1 Lembar A3'!CB148)</f>
        <v/>
      </c>
      <c r="G154" s="159" t="str">
        <f>IF('Form FGD RT Versi 1 Lembar A3'!CC148="","",'Form FGD RT Versi 1 Lembar A3'!CC148)</f>
        <v/>
      </c>
      <c r="H154" s="157" t="str">
        <f>IF('Form FGD RT Versi 1 Lembar A3'!CD148="","",'Form FGD RT Versi 1 Lembar A3'!CD148)</f>
        <v/>
      </c>
      <c r="I154" s="158" t="str">
        <f>IF('Form FGD RT Versi 1 Lembar A3'!CE148="","",'Form FGD RT Versi 1 Lembar A3'!CE148)</f>
        <v/>
      </c>
      <c r="J154" s="3" t="str">
        <f>IF('Form FGD RT Versi 1 Lembar A3'!CF148="","",'Form FGD RT Versi 1 Lembar A3'!CF148)</f>
        <v/>
      </c>
      <c r="K154" s="12" t="str">
        <f>IF('Form FGD RT Versi 1 Lembar A3'!CG148="","",'Form FGD RT Versi 1 Lembar A3'!CG148)</f>
        <v/>
      </c>
      <c r="L154" s="158" t="str">
        <f>IF('Form FGD RT Versi 1 Lembar A3'!CH148="","",'Form FGD RT Versi 1 Lembar A3'!CH148)</f>
        <v/>
      </c>
      <c r="M154" s="157" t="str">
        <f>IF('Form FGD RT Versi 1 Lembar A3'!CI148="","",'Form FGD RT Versi 1 Lembar A3'!CI148)</f>
        <v/>
      </c>
      <c r="N154" s="159" t="str">
        <f>IF('Form FGD RT Versi 1 Lembar A3'!CJ148="","",'Form FGD RT Versi 1 Lembar A3'!CJ148)</f>
        <v/>
      </c>
      <c r="O154" s="157" t="str">
        <f>IF('Form FGD RT Versi 1 Lembar A3'!CK148="","",'Form FGD RT Versi 1 Lembar A3'!CK148)</f>
        <v/>
      </c>
      <c r="P154" s="159" t="str">
        <f>IF('Form FGD RT Versi 1 Lembar A3'!CL148="","",'Form FGD RT Versi 1 Lembar A3'!CL148)</f>
        <v/>
      </c>
      <c r="Q154" s="158" t="str">
        <f>IF('Form FGD RT Versi 1 Lembar A3'!CM148="","",'Form FGD RT Versi 1 Lembar A3'!CM148)</f>
        <v/>
      </c>
    </row>
    <row r="155" spans="2:17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A3'!BZ149="","",'Form FGD RT Versi 1 Lembar A3'!BZ149)</f>
        <v/>
      </c>
      <c r="E155" s="157" t="str">
        <f>IF('Form FGD RT Versi 1 Lembar A3'!CA149="","",'Form FGD RT Versi 1 Lembar A3'!CA149)</f>
        <v/>
      </c>
      <c r="F155" s="159" t="str">
        <f>IF('Form FGD RT Versi 1 Lembar A3'!CB149="","",'Form FGD RT Versi 1 Lembar A3'!CB149)</f>
        <v/>
      </c>
      <c r="G155" s="159" t="str">
        <f>IF('Form FGD RT Versi 1 Lembar A3'!CC149="","",'Form FGD RT Versi 1 Lembar A3'!CC149)</f>
        <v/>
      </c>
      <c r="H155" s="157" t="str">
        <f>IF('Form FGD RT Versi 1 Lembar A3'!CD149="","",'Form FGD RT Versi 1 Lembar A3'!CD149)</f>
        <v/>
      </c>
      <c r="I155" s="158" t="str">
        <f>IF('Form FGD RT Versi 1 Lembar A3'!CE149="","",'Form FGD RT Versi 1 Lembar A3'!CE149)</f>
        <v/>
      </c>
      <c r="J155" s="156" t="str">
        <f>IF('Form FGD RT Versi 1 Lembar A3'!CF149="","",'Form FGD RT Versi 1 Lembar A3'!CF149)</f>
        <v/>
      </c>
      <c r="K155" s="157" t="str">
        <f>IF('Form FGD RT Versi 1 Lembar A3'!CG149="","",'Form FGD RT Versi 1 Lembar A3'!CG149)</f>
        <v/>
      </c>
      <c r="L155" s="158" t="str">
        <f>IF('Form FGD RT Versi 1 Lembar A3'!CH149="","",'Form FGD RT Versi 1 Lembar A3'!CH149)</f>
        <v/>
      </c>
      <c r="M155" s="157" t="str">
        <f>IF('Form FGD RT Versi 1 Lembar A3'!CI149="","",'Form FGD RT Versi 1 Lembar A3'!CI149)</f>
        <v/>
      </c>
      <c r="N155" s="159" t="str">
        <f>IF('Form FGD RT Versi 1 Lembar A3'!CJ149="","",'Form FGD RT Versi 1 Lembar A3'!CJ149)</f>
        <v/>
      </c>
      <c r="O155" s="157" t="str">
        <f>IF('Form FGD RT Versi 1 Lembar A3'!CK149="","",'Form FGD RT Versi 1 Lembar A3'!CK149)</f>
        <v/>
      </c>
      <c r="P155" s="159" t="str">
        <f>IF('Form FGD RT Versi 1 Lembar A3'!CL149="","",'Form FGD RT Versi 1 Lembar A3'!CL149)</f>
        <v/>
      </c>
      <c r="Q155" s="158" t="str">
        <f>IF('Form FGD RT Versi 1 Lembar A3'!CM149="","",'Form FGD RT Versi 1 Lembar A3'!CM149)</f>
        <v/>
      </c>
    </row>
    <row r="156" spans="2:17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A3'!BZ150="","",'Form FGD RT Versi 1 Lembar A3'!BZ150)</f>
        <v/>
      </c>
      <c r="E156" s="157" t="str">
        <f>IF('Form FGD RT Versi 1 Lembar A3'!CA150="","",'Form FGD RT Versi 1 Lembar A3'!CA150)</f>
        <v/>
      </c>
      <c r="F156" s="159" t="str">
        <f>IF('Form FGD RT Versi 1 Lembar A3'!CB150="","",'Form FGD RT Versi 1 Lembar A3'!CB150)</f>
        <v/>
      </c>
      <c r="G156" s="159" t="str">
        <f>IF('Form FGD RT Versi 1 Lembar A3'!CC150="","",'Form FGD RT Versi 1 Lembar A3'!CC150)</f>
        <v/>
      </c>
      <c r="H156" s="157" t="str">
        <f>IF('Form FGD RT Versi 1 Lembar A3'!CD150="","",'Form FGD RT Versi 1 Lembar A3'!CD150)</f>
        <v/>
      </c>
      <c r="I156" s="158" t="str">
        <f>IF('Form FGD RT Versi 1 Lembar A3'!CE150="","",'Form FGD RT Versi 1 Lembar A3'!CE150)</f>
        <v/>
      </c>
      <c r="J156" s="156" t="str">
        <f>IF('Form FGD RT Versi 1 Lembar A3'!CF150="","",'Form FGD RT Versi 1 Lembar A3'!CF150)</f>
        <v/>
      </c>
      <c r="K156" s="157" t="str">
        <f>IF('Form FGD RT Versi 1 Lembar A3'!CG150="","",'Form FGD RT Versi 1 Lembar A3'!CG150)</f>
        <v/>
      </c>
      <c r="L156" s="158" t="str">
        <f>IF('Form FGD RT Versi 1 Lembar A3'!CH150="","",'Form FGD RT Versi 1 Lembar A3'!CH150)</f>
        <v/>
      </c>
      <c r="M156" s="157" t="str">
        <f>IF('Form FGD RT Versi 1 Lembar A3'!CI150="","",'Form FGD RT Versi 1 Lembar A3'!CI150)</f>
        <v/>
      </c>
      <c r="N156" s="159" t="str">
        <f>IF('Form FGD RT Versi 1 Lembar A3'!CJ150="","",'Form FGD RT Versi 1 Lembar A3'!CJ150)</f>
        <v/>
      </c>
      <c r="O156" s="157" t="str">
        <f>IF('Form FGD RT Versi 1 Lembar A3'!CK150="","",'Form FGD RT Versi 1 Lembar A3'!CK150)</f>
        <v/>
      </c>
      <c r="P156" s="159" t="str">
        <f>IF('Form FGD RT Versi 1 Lembar A3'!CL150="","",'Form FGD RT Versi 1 Lembar A3'!CL150)</f>
        <v/>
      </c>
      <c r="Q156" s="158" t="str">
        <f>IF('Form FGD RT Versi 1 Lembar A3'!CM150="","",'Form FGD RT Versi 1 Lembar A3'!CM150)</f>
        <v/>
      </c>
    </row>
    <row r="157" spans="2:17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A3'!BZ151="","",'Form FGD RT Versi 1 Lembar A3'!BZ151)</f>
        <v/>
      </c>
      <c r="E157" s="157" t="str">
        <f>IF('Form FGD RT Versi 1 Lembar A3'!CA151="","",'Form FGD RT Versi 1 Lembar A3'!CA151)</f>
        <v/>
      </c>
      <c r="F157" s="159" t="str">
        <f>IF('Form FGD RT Versi 1 Lembar A3'!CB151="","",'Form FGD RT Versi 1 Lembar A3'!CB151)</f>
        <v/>
      </c>
      <c r="G157" s="159" t="str">
        <f>IF('Form FGD RT Versi 1 Lembar A3'!CC151="","",'Form FGD RT Versi 1 Lembar A3'!CC151)</f>
        <v/>
      </c>
      <c r="H157" s="157" t="str">
        <f>IF('Form FGD RT Versi 1 Lembar A3'!CD151="","",'Form FGD RT Versi 1 Lembar A3'!CD151)</f>
        <v/>
      </c>
      <c r="I157" s="158" t="str">
        <f>IF('Form FGD RT Versi 1 Lembar A3'!CE151="","",'Form FGD RT Versi 1 Lembar A3'!CE151)</f>
        <v/>
      </c>
      <c r="J157" s="156" t="str">
        <f>IF('Form FGD RT Versi 1 Lembar A3'!CF151="","",'Form FGD RT Versi 1 Lembar A3'!CF151)</f>
        <v/>
      </c>
      <c r="K157" s="157" t="str">
        <f>IF('Form FGD RT Versi 1 Lembar A3'!CG151="","",'Form FGD RT Versi 1 Lembar A3'!CG151)</f>
        <v/>
      </c>
      <c r="L157" s="158" t="str">
        <f>IF('Form FGD RT Versi 1 Lembar A3'!CH151="","",'Form FGD RT Versi 1 Lembar A3'!CH151)</f>
        <v/>
      </c>
      <c r="M157" s="157" t="str">
        <f>IF('Form FGD RT Versi 1 Lembar A3'!CI151="","",'Form FGD RT Versi 1 Lembar A3'!CI151)</f>
        <v/>
      </c>
      <c r="N157" s="159" t="str">
        <f>IF('Form FGD RT Versi 1 Lembar A3'!CJ151="","",'Form FGD RT Versi 1 Lembar A3'!CJ151)</f>
        <v/>
      </c>
      <c r="O157" s="157" t="str">
        <f>IF('Form FGD RT Versi 1 Lembar A3'!CK151="","",'Form FGD RT Versi 1 Lembar A3'!CK151)</f>
        <v/>
      </c>
      <c r="P157" s="159" t="str">
        <f>IF('Form FGD RT Versi 1 Lembar A3'!CL151="","",'Form FGD RT Versi 1 Lembar A3'!CL151)</f>
        <v/>
      </c>
      <c r="Q157" s="158" t="str">
        <f>IF('Form FGD RT Versi 1 Lembar A3'!CM151="","",'Form FGD RT Versi 1 Lembar A3'!CM151)</f>
        <v/>
      </c>
    </row>
    <row r="158" spans="2:17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A3'!BZ152="","",'Form FGD RT Versi 1 Lembar A3'!BZ152)</f>
        <v/>
      </c>
      <c r="E158" s="157" t="str">
        <f>IF('Form FGD RT Versi 1 Lembar A3'!CA152="","",'Form FGD RT Versi 1 Lembar A3'!CA152)</f>
        <v/>
      </c>
      <c r="F158" s="159" t="str">
        <f>IF('Form FGD RT Versi 1 Lembar A3'!CB152="","",'Form FGD RT Versi 1 Lembar A3'!CB152)</f>
        <v/>
      </c>
      <c r="G158" s="159" t="str">
        <f>IF('Form FGD RT Versi 1 Lembar A3'!CC152="","",'Form FGD RT Versi 1 Lembar A3'!CC152)</f>
        <v/>
      </c>
      <c r="H158" s="157" t="str">
        <f>IF('Form FGD RT Versi 1 Lembar A3'!CD152="","",'Form FGD RT Versi 1 Lembar A3'!CD152)</f>
        <v/>
      </c>
      <c r="I158" s="158" t="str">
        <f>IF('Form FGD RT Versi 1 Lembar A3'!CE152="","",'Form FGD RT Versi 1 Lembar A3'!CE152)</f>
        <v/>
      </c>
      <c r="J158" s="156" t="str">
        <f>IF('Form FGD RT Versi 1 Lembar A3'!CF152="","",'Form FGD RT Versi 1 Lembar A3'!CF152)</f>
        <v/>
      </c>
      <c r="K158" s="157" t="str">
        <f>IF('Form FGD RT Versi 1 Lembar A3'!CG152="","",'Form FGD RT Versi 1 Lembar A3'!CG152)</f>
        <v/>
      </c>
      <c r="L158" s="158" t="str">
        <f>IF('Form FGD RT Versi 1 Lembar A3'!CH152="","",'Form FGD RT Versi 1 Lembar A3'!CH152)</f>
        <v/>
      </c>
      <c r="M158" s="157" t="str">
        <f>IF('Form FGD RT Versi 1 Lembar A3'!CI152="","",'Form FGD RT Versi 1 Lembar A3'!CI152)</f>
        <v/>
      </c>
      <c r="N158" s="159" t="str">
        <f>IF('Form FGD RT Versi 1 Lembar A3'!CJ152="","",'Form FGD RT Versi 1 Lembar A3'!CJ152)</f>
        <v/>
      </c>
      <c r="O158" s="157" t="str">
        <f>IF('Form FGD RT Versi 1 Lembar A3'!CK152="","",'Form FGD RT Versi 1 Lembar A3'!CK152)</f>
        <v/>
      </c>
      <c r="P158" s="159" t="str">
        <f>IF('Form FGD RT Versi 1 Lembar A3'!CL152="","",'Form FGD RT Versi 1 Lembar A3'!CL152)</f>
        <v/>
      </c>
      <c r="Q158" s="158" t="str">
        <f>IF('Form FGD RT Versi 1 Lembar A3'!CM152="","",'Form FGD RT Versi 1 Lembar A3'!CM152)</f>
        <v/>
      </c>
    </row>
    <row r="159" spans="2:17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A3'!BZ153="","",'Form FGD RT Versi 1 Lembar A3'!BZ153)</f>
        <v/>
      </c>
      <c r="E159" s="157" t="str">
        <f>IF('Form FGD RT Versi 1 Lembar A3'!CA153="","",'Form FGD RT Versi 1 Lembar A3'!CA153)</f>
        <v/>
      </c>
      <c r="F159" s="159" t="str">
        <f>IF('Form FGD RT Versi 1 Lembar A3'!CB153="","",'Form FGD RT Versi 1 Lembar A3'!CB153)</f>
        <v/>
      </c>
      <c r="G159" s="159" t="str">
        <f>IF('Form FGD RT Versi 1 Lembar A3'!CC153="","",'Form FGD RT Versi 1 Lembar A3'!CC153)</f>
        <v/>
      </c>
      <c r="H159" s="157" t="str">
        <f>IF('Form FGD RT Versi 1 Lembar A3'!CD153="","",'Form FGD RT Versi 1 Lembar A3'!CD153)</f>
        <v/>
      </c>
      <c r="I159" s="158" t="str">
        <f>IF('Form FGD RT Versi 1 Lembar A3'!CE153="","",'Form FGD RT Versi 1 Lembar A3'!CE153)</f>
        <v/>
      </c>
      <c r="J159" s="156" t="str">
        <f>IF('Form FGD RT Versi 1 Lembar A3'!CF153="","",'Form FGD RT Versi 1 Lembar A3'!CF153)</f>
        <v/>
      </c>
      <c r="K159" s="157" t="str">
        <f>IF('Form FGD RT Versi 1 Lembar A3'!CG153="","",'Form FGD RT Versi 1 Lembar A3'!CG153)</f>
        <v/>
      </c>
      <c r="L159" s="158" t="str">
        <f>IF('Form FGD RT Versi 1 Lembar A3'!CH153="","",'Form FGD RT Versi 1 Lembar A3'!CH153)</f>
        <v/>
      </c>
      <c r="M159" s="157" t="str">
        <f>IF('Form FGD RT Versi 1 Lembar A3'!CI153="","",'Form FGD RT Versi 1 Lembar A3'!CI153)</f>
        <v/>
      </c>
      <c r="N159" s="159" t="str">
        <f>IF('Form FGD RT Versi 1 Lembar A3'!CJ153="","",'Form FGD RT Versi 1 Lembar A3'!CJ153)</f>
        <v/>
      </c>
      <c r="O159" s="157" t="str">
        <f>IF('Form FGD RT Versi 1 Lembar A3'!CK153="","",'Form FGD RT Versi 1 Lembar A3'!CK153)</f>
        <v/>
      </c>
      <c r="P159" s="159" t="str">
        <f>IF('Form FGD RT Versi 1 Lembar A3'!CL153="","",'Form FGD RT Versi 1 Lembar A3'!CL153)</f>
        <v/>
      </c>
      <c r="Q159" s="158" t="str">
        <f>IF('Form FGD RT Versi 1 Lembar A3'!CM153="","",'Form FGD RT Versi 1 Lembar A3'!CM153)</f>
        <v/>
      </c>
    </row>
    <row r="160" spans="2:17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A3'!BZ154="","",'Form FGD RT Versi 1 Lembar A3'!BZ154)</f>
        <v/>
      </c>
      <c r="E160" s="157" t="str">
        <f>IF('Form FGD RT Versi 1 Lembar A3'!CA154="","",'Form FGD RT Versi 1 Lembar A3'!CA154)</f>
        <v/>
      </c>
      <c r="F160" s="159" t="str">
        <f>IF('Form FGD RT Versi 1 Lembar A3'!CB154="","",'Form FGD RT Versi 1 Lembar A3'!CB154)</f>
        <v/>
      </c>
      <c r="G160" s="159" t="str">
        <f>IF('Form FGD RT Versi 1 Lembar A3'!CC154="","",'Form FGD RT Versi 1 Lembar A3'!CC154)</f>
        <v/>
      </c>
      <c r="H160" s="157" t="str">
        <f>IF('Form FGD RT Versi 1 Lembar A3'!CD154="","",'Form FGD RT Versi 1 Lembar A3'!CD154)</f>
        <v/>
      </c>
      <c r="I160" s="158" t="str">
        <f>IF('Form FGD RT Versi 1 Lembar A3'!CE154="","",'Form FGD RT Versi 1 Lembar A3'!CE154)</f>
        <v/>
      </c>
      <c r="J160" s="156" t="str">
        <f>IF('Form FGD RT Versi 1 Lembar A3'!CF154="","",'Form FGD RT Versi 1 Lembar A3'!CF154)</f>
        <v/>
      </c>
      <c r="K160" s="157" t="str">
        <f>IF('Form FGD RT Versi 1 Lembar A3'!CG154="","",'Form FGD RT Versi 1 Lembar A3'!CG154)</f>
        <v/>
      </c>
      <c r="L160" s="158" t="str">
        <f>IF('Form FGD RT Versi 1 Lembar A3'!CH154="","",'Form FGD RT Versi 1 Lembar A3'!CH154)</f>
        <v/>
      </c>
      <c r="M160" s="157" t="str">
        <f>IF('Form FGD RT Versi 1 Lembar A3'!CI154="","",'Form FGD RT Versi 1 Lembar A3'!CI154)</f>
        <v/>
      </c>
      <c r="N160" s="159" t="str">
        <f>IF('Form FGD RT Versi 1 Lembar A3'!CJ154="","",'Form FGD RT Versi 1 Lembar A3'!CJ154)</f>
        <v/>
      </c>
      <c r="O160" s="157" t="str">
        <f>IF('Form FGD RT Versi 1 Lembar A3'!CK154="","",'Form FGD RT Versi 1 Lembar A3'!CK154)</f>
        <v/>
      </c>
      <c r="P160" s="159" t="str">
        <f>IF('Form FGD RT Versi 1 Lembar A3'!CL154="","",'Form FGD RT Versi 1 Lembar A3'!CL154)</f>
        <v/>
      </c>
      <c r="Q160" s="158" t="str">
        <f>IF('Form FGD RT Versi 1 Lembar A3'!CM154="","",'Form FGD RT Versi 1 Lembar A3'!CM154)</f>
        <v/>
      </c>
    </row>
    <row r="161" spans="1:37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A3'!BZ155="","",'Form FGD RT Versi 1 Lembar A3'!BZ155)</f>
        <v/>
      </c>
      <c r="E161" s="157" t="str">
        <f>IF('Form FGD RT Versi 1 Lembar A3'!CA155="","",'Form FGD RT Versi 1 Lembar A3'!CA155)</f>
        <v/>
      </c>
      <c r="F161" s="159" t="str">
        <f>IF('Form FGD RT Versi 1 Lembar A3'!CB155="","",'Form FGD RT Versi 1 Lembar A3'!CB155)</f>
        <v/>
      </c>
      <c r="G161" s="159" t="str">
        <f>IF('Form FGD RT Versi 1 Lembar A3'!CC155="","",'Form FGD RT Versi 1 Lembar A3'!CC155)</f>
        <v/>
      </c>
      <c r="H161" s="157" t="str">
        <f>IF('Form FGD RT Versi 1 Lembar A3'!CD155="","",'Form FGD RT Versi 1 Lembar A3'!CD155)</f>
        <v/>
      </c>
      <c r="I161" s="158" t="str">
        <f>IF('Form FGD RT Versi 1 Lembar A3'!CE155="","",'Form FGD RT Versi 1 Lembar A3'!CE155)</f>
        <v/>
      </c>
      <c r="J161" s="156" t="str">
        <f>IF('Form FGD RT Versi 1 Lembar A3'!CF155="","",'Form FGD RT Versi 1 Lembar A3'!CF155)</f>
        <v/>
      </c>
      <c r="K161" s="157" t="str">
        <f>IF('Form FGD RT Versi 1 Lembar A3'!CG155="","",'Form FGD RT Versi 1 Lembar A3'!CG155)</f>
        <v/>
      </c>
      <c r="L161" s="158" t="str">
        <f>IF('Form FGD RT Versi 1 Lembar A3'!CH155="","",'Form FGD RT Versi 1 Lembar A3'!CH155)</f>
        <v/>
      </c>
      <c r="M161" s="157" t="str">
        <f>IF('Form FGD RT Versi 1 Lembar A3'!CI155="","",'Form FGD RT Versi 1 Lembar A3'!CI155)</f>
        <v/>
      </c>
      <c r="N161" s="159" t="str">
        <f>IF('Form FGD RT Versi 1 Lembar A3'!CJ155="","",'Form FGD RT Versi 1 Lembar A3'!CJ155)</f>
        <v/>
      </c>
      <c r="O161" s="157" t="str">
        <f>IF('Form FGD RT Versi 1 Lembar A3'!CK155="","",'Form FGD RT Versi 1 Lembar A3'!CK155)</f>
        <v/>
      </c>
      <c r="P161" s="159" t="str">
        <f>IF('Form FGD RT Versi 1 Lembar A3'!CL155="","",'Form FGD RT Versi 1 Lembar A3'!CL155)</f>
        <v/>
      </c>
      <c r="Q161" s="158" t="str">
        <f>IF('Form FGD RT Versi 1 Lembar A3'!CM155="","",'Form FGD RT Versi 1 Lembar A3'!CM155)</f>
        <v/>
      </c>
    </row>
    <row r="162" spans="1:37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A3'!BZ156="","",'Form FGD RT Versi 1 Lembar A3'!BZ156)</f>
        <v/>
      </c>
      <c r="E162" s="157" t="str">
        <f>IF('Form FGD RT Versi 1 Lembar A3'!CA156="","",'Form FGD RT Versi 1 Lembar A3'!CA156)</f>
        <v/>
      </c>
      <c r="F162" s="159" t="str">
        <f>IF('Form FGD RT Versi 1 Lembar A3'!CB156="","",'Form FGD RT Versi 1 Lembar A3'!CB156)</f>
        <v/>
      </c>
      <c r="G162" s="159" t="str">
        <f>IF('Form FGD RT Versi 1 Lembar A3'!CC156="","",'Form FGD RT Versi 1 Lembar A3'!CC156)</f>
        <v/>
      </c>
      <c r="H162" s="157" t="str">
        <f>IF('Form FGD RT Versi 1 Lembar A3'!CD156="","",'Form FGD RT Versi 1 Lembar A3'!CD156)</f>
        <v/>
      </c>
      <c r="I162" s="158" t="str">
        <f>IF('Form FGD RT Versi 1 Lembar A3'!CE156="","",'Form FGD RT Versi 1 Lembar A3'!CE156)</f>
        <v/>
      </c>
      <c r="J162" s="156" t="str">
        <f>IF('Form FGD RT Versi 1 Lembar A3'!CF156="","",'Form FGD RT Versi 1 Lembar A3'!CF156)</f>
        <v/>
      </c>
      <c r="K162" s="157" t="str">
        <f>IF('Form FGD RT Versi 1 Lembar A3'!CG156="","",'Form FGD RT Versi 1 Lembar A3'!CG156)</f>
        <v/>
      </c>
      <c r="L162" s="158" t="str">
        <f>IF('Form FGD RT Versi 1 Lembar A3'!CH156="","",'Form FGD RT Versi 1 Lembar A3'!CH156)</f>
        <v/>
      </c>
      <c r="M162" s="157" t="str">
        <f>IF('Form FGD RT Versi 1 Lembar A3'!CI156="","",'Form FGD RT Versi 1 Lembar A3'!CI156)</f>
        <v/>
      </c>
      <c r="N162" s="159" t="str">
        <f>IF('Form FGD RT Versi 1 Lembar A3'!CJ156="","",'Form FGD RT Versi 1 Lembar A3'!CJ156)</f>
        <v/>
      </c>
      <c r="O162" s="157" t="str">
        <f>IF('Form FGD RT Versi 1 Lembar A3'!CK156="","",'Form FGD RT Versi 1 Lembar A3'!CK156)</f>
        <v/>
      </c>
      <c r="P162" s="159" t="str">
        <f>IF('Form FGD RT Versi 1 Lembar A3'!CL156="","",'Form FGD RT Versi 1 Lembar A3'!CL156)</f>
        <v/>
      </c>
      <c r="Q162" s="158" t="str">
        <f>IF('Form FGD RT Versi 1 Lembar A3'!CM156="","",'Form FGD RT Versi 1 Lembar A3'!CM156)</f>
        <v/>
      </c>
    </row>
    <row r="163" spans="1:37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A3'!BZ157="","",'Form FGD RT Versi 1 Lembar A3'!BZ157)</f>
        <v/>
      </c>
      <c r="E163" s="157" t="str">
        <f>IF('Form FGD RT Versi 1 Lembar A3'!CA157="","",'Form FGD RT Versi 1 Lembar A3'!CA157)</f>
        <v/>
      </c>
      <c r="F163" s="159" t="str">
        <f>IF('Form FGD RT Versi 1 Lembar A3'!CB157="","",'Form FGD RT Versi 1 Lembar A3'!CB157)</f>
        <v/>
      </c>
      <c r="G163" s="159" t="str">
        <f>IF('Form FGD RT Versi 1 Lembar A3'!CC157="","",'Form FGD RT Versi 1 Lembar A3'!CC157)</f>
        <v/>
      </c>
      <c r="H163" s="157" t="str">
        <f>IF('Form FGD RT Versi 1 Lembar A3'!CD157="","",'Form FGD RT Versi 1 Lembar A3'!CD157)</f>
        <v/>
      </c>
      <c r="I163" s="158" t="str">
        <f>IF('Form FGD RT Versi 1 Lembar A3'!CE157="","",'Form FGD RT Versi 1 Lembar A3'!CE157)</f>
        <v/>
      </c>
      <c r="J163" s="156" t="str">
        <f>IF('Form FGD RT Versi 1 Lembar A3'!CF157="","",'Form FGD RT Versi 1 Lembar A3'!CF157)</f>
        <v/>
      </c>
      <c r="K163" s="157" t="str">
        <f>IF('Form FGD RT Versi 1 Lembar A3'!CG157="","",'Form FGD RT Versi 1 Lembar A3'!CG157)</f>
        <v/>
      </c>
      <c r="L163" s="158" t="str">
        <f>IF('Form FGD RT Versi 1 Lembar A3'!CH157="","",'Form FGD RT Versi 1 Lembar A3'!CH157)</f>
        <v/>
      </c>
      <c r="M163" s="157" t="str">
        <f>IF('Form FGD RT Versi 1 Lembar A3'!CI157="","",'Form FGD RT Versi 1 Lembar A3'!CI157)</f>
        <v/>
      </c>
      <c r="N163" s="159" t="str">
        <f>IF('Form FGD RT Versi 1 Lembar A3'!CJ157="","",'Form FGD RT Versi 1 Lembar A3'!CJ157)</f>
        <v/>
      </c>
      <c r="O163" s="157" t="str">
        <f>IF('Form FGD RT Versi 1 Lembar A3'!CK157="","",'Form FGD RT Versi 1 Lembar A3'!CK157)</f>
        <v/>
      </c>
      <c r="P163" s="159" t="str">
        <f>IF('Form FGD RT Versi 1 Lembar A3'!CL157="","",'Form FGD RT Versi 1 Lembar A3'!CL157)</f>
        <v/>
      </c>
      <c r="Q163" s="158" t="str">
        <f>IF('Form FGD RT Versi 1 Lembar A3'!CM157="","",'Form FGD RT Versi 1 Lembar A3'!CM157)</f>
        <v/>
      </c>
    </row>
    <row r="164" spans="1:37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A3'!BZ158="","",'Form FGD RT Versi 1 Lembar A3'!BZ158)</f>
        <v/>
      </c>
      <c r="E164" s="157" t="str">
        <f>IF('Form FGD RT Versi 1 Lembar A3'!CA158="","",'Form FGD RT Versi 1 Lembar A3'!CA158)</f>
        <v/>
      </c>
      <c r="F164" s="159" t="str">
        <f>IF('Form FGD RT Versi 1 Lembar A3'!CB158="","",'Form FGD RT Versi 1 Lembar A3'!CB158)</f>
        <v/>
      </c>
      <c r="G164" s="159" t="str">
        <f>IF('Form FGD RT Versi 1 Lembar A3'!CC158="","",'Form FGD RT Versi 1 Lembar A3'!CC158)</f>
        <v/>
      </c>
      <c r="H164" s="157" t="str">
        <f>IF('Form FGD RT Versi 1 Lembar A3'!CD158="","",'Form FGD RT Versi 1 Lembar A3'!CD158)</f>
        <v/>
      </c>
      <c r="I164" s="158" t="str">
        <f>IF('Form FGD RT Versi 1 Lembar A3'!CE158="","",'Form FGD RT Versi 1 Lembar A3'!CE158)</f>
        <v/>
      </c>
      <c r="J164" s="3" t="str">
        <f>IF('Form FGD RT Versi 1 Lembar A3'!CF158="","",'Form FGD RT Versi 1 Lembar A3'!CF158)</f>
        <v/>
      </c>
      <c r="K164" s="12" t="str">
        <f>IF('Form FGD RT Versi 1 Lembar A3'!CG158="","",'Form FGD RT Versi 1 Lembar A3'!CG158)</f>
        <v/>
      </c>
      <c r="L164" s="158" t="str">
        <f>IF('Form FGD RT Versi 1 Lembar A3'!CH158="","",'Form FGD RT Versi 1 Lembar A3'!CH158)</f>
        <v/>
      </c>
      <c r="M164" s="157" t="str">
        <f>IF('Form FGD RT Versi 1 Lembar A3'!CI158="","",'Form FGD RT Versi 1 Lembar A3'!CI158)</f>
        <v/>
      </c>
      <c r="N164" s="159" t="str">
        <f>IF('Form FGD RT Versi 1 Lembar A3'!CJ158="","",'Form FGD RT Versi 1 Lembar A3'!CJ158)</f>
        <v/>
      </c>
      <c r="O164" s="157" t="str">
        <f>IF('Form FGD RT Versi 1 Lembar A3'!CK158="","",'Form FGD RT Versi 1 Lembar A3'!CK158)</f>
        <v/>
      </c>
      <c r="P164" s="159" t="str">
        <f>IF('Form FGD RT Versi 1 Lembar A3'!CL158="","",'Form FGD RT Versi 1 Lembar A3'!CL158)</f>
        <v/>
      </c>
      <c r="Q164" s="158" t="str">
        <f>IF('Form FGD RT Versi 1 Lembar A3'!CM158="","",'Form FGD RT Versi 1 Lembar A3'!CM158)</f>
        <v/>
      </c>
    </row>
    <row r="165" spans="1:37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A3'!BZ159="","",'Form FGD RT Versi 1 Lembar A3'!BZ159)</f>
        <v/>
      </c>
      <c r="E165" s="157" t="str">
        <f>IF('Form FGD RT Versi 1 Lembar A3'!CA159="","",'Form FGD RT Versi 1 Lembar A3'!CA159)</f>
        <v/>
      </c>
      <c r="F165" s="159" t="str">
        <f>IF('Form FGD RT Versi 1 Lembar A3'!CB159="","",'Form FGD RT Versi 1 Lembar A3'!CB159)</f>
        <v/>
      </c>
      <c r="G165" s="159" t="str">
        <f>IF('Form FGD RT Versi 1 Lembar A3'!CC159="","",'Form FGD RT Versi 1 Lembar A3'!CC159)</f>
        <v/>
      </c>
      <c r="H165" s="157" t="str">
        <f>IF('Form FGD RT Versi 1 Lembar A3'!CD159="","",'Form FGD RT Versi 1 Lembar A3'!CD159)</f>
        <v/>
      </c>
      <c r="I165" s="158" t="str">
        <f>IF('Form FGD RT Versi 1 Lembar A3'!CE159="","",'Form FGD RT Versi 1 Lembar A3'!CE159)</f>
        <v/>
      </c>
      <c r="J165" s="3" t="str">
        <f>IF('Form FGD RT Versi 1 Lembar A3'!CF159="","",'Form FGD RT Versi 1 Lembar A3'!CF159)</f>
        <v/>
      </c>
      <c r="K165" s="12" t="str">
        <f>IF('Form FGD RT Versi 1 Lembar A3'!CG159="","",'Form FGD RT Versi 1 Lembar A3'!CG159)</f>
        <v/>
      </c>
      <c r="L165" s="158" t="str">
        <f>IF('Form FGD RT Versi 1 Lembar A3'!CH159="","",'Form FGD RT Versi 1 Lembar A3'!CH159)</f>
        <v/>
      </c>
      <c r="M165" s="157" t="str">
        <f>IF('Form FGD RT Versi 1 Lembar A3'!CI159="","",'Form FGD RT Versi 1 Lembar A3'!CI159)</f>
        <v/>
      </c>
      <c r="N165" s="159" t="str">
        <f>IF('Form FGD RT Versi 1 Lembar A3'!CJ159="","",'Form FGD RT Versi 1 Lembar A3'!CJ159)</f>
        <v/>
      </c>
      <c r="O165" s="157" t="str">
        <f>IF('Form FGD RT Versi 1 Lembar A3'!CK159="","",'Form FGD RT Versi 1 Lembar A3'!CK159)</f>
        <v/>
      </c>
      <c r="P165" s="159" t="str">
        <f>IF('Form FGD RT Versi 1 Lembar A3'!CL159="","",'Form FGD RT Versi 1 Lembar A3'!CL159)</f>
        <v/>
      </c>
      <c r="Q165" s="158" t="str">
        <f>IF('Form FGD RT Versi 1 Lembar A3'!CM159="","",'Form FGD RT Versi 1 Lembar A3'!CM159)</f>
        <v/>
      </c>
    </row>
    <row r="166" spans="1:37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A3'!BZ160="","",'Form FGD RT Versi 1 Lembar A3'!BZ160)</f>
        <v/>
      </c>
      <c r="E166" s="157" t="str">
        <f>IF('Form FGD RT Versi 1 Lembar A3'!CA160="","",'Form FGD RT Versi 1 Lembar A3'!CA160)</f>
        <v/>
      </c>
      <c r="F166" s="159" t="str">
        <f>IF('Form FGD RT Versi 1 Lembar A3'!CB160="","",'Form FGD RT Versi 1 Lembar A3'!CB160)</f>
        <v/>
      </c>
      <c r="G166" s="159" t="str">
        <f>IF('Form FGD RT Versi 1 Lembar A3'!CC160="","",'Form FGD RT Versi 1 Lembar A3'!CC160)</f>
        <v/>
      </c>
      <c r="H166" s="157" t="str">
        <f>IF('Form FGD RT Versi 1 Lembar A3'!CD160="","",'Form FGD RT Versi 1 Lembar A3'!CD160)</f>
        <v/>
      </c>
      <c r="I166" s="158" t="str">
        <f>IF('Form FGD RT Versi 1 Lembar A3'!CE160="","",'Form FGD RT Versi 1 Lembar A3'!CE160)</f>
        <v/>
      </c>
      <c r="J166" s="3" t="str">
        <f>IF('Form FGD RT Versi 1 Lembar A3'!CF160="","",'Form FGD RT Versi 1 Lembar A3'!CF160)</f>
        <v/>
      </c>
      <c r="K166" s="12" t="str">
        <f>IF('Form FGD RT Versi 1 Lembar A3'!CG160="","",'Form FGD RT Versi 1 Lembar A3'!CG160)</f>
        <v/>
      </c>
      <c r="L166" s="158" t="str">
        <f>IF('Form FGD RT Versi 1 Lembar A3'!CH160="","",'Form FGD RT Versi 1 Lembar A3'!CH160)</f>
        <v/>
      </c>
      <c r="M166" s="157" t="str">
        <f>IF('Form FGD RT Versi 1 Lembar A3'!CI160="","",'Form FGD RT Versi 1 Lembar A3'!CI160)</f>
        <v/>
      </c>
      <c r="N166" s="159" t="str">
        <f>IF('Form FGD RT Versi 1 Lembar A3'!CJ160="","",'Form FGD RT Versi 1 Lembar A3'!CJ160)</f>
        <v/>
      </c>
      <c r="O166" s="157" t="str">
        <f>IF('Form FGD RT Versi 1 Lembar A3'!CK160="","",'Form FGD RT Versi 1 Lembar A3'!CK160)</f>
        <v/>
      </c>
      <c r="P166" s="159" t="str">
        <f>IF('Form FGD RT Versi 1 Lembar A3'!CL160="","",'Form FGD RT Versi 1 Lembar A3'!CL160)</f>
        <v/>
      </c>
      <c r="Q166" s="158" t="str">
        <f>IF('Form FGD RT Versi 1 Lembar A3'!CM160="","",'Form FGD RT Versi 1 Lembar A3'!CM160)</f>
        <v/>
      </c>
    </row>
    <row r="167" spans="1:37" s="117" customFormat="1" ht="17.25" customHeight="1" thickBot="1" x14ac:dyDescent="0.3">
      <c r="A167" s="112"/>
      <c r="B167" s="1447"/>
      <c r="C167" s="179" t="s">
        <v>154</v>
      </c>
      <c r="D167" s="406">
        <f t="shared" ref="D167:Q167" si="0">SUM(D17:D166)</f>
        <v>0</v>
      </c>
      <c r="E167" s="406">
        <f t="shared" si="0"/>
        <v>0</v>
      </c>
      <c r="F167" s="406">
        <f t="shared" si="0"/>
        <v>40</v>
      </c>
      <c r="G167" s="406">
        <f t="shared" si="0"/>
        <v>0</v>
      </c>
      <c r="H167" s="406">
        <f t="shared" si="0"/>
        <v>0</v>
      </c>
      <c r="I167" s="406">
        <f t="shared" si="0"/>
        <v>0</v>
      </c>
      <c r="J167" s="406">
        <f t="shared" si="0"/>
        <v>40</v>
      </c>
      <c r="K167" s="406">
        <f t="shared" si="0"/>
        <v>0</v>
      </c>
      <c r="L167" s="406">
        <f t="shared" si="0"/>
        <v>0</v>
      </c>
      <c r="M167" s="406">
        <f t="shared" si="0"/>
        <v>29</v>
      </c>
      <c r="N167" s="406">
        <f t="shared" si="0"/>
        <v>0</v>
      </c>
      <c r="O167" s="406">
        <f t="shared" si="0"/>
        <v>0</v>
      </c>
      <c r="P167" s="406">
        <f t="shared" si="0"/>
        <v>0</v>
      </c>
      <c r="Q167" s="406">
        <f t="shared" si="0"/>
        <v>11</v>
      </c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</row>
    <row r="168" spans="1:37" s="117" customFormat="1" ht="17.25" customHeight="1" x14ac:dyDescent="0.25">
      <c r="A168" s="112"/>
      <c r="B168" s="1448"/>
      <c r="C168" s="317" t="s">
        <v>155</v>
      </c>
      <c r="D168" s="1440">
        <f>SUM(D167:I167)</f>
        <v>40</v>
      </c>
      <c r="E168" s="1441"/>
      <c r="F168" s="1441"/>
      <c r="G168" s="1441"/>
      <c r="H168" s="1441"/>
      <c r="I168" s="1442"/>
      <c r="J168" s="1440">
        <f>SUM(J167:L167)</f>
        <v>40</v>
      </c>
      <c r="K168" s="1441"/>
      <c r="L168" s="1442"/>
      <c r="M168" s="1440">
        <f>SUM(M167:Q167)</f>
        <v>40</v>
      </c>
      <c r="N168" s="1441"/>
      <c r="O168" s="1441"/>
      <c r="P168" s="1441"/>
      <c r="Q168" s="144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</row>
    <row r="169" spans="1:37" s="310" customFormat="1" ht="17.25" customHeight="1" thickBot="1" x14ac:dyDescent="0.3">
      <c r="A169" s="309"/>
      <c r="B169" s="1449"/>
      <c r="C169" s="176" t="s">
        <v>420</v>
      </c>
      <c r="D169" s="415">
        <f t="shared" ref="D169:I169" si="1">D167/$D168</f>
        <v>0</v>
      </c>
      <c r="E169" s="401">
        <f t="shared" si="1"/>
        <v>0</v>
      </c>
      <c r="F169" s="401">
        <f t="shared" si="1"/>
        <v>1</v>
      </c>
      <c r="G169" s="401">
        <f t="shared" si="1"/>
        <v>0</v>
      </c>
      <c r="H169" s="402">
        <f t="shared" si="1"/>
        <v>0</v>
      </c>
      <c r="I169" s="417">
        <f t="shared" si="1"/>
        <v>0</v>
      </c>
      <c r="J169" s="415">
        <f>J167/$J168</f>
        <v>1</v>
      </c>
      <c r="K169" s="402">
        <f>K167/$J168</f>
        <v>0</v>
      </c>
      <c r="L169" s="417">
        <f>L167/$J168</f>
        <v>0</v>
      </c>
      <c r="M169" s="415">
        <f>M167/$M168</f>
        <v>0.72499999999999998</v>
      </c>
      <c r="N169" s="401">
        <f>N167/$M168</f>
        <v>0</v>
      </c>
      <c r="O169" s="401">
        <f>O167/$M168</f>
        <v>0</v>
      </c>
      <c r="P169" s="401">
        <f>P167/$M168</f>
        <v>0</v>
      </c>
      <c r="Q169" s="416">
        <f>Q167/$M168</f>
        <v>0.27500000000000002</v>
      </c>
      <c r="R169" s="309"/>
      <c r="S169" s="309"/>
      <c r="T169" s="309"/>
      <c r="U169" s="309"/>
      <c r="V169" s="309"/>
      <c r="W169" s="309"/>
      <c r="X169" s="309"/>
      <c r="Y169" s="309"/>
      <c r="Z169" s="309"/>
      <c r="AA169" s="309"/>
      <c r="AB169" s="309"/>
      <c r="AC169" s="309"/>
      <c r="AD169" s="309"/>
      <c r="AE169" s="309"/>
      <c r="AF169" s="309"/>
      <c r="AG169" s="309"/>
      <c r="AH169" s="309"/>
      <c r="AI169" s="309"/>
      <c r="AJ169" s="309"/>
      <c r="AK169" s="309"/>
    </row>
    <row r="170" spans="1:37" s="165" customFormat="1" ht="26.25" customHeight="1" thickBot="1" x14ac:dyDescent="0.3">
      <c r="A170" s="164"/>
      <c r="B170" s="1411"/>
      <c r="C170" s="1443"/>
      <c r="D170" s="1444" t="s">
        <v>409</v>
      </c>
      <c r="E170" s="1444"/>
      <c r="F170" s="1444"/>
      <c r="G170" s="1445">
        <f>MAX(D169:I169)</f>
        <v>1</v>
      </c>
      <c r="H170" s="1445"/>
      <c r="I170" s="1445"/>
      <c r="J170" s="1452" t="str">
        <f>IF((D168=J168)*AND(D168=M168),"OKE","Cek Ulang")</f>
        <v>OKE</v>
      </c>
      <c r="K170" s="1453"/>
      <c r="L170" s="1454"/>
      <c r="M170" s="1446" t="s">
        <v>410</v>
      </c>
      <c r="N170" s="1446"/>
      <c r="O170" s="1446"/>
      <c r="P170" s="1446"/>
      <c r="Q170" s="407">
        <f>MAX(M169:P169)</f>
        <v>0.72499999999999998</v>
      </c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</row>
    <row r="171" spans="1:37" s="165" customFormat="1" ht="39.75" customHeight="1" thickBot="1" x14ac:dyDescent="0.3">
      <c r="A171" s="164"/>
      <c r="B171" s="166"/>
      <c r="C171" s="167"/>
      <c r="D171" s="1444" t="s">
        <v>411</v>
      </c>
      <c r="E171" s="1444"/>
      <c r="F171" s="1444"/>
      <c r="G171" s="1450" t="str">
        <f>IF(G170=D169,D15,IF(G170=E169,E15,IF(G170=F169,F15,IF(G170=G169,G15,IF(G170=H169,H15,IF(G170=I169,I15))))))</f>
        <v>Puskesmas/ Pustu</v>
      </c>
      <c r="H171" s="1450"/>
      <c r="I171" s="1450"/>
      <c r="J171" s="1455"/>
      <c r="K171" s="1456"/>
      <c r="L171" s="1457"/>
      <c r="M171" s="1446" t="s">
        <v>412</v>
      </c>
      <c r="N171" s="1446"/>
      <c r="O171" s="1446"/>
      <c r="P171" s="1451" t="str">
        <f>IF(Q170=M169,M15,IF(Q170=N169,N15,IF(Q170=O169,O15,IF(Q170=P169,P15,IF(Q170=Q169,Q15)))))</f>
        <v>dalam kel/ kec yg sama</v>
      </c>
      <c r="Q171" s="1451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64"/>
    </row>
    <row r="172" spans="1:37" s="164" customFormat="1" ht="7.5" customHeight="1" x14ac:dyDescent="0.25">
      <c r="B172" s="113"/>
      <c r="C172" s="113"/>
      <c r="D172" s="114"/>
      <c r="E172" s="114"/>
      <c r="F172" s="114"/>
      <c r="G172" s="329"/>
      <c r="H172" s="329"/>
      <c r="I172" s="329"/>
      <c r="J172" s="348"/>
      <c r="K172" s="348"/>
      <c r="L172" s="349"/>
      <c r="M172" s="329"/>
      <c r="N172" s="329"/>
      <c r="O172" s="329"/>
      <c r="P172" s="329"/>
      <c r="Q172" s="329"/>
    </row>
    <row r="173" spans="1:37" s="84" customFormat="1" x14ac:dyDescent="0.25">
      <c r="B173" s="92" t="s">
        <v>413</v>
      </c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  <c r="Q173" s="586"/>
      <c r="R173" s="586"/>
      <c r="S173" s="586"/>
      <c r="T173" s="586"/>
      <c r="U173" s="586"/>
    </row>
    <row r="174" spans="1:37" s="84" customFormat="1" x14ac:dyDescent="0.25">
      <c r="B174" s="84" t="s">
        <v>387</v>
      </c>
      <c r="C174" s="84" t="s">
        <v>414</v>
      </c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</row>
    <row r="175" spans="1:37" s="84" customFormat="1" x14ac:dyDescent="0.25">
      <c r="B175" s="84" t="s">
        <v>388</v>
      </c>
      <c r="C175" s="84" t="s">
        <v>415</v>
      </c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  <c r="Q175" s="586"/>
      <c r="R175" s="586"/>
      <c r="S175" s="586"/>
      <c r="T175" s="586"/>
      <c r="U175" s="586"/>
    </row>
    <row r="176" spans="1:37" s="84" customFormat="1" x14ac:dyDescent="0.25">
      <c r="B176" s="84" t="s">
        <v>391</v>
      </c>
      <c r="C176" s="84" t="s">
        <v>416</v>
      </c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</row>
    <row r="177" spans="2:21" s="84" customFormat="1" x14ac:dyDescent="0.25">
      <c r="B177" s="84" t="s">
        <v>417</v>
      </c>
      <c r="C177" s="84" t="s">
        <v>418</v>
      </c>
      <c r="D177" s="586"/>
      <c r="E177" s="586"/>
      <c r="F177" s="586"/>
      <c r="G177" s="586"/>
      <c r="H177" s="586"/>
      <c r="I177" s="586"/>
      <c r="J177" s="586"/>
      <c r="K177" s="586"/>
      <c r="L177" s="586"/>
      <c r="M177" s="586"/>
      <c r="N177" s="586"/>
      <c r="O177" s="586"/>
      <c r="P177" s="586"/>
      <c r="Q177" s="586"/>
      <c r="R177" s="586"/>
      <c r="S177" s="586"/>
      <c r="T177" s="586"/>
      <c r="U177" s="586"/>
    </row>
    <row r="178" spans="2:21" s="84" customFormat="1" ht="15.75" thickBot="1" x14ac:dyDescent="0.3">
      <c r="B178" s="282"/>
      <c r="C178" s="90" t="s">
        <v>513</v>
      </c>
    </row>
    <row r="179" spans="2:21" ht="17.25" thickTop="1" thickBot="1" x14ac:dyDescent="0.3">
      <c r="B179" s="299"/>
      <c r="C179" s="93" t="s">
        <v>514</v>
      </c>
    </row>
    <row r="180" spans="2:21" s="84" customFormat="1" ht="15.75" thickTop="1" x14ac:dyDescent="0.25"/>
    <row r="181" spans="2:21" s="84" customFormat="1" x14ac:dyDescent="0.25"/>
    <row r="182" spans="2:21" s="84" customFormat="1" x14ac:dyDescent="0.25"/>
    <row r="183" spans="2:21" s="84" customFormat="1" x14ac:dyDescent="0.25"/>
    <row r="184" spans="2:21" s="84" customFormat="1" x14ac:dyDescent="0.25"/>
    <row r="185" spans="2:21" s="84" customFormat="1" x14ac:dyDescent="0.25"/>
    <row r="186" spans="2:21" s="84" customFormat="1" x14ac:dyDescent="0.25"/>
    <row r="187" spans="2:21" s="84" customFormat="1" x14ac:dyDescent="0.25"/>
    <row r="188" spans="2:21" s="84" customFormat="1" x14ac:dyDescent="0.25"/>
    <row r="189" spans="2:21" s="84" customFormat="1" x14ac:dyDescent="0.25"/>
    <row r="190" spans="2:21" s="84" customFormat="1" x14ac:dyDescent="0.25"/>
    <row r="191" spans="2:21" s="84" customFormat="1" x14ac:dyDescent="0.25"/>
    <row r="192" spans="2:21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</sheetData>
  <mergeCells count="22">
    <mergeCell ref="D171:F171"/>
    <mergeCell ref="G171:I171"/>
    <mergeCell ref="M171:O171"/>
    <mergeCell ref="P171:Q171"/>
    <mergeCell ref="J170:L171"/>
    <mergeCell ref="M168:Q168"/>
    <mergeCell ref="B170:C170"/>
    <mergeCell ref="D170:F170"/>
    <mergeCell ref="G170:I170"/>
    <mergeCell ref="M170:P170"/>
    <mergeCell ref="B167:B169"/>
    <mergeCell ref="D168:I168"/>
    <mergeCell ref="J168:L168"/>
    <mergeCell ref="J12:L12"/>
    <mergeCell ref="J13:L13"/>
    <mergeCell ref="B11:B15"/>
    <mergeCell ref="C11:C15"/>
    <mergeCell ref="D11:Q11"/>
    <mergeCell ref="D12:I12"/>
    <mergeCell ref="D13:I13"/>
    <mergeCell ref="M13:Q13"/>
    <mergeCell ref="M12:Q12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401"/>
  <sheetViews>
    <sheetView topLeftCell="A13"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4" width="14.5703125" style="90" bestFit="1" customWidth="1"/>
    <col min="5" max="6" width="8.5703125" style="90" customWidth="1"/>
    <col min="7" max="7" width="10.140625" style="90" customWidth="1"/>
    <col min="8" max="8" width="11" style="90" customWidth="1"/>
    <col min="9" max="11" width="8.7109375" style="90" customWidth="1"/>
    <col min="12" max="12" width="9.7109375" style="90" customWidth="1"/>
    <col min="13" max="13" width="16" style="90" customWidth="1"/>
    <col min="14" max="15" width="9.7109375" style="90" customWidth="1"/>
    <col min="16" max="30" width="9.140625" style="84"/>
    <col min="31" max="16384" width="9.140625" style="90"/>
  </cols>
  <sheetData>
    <row r="1" spans="1:30" s="153" customFormat="1" ht="23.25" x14ac:dyDescent="0.35">
      <c r="B1" s="153" t="s">
        <v>157</v>
      </c>
    </row>
    <row r="2" spans="1:30" s="84" customFormat="1" x14ac:dyDescent="0.25"/>
    <row r="3" spans="1:30" s="30" customFormat="1" ht="21" customHeight="1" x14ac:dyDescent="0.25">
      <c r="B3" s="85" t="s">
        <v>15</v>
      </c>
      <c r="C3" s="33" t="s">
        <v>90</v>
      </c>
    </row>
    <row r="4" spans="1:30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30" s="30" customFormat="1" ht="15.75" x14ac:dyDescent="0.25">
      <c r="B5" s="76"/>
      <c r="C5" s="30" t="s">
        <v>893</v>
      </c>
      <c r="D5" s="1045" t="str">
        <f>A.1_Update!D5</f>
        <v>SUKOHARJO</v>
      </c>
    </row>
    <row r="6" spans="1:30" s="30" customFormat="1" ht="15.75" x14ac:dyDescent="0.25">
      <c r="B6" s="76"/>
      <c r="C6" s="30" t="s">
        <v>746</v>
      </c>
      <c r="D6" s="1045" t="str">
        <f>A.1_Update!D6</f>
        <v>MOJOLABAN</v>
      </c>
    </row>
    <row r="7" spans="1:30" s="30" customFormat="1" ht="15.75" x14ac:dyDescent="0.25">
      <c r="B7" s="76"/>
      <c r="C7" s="30" t="s">
        <v>747</v>
      </c>
      <c r="D7" s="30" t="str">
        <f>A.1_Update!D7</f>
        <v>BEKONANG</v>
      </c>
    </row>
    <row r="8" spans="1:30" s="30" customFormat="1" ht="15.75" x14ac:dyDescent="0.25">
      <c r="A8" s="76"/>
      <c r="C8" s="30" t="s">
        <v>894</v>
      </c>
      <c r="D8" s="30" t="str">
        <f>A.1_Update!D8</f>
        <v>RT003-RW008</v>
      </c>
    </row>
    <row r="9" spans="1:30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30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1:30" s="94" customFormat="1" ht="18" customHeight="1" thickBot="1" x14ac:dyDescent="0.3">
      <c r="A11" s="93"/>
      <c r="B11" s="1377" t="s">
        <v>110</v>
      </c>
      <c r="C11" s="1351" t="s">
        <v>111</v>
      </c>
      <c r="D11" s="1459" t="s">
        <v>358</v>
      </c>
      <c r="E11" s="1460"/>
      <c r="F11" s="1460"/>
      <c r="G11" s="1460"/>
      <c r="H11" s="1460"/>
      <c r="I11" s="1460"/>
      <c r="J11" s="1460"/>
      <c r="K11" s="1460"/>
      <c r="L11" s="1460"/>
      <c r="M11" s="1460"/>
      <c r="N11" s="1460"/>
      <c r="O11" s="1461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</row>
    <row r="12" spans="1:30" s="94" customFormat="1" ht="45.75" customHeight="1" x14ac:dyDescent="0.25">
      <c r="A12" s="93"/>
      <c r="B12" s="1378"/>
      <c r="C12" s="1381"/>
      <c r="D12" s="1384" t="s">
        <v>354</v>
      </c>
      <c r="E12" s="1385"/>
      <c r="F12" s="1386"/>
      <c r="G12" s="1288" t="s">
        <v>355</v>
      </c>
      <c r="H12" s="1288"/>
      <c r="I12" s="1337" t="s">
        <v>356</v>
      </c>
      <c r="J12" s="1288"/>
      <c r="K12" s="1338"/>
      <c r="L12" s="1292" t="s">
        <v>357</v>
      </c>
      <c r="M12" s="1288"/>
      <c r="N12" s="1288"/>
      <c r="O12" s="1287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</row>
    <row r="13" spans="1:30" s="154" customFormat="1" x14ac:dyDescent="0.25">
      <c r="A13" s="110"/>
      <c r="B13" s="1378"/>
      <c r="C13" s="1381"/>
      <c r="D13" s="1339">
        <v>25</v>
      </c>
      <c r="E13" s="1281"/>
      <c r="F13" s="1340"/>
      <c r="G13" s="1281">
        <v>26</v>
      </c>
      <c r="H13" s="1281"/>
      <c r="I13" s="1339">
        <v>27</v>
      </c>
      <c r="J13" s="1281"/>
      <c r="K13" s="1340"/>
      <c r="L13" s="1277">
        <v>28</v>
      </c>
      <c r="M13" s="1281"/>
      <c r="N13" s="1281"/>
      <c r="O13" s="1278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</row>
    <row r="14" spans="1:30" s="154" customFormat="1" x14ac:dyDescent="0.25">
      <c r="A14" s="110"/>
      <c r="B14" s="1379"/>
      <c r="C14" s="1382"/>
      <c r="D14" s="9" t="s">
        <v>2</v>
      </c>
      <c r="E14" s="13" t="s">
        <v>1</v>
      </c>
      <c r="F14" s="11" t="s">
        <v>0</v>
      </c>
      <c r="G14" s="9" t="s">
        <v>2</v>
      </c>
      <c r="H14" s="69" t="s">
        <v>1</v>
      </c>
      <c r="I14" s="72" t="s">
        <v>2</v>
      </c>
      <c r="J14" s="10" t="s">
        <v>1</v>
      </c>
      <c r="K14" s="11" t="s">
        <v>0</v>
      </c>
      <c r="L14" s="19" t="s">
        <v>2</v>
      </c>
      <c r="M14" s="13" t="s">
        <v>1</v>
      </c>
      <c r="N14" s="10" t="s">
        <v>0</v>
      </c>
      <c r="O14" s="11" t="s">
        <v>4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</row>
    <row r="15" spans="1:30" s="122" customFormat="1" ht="53.25" customHeight="1" thickBot="1" x14ac:dyDescent="0.3">
      <c r="A15" s="89"/>
      <c r="B15" s="1380"/>
      <c r="C15" s="1383"/>
      <c r="D15" s="7" t="s">
        <v>29</v>
      </c>
      <c r="E15" s="14" t="s">
        <v>148</v>
      </c>
      <c r="F15" s="16" t="s">
        <v>81</v>
      </c>
      <c r="G15" s="7" t="s">
        <v>31</v>
      </c>
      <c r="H15" s="70" t="s">
        <v>82</v>
      </c>
      <c r="I15" s="73" t="s">
        <v>29</v>
      </c>
      <c r="J15" s="5" t="s">
        <v>148</v>
      </c>
      <c r="K15" s="16" t="s">
        <v>81</v>
      </c>
      <c r="L15" s="20" t="s">
        <v>83</v>
      </c>
      <c r="M15" s="14" t="s">
        <v>84</v>
      </c>
      <c r="N15" s="5" t="s">
        <v>85</v>
      </c>
      <c r="O15" s="16" t="s">
        <v>86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</row>
    <row r="16" spans="1:30" s="122" customFormat="1" ht="20.25" customHeight="1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318" t="s">
        <v>256</v>
      </c>
      <c r="J16" s="285" t="s">
        <v>257</v>
      </c>
      <c r="K16" s="307" t="s">
        <v>258</v>
      </c>
      <c r="L16" s="308" t="s">
        <v>259</v>
      </c>
      <c r="M16" s="285" t="s">
        <v>260</v>
      </c>
      <c r="N16" s="285" t="s">
        <v>261</v>
      </c>
      <c r="O16" s="307" t="s">
        <v>262</v>
      </c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</row>
    <row r="17" spans="1:30" s="122" customFormat="1" ht="18.75" customHeight="1" x14ac:dyDescent="0.25">
      <c r="A17" s="89"/>
      <c r="B17" s="155">
        <v>1</v>
      </c>
      <c r="C17" s="67" t="str">
        <f>A.1_Update!C17</f>
        <v>PANUT</v>
      </c>
      <c r="D17" s="8">
        <f>IF('Form FGD RT Versi 1 Lembar A3'!CN11="","",'Form FGD RT Versi 1 Lembar A3'!CN11)</f>
        <v>1</v>
      </c>
      <c r="E17" s="15" t="str">
        <f>IF('Form FGD RT Versi 1 Lembar A3'!CO11="","",'Form FGD RT Versi 1 Lembar A3'!CO11)</f>
        <v/>
      </c>
      <c r="F17" s="17" t="str">
        <f>IF('Form FGD RT Versi 1 Lembar A3'!CP11="","",'Form FGD RT Versi 1 Lembar A3'!CP11)</f>
        <v/>
      </c>
      <c r="G17" s="8" t="str">
        <f>IF('Form FGD RT Versi 1 Lembar A3'!CQ11="","",'Form FGD RT Versi 1 Lembar A3'!CQ11)</f>
        <v/>
      </c>
      <c r="H17" s="17">
        <f>IF('Form FGD RT Versi 1 Lembar A3'!CR11="","",'Form FGD RT Versi 1 Lembar A3'!CR11)</f>
        <v>1</v>
      </c>
      <c r="I17" s="15">
        <f>IF('Form FGD RT Versi 1 Lembar A3'!CS11="","",'Form FGD RT Versi 1 Lembar A3'!CS11)</f>
        <v>1</v>
      </c>
      <c r="J17" s="6" t="str">
        <f>IF('Form FGD RT Versi 1 Lembar A3'!CT11="","",'Form FGD RT Versi 1 Lembar A3'!CT11)</f>
        <v/>
      </c>
      <c r="K17" s="17" t="str">
        <f>IF('Form FGD RT Versi 1 Lembar A3'!CU11="","",'Form FGD RT Versi 1 Lembar A3'!CU11)</f>
        <v/>
      </c>
      <c r="L17" s="8">
        <f>IF('Form FGD RT Versi 1 Lembar A3'!CV11="","",'Form FGD RT Versi 1 Lembar A3'!CV11)</f>
        <v>1</v>
      </c>
      <c r="M17" s="15" t="str">
        <f>IF('Form FGD RT Versi 1 Lembar A3'!CW11="","",'Form FGD RT Versi 1 Lembar A3'!CW11)</f>
        <v/>
      </c>
      <c r="N17" s="6" t="str">
        <f>IF('Form FGD RT Versi 1 Lembar A3'!CX11="","",'Form FGD RT Versi 1 Lembar A3'!CX11)</f>
        <v/>
      </c>
      <c r="O17" s="17" t="str">
        <f>IF('Form FGD RT Versi 1 Lembar A3'!CY11="","",'Form FGD RT Versi 1 Lembar A3'!CY11)</f>
        <v/>
      </c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</row>
    <row r="18" spans="1:30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>
        <f>IF('Form FGD RT Versi 1 Lembar A3'!CN12="","",'Form FGD RT Versi 1 Lembar A3'!CN12)</f>
        <v>1</v>
      </c>
      <c r="E18" s="12" t="str">
        <f>IF('Form FGD RT Versi 1 Lembar A3'!CO12="","",'Form FGD RT Versi 1 Lembar A3'!CO12)</f>
        <v/>
      </c>
      <c r="F18" s="18" t="str">
        <f>IF('Form FGD RT Versi 1 Lembar A3'!CP12="","",'Form FGD RT Versi 1 Lembar A3'!CP12)</f>
        <v/>
      </c>
      <c r="G18" s="3" t="str">
        <f>IF('Form FGD RT Versi 1 Lembar A3'!CQ12="","",'Form FGD RT Versi 1 Lembar A3'!CQ12)</f>
        <v/>
      </c>
      <c r="H18" s="18">
        <f>IF('Form FGD RT Versi 1 Lembar A3'!CR12="","",'Form FGD RT Versi 1 Lembar A3'!CR12)</f>
        <v>1</v>
      </c>
      <c r="I18" s="12">
        <f>IF('Form FGD RT Versi 1 Lembar A3'!CS12="","",'Form FGD RT Versi 1 Lembar A3'!CS12)</f>
        <v>1</v>
      </c>
      <c r="J18" s="4" t="str">
        <f>IF('Form FGD RT Versi 1 Lembar A3'!CT12="","",'Form FGD RT Versi 1 Lembar A3'!CT12)</f>
        <v/>
      </c>
      <c r="K18" s="18" t="str">
        <f>IF('Form FGD RT Versi 1 Lembar A3'!CU12="","",'Form FGD RT Versi 1 Lembar A3'!CU12)</f>
        <v/>
      </c>
      <c r="L18" s="3">
        <f>IF('Form FGD RT Versi 1 Lembar A3'!CV12="","",'Form FGD RT Versi 1 Lembar A3'!CV12)</f>
        <v>1</v>
      </c>
      <c r="M18" s="12" t="str">
        <f>IF('Form FGD RT Versi 1 Lembar A3'!CW12="","",'Form FGD RT Versi 1 Lembar A3'!CW12)</f>
        <v/>
      </c>
      <c r="N18" s="4" t="str">
        <f>IF('Form FGD RT Versi 1 Lembar A3'!CX12="","",'Form FGD RT Versi 1 Lembar A3'!CX12)</f>
        <v/>
      </c>
      <c r="O18" s="18" t="str">
        <f>IF('Form FGD RT Versi 1 Lembar A3'!CY12="","",'Form FGD RT Versi 1 Lembar A3'!CY12)</f>
        <v/>
      </c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</row>
    <row r="19" spans="1:30" s="122" customFormat="1" ht="18.75" customHeight="1" x14ac:dyDescent="0.25">
      <c r="A19" s="89"/>
      <c r="B19" s="156">
        <v>3</v>
      </c>
      <c r="C19" s="68" t="str">
        <f>A.1_Update!C19</f>
        <v>SUHARDI</v>
      </c>
      <c r="D19" s="3">
        <f>IF('Form FGD RT Versi 1 Lembar A3'!CN13="","",'Form FGD RT Versi 1 Lembar A3'!CN13)</f>
        <v>1</v>
      </c>
      <c r="E19" s="12" t="str">
        <f>IF('Form FGD RT Versi 1 Lembar A3'!CO13="","",'Form FGD RT Versi 1 Lembar A3'!CO13)</f>
        <v/>
      </c>
      <c r="F19" s="18" t="str">
        <f>IF('Form FGD RT Versi 1 Lembar A3'!CP13="","",'Form FGD RT Versi 1 Lembar A3'!CP13)</f>
        <v/>
      </c>
      <c r="G19" s="3" t="str">
        <f>IF('Form FGD RT Versi 1 Lembar A3'!CQ13="","",'Form FGD RT Versi 1 Lembar A3'!CQ13)</f>
        <v/>
      </c>
      <c r="H19" s="18">
        <f>IF('Form FGD RT Versi 1 Lembar A3'!CR13="","",'Form FGD RT Versi 1 Lembar A3'!CR13)</f>
        <v>1</v>
      </c>
      <c r="I19" s="12">
        <f>IF('Form FGD RT Versi 1 Lembar A3'!CS13="","",'Form FGD RT Versi 1 Lembar A3'!CS13)</f>
        <v>1</v>
      </c>
      <c r="J19" s="4" t="str">
        <f>IF('Form FGD RT Versi 1 Lembar A3'!CT13="","",'Form FGD RT Versi 1 Lembar A3'!CT13)</f>
        <v/>
      </c>
      <c r="K19" s="18" t="str">
        <f>IF('Form FGD RT Versi 1 Lembar A3'!CU13="","",'Form FGD RT Versi 1 Lembar A3'!CU13)</f>
        <v/>
      </c>
      <c r="L19" s="3">
        <f>IF('Form FGD RT Versi 1 Lembar A3'!CV13="","",'Form FGD RT Versi 1 Lembar A3'!CV13)</f>
        <v>1</v>
      </c>
      <c r="M19" s="12" t="str">
        <f>IF('Form FGD RT Versi 1 Lembar A3'!CW13="","",'Form FGD RT Versi 1 Lembar A3'!CW13)</f>
        <v/>
      </c>
      <c r="N19" s="4" t="str">
        <f>IF('Form FGD RT Versi 1 Lembar A3'!CX13="","",'Form FGD RT Versi 1 Lembar A3'!CX13)</f>
        <v/>
      </c>
      <c r="O19" s="18" t="str">
        <f>IF('Form FGD RT Versi 1 Lembar A3'!CY13="","",'Form FGD RT Versi 1 Lembar A3'!CY13)</f>
        <v/>
      </c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</row>
    <row r="20" spans="1:30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>
        <f>IF('Form FGD RT Versi 1 Lembar A3'!CN14="","",'Form FGD RT Versi 1 Lembar A3'!CN14)</f>
        <v>1</v>
      </c>
      <c r="E20" s="12" t="str">
        <f>IF('Form FGD RT Versi 1 Lembar A3'!CO14="","",'Form FGD RT Versi 1 Lembar A3'!CO14)</f>
        <v/>
      </c>
      <c r="F20" s="18" t="str">
        <f>IF('Form FGD RT Versi 1 Lembar A3'!CP14="","",'Form FGD RT Versi 1 Lembar A3'!CP14)</f>
        <v/>
      </c>
      <c r="G20" s="3" t="str">
        <f>IF('Form FGD RT Versi 1 Lembar A3'!CQ14="","",'Form FGD RT Versi 1 Lembar A3'!CQ14)</f>
        <v/>
      </c>
      <c r="H20" s="18">
        <f>IF('Form FGD RT Versi 1 Lembar A3'!CR14="","",'Form FGD RT Versi 1 Lembar A3'!CR14)</f>
        <v>1</v>
      </c>
      <c r="I20" s="12">
        <f>IF('Form FGD RT Versi 1 Lembar A3'!CS14="","",'Form FGD RT Versi 1 Lembar A3'!CS14)</f>
        <v>1</v>
      </c>
      <c r="J20" s="4" t="str">
        <f>IF('Form FGD RT Versi 1 Lembar A3'!CT14="","",'Form FGD RT Versi 1 Lembar A3'!CT14)</f>
        <v/>
      </c>
      <c r="K20" s="18" t="str">
        <f>IF('Form FGD RT Versi 1 Lembar A3'!CU14="","",'Form FGD RT Versi 1 Lembar A3'!CU14)</f>
        <v/>
      </c>
      <c r="L20" s="3">
        <f>IF('Form FGD RT Versi 1 Lembar A3'!CV14="","",'Form FGD RT Versi 1 Lembar A3'!CV14)</f>
        <v>1</v>
      </c>
      <c r="M20" s="12" t="str">
        <f>IF('Form FGD RT Versi 1 Lembar A3'!CW14="","",'Form FGD RT Versi 1 Lembar A3'!CW14)</f>
        <v/>
      </c>
      <c r="N20" s="4" t="str">
        <f>IF('Form FGD RT Versi 1 Lembar A3'!CX14="","",'Form FGD RT Versi 1 Lembar A3'!CX14)</f>
        <v/>
      </c>
      <c r="O20" s="18" t="str">
        <f>IF('Form FGD RT Versi 1 Lembar A3'!CY14="","",'Form FGD RT Versi 1 Lembar A3'!CY14)</f>
        <v/>
      </c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</row>
    <row r="21" spans="1:30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>
        <f>IF('Form FGD RT Versi 1 Lembar A3'!CN15="","",'Form FGD RT Versi 1 Lembar A3'!CN15)</f>
        <v>1</v>
      </c>
      <c r="E21" s="12" t="str">
        <f>IF('Form FGD RT Versi 1 Lembar A3'!CO15="","",'Form FGD RT Versi 1 Lembar A3'!CO15)</f>
        <v/>
      </c>
      <c r="F21" s="18" t="str">
        <f>IF('Form FGD RT Versi 1 Lembar A3'!CP15="","",'Form FGD RT Versi 1 Lembar A3'!CP15)</f>
        <v/>
      </c>
      <c r="G21" s="3" t="str">
        <f>IF('Form FGD RT Versi 1 Lembar A3'!CQ15="","",'Form FGD RT Versi 1 Lembar A3'!CQ15)</f>
        <v/>
      </c>
      <c r="H21" s="18">
        <f>IF('Form FGD RT Versi 1 Lembar A3'!CR15="","",'Form FGD RT Versi 1 Lembar A3'!CR15)</f>
        <v>1</v>
      </c>
      <c r="I21" s="12">
        <f>IF('Form FGD RT Versi 1 Lembar A3'!CS15="","",'Form FGD RT Versi 1 Lembar A3'!CS15)</f>
        <v>1</v>
      </c>
      <c r="J21" s="4" t="str">
        <f>IF('Form FGD RT Versi 1 Lembar A3'!CT15="","",'Form FGD RT Versi 1 Lembar A3'!CT15)</f>
        <v/>
      </c>
      <c r="K21" s="18" t="str">
        <f>IF('Form FGD RT Versi 1 Lembar A3'!CU15="","",'Form FGD RT Versi 1 Lembar A3'!CU15)</f>
        <v/>
      </c>
      <c r="L21" s="3">
        <f>IF('Form FGD RT Versi 1 Lembar A3'!CV15="","",'Form FGD RT Versi 1 Lembar A3'!CV15)</f>
        <v>1</v>
      </c>
      <c r="M21" s="12" t="str">
        <f>IF('Form FGD RT Versi 1 Lembar A3'!CW15="","",'Form FGD RT Versi 1 Lembar A3'!CW15)</f>
        <v/>
      </c>
      <c r="N21" s="4" t="str">
        <f>IF('Form FGD RT Versi 1 Lembar A3'!CX15="","",'Form FGD RT Versi 1 Lembar A3'!CX15)</f>
        <v/>
      </c>
      <c r="O21" s="18" t="str">
        <f>IF('Form FGD RT Versi 1 Lembar A3'!CY15="","",'Form FGD RT Versi 1 Lembar A3'!CY15)</f>
        <v/>
      </c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</row>
    <row r="22" spans="1:30" s="122" customFormat="1" ht="18.75" customHeight="1" x14ac:dyDescent="0.25">
      <c r="A22" s="89"/>
      <c r="B22" s="156">
        <v>6</v>
      </c>
      <c r="C22" s="68" t="str">
        <f>A.1_Update!C22</f>
        <v>SULARNO</v>
      </c>
      <c r="D22" s="3">
        <f>IF('Form FGD RT Versi 1 Lembar A3'!CN16="","",'Form FGD RT Versi 1 Lembar A3'!CN16)</f>
        <v>1</v>
      </c>
      <c r="E22" s="12" t="str">
        <f>IF('Form FGD RT Versi 1 Lembar A3'!CO16="","",'Form FGD RT Versi 1 Lembar A3'!CO16)</f>
        <v/>
      </c>
      <c r="F22" s="18" t="str">
        <f>IF('Form FGD RT Versi 1 Lembar A3'!CP16="","",'Form FGD RT Versi 1 Lembar A3'!CP16)</f>
        <v/>
      </c>
      <c r="G22" s="3" t="str">
        <f>IF('Form FGD RT Versi 1 Lembar A3'!CQ16="","",'Form FGD RT Versi 1 Lembar A3'!CQ16)</f>
        <v/>
      </c>
      <c r="H22" s="18">
        <f>IF('Form FGD RT Versi 1 Lembar A3'!CR16="","",'Form FGD RT Versi 1 Lembar A3'!CR16)</f>
        <v>1</v>
      </c>
      <c r="I22" s="12">
        <f>IF('Form FGD RT Versi 1 Lembar A3'!CS16="","",'Form FGD RT Versi 1 Lembar A3'!CS16)</f>
        <v>1</v>
      </c>
      <c r="J22" s="4" t="str">
        <f>IF('Form FGD RT Versi 1 Lembar A3'!CT16="","",'Form FGD RT Versi 1 Lembar A3'!CT16)</f>
        <v/>
      </c>
      <c r="K22" s="18" t="str">
        <f>IF('Form FGD RT Versi 1 Lembar A3'!CU16="","",'Form FGD RT Versi 1 Lembar A3'!CU16)</f>
        <v/>
      </c>
      <c r="L22" s="3">
        <f>IF('Form FGD RT Versi 1 Lembar A3'!CV16="","",'Form FGD RT Versi 1 Lembar A3'!CV16)</f>
        <v>1</v>
      </c>
      <c r="M22" s="12" t="str">
        <f>IF('Form FGD RT Versi 1 Lembar A3'!CW16="","",'Form FGD RT Versi 1 Lembar A3'!CW16)</f>
        <v/>
      </c>
      <c r="N22" s="4" t="str">
        <f>IF('Form FGD RT Versi 1 Lembar A3'!CX16="","",'Form FGD RT Versi 1 Lembar A3'!CX16)</f>
        <v/>
      </c>
      <c r="O22" s="18" t="str">
        <f>IF('Form FGD RT Versi 1 Lembar A3'!CY16="","",'Form FGD RT Versi 1 Lembar A3'!CY16)</f>
        <v/>
      </c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</row>
    <row r="23" spans="1:30" s="122" customFormat="1" ht="18.75" customHeight="1" x14ac:dyDescent="0.25">
      <c r="A23" s="89"/>
      <c r="B23" s="156">
        <v>7</v>
      </c>
      <c r="C23" s="68" t="str">
        <f>A.1_Update!C23</f>
        <v>SUYAMTO</v>
      </c>
      <c r="D23" s="3">
        <f>IF('Form FGD RT Versi 1 Lembar A3'!CN17="","",'Form FGD RT Versi 1 Lembar A3'!CN17)</f>
        <v>1</v>
      </c>
      <c r="E23" s="12" t="str">
        <f>IF('Form FGD RT Versi 1 Lembar A3'!CO17="","",'Form FGD RT Versi 1 Lembar A3'!CO17)</f>
        <v/>
      </c>
      <c r="F23" s="18" t="str">
        <f>IF('Form FGD RT Versi 1 Lembar A3'!CP17="","",'Form FGD RT Versi 1 Lembar A3'!CP17)</f>
        <v/>
      </c>
      <c r="G23" s="3" t="str">
        <f>IF('Form FGD RT Versi 1 Lembar A3'!CQ17="","",'Form FGD RT Versi 1 Lembar A3'!CQ17)</f>
        <v/>
      </c>
      <c r="H23" s="18">
        <f>IF('Form FGD RT Versi 1 Lembar A3'!CR17="","",'Form FGD RT Versi 1 Lembar A3'!CR17)</f>
        <v>1</v>
      </c>
      <c r="I23" s="12">
        <f>IF('Form FGD RT Versi 1 Lembar A3'!CS17="","",'Form FGD RT Versi 1 Lembar A3'!CS17)</f>
        <v>1</v>
      </c>
      <c r="J23" s="4" t="str">
        <f>IF('Form FGD RT Versi 1 Lembar A3'!CT17="","",'Form FGD RT Versi 1 Lembar A3'!CT17)</f>
        <v/>
      </c>
      <c r="K23" s="18" t="str">
        <f>IF('Form FGD RT Versi 1 Lembar A3'!CU17="","",'Form FGD RT Versi 1 Lembar A3'!CU17)</f>
        <v/>
      </c>
      <c r="L23" s="3">
        <f>IF('Form FGD RT Versi 1 Lembar A3'!CV17="","",'Form FGD RT Versi 1 Lembar A3'!CV17)</f>
        <v>1</v>
      </c>
      <c r="M23" s="12" t="str">
        <f>IF('Form FGD RT Versi 1 Lembar A3'!CW17="","",'Form FGD RT Versi 1 Lembar A3'!CW17)</f>
        <v/>
      </c>
      <c r="N23" s="4" t="str">
        <f>IF('Form FGD RT Versi 1 Lembar A3'!CX17="","",'Form FGD RT Versi 1 Lembar A3'!CX17)</f>
        <v/>
      </c>
      <c r="O23" s="18" t="str">
        <f>IF('Form FGD RT Versi 1 Lembar A3'!CY17="","",'Form FGD RT Versi 1 Lembar A3'!CY17)</f>
        <v/>
      </c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</row>
    <row r="24" spans="1:30" s="122" customFormat="1" ht="18.75" customHeight="1" x14ac:dyDescent="0.25">
      <c r="A24" s="89"/>
      <c r="B24" s="156">
        <v>8</v>
      </c>
      <c r="C24" s="68" t="str">
        <f>A.1_Update!C24</f>
        <v>WIJI</v>
      </c>
      <c r="D24" s="3">
        <f>IF('Form FGD RT Versi 1 Lembar A3'!CN18="","",'Form FGD RT Versi 1 Lembar A3'!CN18)</f>
        <v>1</v>
      </c>
      <c r="E24" s="12" t="str">
        <f>IF('Form FGD RT Versi 1 Lembar A3'!CO18="","",'Form FGD RT Versi 1 Lembar A3'!CO18)</f>
        <v/>
      </c>
      <c r="F24" s="18" t="str">
        <f>IF('Form FGD RT Versi 1 Lembar A3'!CP18="","",'Form FGD RT Versi 1 Lembar A3'!CP18)</f>
        <v/>
      </c>
      <c r="G24" s="3" t="str">
        <f>IF('Form FGD RT Versi 1 Lembar A3'!CQ18="","",'Form FGD RT Versi 1 Lembar A3'!CQ18)</f>
        <v/>
      </c>
      <c r="H24" s="18">
        <f>IF('Form FGD RT Versi 1 Lembar A3'!CR18="","",'Form FGD RT Versi 1 Lembar A3'!CR18)</f>
        <v>1</v>
      </c>
      <c r="I24" s="12">
        <f>IF('Form FGD RT Versi 1 Lembar A3'!CS18="","",'Form FGD RT Versi 1 Lembar A3'!CS18)</f>
        <v>1</v>
      </c>
      <c r="J24" s="4" t="str">
        <f>IF('Form FGD RT Versi 1 Lembar A3'!CT18="","",'Form FGD RT Versi 1 Lembar A3'!CT18)</f>
        <v/>
      </c>
      <c r="K24" s="18" t="str">
        <f>IF('Form FGD RT Versi 1 Lembar A3'!CU18="","",'Form FGD RT Versi 1 Lembar A3'!CU18)</f>
        <v/>
      </c>
      <c r="L24" s="3">
        <f>IF('Form FGD RT Versi 1 Lembar A3'!CV18="","",'Form FGD RT Versi 1 Lembar A3'!CV18)</f>
        <v>1</v>
      </c>
      <c r="M24" s="12" t="str">
        <f>IF('Form FGD RT Versi 1 Lembar A3'!CW18="","",'Form FGD RT Versi 1 Lembar A3'!CW18)</f>
        <v/>
      </c>
      <c r="N24" s="4" t="str">
        <f>IF('Form FGD RT Versi 1 Lembar A3'!CX18="","",'Form FGD RT Versi 1 Lembar A3'!CX18)</f>
        <v/>
      </c>
      <c r="O24" s="18" t="str">
        <f>IF('Form FGD RT Versi 1 Lembar A3'!CY18="","",'Form FGD RT Versi 1 Lembar A3'!CY18)</f>
        <v/>
      </c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</row>
    <row r="25" spans="1:30" s="122" customFormat="1" ht="18.75" customHeight="1" x14ac:dyDescent="0.25">
      <c r="A25" s="89"/>
      <c r="B25" s="156">
        <v>9</v>
      </c>
      <c r="C25" s="68" t="str">
        <f>A.1_Update!C25</f>
        <v>TIMAN</v>
      </c>
      <c r="D25" s="3">
        <f>IF('Form FGD RT Versi 1 Lembar A3'!CN19="","",'Form FGD RT Versi 1 Lembar A3'!CN19)</f>
        <v>1</v>
      </c>
      <c r="E25" s="12" t="str">
        <f>IF('Form FGD RT Versi 1 Lembar A3'!CO19="","",'Form FGD RT Versi 1 Lembar A3'!CO19)</f>
        <v/>
      </c>
      <c r="F25" s="18" t="str">
        <f>IF('Form FGD RT Versi 1 Lembar A3'!CP19="","",'Form FGD RT Versi 1 Lembar A3'!CP19)</f>
        <v/>
      </c>
      <c r="G25" s="3" t="str">
        <f>IF('Form FGD RT Versi 1 Lembar A3'!CQ19="","",'Form FGD RT Versi 1 Lembar A3'!CQ19)</f>
        <v/>
      </c>
      <c r="H25" s="18">
        <f>IF('Form FGD RT Versi 1 Lembar A3'!CR19="","",'Form FGD RT Versi 1 Lembar A3'!CR19)</f>
        <v>1</v>
      </c>
      <c r="I25" s="12">
        <f>IF('Form FGD RT Versi 1 Lembar A3'!CS19="","",'Form FGD RT Versi 1 Lembar A3'!CS19)</f>
        <v>1</v>
      </c>
      <c r="J25" s="4" t="str">
        <f>IF('Form FGD RT Versi 1 Lembar A3'!CT19="","",'Form FGD RT Versi 1 Lembar A3'!CT19)</f>
        <v/>
      </c>
      <c r="K25" s="18" t="str">
        <f>IF('Form FGD RT Versi 1 Lembar A3'!CU19="","",'Form FGD RT Versi 1 Lembar A3'!CU19)</f>
        <v/>
      </c>
      <c r="L25" s="3">
        <f>IF('Form FGD RT Versi 1 Lembar A3'!CV19="","",'Form FGD RT Versi 1 Lembar A3'!CV19)</f>
        <v>1</v>
      </c>
      <c r="M25" s="12" t="str">
        <f>IF('Form FGD RT Versi 1 Lembar A3'!CW19="","",'Form FGD RT Versi 1 Lembar A3'!CW19)</f>
        <v/>
      </c>
      <c r="N25" s="4" t="str">
        <f>IF('Form FGD RT Versi 1 Lembar A3'!CX19="","",'Form FGD RT Versi 1 Lembar A3'!CX19)</f>
        <v/>
      </c>
      <c r="O25" s="18" t="str">
        <f>IF('Form FGD RT Versi 1 Lembar A3'!CY19="","",'Form FGD RT Versi 1 Lembar A3'!CY19)</f>
        <v/>
      </c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</row>
    <row r="26" spans="1:30" ht="18.75" customHeight="1" x14ac:dyDescent="0.25">
      <c r="B26" s="156">
        <v>10</v>
      </c>
      <c r="C26" s="68" t="str">
        <f>A.1_Update!C26</f>
        <v>SUGIMAN</v>
      </c>
      <c r="D26" s="156">
        <f>IF('Form FGD RT Versi 1 Lembar A3'!CN20="","",'Form FGD RT Versi 1 Lembar A3'!CN20)</f>
        <v>1</v>
      </c>
      <c r="E26" s="157" t="str">
        <f>IF('Form FGD RT Versi 1 Lembar A3'!CO20="","",'Form FGD RT Versi 1 Lembar A3'!CO20)</f>
        <v/>
      </c>
      <c r="F26" s="158" t="str">
        <f>IF('Form FGD RT Versi 1 Lembar A3'!CP20="","",'Form FGD RT Versi 1 Lembar A3'!CP20)</f>
        <v/>
      </c>
      <c r="G26" s="156" t="str">
        <f>IF('Form FGD RT Versi 1 Lembar A3'!CQ20="","",'Form FGD RT Versi 1 Lembar A3'!CQ20)</f>
        <v/>
      </c>
      <c r="H26" s="158">
        <f>IF('Form FGD RT Versi 1 Lembar A3'!CR20="","",'Form FGD RT Versi 1 Lembar A3'!CR20)</f>
        <v>1</v>
      </c>
      <c r="I26" s="157">
        <f>IF('Form FGD RT Versi 1 Lembar A3'!CS20="","",'Form FGD RT Versi 1 Lembar A3'!CS20)</f>
        <v>1</v>
      </c>
      <c r="J26" s="159" t="str">
        <f>IF('Form FGD RT Versi 1 Lembar A3'!CT20="","",'Form FGD RT Versi 1 Lembar A3'!CT20)</f>
        <v/>
      </c>
      <c r="K26" s="158" t="str">
        <f>IF('Form FGD RT Versi 1 Lembar A3'!CU20="","",'Form FGD RT Versi 1 Lembar A3'!CU20)</f>
        <v/>
      </c>
      <c r="L26" s="156">
        <f>IF('Form FGD RT Versi 1 Lembar A3'!CV20="","",'Form FGD RT Versi 1 Lembar A3'!CV20)</f>
        <v>1</v>
      </c>
      <c r="M26" s="157" t="str">
        <f>IF('Form FGD RT Versi 1 Lembar A3'!CW20="","",'Form FGD RT Versi 1 Lembar A3'!CW20)</f>
        <v/>
      </c>
      <c r="N26" s="159" t="str">
        <f>IF('Form FGD RT Versi 1 Lembar A3'!CX20="","",'Form FGD RT Versi 1 Lembar A3'!CX20)</f>
        <v/>
      </c>
      <c r="O26" s="158" t="str">
        <f>IF('Form FGD RT Versi 1 Lembar A3'!CY20="","",'Form FGD RT Versi 1 Lembar A3'!CY20)</f>
        <v/>
      </c>
    </row>
    <row r="27" spans="1:30" ht="18.75" customHeight="1" x14ac:dyDescent="0.25">
      <c r="B27" s="156">
        <v>11</v>
      </c>
      <c r="C27" s="68" t="str">
        <f>A.1_Update!C27</f>
        <v>SRIYANTO SUGIMIN</v>
      </c>
      <c r="D27" s="156">
        <f>IF('Form FGD RT Versi 1 Lembar A3'!CN21="","",'Form FGD RT Versi 1 Lembar A3'!CN21)</f>
        <v>1</v>
      </c>
      <c r="E27" s="157" t="str">
        <f>IF('Form FGD RT Versi 1 Lembar A3'!CO21="","",'Form FGD RT Versi 1 Lembar A3'!CO21)</f>
        <v/>
      </c>
      <c r="F27" s="158" t="str">
        <f>IF('Form FGD RT Versi 1 Lembar A3'!CP21="","",'Form FGD RT Versi 1 Lembar A3'!CP21)</f>
        <v/>
      </c>
      <c r="G27" s="156" t="str">
        <f>IF('Form FGD RT Versi 1 Lembar A3'!CQ21="","",'Form FGD RT Versi 1 Lembar A3'!CQ21)</f>
        <v/>
      </c>
      <c r="H27" s="158">
        <f>IF('Form FGD RT Versi 1 Lembar A3'!CR21="","",'Form FGD RT Versi 1 Lembar A3'!CR21)</f>
        <v>1</v>
      </c>
      <c r="I27" s="157">
        <f>IF('Form FGD RT Versi 1 Lembar A3'!CS21="","",'Form FGD RT Versi 1 Lembar A3'!CS21)</f>
        <v>1</v>
      </c>
      <c r="J27" s="159" t="str">
        <f>IF('Form FGD RT Versi 1 Lembar A3'!CT21="","",'Form FGD RT Versi 1 Lembar A3'!CT21)</f>
        <v/>
      </c>
      <c r="K27" s="158" t="str">
        <f>IF('Form FGD RT Versi 1 Lembar A3'!CU21="","",'Form FGD RT Versi 1 Lembar A3'!CU21)</f>
        <v/>
      </c>
      <c r="L27" s="156">
        <f>IF('Form FGD RT Versi 1 Lembar A3'!CV21="","",'Form FGD RT Versi 1 Lembar A3'!CV21)</f>
        <v>1</v>
      </c>
      <c r="M27" s="157" t="str">
        <f>IF('Form FGD RT Versi 1 Lembar A3'!CW21="","",'Form FGD RT Versi 1 Lembar A3'!CW21)</f>
        <v/>
      </c>
      <c r="N27" s="159" t="str">
        <f>IF('Form FGD RT Versi 1 Lembar A3'!CX21="","",'Form FGD RT Versi 1 Lembar A3'!CX21)</f>
        <v/>
      </c>
      <c r="O27" s="158" t="str">
        <f>IF('Form FGD RT Versi 1 Lembar A3'!CY21="","",'Form FGD RT Versi 1 Lembar A3'!CY21)</f>
        <v/>
      </c>
    </row>
    <row r="28" spans="1:30" ht="18.75" customHeight="1" x14ac:dyDescent="0.25">
      <c r="B28" s="156">
        <v>12</v>
      </c>
      <c r="C28" s="68" t="str">
        <f>A.1_Update!C28</f>
        <v>SUGIYANTO</v>
      </c>
      <c r="D28" s="156">
        <f>IF('Form FGD RT Versi 1 Lembar A3'!CN22="","",'Form FGD RT Versi 1 Lembar A3'!CN22)</f>
        <v>1</v>
      </c>
      <c r="E28" s="157" t="str">
        <f>IF('Form FGD RT Versi 1 Lembar A3'!CO22="","",'Form FGD RT Versi 1 Lembar A3'!CO22)</f>
        <v/>
      </c>
      <c r="F28" s="158" t="str">
        <f>IF('Form FGD RT Versi 1 Lembar A3'!CP22="","",'Form FGD RT Versi 1 Lembar A3'!CP22)</f>
        <v/>
      </c>
      <c r="G28" s="156" t="str">
        <f>IF('Form FGD RT Versi 1 Lembar A3'!CQ22="","",'Form FGD RT Versi 1 Lembar A3'!CQ22)</f>
        <v/>
      </c>
      <c r="H28" s="158">
        <f>IF('Form FGD RT Versi 1 Lembar A3'!CR22="","",'Form FGD RT Versi 1 Lembar A3'!CR22)</f>
        <v>1</v>
      </c>
      <c r="I28" s="157">
        <f>IF('Form FGD RT Versi 1 Lembar A3'!CS22="","",'Form FGD RT Versi 1 Lembar A3'!CS22)</f>
        <v>1</v>
      </c>
      <c r="J28" s="159" t="str">
        <f>IF('Form FGD RT Versi 1 Lembar A3'!CT22="","",'Form FGD RT Versi 1 Lembar A3'!CT22)</f>
        <v/>
      </c>
      <c r="K28" s="158" t="str">
        <f>IF('Form FGD RT Versi 1 Lembar A3'!CU22="","",'Form FGD RT Versi 1 Lembar A3'!CU22)</f>
        <v/>
      </c>
      <c r="L28" s="156">
        <f>IF('Form FGD RT Versi 1 Lembar A3'!CV22="","",'Form FGD RT Versi 1 Lembar A3'!CV22)</f>
        <v>1</v>
      </c>
      <c r="M28" s="157" t="str">
        <f>IF('Form FGD RT Versi 1 Lembar A3'!CW22="","",'Form FGD RT Versi 1 Lembar A3'!CW22)</f>
        <v/>
      </c>
      <c r="N28" s="159" t="str">
        <f>IF('Form FGD RT Versi 1 Lembar A3'!CX22="","",'Form FGD RT Versi 1 Lembar A3'!CX22)</f>
        <v/>
      </c>
      <c r="O28" s="158" t="str">
        <f>IF('Form FGD RT Versi 1 Lembar A3'!CY22="","",'Form FGD RT Versi 1 Lembar A3'!CY22)</f>
        <v/>
      </c>
    </row>
    <row r="29" spans="1:30" ht="18.75" customHeight="1" x14ac:dyDescent="0.25">
      <c r="B29" s="156">
        <v>13</v>
      </c>
      <c r="C29" s="68" t="str">
        <f>A.1_Update!C29</f>
        <v>SUPADI</v>
      </c>
      <c r="D29" s="156">
        <f>IF('Form FGD RT Versi 1 Lembar A3'!CN23="","",'Form FGD RT Versi 1 Lembar A3'!CN23)</f>
        <v>1</v>
      </c>
      <c r="E29" s="157" t="str">
        <f>IF('Form FGD RT Versi 1 Lembar A3'!CO23="","",'Form FGD RT Versi 1 Lembar A3'!CO23)</f>
        <v/>
      </c>
      <c r="F29" s="158" t="str">
        <f>IF('Form FGD RT Versi 1 Lembar A3'!CP23="","",'Form FGD RT Versi 1 Lembar A3'!CP23)</f>
        <v/>
      </c>
      <c r="G29" s="156" t="str">
        <f>IF('Form FGD RT Versi 1 Lembar A3'!CQ23="","",'Form FGD RT Versi 1 Lembar A3'!CQ23)</f>
        <v/>
      </c>
      <c r="H29" s="158">
        <f>IF('Form FGD RT Versi 1 Lembar A3'!CR23="","",'Form FGD RT Versi 1 Lembar A3'!CR23)</f>
        <v>1</v>
      </c>
      <c r="I29" s="157">
        <f>IF('Form FGD RT Versi 1 Lembar A3'!CS23="","",'Form FGD RT Versi 1 Lembar A3'!CS23)</f>
        <v>1</v>
      </c>
      <c r="J29" s="159" t="str">
        <f>IF('Form FGD RT Versi 1 Lembar A3'!CT23="","",'Form FGD RT Versi 1 Lembar A3'!CT23)</f>
        <v/>
      </c>
      <c r="K29" s="158" t="str">
        <f>IF('Form FGD RT Versi 1 Lembar A3'!CU23="","",'Form FGD RT Versi 1 Lembar A3'!CU23)</f>
        <v/>
      </c>
      <c r="L29" s="156">
        <f>IF('Form FGD RT Versi 1 Lembar A3'!CV23="","",'Form FGD RT Versi 1 Lembar A3'!CV23)</f>
        <v>1</v>
      </c>
      <c r="M29" s="157" t="str">
        <f>IF('Form FGD RT Versi 1 Lembar A3'!CW23="","",'Form FGD RT Versi 1 Lembar A3'!CW23)</f>
        <v/>
      </c>
      <c r="N29" s="159" t="str">
        <f>IF('Form FGD RT Versi 1 Lembar A3'!CX23="","",'Form FGD RT Versi 1 Lembar A3'!CX23)</f>
        <v/>
      </c>
      <c r="O29" s="158" t="str">
        <f>IF('Form FGD RT Versi 1 Lembar A3'!CY23="","",'Form FGD RT Versi 1 Lembar A3'!CY23)</f>
        <v/>
      </c>
    </row>
    <row r="30" spans="1:30" ht="18.75" customHeight="1" x14ac:dyDescent="0.25">
      <c r="B30" s="156">
        <v>14</v>
      </c>
      <c r="C30" s="68" t="str">
        <f>A.1_Update!C30</f>
        <v>PAIDI</v>
      </c>
      <c r="D30" s="156">
        <f>IF('Form FGD RT Versi 1 Lembar A3'!CN24="","",'Form FGD RT Versi 1 Lembar A3'!CN24)</f>
        <v>1</v>
      </c>
      <c r="E30" s="157" t="str">
        <f>IF('Form FGD RT Versi 1 Lembar A3'!CO24="","",'Form FGD RT Versi 1 Lembar A3'!CO24)</f>
        <v/>
      </c>
      <c r="F30" s="158" t="str">
        <f>IF('Form FGD RT Versi 1 Lembar A3'!CP24="","",'Form FGD RT Versi 1 Lembar A3'!CP24)</f>
        <v/>
      </c>
      <c r="G30" s="156" t="str">
        <f>IF('Form FGD RT Versi 1 Lembar A3'!CQ24="","",'Form FGD RT Versi 1 Lembar A3'!CQ24)</f>
        <v/>
      </c>
      <c r="H30" s="158">
        <f>IF('Form FGD RT Versi 1 Lembar A3'!CR24="","",'Form FGD RT Versi 1 Lembar A3'!CR24)</f>
        <v>1</v>
      </c>
      <c r="I30" s="157">
        <f>IF('Form FGD RT Versi 1 Lembar A3'!CS24="","",'Form FGD RT Versi 1 Lembar A3'!CS24)</f>
        <v>1</v>
      </c>
      <c r="J30" s="159" t="str">
        <f>IF('Form FGD RT Versi 1 Lembar A3'!CT24="","",'Form FGD RT Versi 1 Lembar A3'!CT24)</f>
        <v/>
      </c>
      <c r="K30" s="158" t="str">
        <f>IF('Form FGD RT Versi 1 Lembar A3'!CU24="","",'Form FGD RT Versi 1 Lembar A3'!CU24)</f>
        <v/>
      </c>
      <c r="L30" s="156">
        <f>IF('Form FGD RT Versi 1 Lembar A3'!CV24="","",'Form FGD RT Versi 1 Lembar A3'!CV24)</f>
        <v>1</v>
      </c>
      <c r="M30" s="157" t="str">
        <f>IF('Form FGD RT Versi 1 Lembar A3'!CW24="","",'Form FGD RT Versi 1 Lembar A3'!CW24)</f>
        <v/>
      </c>
      <c r="N30" s="159" t="str">
        <f>IF('Form FGD RT Versi 1 Lembar A3'!CX24="","",'Form FGD RT Versi 1 Lembar A3'!CX24)</f>
        <v/>
      </c>
      <c r="O30" s="158" t="str">
        <f>IF('Form FGD RT Versi 1 Lembar A3'!CY24="","",'Form FGD RT Versi 1 Lembar A3'!CY24)</f>
        <v/>
      </c>
    </row>
    <row r="31" spans="1:30" ht="18.75" customHeight="1" x14ac:dyDescent="0.25">
      <c r="B31" s="156">
        <v>15</v>
      </c>
      <c r="C31" s="68" t="str">
        <f>A.1_Update!C31</f>
        <v>SEGER SUBARI</v>
      </c>
      <c r="D31" s="156">
        <f>IF('Form FGD RT Versi 1 Lembar A3'!CN25="","",'Form FGD RT Versi 1 Lembar A3'!CN25)</f>
        <v>1</v>
      </c>
      <c r="E31" s="157" t="str">
        <f>IF('Form FGD RT Versi 1 Lembar A3'!CO25="","",'Form FGD RT Versi 1 Lembar A3'!CO25)</f>
        <v/>
      </c>
      <c r="F31" s="158" t="str">
        <f>IF('Form FGD RT Versi 1 Lembar A3'!CP25="","",'Form FGD RT Versi 1 Lembar A3'!CP25)</f>
        <v/>
      </c>
      <c r="G31" s="156" t="str">
        <f>IF('Form FGD RT Versi 1 Lembar A3'!CQ25="","",'Form FGD RT Versi 1 Lembar A3'!CQ25)</f>
        <v/>
      </c>
      <c r="H31" s="158">
        <f>IF('Form FGD RT Versi 1 Lembar A3'!CR25="","",'Form FGD RT Versi 1 Lembar A3'!CR25)</f>
        <v>1</v>
      </c>
      <c r="I31" s="157">
        <f>IF('Form FGD RT Versi 1 Lembar A3'!CS25="","",'Form FGD RT Versi 1 Lembar A3'!CS25)</f>
        <v>1</v>
      </c>
      <c r="J31" s="159" t="str">
        <f>IF('Form FGD RT Versi 1 Lembar A3'!CT25="","",'Form FGD RT Versi 1 Lembar A3'!CT25)</f>
        <v/>
      </c>
      <c r="K31" s="158" t="str">
        <f>IF('Form FGD RT Versi 1 Lembar A3'!CU25="","",'Form FGD RT Versi 1 Lembar A3'!CU25)</f>
        <v/>
      </c>
      <c r="L31" s="156">
        <f>IF('Form FGD RT Versi 1 Lembar A3'!CV25="","",'Form FGD RT Versi 1 Lembar A3'!CV25)</f>
        <v>1</v>
      </c>
      <c r="M31" s="157" t="str">
        <f>IF('Form FGD RT Versi 1 Lembar A3'!CW25="","",'Form FGD RT Versi 1 Lembar A3'!CW25)</f>
        <v/>
      </c>
      <c r="N31" s="159" t="str">
        <f>IF('Form FGD RT Versi 1 Lembar A3'!CX25="","",'Form FGD RT Versi 1 Lembar A3'!CX25)</f>
        <v/>
      </c>
      <c r="O31" s="158" t="str">
        <f>IF('Form FGD RT Versi 1 Lembar A3'!CY25="","",'Form FGD RT Versi 1 Lembar A3'!CY25)</f>
        <v/>
      </c>
    </row>
    <row r="32" spans="1:30" ht="18.75" customHeight="1" x14ac:dyDescent="0.25">
      <c r="B32" s="156">
        <v>16</v>
      </c>
      <c r="C32" s="68" t="str">
        <f>A.1_Update!C32</f>
        <v>NUR PARMIN</v>
      </c>
      <c r="D32" s="156">
        <f>IF('Form FGD RT Versi 1 Lembar A3'!CN26="","",'Form FGD RT Versi 1 Lembar A3'!CN26)</f>
        <v>1</v>
      </c>
      <c r="E32" s="157" t="str">
        <f>IF('Form FGD RT Versi 1 Lembar A3'!CO26="","",'Form FGD RT Versi 1 Lembar A3'!CO26)</f>
        <v/>
      </c>
      <c r="F32" s="158" t="str">
        <f>IF('Form FGD RT Versi 1 Lembar A3'!CP26="","",'Form FGD RT Versi 1 Lembar A3'!CP26)</f>
        <v/>
      </c>
      <c r="G32" s="156" t="str">
        <f>IF('Form FGD RT Versi 1 Lembar A3'!CQ26="","",'Form FGD RT Versi 1 Lembar A3'!CQ26)</f>
        <v/>
      </c>
      <c r="H32" s="158">
        <f>IF('Form FGD RT Versi 1 Lembar A3'!CR26="","",'Form FGD RT Versi 1 Lembar A3'!CR26)</f>
        <v>1</v>
      </c>
      <c r="I32" s="157">
        <f>IF('Form FGD RT Versi 1 Lembar A3'!CS26="","",'Form FGD RT Versi 1 Lembar A3'!CS26)</f>
        <v>1</v>
      </c>
      <c r="J32" s="159" t="str">
        <f>IF('Form FGD RT Versi 1 Lembar A3'!CT26="","",'Form FGD RT Versi 1 Lembar A3'!CT26)</f>
        <v/>
      </c>
      <c r="K32" s="158" t="str">
        <f>IF('Form FGD RT Versi 1 Lembar A3'!CU26="","",'Form FGD RT Versi 1 Lembar A3'!CU26)</f>
        <v/>
      </c>
      <c r="L32" s="156">
        <f>IF('Form FGD RT Versi 1 Lembar A3'!CV26="","",'Form FGD RT Versi 1 Lembar A3'!CV26)</f>
        <v>1</v>
      </c>
      <c r="M32" s="157" t="str">
        <f>IF('Form FGD RT Versi 1 Lembar A3'!CW26="","",'Form FGD RT Versi 1 Lembar A3'!CW26)</f>
        <v/>
      </c>
      <c r="N32" s="159" t="str">
        <f>IF('Form FGD RT Versi 1 Lembar A3'!CX26="","",'Form FGD RT Versi 1 Lembar A3'!CX26)</f>
        <v/>
      </c>
      <c r="O32" s="158" t="str">
        <f>IF('Form FGD RT Versi 1 Lembar A3'!CY26="","",'Form FGD RT Versi 1 Lembar A3'!CY26)</f>
        <v/>
      </c>
    </row>
    <row r="33" spans="2:15" ht="18.75" customHeight="1" x14ac:dyDescent="0.25">
      <c r="B33" s="156">
        <v>17</v>
      </c>
      <c r="C33" s="68" t="str">
        <f>A.1_Update!C33</f>
        <v>SUMADI</v>
      </c>
      <c r="D33" s="156">
        <f>IF('Form FGD RT Versi 1 Lembar A3'!CN27="","",'Form FGD RT Versi 1 Lembar A3'!CN27)</f>
        <v>1</v>
      </c>
      <c r="E33" s="157" t="str">
        <f>IF('Form FGD RT Versi 1 Lembar A3'!CO27="","",'Form FGD RT Versi 1 Lembar A3'!CO27)</f>
        <v/>
      </c>
      <c r="F33" s="158" t="str">
        <f>IF('Form FGD RT Versi 1 Lembar A3'!CP27="","",'Form FGD RT Versi 1 Lembar A3'!CP27)</f>
        <v/>
      </c>
      <c r="G33" s="156" t="str">
        <f>IF('Form FGD RT Versi 1 Lembar A3'!CQ27="","",'Form FGD RT Versi 1 Lembar A3'!CQ27)</f>
        <v/>
      </c>
      <c r="H33" s="158">
        <f>IF('Form FGD RT Versi 1 Lembar A3'!CR27="","",'Form FGD RT Versi 1 Lembar A3'!CR27)</f>
        <v>1</v>
      </c>
      <c r="I33" s="157">
        <f>IF('Form FGD RT Versi 1 Lembar A3'!CS27="","",'Form FGD RT Versi 1 Lembar A3'!CS27)</f>
        <v>1</v>
      </c>
      <c r="J33" s="159" t="str">
        <f>IF('Form FGD RT Versi 1 Lembar A3'!CT27="","",'Form FGD RT Versi 1 Lembar A3'!CT27)</f>
        <v/>
      </c>
      <c r="K33" s="158" t="str">
        <f>IF('Form FGD RT Versi 1 Lembar A3'!CU27="","",'Form FGD RT Versi 1 Lembar A3'!CU27)</f>
        <v/>
      </c>
      <c r="L33" s="156">
        <f>IF('Form FGD RT Versi 1 Lembar A3'!CV27="","",'Form FGD RT Versi 1 Lembar A3'!CV27)</f>
        <v>1</v>
      </c>
      <c r="M33" s="157" t="str">
        <f>IF('Form FGD RT Versi 1 Lembar A3'!CW27="","",'Form FGD RT Versi 1 Lembar A3'!CW27)</f>
        <v/>
      </c>
      <c r="N33" s="159" t="str">
        <f>IF('Form FGD RT Versi 1 Lembar A3'!CX27="","",'Form FGD RT Versi 1 Lembar A3'!CX27)</f>
        <v/>
      </c>
      <c r="O33" s="158" t="str">
        <f>IF('Form FGD RT Versi 1 Lembar A3'!CY27="","",'Form FGD RT Versi 1 Lembar A3'!CY27)</f>
        <v/>
      </c>
    </row>
    <row r="34" spans="2:15" ht="18.75" customHeight="1" x14ac:dyDescent="0.25">
      <c r="B34" s="156">
        <v>18</v>
      </c>
      <c r="C34" s="68" t="str">
        <f>A.1_Update!C34</f>
        <v>BADRI SUKINO</v>
      </c>
      <c r="D34" s="156">
        <f>IF('Form FGD RT Versi 1 Lembar A3'!CN28="","",'Form FGD RT Versi 1 Lembar A3'!CN28)</f>
        <v>1</v>
      </c>
      <c r="E34" s="157" t="str">
        <f>IF('Form FGD RT Versi 1 Lembar A3'!CO28="","",'Form FGD RT Versi 1 Lembar A3'!CO28)</f>
        <v/>
      </c>
      <c r="F34" s="158" t="str">
        <f>IF('Form FGD RT Versi 1 Lembar A3'!CP28="","",'Form FGD RT Versi 1 Lembar A3'!CP28)</f>
        <v/>
      </c>
      <c r="G34" s="156" t="str">
        <f>IF('Form FGD RT Versi 1 Lembar A3'!CQ28="","",'Form FGD RT Versi 1 Lembar A3'!CQ28)</f>
        <v/>
      </c>
      <c r="H34" s="158">
        <f>IF('Form FGD RT Versi 1 Lembar A3'!CR28="","",'Form FGD RT Versi 1 Lembar A3'!CR28)</f>
        <v>1</v>
      </c>
      <c r="I34" s="157">
        <f>IF('Form FGD RT Versi 1 Lembar A3'!CS28="","",'Form FGD RT Versi 1 Lembar A3'!CS28)</f>
        <v>1</v>
      </c>
      <c r="J34" s="159" t="str">
        <f>IF('Form FGD RT Versi 1 Lembar A3'!CT28="","",'Form FGD RT Versi 1 Lembar A3'!CT28)</f>
        <v/>
      </c>
      <c r="K34" s="158" t="str">
        <f>IF('Form FGD RT Versi 1 Lembar A3'!CU28="","",'Form FGD RT Versi 1 Lembar A3'!CU28)</f>
        <v/>
      </c>
      <c r="L34" s="156">
        <f>IF('Form FGD RT Versi 1 Lembar A3'!CV28="","",'Form FGD RT Versi 1 Lembar A3'!CV28)</f>
        <v>1</v>
      </c>
      <c r="M34" s="157" t="str">
        <f>IF('Form FGD RT Versi 1 Lembar A3'!CW28="","",'Form FGD RT Versi 1 Lembar A3'!CW28)</f>
        <v/>
      </c>
      <c r="N34" s="159" t="str">
        <f>IF('Form FGD RT Versi 1 Lembar A3'!CX28="","",'Form FGD RT Versi 1 Lembar A3'!CX28)</f>
        <v/>
      </c>
      <c r="O34" s="158" t="str">
        <f>IF('Form FGD RT Versi 1 Lembar A3'!CY28="","",'Form FGD RT Versi 1 Lembar A3'!CY28)</f>
        <v/>
      </c>
    </row>
    <row r="35" spans="2:15" ht="18.75" customHeight="1" x14ac:dyDescent="0.25">
      <c r="B35" s="156">
        <v>19</v>
      </c>
      <c r="C35" s="68" t="str">
        <f>A.1_Update!C35</f>
        <v>ATMOSUWITO SURIP</v>
      </c>
      <c r="D35" s="156">
        <f>IF('Form FGD RT Versi 1 Lembar A3'!CN29="","",'Form FGD RT Versi 1 Lembar A3'!CN29)</f>
        <v>1</v>
      </c>
      <c r="E35" s="157" t="str">
        <f>IF('Form FGD RT Versi 1 Lembar A3'!CO29="","",'Form FGD RT Versi 1 Lembar A3'!CO29)</f>
        <v/>
      </c>
      <c r="F35" s="158" t="str">
        <f>IF('Form FGD RT Versi 1 Lembar A3'!CP29="","",'Form FGD RT Versi 1 Lembar A3'!CP29)</f>
        <v/>
      </c>
      <c r="G35" s="156" t="str">
        <f>IF('Form FGD RT Versi 1 Lembar A3'!CQ29="","",'Form FGD RT Versi 1 Lembar A3'!CQ29)</f>
        <v/>
      </c>
      <c r="H35" s="158">
        <f>IF('Form FGD RT Versi 1 Lembar A3'!CR29="","",'Form FGD RT Versi 1 Lembar A3'!CR29)</f>
        <v>1</v>
      </c>
      <c r="I35" s="157">
        <f>IF('Form FGD RT Versi 1 Lembar A3'!CS29="","",'Form FGD RT Versi 1 Lembar A3'!CS29)</f>
        <v>1</v>
      </c>
      <c r="J35" s="159" t="str">
        <f>IF('Form FGD RT Versi 1 Lembar A3'!CT29="","",'Form FGD RT Versi 1 Lembar A3'!CT29)</f>
        <v/>
      </c>
      <c r="K35" s="158" t="str">
        <f>IF('Form FGD RT Versi 1 Lembar A3'!CU29="","",'Form FGD RT Versi 1 Lembar A3'!CU29)</f>
        <v/>
      </c>
      <c r="L35" s="156">
        <f>IF('Form FGD RT Versi 1 Lembar A3'!CV29="","",'Form FGD RT Versi 1 Lembar A3'!CV29)</f>
        <v>1</v>
      </c>
      <c r="M35" s="157" t="str">
        <f>IF('Form FGD RT Versi 1 Lembar A3'!CW29="","",'Form FGD RT Versi 1 Lembar A3'!CW29)</f>
        <v/>
      </c>
      <c r="N35" s="159" t="str">
        <f>IF('Form FGD RT Versi 1 Lembar A3'!CX29="","",'Form FGD RT Versi 1 Lembar A3'!CX29)</f>
        <v/>
      </c>
      <c r="O35" s="158" t="str">
        <f>IF('Form FGD RT Versi 1 Lembar A3'!CY29="","",'Form FGD RT Versi 1 Lembar A3'!CY29)</f>
        <v/>
      </c>
    </row>
    <row r="36" spans="2:15" ht="18.75" customHeight="1" x14ac:dyDescent="0.25">
      <c r="B36" s="156">
        <v>20</v>
      </c>
      <c r="C36" s="68" t="str">
        <f>A.1_Update!C36</f>
        <v>GUNADI</v>
      </c>
      <c r="D36" s="156">
        <f>IF('Form FGD RT Versi 1 Lembar A3'!CN30="","",'Form FGD RT Versi 1 Lembar A3'!CN30)</f>
        <v>1</v>
      </c>
      <c r="E36" s="157" t="str">
        <f>IF('Form FGD RT Versi 1 Lembar A3'!CO30="","",'Form FGD RT Versi 1 Lembar A3'!CO30)</f>
        <v/>
      </c>
      <c r="F36" s="158" t="str">
        <f>IF('Form FGD RT Versi 1 Lembar A3'!CP30="","",'Form FGD RT Versi 1 Lembar A3'!CP30)</f>
        <v/>
      </c>
      <c r="G36" s="156" t="str">
        <f>IF('Form FGD RT Versi 1 Lembar A3'!CQ30="","",'Form FGD RT Versi 1 Lembar A3'!CQ30)</f>
        <v/>
      </c>
      <c r="H36" s="158">
        <f>IF('Form FGD RT Versi 1 Lembar A3'!CR30="","",'Form FGD RT Versi 1 Lembar A3'!CR30)</f>
        <v>1</v>
      </c>
      <c r="I36" s="157">
        <f>IF('Form FGD RT Versi 1 Lembar A3'!CS30="","",'Form FGD RT Versi 1 Lembar A3'!CS30)</f>
        <v>1</v>
      </c>
      <c r="J36" s="159" t="str">
        <f>IF('Form FGD RT Versi 1 Lembar A3'!CT30="","",'Form FGD RT Versi 1 Lembar A3'!CT30)</f>
        <v/>
      </c>
      <c r="K36" s="158" t="str">
        <f>IF('Form FGD RT Versi 1 Lembar A3'!CU30="","",'Form FGD RT Versi 1 Lembar A3'!CU30)</f>
        <v/>
      </c>
      <c r="L36" s="156">
        <f>IF('Form FGD RT Versi 1 Lembar A3'!CV30="","",'Form FGD RT Versi 1 Lembar A3'!CV30)</f>
        <v>1</v>
      </c>
      <c r="M36" s="157" t="str">
        <f>IF('Form FGD RT Versi 1 Lembar A3'!CW30="","",'Form FGD RT Versi 1 Lembar A3'!CW30)</f>
        <v/>
      </c>
      <c r="N36" s="159" t="str">
        <f>IF('Form FGD RT Versi 1 Lembar A3'!CX30="","",'Form FGD RT Versi 1 Lembar A3'!CX30)</f>
        <v/>
      </c>
      <c r="O36" s="158" t="str">
        <f>IF('Form FGD RT Versi 1 Lembar A3'!CY30="","",'Form FGD RT Versi 1 Lembar A3'!CY30)</f>
        <v/>
      </c>
    </row>
    <row r="37" spans="2:15" ht="18.75" customHeight="1" x14ac:dyDescent="0.25">
      <c r="B37" s="156">
        <v>21</v>
      </c>
      <c r="C37" s="68" t="str">
        <f>A.1_Update!C37</f>
        <v>SUNARDI</v>
      </c>
      <c r="D37" s="156">
        <f>IF('Form FGD RT Versi 1 Lembar A3'!CN31="","",'Form FGD RT Versi 1 Lembar A3'!CN31)</f>
        <v>1</v>
      </c>
      <c r="E37" s="157" t="str">
        <f>IF('Form FGD RT Versi 1 Lembar A3'!CO31="","",'Form FGD RT Versi 1 Lembar A3'!CO31)</f>
        <v/>
      </c>
      <c r="F37" s="158" t="str">
        <f>IF('Form FGD RT Versi 1 Lembar A3'!CP31="","",'Form FGD RT Versi 1 Lembar A3'!CP31)</f>
        <v/>
      </c>
      <c r="G37" s="156" t="str">
        <f>IF('Form FGD RT Versi 1 Lembar A3'!CQ31="","",'Form FGD RT Versi 1 Lembar A3'!CQ31)</f>
        <v/>
      </c>
      <c r="H37" s="158">
        <f>IF('Form FGD RT Versi 1 Lembar A3'!CR31="","",'Form FGD RT Versi 1 Lembar A3'!CR31)</f>
        <v>1</v>
      </c>
      <c r="I37" s="157">
        <f>IF('Form FGD RT Versi 1 Lembar A3'!CS31="","",'Form FGD RT Versi 1 Lembar A3'!CS31)</f>
        <v>1</v>
      </c>
      <c r="J37" s="159" t="str">
        <f>IF('Form FGD RT Versi 1 Lembar A3'!CT31="","",'Form FGD RT Versi 1 Lembar A3'!CT31)</f>
        <v/>
      </c>
      <c r="K37" s="158" t="str">
        <f>IF('Form FGD RT Versi 1 Lembar A3'!CU31="","",'Form FGD RT Versi 1 Lembar A3'!CU31)</f>
        <v/>
      </c>
      <c r="L37" s="156">
        <f>IF('Form FGD RT Versi 1 Lembar A3'!CV31="","",'Form FGD RT Versi 1 Lembar A3'!CV31)</f>
        <v>1</v>
      </c>
      <c r="M37" s="157" t="str">
        <f>IF('Form FGD RT Versi 1 Lembar A3'!CW31="","",'Form FGD RT Versi 1 Lembar A3'!CW31)</f>
        <v/>
      </c>
      <c r="N37" s="159" t="str">
        <f>IF('Form FGD RT Versi 1 Lembar A3'!CX31="","",'Form FGD RT Versi 1 Lembar A3'!CX31)</f>
        <v/>
      </c>
      <c r="O37" s="158" t="str">
        <f>IF('Form FGD RT Versi 1 Lembar A3'!CY31="","",'Form FGD RT Versi 1 Lembar A3'!CY31)</f>
        <v/>
      </c>
    </row>
    <row r="38" spans="2:15" ht="18.75" customHeight="1" x14ac:dyDescent="0.25">
      <c r="B38" s="156">
        <v>22</v>
      </c>
      <c r="C38" s="68" t="str">
        <f>A.1_Update!C38</f>
        <v>PAIMAN TARNOSUWITO</v>
      </c>
      <c r="D38" s="156">
        <f>IF('Form FGD RT Versi 1 Lembar A3'!CN32="","",'Form FGD RT Versi 1 Lembar A3'!CN32)</f>
        <v>1</v>
      </c>
      <c r="E38" s="157" t="str">
        <f>IF('Form FGD RT Versi 1 Lembar A3'!CO32="","",'Form FGD RT Versi 1 Lembar A3'!CO32)</f>
        <v/>
      </c>
      <c r="F38" s="158" t="str">
        <f>IF('Form FGD RT Versi 1 Lembar A3'!CP32="","",'Form FGD RT Versi 1 Lembar A3'!CP32)</f>
        <v/>
      </c>
      <c r="G38" s="156" t="str">
        <f>IF('Form FGD RT Versi 1 Lembar A3'!CQ32="","",'Form FGD RT Versi 1 Lembar A3'!CQ32)</f>
        <v/>
      </c>
      <c r="H38" s="158">
        <f>IF('Form FGD RT Versi 1 Lembar A3'!CR32="","",'Form FGD RT Versi 1 Lembar A3'!CR32)</f>
        <v>1</v>
      </c>
      <c r="I38" s="157">
        <f>IF('Form FGD RT Versi 1 Lembar A3'!CS32="","",'Form FGD RT Versi 1 Lembar A3'!CS32)</f>
        <v>1</v>
      </c>
      <c r="J38" s="159" t="str">
        <f>IF('Form FGD RT Versi 1 Lembar A3'!CT32="","",'Form FGD RT Versi 1 Lembar A3'!CT32)</f>
        <v/>
      </c>
      <c r="K38" s="158" t="str">
        <f>IF('Form FGD RT Versi 1 Lembar A3'!CU32="","",'Form FGD RT Versi 1 Lembar A3'!CU32)</f>
        <v/>
      </c>
      <c r="L38" s="156">
        <f>IF('Form FGD RT Versi 1 Lembar A3'!CV32="","",'Form FGD RT Versi 1 Lembar A3'!CV32)</f>
        <v>1</v>
      </c>
      <c r="M38" s="157" t="str">
        <f>IF('Form FGD RT Versi 1 Lembar A3'!CW32="","",'Form FGD RT Versi 1 Lembar A3'!CW32)</f>
        <v/>
      </c>
      <c r="N38" s="159" t="str">
        <f>IF('Form FGD RT Versi 1 Lembar A3'!CX32="","",'Form FGD RT Versi 1 Lembar A3'!CX32)</f>
        <v/>
      </c>
      <c r="O38" s="158" t="str">
        <f>IF('Form FGD RT Versi 1 Lembar A3'!CY32="","",'Form FGD RT Versi 1 Lembar A3'!CY32)</f>
        <v/>
      </c>
    </row>
    <row r="39" spans="2:15" ht="18.75" customHeight="1" x14ac:dyDescent="0.25">
      <c r="B39" s="156">
        <v>23</v>
      </c>
      <c r="C39" s="68" t="str">
        <f>A.1_Update!C39</f>
        <v>NGADINO</v>
      </c>
      <c r="D39" s="156">
        <f>IF('Form FGD RT Versi 1 Lembar A3'!CN33="","",'Form FGD RT Versi 1 Lembar A3'!CN33)</f>
        <v>1</v>
      </c>
      <c r="E39" s="157" t="str">
        <f>IF('Form FGD RT Versi 1 Lembar A3'!CO33="","",'Form FGD RT Versi 1 Lembar A3'!CO33)</f>
        <v/>
      </c>
      <c r="F39" s="158" t="str">
        <f>IF('Form FGD RT Versi 1 Lembar A3'!CP33="","",'Form FGD RT Versi 1 Lembar A3'!CP33)</f>
        <v/>
      </c>
      <c r="G39" s="156" t="str">
        <f>IF('Form FGD RT Versi 1 Lembar A3'!CQ33="","",'Form FGD RT Versi 1 Lembar A3'!CQ33)</f>
        <v/>
      </c>
      <c r="H39" s="158">
        <f>IF('Form FGD RT Versi 1 Lembar A3'!CR33="","",'Form FGD RT Versi 1 Lembar A3'!CR33)</f>
        <v>1</v>
      </c>
      <c r="I39" s="157">
        <f>IF('Form FGD RT Versi 1 Lembar A3'!CS33="","",'Form FGD RT Versi 1 Lembar A3'!CS33)</f>
        <v>1</v>
      </c>
      <c r="J39" s="159" t="str">
        <f>IF('Form FGD RT Versi 1 Lembar A3'!CT33="","",'Form FGD RT Versi 1 Lembar A3'!CT33)</f>
        <v/>
      </c>
      <c r="K39" s="158" t="str">
        <f>IF('Form FGD RT Versi 1 Lembar A3'!CU33="","",'Form FGD RT Versi 1 Lembar A3'!CU33)</f>
        <v/>
      </c>
      <c r="L39" s="156">
        <f>IF('Form FGD RT Versi 1 Lembar A3'!CV33="","",'Form FGD RT Versi 1 Lembar A3'!CV33)</f>
        <v>1</v>
      </c>
      <c r="M39" s="157" t="str">
        <f>IF('Form FGD RT Versi 1 Lembar A3'!CW33="","",'Form FGD RT Versi 1 Lembar A3'!CW33)</f>
        <v/>
      </c>
      <c r="N39" s="159" t="str">
        <f>IF('Form FGD RT Versi 1 Lembar A3'!CX33="","",'Form FGD RT Versi 1 Lembar A3'!CX33)</f>
        <v/>
      </c>
      <c r="O39" s="158" t="str">
        <f>IF('Form FGD RT Versi 1 Lembar A3'!CY33="","",'Form FGD RT Versi 1 Lembar A3'!CY33)</f>
        <v/>
      </c>
    </row>
    <row r="40" spans="2:15" ht="18.75" customHeight="1" x14ac:dyDescent="0.25">
      <c r="B40" s="156">
        <v>24</v>
      </c>
      <c r="C40" s="68" t="str">
        <f>A.1_Update!C40</f>
        <v>SOMO SEMITO KROMO SEMITO</v>
      </c>
      <c r="D40" s="156">
        <f>IF('Form FGD RT Versi 1 Lembar A3'!CN34="","",'Form FGD RT Versi 1 Lembar A3'!CN34)</f>
        <v>1</v>
      </c>
      <c r="E40" s="157" t="str">
        <f>IF('Form FGD RT Versi 1 Lembar A3'!CO34="","",'Form FGD RT Versi 1 Lembar A3'!CO34)</f>
        <v/>
      </c>
      <c r="F40" s="158" t="str">
        <f>IF('Form FGD RT Versi 1 Lembar A3'!CP34="","",'Form FGD RT Versi 1 Lembar A3'!CP34)</f>
        <v/>
      </c>
      <c r="G40" s="156" t="str">
        <f>IF('Form FGD RT Versi 1 Lembar A3'!CQ34="","",'Form FGD RT Versi 1 Lembar A3'!CQ34)</f>
        <v/>
      </c>
      <c r="H40" s="158">
        <f>IF('Form FGD RT Versi 1 Lembar A3'!CR34="","",'Form FGD RT Versi 1 Lembar A3'!CR34)</f>
        <v>1</v>
      </c>
      <c r="I40" s="157">
        <f>IF('Form FGD RT Versi 1 Lembar A3'!CS34="","",'Form FGD RT Versi 1 Lembar A3'!CS34)</f>
        <v>1</v>
      </c>
      <c r="J40" s="159" t="str">
        <f>IF('Form FGD RT Versi 1 Lembar A3'!CT34="","",'Form FGD RT Versi 1 Lembar A3'!CT34)</f>
        <v/>
      </c>
      <c r="K40" s="158" t="str">
        <f>IF('Form FGD RT Versi 1 Lembar A3'!CU34="","",'Form FGD RT Versi 1 Lembar A3'!CU34)</f>
        <v/>
      </c>
      <c r="L40" s="156">
        <f>IF('Form FGD RT Versi 1 Lembar A3'!CV34="","",'Form FGD RT Versi 1 Lembar A3'!CV34)</f>
        <v>1</v>
      </c>
      <c r="M40" s="157" t="str">
        <f>IF('Form FGD RT Versi 1 Lembar A3'!CW34="","",'Form FGD RT Versi 1 Lembar A3'!CW34)</f>
        <v/>
      </c>
      <c r="N40" s="159" t="str">
        <f>IF('Form FGD RT Versi 1 Lembar A3'!CX34="","",'Form FGD RT Versi 1 Lembar A3'!CX34)</f>
        <v/>
      </c>
      <c r="O40" s="158" t="str">
        <f>IF('Form FGD RT Versi 1 Lembar A3'!CY34="","",'Form FGD RT Versi 1 Lembar A3'!CY34)</f>
        <v/>
      </c>
    </row>
    <row r="41" spans="2:15" ht="18.75" customHeight="1" x14ac:dyDescent="0.25">
      <c r="B41" s="156">
        <v>25</v>
      </c>
      <c r="C41" s="68" t="str">
        <f>A.1_Update!C41</f>
        <v>AMAT SUPRONI</v>
      </c>
      <c r="D41" s="156">
        <f>IF('Form FGD RT Versi 1 Lembar A3'!CN35="","",'Form FGD RT Versi 1 Lembar A3'!CN35)</f>
        <v>1</v>
      </c>
      <c r="E41" s="157" t="str">
        <f>IF('Form FGD RT Versi 1 Lembar A3'!CO35="","",'Form FGD RT Versi 1 Lembar A3'!CO35)</f>
        <v/>
      </c>
      <c r="F41" s="158" t="str">
        <f>IF('Form FGD RT Versi 1 Lembar A3'!CP35="","",'Form FGD RT Versi 1 Lembar A3'!CP35)</f>
        <v/>
      </c>
      <c r="G41" s="156" t="str">
        <f>IF('Form FGD RT Versi 1 Lembar A3'!CQ35="","",'Form FGD RT Versi 1 Lembar A3'!CQ35)</f>
        <v/>
      </c>
      <c r="H41" s="158">
        <f>IF('Form FGD RT Versi 1 Lembar A3'!CR35="","",'Form FGD RT Versi 1 Lembar A3'!CR35)</f>
        <v>1</v>
      </c>
      <c r="I41" s="157">
        <f>IF('Form FGD RT Versi 1 Lembar A3'!CS35="","",'Form FGD RT Versi 1 Lembar A3'!CS35)</f>
        <v>1</v>
      </c>
      <c r="J41" s="159" t="str">
        <f>IF('Form FGD RT Versi 1 Lembar A3'!CT35="","",'Form FGD RT Versi 1 Lembar A3'!CT35)</f>
        <v/>
      </c>
      <c r="K41" s="158" t="str">
        <f>IF('Form FGD RT Versi 1 Lembar A3'!CU35="","",'Form FGD RT Versi 1 Lembar A3'!CU35)</f>
        <v/>
      </c>
      <c r="L41" s="156">
        <f>IF('Form FGD RT Versi 1 Lembar A3'!CV35="","",'Form FGD RT Versi 1 Lembar A3'!CV35)</f>
        <v>1</v>
      </c>
      <c r="M41" s="157" t="str">
        <f>IF('Form FGD RT Versi 1 Lembar A3'!CW35="","",'Form FGD RT Versi 1 Lembar A3'!CW35)</f>
        <v/>
      </c>
      <c r="N41" s="159" t="str">
        <f>IF('Form FGD RT Versi 1 Lembar A3'!CX35="","",'Form FGD RT Versi 1 Lembar A3'!CX35)</f>
        <v/>
      </c>
      <c r="O41" s="158" t="str">
        <f>IF('Form FGD RT Versi 1 Lembar A3'!CY35="","",'Form FGD RT Versi 1 Lembar A3'!CY35)</f>
        <v/>
      </c>
    </row>
    <row r="42" spans="2:15" ht="18.75" customHeight="1" x14ac:dyDescent="0.25">
      <c r="B42" s="156">
        <v>26</v>
      </c>
      <c r="C42" s="68" t="str">
        <f>A.1_Update!C42</f>
        <v>KARTONO GIONO</v>
      </c>
      <c r="D42" s="156">
        <f>IF('Form FGD RT Versi 1 Lembar A3'!CN36="","",'Form FGD RT Versi 1 Lembar A3'!CN36)</f>
        <v>1</v>
      </c>
      <c r="E42" s="157" t="str">
        <f>IF('Form FGD RT Versi 1 Lembar A3'!CO36="","",'Form FGD RT Versi 1 Lembar A3'!CO36)</f>
        <v/>
      </c>
      <c r="F42" s="158" t="str">
        <f>IF('Form FGD RT Versi 1 Lembar A3'!CP36="","",'Form FGD RT Versi 1 Lembar A3'!CP36)</f>
        <v/>
      </c>
      <c r="G42" s="156" t="str">
        <f>IF('Form FGD RT Versi 1 Lembar A3'!CQ36="","",'Form FGD RT Versi 1 Lembar A3'!CQ36)</f>
        <v/>
      </c>
      <c r="H42" s="158">
        <f>IF('Form FGD RT Versi 1 Lembar A3'!CR36="","",'Form FGD RT Versi 1 Lembar A3'!CR36)</f>
        <v>1</v>
      </c>
      <c r="I42" s="157">
        <f>IF('Form FGD RT Versi 1 Lembar A3'!CS36="","",'Form FGD RT Versi 1 Lembar A3'!CS36)</f>
        <v>1</v>
      </c>
      <c r="J42" s="159" t="str">
        <f>IF('Form FGD RT Versi 1 Lembar A3'!CT36="","",'Form FGD RT Versi 1 Lembar A3'!CT36)</f>
        <v/>
      </c>
      <c r="K42" s="158" t="str">
        <f>IF('Form FGD RT Versi 1 Lembar A3'!CU36="","",'Form FGD RT Versi 1 Lembar A3'!CU36)</f>
        <v/>
      </c>
      <c r="L42" s="156">
        <f>IF('Form FGD RT Versi 1 Lembar A3'!CV36="","",'Form FGD RT Versi 1 Lembar A3'!CV36)</f>
        <v>1</v>
      </c>
      <c r="M42" s="157" t="str">
        <f>IF('Form FGD RT Versi 1 Lembar A3'!CW36="","",'Form FGD RT Versi 1 Lembar A3'!CW36)</f>
        <v/>
      </c>
      <c r="N42" s="159" t="str">
        <f>IF('Form FGD RT Versi 1 Lembar A3'!CX36="","",'Form FGD RT Versi 1 Lembar A3'!CX36)</f>
        <v/>
      </c>
      <c r="O42" s="158" t="str">
        <f>IF('Form FGD RT Versi 1 Lembar A3'!CY36="","",'Form FGD RT Versi 1 Lembar A3'!CY36)</f>
        <v/>
      </c>
    </row>
    <row r="43" spans="2:15" ht="18.75" customHeight="1" x14ac:dyDescent="0.25">
      <c r="B43" s="156">
        <v>27</v>
      </c>
      <c r="C43" s="68" t="str">
        <f>A.1_Update!C43</f>
        <v>KARSO DIMULYO</v>
      </c>
      <c r="D43" s="156">
        <f>IF('Form FGD RT Versi 1 Lembar A3'!CN37="","",'Form FGD RT Versi 1 Lembar A3'!CN37)</f>
        <v>1</v>
      </c>
      <c r="E43" s="157" t="str">
        <f>IF('Form FGD RT Versi 1 Lembar A3'!CO37="","",'Form FGD RT Versi 1 Lembar A3'!CO37)</f>
        <v/>
      </c>
      <c r="F43" s="158" t="str">
        <f>IF('Form FGD RT Versi 1 Lembar A3'!CP37="","",'Form FGD RT Versi 1 Lembar A3'!CP37)</f>
        <v/>
      </c>
      <c r="G43" s="156" t="str">
        <f>IF('Form FGD RT Versi 1 Lembar A3'!CQ37="","",'Form FGD RT Versi 1 Lembar A3'!CQ37)</f>
        <v/>
      </c>
      <c r="H43" s="158">
        <f>IF('Form FGD RT Versi 1 Lembar A3'!CR37="","",'Form FGD RT Versi 1 Lembar A3'!CR37)</f>
        <v>1</v>
      </c>
      <c r="I43" s="157">
        <f>IF('Form FGD RT Versi 1 Lembar A3'!CS37="","",'Form FGD RT Versi 1 Lembar A3'!CS37)</f>
        <v>1</v>
      </c>
      <c r="J43" s="159" t="str">
        <f>IF('Form FGD RT Versi 1 Lembar A3'!CT37="","",'Form FGD RT Versi 1 Lembar A3'!CT37)</f>
        <v/>
      </c>
      <c r="K43" s="158" t="str">
        <f>IF('Form FGD RT Versi 1 Lembar A3'!CU37="","",'Form FGD RT Versi 1 Lembar A3'!CU37)</f>
        <v/>
      </c>
      <c r="L43" s="156">
        <f>IF('Form FGD RT Versi 1 Lembar A3'!CV37="","",'Form FGD RT Versi 1 Lembar A3'!CV37)</f>
        <v>1</v>
      </c>
      <c r="M43" s="157" t="str">
        <f>IF('Form FGD RT Versi 1 Lembar A3'!CW37="","",'Form FGD RT Versi 1 Lembar A3'!CW37)</f>
        <v/>
      </c>
      <c r="N43" s="159" t="str">
        <f>IF('Form FGD RT Versi 1 Lembar A3'!CX37="","",'Form FGD RT Versi 1 Lembar A3'!CX37)</f>
        <v/>
      </c>
      <c r="O43" s="158" t="str">
        <f>IF('Form FGD RT Versi 1 Lembar A3'!CY37="","",'Form FGD RT Versi 1 Lembar A3'!CY37)</f>
        <v/>
      </c>
    </row>
    <row r="44" spans="2:15" ht="18.75" customHeight="1" x14ac:dyDescent="0.25">
      <c r="B44" s="156">
        <v>28</v>
      </c>
      <c r="C44" s="68" t="str">
        <f>A.1_Update!C44</f>
        <v>NGADINO</v>
      </c>
      <c r="D44" s="156">
        <f>IF('Form FGD RT Versi 1 Lembar A3'!CN38="","",'Form FGD RT Versi 1 Lembar A3'!CN38)</f>
        <v>1</v>
      </c>
      <c r="E44" s="157" t="str">
        <f>IF('Form FGD RT Versi 1 Lembar A3'!CO38="","",'Form FGD RT Versi 1 Lembar A3'!CO38)</f>
        <v/>
      </c>
      <c r="F44" s="158" t="str">
        <f>IF('Form FGD RT Versi 1 Lembar A3'!CP38="","",'Form FGD RT Versi 1 Lembar A3'!CP38)</f>
        <v/>
      </c>
      <c r="G44" s="156" t="str">
        <f>IF('Form FGD RT Versi 1 Lembar A3'!CQ38="","",'Form FGD RT Versi 1 Lembar A3'!CQ38)</f>
        <v/>
      </c>
      <c r="H44" s="158">
        <f>IF('Form FGD RT Versi 1 Lembar A3'!CR38="","",'Form FGD RT Versi 1 Lembar A3'!CR38)</f>
        <v>1</v>
      </c>
      <c r="I44" s="157">
        <f>IF('Form FGD RT Versi 1 Lembar A3'!CS38="","",'Form FGD RT Versi 1 Lembar A3'!CS38)</f>
        <v>1</v>
      </c>
      <c r="J44" s="159" t="str">
        <f>IF('Form FGD RT Versi 1 Lembar A3'!CT38="","",'Form FGD RT Versi 1 Lembar A3'!CT38)</f>
        <v/>
      </c>
      <c r="K44" s="158" t="str">
        <f>IF('Form FGD RT Versi 1 Lembar A3'!CU38="","",'Form FGD RT Versi 1 Lembar A3'!CU38)</f>
        <v/>
      </c>
      <c r="L44" s="156">
        <f>IF('Form FGD RT Versi 1 Lembar A3'!CV38="","",'Form FGD RT Versi 1 Lembar A3'!CV38)</f>
        <v>1</v>
      </c>
      <c r="M44" s="157" t="str">
        <f>IF('Form FGD RT Versi 1 Lembar A3'!CW38="","",'Form FGD RT Versi 1 Lembar A3'!CW38)</f>
        <v/>
      </c>
      <c r="N44" s="159" t="str">
        <f>IF('Form FGD RT Versi 1 Lembar A3'!CX38="","",'Form FGD RT Versi 1 Lembar A3'!CX38)</f>
        <v/>
      </c>
      <c r="O44" s="158" t="str">
        <f>IF('Form FGD RT Versi 1 Lembar A3'!CY38="","",'Form FGD RT Versi 1 Lembar A3'!CY38)</f>
        <v/>
      </c>
    </row>
    <row r="45" spans="2:15" ht="18.75" customHeight="1" x14ac:dyDescent="0.25">
      <c r="B45" s="156">
        <v>29</v>
      </c>
      <c r="C45" s="68" t="str">
        <f>A.1_Update!C45</f>
        <v>SUPARMO</v>
      </c>
      <c r="D45" s="156">
        <f>IF('Form FGD RT Versi 1 Lembar A3'!CN39="","",'Form FGD RT Versi 1 Lembar A3'!CN39)</f>
        <v>1</v>
      </c>
      <c r="E45" s="157" t="str">
        <f>IF('Form FGD RT Versi 1 Lembar A3'!CO39="","",'Form FGD RT Versi 1 Lembar A3'!CO39)</f>
        <v/>
      </c>
      <c r="F45" s="158" t="str">
        <f>IF('Form FGD RT Versi 1 Lembar A3'!CP39="","",'Form FGD RT Versi 1 Lembar A3'!CP39)</f>
        <v/>
      </c>
      <c r="G45" s="156" t="str">
        <f>IF('Form FGD RT Versi 1 Lembar A3'!CQ39="","",'Form FGD RT Versi 1 Lembar A3'!CQ39)</f>
        <v/>
      </c>
      <c r="H45" s="158">
        <f>IF('Form FGD RT Versi 1 Lembar A3'!CR39="","",'Form FGD RT Versi 1 Lembar A3'!CR39)</f>
        <v>1</v>
      </c>
      <c r="I45" s="157">
        <f>IF('Form FGD RT Versi 1 Lembar A3'!CS39="","",'Form FGD RT Versi 1 Lembar A3'!CS39)</f>
        <v>1</v>
      </c>
      <c r="J45" s="159" t="str">
        <f>IF('Form FGD RT Versi 1 Lembar A3'!CT39="","",'Form FGD RT Versi 1 Lembar A3'!CT39)</f>
        <v/>
      </c>
      <c r="K45" s="158" t="str">
        <f>IF('Form FGD RT Versi 1 Lembar A3'!CU39="","",'Form FGD RT Versi 1 Lembar A3'!CU39)</f>
        <v/>
      </c>
      <c r="L45" s="156">
        <f>IF('Form FGD RT Versi 1 Lembar A3'!CV39="","",'Form FGD RT Versi 1 Lembar A3'!CV39)</f>
        <v>1</v>
      </c>
      <c r="M45" s="157" t="str">
        <f>IF('Form FGD RT Versi 1 Lembar A3'!CW39="","",'Form FGD RT Versi 1 Lembar A3'!CW39)</f>
        <v/>
      </c>
      <c r="N45" s="159" t="str">
        <f>IF('Form FGD RT Versi 1 Lembar A3'!CX39="","",'Form FGD RT Versi 1 Lembar A3'!CX39)</f>
        <v/>
      </c>
      <c r="O45" s="158" t="str">
        <f>IF('Form FGD RT Versi 1 Lembar A3'!CY39="","",'Form FGD RT Versi 1 Lembar A3'!CY39)</f>
        <v/>
      </c>
    </row>
    <row r="46" spans="2:15" ht="18.75" customHeight="1" x14ac:dyDescent="0.25">
      <c r="B46" s="156">
        <v>30</v>
      </c>
      <c r="C46" s="68" t="str">
        <f>A.1_Update!C46</f>
        <v>WIJI NARNO WIYONO</v>
      </c>
      <c r="D46" s="156">
        <f>IF('Form FGD RT Versi 1 Lembar A3'!CN40="","",'Form FGD RT Versi 1 Lembar A3'!CN40)</f>
        <v>1</v>
      </c>
      <c r="E46" s="157" t="str">
        <f>IF('Form FGD RT Versi 1 Lembar A3'!CO40="","",'Form FGD RT Versi 1 Lembar A3'!CO40)</f>
        <v/>
      </c>
      <c r="F46" s="158" t="str">
        <f>IF('Form FGD RT Versi 1 Lembar A3'!CP40="","",'Form FGD RT Versi 1 Lembar A3'!CP40)</f>
        <v/>
      </c>
      <c r="G46" s="156" t="str">
        <f>IF('Form FGD RT Versi 1 Lembar A3'!CQ40="","",'Form FGD RT Versi 1 Lembar A3'!CQ40)</f>
        <v/>
      </c>
      <c r="H46" s="158">
        <f>IF('Form FGD RT Versi 1 Lembar A3'!CR40="","",'Form FGD RT Versi 1 Lembar A3'!CR40)</f>
        <v>1</v>
      </c>
      <c r="I46" s="157">
        <f>IF('Form FGD RT Versi 1 Lembar A3'!CS40="","",'Form FGD RT Versi 1 Lembar A3'!CS40)</f>
        <v>1</v>
      </c>
      <c r="J46" s="159" t="str">
        <f>IF('Form FGD RT Versi 1 Lembar A3'!CT40="","",'Form FGD RT Versi 1 Lembar A3'!CT40)</f>
        <v/>
      </c>
      <c r="K46" s="158" t="str">
        <f>IF('Form FGD RT Versi 1 Lembar A3'!CU40="","",'Form FGD RT Versi 1 Lembar A3'!CU40)</f>
        <v/>
      </c>
      <c r="L46" s="156">
        <f>IF('Form FGD RT Versi 1 Lembar A3'!CV40="","",'Form FGD RT Versi 1 Lembar A3'!CV40)</f>
        <v>1</v>
      </c>
      <c r="M46" s="157" t="str">
        <f>IF('Form FGD RT Versi 1 Lembar A3'!CW40="","",'Form FGD RT Versi 1 Lembar A3'!CW40)</f>
        <v/>
      </c>
      <c r="N46" s="159" t="str">
        <f>IF('Form FGD RT Versi 1 Lembar A3'!CX40="","",'Form FGD RT Versi 1 Lembar A3'!CX40)</f>
        <v/>
      </c>
      <c r="O46" s="158" t="str">
        <f>IF('Form FGD RT Versi 1 Lembar A3'!CY40="","",'Form FGD RT Versi 1 Lembar A3'!CY40)</f>
        <v/>
      </c>
    </row>
    <row r="47" spans="2:15" ht="18.75" customHeight="1" x14ac:dyDescent="0.25">
      <c r="B47" s="156">
        <v>31</v>
      </c>
      <c r="C47" s="68" t="str">
        <f>A.1_Update!C47</f>
        <v>SUKIMIN AL SAMIDI</v>
      </c>
      <c r="D47" s="156">
        <f>IF('Form FGD RT Versi 1 Lembar A3'!CN41="","",'Form FGD RT Versi 1 Lembar A3'!CN41)</f>
        <v>1</v>
      </c>
      <c r="E47" s="157" t="str">
        <f>IF('Form FGD RT Versi 1 Lembar A3'!CO41="","",'Form FGD RT Versi 1 Lembar A3'!CO41)</f>
        <v/>
      </c>
      <c r="F47" s="158" t="str">
        <f>IF('Form FGD RT Versi 1 Lembar A3'!CP41="","",'Form FGD RT Versi 1 Lembar A3'!CP41)</f>
        <v/>
      </c>
      <c r="G47" s="156" t="str">
        <f>IF('Form FGD RT Versi 1 Lembar A3'!CQ41="","",'Form FGD RT Versi 1 Lembar A3'!CQ41)</f>
        <v/>
      </c>
      <c r="H47" s="158">
        <f>IF('Form FGD RT Versi 1 Lembar A3'!CR41="","",'Form FGD RT Versi 1 Lembar A3'!CR41)</f>
        <v>1</v>
      </c>
      <c r="I47" s="157">
        <f>IF('Form FGD RT Versi 1 Lembar A3'!CS41="","",'Form FGD RT Versi 1 Lembar A3'!CS41)</f>
        <v>1</v>
      </c>
      <c r="J47" s="159" t="str">
        <f>IF('Form FGD RT Versi 1 Lembar A3'!CT41="","",'Form FGD RT Versi 1 Lembar A3'!CT41)</f>
        <v/>
      </c>
      <c r="K47" s="158" t="str">
        <f>IF('Form FGD RT Versi 1 Lembar A3'!CU41="","",'Form FGD RT Versi 1 Lembar A3'!CU41)</f>
        <v/>
      </c>
      <c r="L47" s="156">
        <f>IF('Form FGD RT Versi 1 Lembar A3'!CV41="","",'Form FGD RT Versi 1 Lembar A3'!CV41)</f>
        <v>1</v>
      </c>
      <c r="M47" s="157" t="str">
        <f>IF('Form FGD RT Versi 1 Lembar A3'!CW41="","",'Form FGD RT Versi 1 Lembar A3'!CW41)</f>
        <v/>
      </c>
      <c r="N47" s="159" t="str">
        <f>IF('Form FGD RT Versi 1 Lembar A3'!CX41="","",'Form FGD RT Versi 1 Lembar A3'!CX41)</f>
        <v/>
      </c>
      <c r="O47" s="158" t="str">
        <f>IF('Form FGD RT Versi 1 Lembar A3'!CY41="","",'Form FGD RT Versi 1 Lembar A3'!CY41)</f>
        <v/>
      </c>
    </row>
    <row r="48" spans="2:15" ht="18.75" customHeight="1" x14ac:dyDescent="0.25">
      <c r="B48" s="156">
        <v>32</v>
      </c>
      <c r="C48" s="68" t="str">
        <f>A.1_Update!C48</f>
        <v>WARNO SUWIRYO</v>
      </c>
      <c r="D48" s="156">
        <f>IF('Form FGD RT Versi 1 Lembar A3'!CN42="","",'Form FGD RT Versi 1 Lembar A3'!CN42)</f>
        <v>1</v>
      </c>
      <c r="E48" s="157" t="str">
        <f>IF('Form FGD RT Versi 1 Lembar A3'!CO42="","",'Form FGD RT Versi 1 Lembar A3'!CO42)</f>
        <v/>
      </c>
      <c r="F48" s="158" t="str">
        <f>IF('Form FGD RT Versi 1 Lembar A3'!CP42="","",'Form FGD RT Versi 1 Lembar A3'!CP42)</f>
        <v/>
      </c>
      <c r="G48" s="156" t="str">
        <f>IF('Form FGD RT Versi 1 Lembar A3'!CQ42="","",'Form FGD RT Versi 1 Lembar A3'!CQ42)</f>
        <v/>
      </c>
      <c r="H48" s="158">
        <f>IF('Form FGD RT Versi 1 Lembar A3'!CR42="","",'Form FGD RT Versi 1 Lembar A3'!CR42)</f>
        <v>1</v>
      </c>
      <c r="I48" s="157">
        <f>IF('Form FGD RT Versi 1 Lembar A3'!CS42="","",'Form FGD RT Versi 1 Lembar A3'!CS42)</f>
        <v>1</v>
      </c>
      <c r="J48" s="159" t="str">
        <f>IF('Form FGD RT Versi 1 Lembar A3'!CT42="","",'Form FGD RT Versi 1 Lembar A3'!CT42)</f>
        <v/>
      </c>
      <c r="K48" s="158" t="str">
        <f>IF('Form FGD RT Versi 1 Lembar A3'!CU42="","",'Form FGD RT Versi 1 Lembar A3'!CU42)</f>
        <v/>
      </c>
      <c r="L48" s="156">
        <f>IF('Form FGD RT Versi 1 Lembar A3'!CV42="","",'Form FGD RT Versi 1 Lembar A3'!CV42)</f>
        <v>1</v>
      </c>
      <c r="M48" s="157" t="str">
        <f>IF('Form FGD RT Versi 1 Lembar A3'!CW42="","",'Form FGD RT Versi 1 Lembar A3'!CW42)</f>
        <v/>
      </c>
      <c r="N48" s="159" t="str">
        <f>IF('Form FGD RT Versi 1 Lembar A3'!CX42="","",'Form FGD RT Versi 1 Lembar A3'!CX42)</f>
        <v/>
      </c>
      <c r="O48" s="158" t="str">
        <f>IF('Form FGD RT Versi 1 Lembar A3'!CY42="","",'Form FGD RT Versi 1 Lembar A3'!CY42)</f>
        <v/>
      </c>
    </row>
    <row r="49" spans="2:15" ht="18.75" customHeight="1" x14ac:dyDescent="0.25">
      <c r="B49" s="156">
        <v>33</v>
      </c>
      <c r="C49" s="68" t="str">
        <f>A.1_Update!C49</f>
        <v>MARTO PAWIRO</v>
      </c>
      <c r="D49" s="156">
        <f>IF('Form FGD RT Versi 1 Lembar A3'!CN43="","",'Form FGD RT Versi 1 Lembar A3'!CN43)</f>
        <v>1</v>
      </c>
      <c r="E49" s="157" t="str">
        <f>IF('Form FGD RT Versi 1 Lembar A3'!CO43="","",'Form FGD RT Versi 1 Lembar A3'!CO43)</f>
        <v/>
      </c>
      <c r="F49" s="158" t="str">
        <f>IF('Form FGD RT Versi 1 Lembar A3'!CP43="","",'Form FGD RT Versi 1 Lembar A3'!CP43)</f>
        <v/>
      </c>
      <c r="G49" s="156" t="str">
        <f>IF('Form FGD RT Versi 1 Lembar A3'!CQ43="","",'Form FGD RT Versi 1 Lembar A3'!CQ43)</f>
        <v/>
      </c>
      <c r="H49" s="158">
        <f>IF('Form FGD RT Versi 1 Lembar A3'!CR43="","",'Form FGD RT Versi 1 Lembar A3'!CR43)</f>
        <v>1</v>
      </c>
      <c r="I49" s="157">
        <f>IF('Form FGD RT Versi 1 Lembar A3'!CS43="","",'Form FGD RT Versi 1 Lembar A3'!CS43)</f>
        <v>1</v>
      </c>
      <c r="J49" s="159" t="str">
        <f>IF('Form FGD RT Versi 1 Lembar A3'!CT43="","",'Form FGD RT Versi 1 Lembar A3'!CT43)</f>
        <v/>
      </c>
      <c r="K49" s="158" t="str">
        <f>IF('Form FGD RT Versi 1 Lembar A3'!CU43="","",'Form FGD RT Versi 1 Lembar A3'!CU43)</f>
        <v/>
      </c>
      <c r="L49" s="156">
        <f>IF('Form FGD RT Versi 1 Lembar A3'!CV43="","",'Form FGD RT Versi 1 Lembar A3'!CV43)</f>
        <v>1</v>
      </c>
      <c r="M49" s="157" t="str">
        <f>IF('Form FGD RT Versi 1 Lembar A3'!CW43="","",'Form FGD RT Versi 1 Lembar A3'!CW43)</f>
        <v/>
      </c>
      <c r="N49" s="159" t="str">
        <f>IF('Form FGD RT Versi 1 Lembar A3'!CX43="","",'Form FGD RT Versi 1 Lembar A3'!CX43)</f>
        <v/>
      </c>
      <c r="O49" s="158" t="str">
        <f>IF('Form FGD RT Versi 1 Lembar A3'!CY43="","",'Form FGD RT Versi 1 Lembar A3'!CY43)</f>
        <v/>
      </c>
    </row>
    <row r="50" spans="2:15" ht="18.75" customHeight="1" x14ac:dyDescent="0.25">
      <c r="B50" s="156">
        <v>34</v>
      </c>
      <c r="C50" s="68" t="str">
        <f>A.1_Update!C50</f>
        <v>ALI MAHMUDI</v>
      </c>
      <c r="D50" s="156">
        <f>IF('Form FGD RT Versi 1 Lembar A3'!CN44="","",'Form FGD RT Versi 1 Lembar A3'!CN44)</f>
        <v>1</v>
      </c>
      <c r="E50" s="157" t="str">
        <f>IF('Form FGD RT Versi 1 Lembar A3'!CO44="","",'Form FGD RT Versi 1 Lembar A3'!CO44)</f>
        <v/>
      </c>
      <c r="F50" s="158" t="str">
        <f>IF('Form FGD RT Versi 1 Lembar A3'!CP44="","",'Form FGD RT Versi 1 Lembar A3'!CP44)</f>
        <v/>
      </c>
      <c r="G50" s="156" t="str">
        <f>IF('Form FGD RT Versi 1 Lembar A3'!CQ44="","",'Form FGD RT Versi 1 Lembar A3'!CQ44)</f>
        <v/>
      </c>
      <c r="H50" s="158">
        <f>IF('Form FGD RT Versi 1 Lembar A3'!CR44="","",'Form FGD RT Versi 1 Lembar A3'!CR44)</f>
        <v>1</v>
      </c>
      <c r="I50" s="157">
        <f>IF('Form FGD RT Versi 1 Lembar A3'!CS44="","",'Form FGD RT Versi 1 Lembar A3'!CS44)</f>
        <v>1</v>
      </c>
      <c r="J50" s="159" t="str">
        <f>IF('Form FGD RT Versi 1 Lembar A3'!CT44="","",'Form FGD RT Versi 1 Lembar A3'!CT44)</f>
        <v/>
      </c>
      <c r="K50" s="158" t="str">
        <f>IF('Form FGD RT Versi 1 Lembar A3'!CU44="","",'Form FGD RT Versi 1 Lembar A3'!CU44)</f>
        <v/>
      </c>
      <c r="L50" s="156">
        <f>IF('Form FGD RT Versi 1 Lembar A3'!CV44="","",'Form FGD RT Versi 1 Lembar A3'!CV44)</f>
        <v>1</v>
      </c>
      <c r="M50" s="157" t="str">
        <f>IF('Form FGD RT Versi 1 Lembar A3'!CW44="","",'Form FGD RT Versi 1 Lembar A3'!CW44)</f>
        <v/>
      </c>
      <c r="N50" s="159" t="str">
        <f>IF('Form FGD RT Versi 1 Lembar A3'!CX44="","",'Form FGD RT Versi 1 Lembar A3'!CX44)</f>
        <v/>
      </c>
      <c r="O50" s="158" t="str">
        <f>IF('Form FGD RT Versi 1 Lembar A3'!CY44="","",'Form FGD RT Versi 1 Lembar A3'!CY44)</f>
        <v/>
      </c>
    </row>
    <row r="51" spans="2:15" ht="18.75" customHeight="1" x14ac:dyDescent="0.25">
      <c r="B51" s="156">
        <v>35</v>
      </c>
      <c r="C51" s="68" t="str">
        <f>A.1_Update!C51</f>
        <v>AGUS SETIYONO</v>
      </c>
      <c r="D51" s="156">
        <f>IF('Form FGD RT Versi 1 Lembar A3'!CN45="","",'Form FGD RT Versi 1 Lembar A3'!CN45)</f>
        <v>1</v>
      </c>
      <c r="E51" s="157" t="str">
        <f>IF('Form FGD RT Versi 1 Lembar A3'!CO45="","",'Form FGD RT Versi 1 Lembar A3'!CO45)</f>
        <v/>
      </c>
      <c r="F51" s="158" t="str">
        <f>IF('Form FGD RT Versi 1 Lembar A3'!CP45="","",'Form FGD RT Versi 1 Lembar A3'!CP45)</f>
        <v/>
      </c>
      <c r="G51" s="156" t="str">
        <f>IF('Form FGD RT Versi 1 Lembar A3'!CQ45="","",'Form FGD RT Versi 1 Lembar A3'!CQ45)</f>
        <v/>
      </c>
      <c r="H51" s="158">
        <f>IF('Form FGD RT Versi 1 Lembar A3'!CR45="","",'Form FGD RT Versi 1 Lembar A3'!CR45)</f>
        <v>1</v>
      </c>
      <c r="I51" s="157">
        <f>IF('Form FGD RT Versi 1 Lembar A3'!CS45="","",'Form FGD RT Versi 1 Lembar A3'!CS45)</f>
        <v>1</v>
      </c>
      <c r="J51" s="159" t="str">
        <f>IF('Form FGD RT Versi 1 Lembar A3'!CT45="","",'Form FGD RT Versi 1 Lembar A3'!CT45)</f>
        <v/>
      </c>
      <c r="K51" s="158" t="str">
        <f>IF('Form FGD RT Versi 1 Lembar A3'!CU45="","",'Form FGD RT Versi 1 Lembar A3'!CU45)</f>
        <v/>
      </c>
      <c r="L51" s="156">
        <f>IF('Form FGD RT Versi 1 Lembar A3'!CV45="","",'Form FGD RT Versi 1 Lembar A3'!CV45)</f>
        <v>1</v>
      </c>
      <c r="M51" s="157" t="str">
        <f>IF('Form FGD RT Versi 1 Lembar A3'!CW45="","",'Form FGD RT Versi 1 Lembar A3'!CW45)</f>
        <v/>
      </c>
      <c r="N51" s="159" t="str">
        <f>IF('Form FGD RT Versi 1 Lembar A3'!CX45="","",'Form FGD RT Versi 1 Lembar A3'!CX45)</f>
        <v/>
      </c>
      <c r="O51" s="158" t="str">
        <f>IF('Form FGD RT Versi 1 Lembar A3'!CY45="","",'Form FGD RT Versi 1 Lembar A3'!CY45)</f>
        <v/>
      </c>
    </row>
    <row r="52" spans="2:15" ht="18.75" customHeight="1" x14ac:dyDescent="0.25">
      <c r="B52" s="156">
        <v>36</v>
      </c>
      <c r="C52" s="68" t="str">
        <f>A.1_Update!C52</f>
        <v>DUWI TEGUH SANTOSO</v>
      </c>
      <c r="D52" s="156">
        <f>IF('Form FGD RT Versi 1 Lembar A3'!CN46="","",'Form FGD RT Versi 1 Lembar A3'!CN46)</f>
        <v>1</v>
      </c>
      <c r="E52" s="157" t="str">
        <f>IF('Form FGD RT Versi 1 Lembar A3'!CO46="","",'Form FGD RT Versi 1 Lembar A3'!CO46)</f>
        <v/>
      </c>
      <c r="F52" s="158" t="str">
        <f>IF('Form FGD RT Versi 1 Lembar A3'!CP46="","",'Form FGD RT Versi 1 Lembar A3'!CP46)</f>
        <v/>
      </c>
      <c r="G52" s="156" t="str">
        <f>IF('Form FGD RT Versi 1 Lembar A3'!CQ46="","",'Form FGD RT Versi 1 Lembar A3'!CQ46)</f>
        <v/>
      </c>
      <c r="H52" s="158">
        <f>IF('Form FGD RT Versi 1 Lembar A3'!CR46="","",'Form FGD RT Versi 1 Lembar A3'!CR46)</f>
        <v>1</v>
      </c>
      <c r="I52" s="157">
        <f>IF('Form FGD RT Versi 1 Lembar A3'!CS46="","",'Form FGD RT Versi 1 Lembar A3'!CS46)</f>
        <v>1</v>
      </c>
      <c r="J52" s="159" t="str">
        <f>IF('Form FGD RT Versi 1 Lembar A3'!CT46="","",'Form FGD RT Versi 1 Lembar A3'!CT46)</f>
        <v/>
      </c>
      <c r="K52" s="158" t="str">
        <f>IF('Form FGD RT Versi 1 Lembar A3'!CU46="","",'Form FGD RT Versi 1 Lembar A3'!CU46)</f>
        <v/>
      </c>
      <c r="L52" s="156">
        <f>IF('Form FGD RT Versi 1 Lembar A3'!CV46="","",'Form FGD RT Versi 1 Lembar A3'!CV46)</f>
        <v>1</v>
      </c>
      <c r="M52" s="157" t="str">
        <f>IF('Form FGD RT Versi 1 Lembar A3'!CW46="","",'Form FGD RT Versi 1 Lembar A3'!CW46)</f>
        <v/>
      </c>
      <c r="N52" s="159" t="str">
        <f>IF('Form FGD RT Versi 1 Lembar A3'!CX46="","",'Form FGD RT Versi 1 Lembar A3'!CX46)</f>
        <v/>
      </c>
      <c r="O52" s="158" t="str">
        <f>IF('Form FGD RT Versi 1 Lembar A3'!CY46="","",'Form FGD RT Versi 1 Lembar A3'!CY46)</f>
        <v/>
      </c>
    </row>
    <row r="53" spans="2:15" ht="18.75" customHeight="1" x14ac:dyDescent="0.25">
      <c r="B53" s="156">
        <v>37</v>
      </c>
      <c r="C53" s="68" t="str">
        <f>A.1_Update!C53</f>
        <v>SIGIT SUYANTO</v>
      </c>
      <c r="D53" s="156">
        <f>IF('Form FGD RT Versi 1 Lembar A3'!CN47="","",'Form FGD RT Versi 1 Lembar A3'!CN47)</f>
        <v>1</v>
      </c>
      <c r="E53" s="157" t="str">
        <f>IF('Form FGD RT Versi 1 Lembar A3'!CO47="","",'Form FGD RT Versi 1 Lembar A3'!CO47)</f>
        <v/>
      </c>
      <c r="F53" s="158" t="str">
        <f>IF('Form FGD RT Versi 1 Lembar A3'!CP47="","",'Form FGD RT Versi 1 Lembar A3'!CP47)</f>
        <v/>
      </c>
      <c r="G53" s="156" t="str">
        <f>IF('Form FGD RT Versi 1 Lembar A3'!CQ47="","",'Form FGD RT Versi 1 Lembar A3'!CQ47)</f>
        <v/>
      </c>
      <c r="H53" s="158">
        <f>IF('Form FGD RT Versi 1 Lembar A3'!CR47="","",'Form FGD RT Versi 1 Lembar A3'!CR47)</f>
        <v>1</v>
      </c>
      <c r="I53" s="157">
        <f>IF('Form FGD RT Versi 1 Lembar A3'!CS47="","",'Form FGD RT Versi 1 Lembar A3'!CS47)</f>
        <v>1</v>
      </c>
      <c r="J53" s="159" t="str">
        <f>IF('Form FGD RT Versi 1 Lembar A3'!CT47="","",'Form FGD RT Versi 1 Lembar A3'!CT47)</f>
        <v/>
      </c>
      <c r="K53" s="158" t="str">
        <f>IF('Form FGD RT Versi 1 Lembar A3'!CU47="","",'Form FGD RT Versi 1 Lembar A3'!CU47)</f>
        <v/>
      </c>
      <c r="L53" s="156">
        <f>IF('Form FGD RT Versi 1 Lembar A3'!CV47="","",'Form FGD RT Versi 1 Lembar A3'!CV47)</f>
        <v>1</v>
      </c>
      <c r="M53" s="157" t="str">
        <f>IF('Form FGD RT Versi 1 Lembar A3'!CW47="","",'Form FGD RT Versi 1 Lembar A3'!CW47)</f>
        <v/>
      </c>
      <c r="N53" s="159" t="str">
        <f>IF('Form FGD RT Versi 1 Lembar A3'!CX47="","",'Form FGD RT Versi 1 Lembar A3'!CX47)</f>
        <v/>
      </c>
      <c r="O53" s="158" t="str">
        <f>IF('Form FGD RT Versi 1 Lembar A3'!CY47="","",'Form FGD RT Versi 1 Lembar A3'!CY47)</f>
        <v/>
      </c>
    </row>
    <row r="54" spans="2:15" ht="18.75" customHeight="1" x14ac:dyDescent="0.25">
      <c r="B54" s="156">
        <v>38</v>
      </c>
      <c r="C54" s="68" t="str">
        <f>A.1_Update!C54</f>
        <v>ISMADI</v>
      </c>
      <c r="D54" s="156">
        <f>IF('Form FGD RT Versi 1 Lembar A3'!CN48="","",'Form FGD RT Versi 1 Lembar A3'!CN48)</f>
        <v>1</v>
      </c>
      <c r="E54" s="157" t="str">
        <f>IF('Form FGD RT Versi 1 Lembar A3'!CO48="","",'Form FGD RT Versi 1 Lembar A3'!CO48)</f>
        <v/>
      </c>
      <c r="F54" s="158" t="str">
        <f>IF('Form FGD RT Versi 1 Lembar A3'!CP48="","",'Form FGD RT Versi 1 Lembar A3'!CP48)</f>
        <v/>
      </c>
      <c r="G54" s="156" t="str">
        <f>IF('Form FGD RT Versi 1 Lembar A3'!CQ48="","",'Form FGD RT Versi 1 Lembar A3'!CQ48)</f>
        <v/>
      </c>
      <c r="H54" s="158">
        <f>IF('Form FGD RT Versi 1 Lembar A3'!CR48="","",'Form FGD RT Versi 1 Lembar A3'!CR48)</f>
        <v>1</v>
      </c>
      <c r="I54" s="157">
        <f>IF('Form FGD RT Versi 1 Lembar A3'!CS48="","",'Form FGD RT Versi 1 Lembar A3'!CS48)</f>
        <v>1</v>
      </c>
      <c r="J54" s="159" t="str">
        <f>IF('Form FGD RT Versi 1 Lembar A3'!CT48="","",'Form FGD RT Versi 1 Lembar A3'!CT48)</f>
        <v/>
      </c>
      <c r="K54" s="158" t="str">
        <f>IF('Form FGD RT Versi 1 Lembar A3'!CU48="","",'Form FGD RT Versi 1 Lembar A3'!CU48)</f>
        <v/>
      </c>
      <c r="L54" s="156">
        <f>IF('Form FGD RT Versi 1 Lembar A3'!CV48="","",'Form FGD RT Versi 1 Lembar A3'!CV48)</f>
        <v>1</v>
      </c>
      <c r="M54" s="157" t="str">
        <f>IF('Form FGD RT Versi 1 Lembar A3'!CW48="","",'Form FGD RT Versi 1 Lembar A3'!CW48)</f>
        <v/>
      </c>
      <c r="N54" s="159" t="str">
        <f>IF('Form FGD RT Versi 1 Lembar A3'!CX48="","",'Form FGD RT Versi 1 Lembar A3'!CX48)</f>
        <v/>
      </c>
      <c r="O54" s="158" t="str">
        <f>IF('Form FGD RT Versi 1 Lembar A3'!CY48="","",'Form FGD RT Versi 1 Lembar A3'!CY48)</f>
        <v/>
      </c>
    </row>
    <row r="55" spans="2:15" ht="18.75" customHeight="1" x14ac:dyDescent="0.25">
      <c r="B55" s="156">
        <v>39</v>
      </c>
      <c r="C55" s="68" t="str">
        <f>A.1_Update!C55</f>
        <v>SULTONI</v>
      </c>
      <c r="D55" s="156">
        <f>IF('Form FGD RT Versi 1 Lembar A3'!CN49="","",'Form FGD RT Versi 1 Lembar A3'!CN49)</f>
        <v>1</v>
      </c>
      <c r="E55" s="157" t="str">
        <f>IF('Form FGD RT Versi 1 Lembar A3'!CO49="","",'Form FGD RT Versi 1 Lembar A3'!CO49)</f>
        <v/>
      </c>
      <c r="F55" s="158" t="str">
        <f>IF('Form FGD RT Versi 1 Lembar A3'!CP49="","",'Form FGD RT Versi 1 Lembar A3'!CP49)</f>
        <v/>
      </c>
      <c r="G55" s="156" t="str">
        <f>IF('Form FGD RT Versi 1 Lembar A3'!CQ49="","",'Form FGD RT Versi 1 Lembar A3'!CQ49)</f>
        <v/>
      </c>
      <c r="H55" s="158">
        <f>IF('Form FGD RT Versi 1 Lembar A3'!CR49="","",'Form FGD RT Versi 1 Lembar A3'!CR49)</f>
        <v>1</v>
      </c>
      <c r="I55" s="157">
        <f>IF('Form FGD RT Versi 1 Lembar A3'!CS49="","",'Form FGD RT Versi 1 Lembar A3'!CS49)</f>
        <v>1</v>
      </c>
      <c r="J55" s="159" t="str">
        <f>IF('Form FGD RT Versi 1 Lembar A3'!CT49="","",'Form FGD RT Versi 1 Lembar A3'!CT49)</f>
        <v/>
      </c>
      <c r="K55" s="158" t="str">
        <f>IF('Form FGD RT Versi 1 Lembar A3'!CU49="","",'Form FGD RT Versi 1 Lembar A3'!CU49)</f>
        <v/>
      </c>
      <c r="L55" s="156">
        <f>IF('Form FGD RT Versi 1 Lembar A3'!CV49="","",'Form FGD RT Versi 1 Lembar A3'!CV49)</f>
        <v>1</v>
      </c>
      <c r="M55" s="157" t="str">
        <f>IF('Form FGD RT Versi 1 Lembar A3'!CW49="","",'Form FGD RT Versi 1 Lembar A3'!CW49)</f>
        <v/>
      </c>
      <c r="N55" s="159" t="str">
        <f>IF('Form FGD RT Versi 1 Lembar A3'!CX49="","",'Form FGD RT Versi 1 Lembar A3'!CX49)</f>
        <v/>
      </c>
      <c r="O55" s="158" t="str">
        <f>IF('Form FGD RT Versi 1 Lembar A3'!CY49="","",'Form FGD RT Versi 1 Lembar A3'!CY49)</f>
        <v/>
      </c>
    </row>
    <row r="56" spans="2:15" ht="18.75" customHeight="1" x14ac:dyDescent="0.25">
      <c r="B56" s="156">
        <v>40</v>
      </c>
      <c r="C56" s="68" t="str">
        <f>A.1_Update!C56</f>
        <v>PUJIANTO</v>
      </c>
      <c r="D56" s="156">
        <f>IF('Form FGD RT Versi 1 Lembar A3'!CN50="","",'Form FGD RT Versi 1 Lembar A3'!CN50)</f>
        <v>1</v>
      </c>
      <c r="E56" s="157" t="str">
        <f>IF('Form FGD RT Versi 1 Lembar A3'!CO50="","",'Form FGD RT Versi 1 Lembar A3'!CO50)</f>
        <v/>
      </c>
      <c r="F56" s="158" t="str">
        <f>IF('Form FGD RT Versi 1 Lembar A3'!CP50="","",'Form FGD RT Versi 1 Lembar A3'!CP50)</f>
        <v/>
      </c>
      <c r="G56" s="156" t="str">
        <f>IF('Form FGD RT Versi 1 Lembar A3'!CQ50="","",'Form FGD RT Versi 1 Lembar A3'!CQ50)</f>
        <v/>
      </c>
      <c r="H56" s="158">
        <f>IF('Form FGD RT Versi 1 Lembar A3'!CR50="","",'Form FGD RT Versi 1 Lembar A3'!CR50)</f>
        <v>1</v>
      </c>
      <c r="I56" s="157">
        <f>IF('Form FGD RT Versi 1 Lembar A3'!CS50="","",'Form FGD RT Versi 1 Lembar A3'!CS50)</f>
        <v>1</v>
      </c>
      <c r="J56" s="159" t="str">
        <f>IF('Form FGD RT Versi 1 Lembar A3'!CT50="","",'Form FGD RT Versi 1 Lembar A3'!CT50)</f>
        <v/>
      </c>
      <c r="K56" s="158" t="str">
        <f>IF('Form FGD RT Versi 1 Lembar A3'!CU50="","",'Form FGD RT Versi 1 Lembar A3'!CU50)</f>
        <v/>
      </c>
      <c r="L56" s="156">
        <f>IF('Form FGD RT Versi 1 Lembar A3'!CV50="","",'Form FGD RT Versi 1 Lembar A3'!CV50)</f>
        <v>1</v>
      </c>
      <c r="M56" s="157" t="str">
        <f>IF('Form FGD RT Versi 1 Lembar A3'!CW50="","",'Form FGD RT Versi 1 Lembar A3'!CW50)</f>
        <v/>
      </c>
      <c r="N56" s="159" t="str">
        <f>IF('Form FGD RT Versi 1 Lembar A3'!CX50="","",'Form FGD RT Versi 1 Lembar A3'!CX50)</f>
        <v/>
      </c>
      <c r="O56" s="158" t="str">
        <f>IF('Form FGD RT Versi 1 Lembar A3'!CY50="","",'Form FGD RT Versi 1 Lembar A3'!CY50)</f>
        <v/>
      </c>
    </row>
    <row r="57" spans="2:15" ht="18.75" customHeight="1" x14ac:dyDescent="0.25">
      <c r="B57" s="156">
        <v>41</v>
      </c>
      <c r="C57" s="68" t="str">
        <f>A.1_Update!C57</f>
        <v/>
      </c>
      <c r="D57" s="156" t="str">
        <f>IF('Form FGD RT Versi 1 Lembar A3'!CN51="","",'Form FGD RT Versi 1 Lembar A3'!CN51)</f>
        <v/>
      </c>
      <c r="E57" s="157" t="str">
        <f>IF('Form FGD RT Versi 1 Lembar A3'!CO51="","",'Form FGD RT Versi 1 Lembar A3'!CO51)</f>
        <v/>
      </c>
      <c r="F57" s="158" t="str">
        <f>IF('Form FGD RT Versi 1 Lembar A3'!CP51="","",'Form FGD RT Versi 1 Lembar A3'!CP51)</f>
        <v/>
      </c>
      <c r="G57" s="156" t="str">
        <f>IF('Form FGD RT Versi 1 Lembar A3'!CQ51="","",'Form FGD RT Versi 1 Lembar A3'!CQ51)</f>
        <v/>
      </c>
      <c r="H57" s="158" t="str">
        <f>IF('Form FGD RT Versi 1 Lembar A3'!CR51="","",'Form FGD RT Versi 1 Lembar A3'!CR51)</f>
        <v/>
      </c>
      <c r="I57" s="157" t="str">
        <f>IF('Form FGD RT Versi 1 Lembar A3'!CS51="","",'Form FGD RT Versi 1 Lembar A3'!CS51)</f>
        <v/>
      </c>
      <c r="J57" s="159" t="str">
        <f>IF('Form FGD RT Versi 1 Lembar A3'!CT51="","",'Form FGD RT Versi 1 Lembar A3'!CT51)</f>
        <v/>
      </c>
      <c r="K57" s="158" t="str">
        <f>IF('Form FGD RT Versi 1 Lembar A3'!CU51="","",'Form FGD RT Versi 1 Lembar A3'!CU51)</f>
        <v/>
      </c>
      <c r="L57" s="156" t="str">
        <f>IF('Form FGD RT Versi 1 Lembar A3'!CV51="","",'Form FGD RT Versi 1 Lembar A3'!CV51)</f>
        <v/>
      </c>
      <c r="M57" s="157" t="str">
        <f>IF('Form FGD RT Versi 1 Lembar A3'!CW51="","",'Form FGD RT Versi 1 Lembar A3'!CW51)</f>
        <v/>
      </c>
      <c r="N57" s="159" t="str">
        <f>IF('Form FGD RT Versi 1 Lembar A3'!CX51="","",'Form FGD RT Versi 1 Lembar A3'!CX51)</f>
        <v/>
      </c>
      <c r="O57" s="158" t="str">
        <f>IF('Form FGD RT Versi 1 Lembar A3'!CY51="","",'Form FGD RT Versi 1 Lembar A3'!CY51)</f>
        <v/>
      </c>
    </row>
    <row r="58" spans="2:15" ht="18.75" customHeight="1" x14ac:dyDescent="0.25">
      <c r="B58" s="156">
        <v>42</v>
      </c>
      <c r="C58" s="68" t="str">
        <f>A.1_Update!C58</f>
        <v/>
      </c>
      <c r="D58" s="156" t="str">
        <f>IF('Form FGD RT Versi 1 Lembar A3'!CN52="","",'Form FGD RT Versi 1 Lembar A3'!CN52)</f>
        <v/>
      </c>
      <c r="E58" s="157" t="str">
        <f>IF('Form FGD RT Versi 1 Lembar A3'!CO52="","",'Form FGD RT Versi 1 Lembar A3'!CO52)</f>
        <v/>
      </c>
      <c r="F58" s="158" t="str">
        <f>IF('Form FGD RT Versi 1 Lembar A3'!CP52="","",'Form FGD RT Versi 1 Lembar A3'!CP52)</f>
        <v/>
      </c>
      <c r="G58" s="156" t="str">
        <f>IF('Form FGD RT Versi 1 Lembar A3'!CQ52="","",'Form FGD RT Versi 1 Lembar A3'!CQ52)</f>
        <v/>
      </c>
      <c r="H58" s="158" t="str">
        <f>IF('Form FGD RT Versi 1 Lembar A3'!CR52="","",'Form FGD RT Versi 1 Lembar A3'!CR52)</f>
        <v/>
      </c>
      <c r="I58" s="157" t="str">
        <f>IF('Form FGD RT Versi 1 Lembar A3'!CS52="","",'Form FGD RT Versi 1 Lembar A3'!CS52)</f>
        <v/>
      </c>
      <c r="J58" s="159" t="str">
        <f>IF('Form FGD RT Versi 1 Lembar A3'!CT52="","",'Form FGD RT Versi 1 Lembar A3'!CT52)</f>
        <v/>
      </c>
      <c r="K58" s="158" t="str">
        <f>IF('Form FGD RT Versi 1 Lembar A3'!CU52="","",'Form FGD RT Versi 1 Lembar A3'!CU52)</f>
        <v/>
      </c>
      <c r="L58" s="156" t="str">
        <f>IF('Form FGD RT Versi 1 Lembar A3'!CV52="","",'Form FGD RT Versi 1 Lembar A3'!CV52)</f>
        <v/>
      </c>
      <c r="M58" s="157" t="str">
        <f>IF('Form FGD RT Versi 1 Lembar A3'!CW52="","",'Form FGD RT Versi 1 Lembar A3'!CW52)</f>
        <v/>
      </c>
      <c r="N58" s="159" t="str">
        <f>IF('Form FGD RT Versi 1 Lembar A3'!CX52="","",'Form FGD RT Versi 1 Lembar A3'!CX52)</f>
        <v/>
      </c>
      <c r="O58" s="158" t="str">
        <f>IF('Form FGD RT Versi 1 Lembar A3'!CY52="","",'Form FGD RT Versi 1 Lembar A3'!CY52)</f>
        <v/>
      </c>
    </row>
    <row r="59" spans="2:15" ht="18.75" customHeight="1" x14ac:dyDescent="0.25">
      <c r="B59" s="156">
        <v>43</v>
      </c>
      <c r="C59" s="68" t="str">
        <f>A.1_Update!C59</f>
        <v/>
      </c>
      <c r="D59" s="156" t="str">
        <f>IF('Form FGD RT Versi 1 Lembar A3'!CN53="","",'Form FGD RT Versi 1 Lembar A3'!CN53)</f>
        <v/>
      </c>
      <c r="E59" s="157" t="str">
        <f>IF('Form FGD RT Versi 1 Lembar A3'!CO53="","",'Form FGD RT Versi 1 Lembar A3'!CO53)</f>
        <v/>
      </c>
      <c r="F59" s="158" t="str">
        <f>IF('Form FGD RT Versi 1 Lembar A3'!CP53="","",'Form FGD RT Versi 1 Lembar A3'!CP53)</f>
        <v/>
      </c>
      <c r="G59" s="156" t="str">
        <f>IF('Form FGD RT Versi 1 Lembar A3'!CQ53="","",'Form FGD RT Versi 1 Lembar A3'!CQ53)</f>
        <v/>
      </c>
      <c r="H59" s="158" t="str">
        <f>IF('Form FGD RT Versi 1 Lembar A3'!CR53="","",'Form FGD RT Versi 1 Lembar A3'!CR53)</f>
        <v/>
      </c>
      <c r="I59" s="157" t="str">
        <f>IF('Form FGD RT Versi 1 Lembar A3'!CS53="","",'Form FGD RT Versi 1 Lembar A3'!CS53)</f>
        <v/>
      </c>
      <c r="J59" s="159" t="str">
        <f>IF('Form FGD RT Versi 1 Lembar A3'!CT53="","",'Form FGD RT Versi 1 Lembar A3'!CT53)</f>
        <v/>
      </c>
      <c r="K59" s="158" t="str">
        <f>IF('Form FGD RT Versi 1 Lembar A3'!CU53="","",'Form FGD RT Versi 1 Lembar A3'!CU53)</f>
        <v/>
      </c>
      <c r="L59" s="156" t="str">
        <f>IF('Form FGD RT Versi 1 Lembar A3'!CV53="","",'Form FGD RT Versi 1 Lembar A3'!CV53)</f>
        <v/>
      </c>
      <c r="M59" s="157" t="str">
        <f>IF('Form FGD RT Versi 1 Lembar A3'!CW53="","",'Form FGD RT Versi 1 Lembar A3'!CW53)</f>
        <v/>
      </c>
      <c r="N59" s="159" t="str">
        <f>IF('Form FGD RT Versi 1 Lembar A3'!CX53="","",'Form FGD RT Versi 1 Lembar A3'!CX53)</f>
        <v/>
      </c>
      <c r="O59" s="158" t="str">
        <f>IF('Form FGD RT Versi 1 Lembar A3'!CY53="","",'Form FGD RT Versi 1 Lembar A3'!CY53)</f>
        <v/>
      </c>
    </row>
    <row r="60" spans="2:15" ht="18.75" customHeight="1" x14ac:dyDescent="0.25">
      <c r="B60" s="156">
        <v>44</v>
      </c>
      <c r="C60" s="68" t="str">
        <f>A.1_Update!C60</f>
        <v/>
      </c>
      <c r="D60" s="156" t="str">
        <f>IF('Form FGD RT Versi 1 Lembar A3'!CN54="","",'Form FGD RT Versi 1 Lembar A3'!CN54)</f>
        <v/>
      </c>
      <c r="E60" s="157" t="str">
        <f>IF('Form FGD RT Versi 1 Lembar A3'!CO54="","",'Form FGD RT Versi 1 Lembar A3'!CO54)</f>
        <v/>
      </c>
      <c r="F60" s="158" t="str">
        <f>IF('Form FGD RT Versi 1 Lembar A3'!CP54="","",'Form FGD RT Versi 1 Lembar A3'!CP54)</f>
        <v/>
      </c>
      <c r="G60" s="156" t="str">
        <f>IF('Form FGD RT Versi 1 Lembar A3'!CQ54="","",'Form FGD RT Versi 1 Lembar A3'!CQ54)</f>
        <v/>
      </c>
      <c r="H60" s="158" t="str">
        <f>IF('Form FGD RT Versi 1 Lembar A3'!CR54="","",'Form FGD RT Versi 1 Lembar A3'!CR54)</f>
        <v/>
      </c>
      <c r="I60" s="157" t="str">
        <f>IF('Form FGD RT Versi 1 Lembar A3'!CS54="","",'Form FGD RT Versi 1 Lembar A3'!CS54)</f>
        <v/>
      </c>
      <c r="J60" s="159" t="str">
        <f>IF('Form FGD RT Versi 1 Lembar A3'!CT54="","",'Form FGD RT Versi 1 Lembar A3'!CT54)</f>
        <v/>
      </c>
      <c r="K60" s="158" t="str">
        <f>IF('Form FGD RT Versi 1 Lembar A3'!CU54="","",'Form FGD RT Versi 1 Lembar A3'!CU54)</f>
        <v/>
      </c>
      <c r="L60" s="156" t="str">
        <f>IF('Form FGD RT Versi 1 Lembar A3'!CV54="","",'Form FGD RT Versi 1 Lembar A3'!CV54)</f>
        <v/>
      </c>
      <c r="M60" s="157" t="str">
        <f>IF('Form FGD RT Versi 1 Lembar A3'!CW54="","",'Form FGD RT Versi 1 Lembar A3'!CW54)</f>
        <v/>
      </c>
      <c r="N60" s="159" t="str">
        <f>IF('Form FGD RT Versi 1 Lembar A3'!CX54="","",'Form FGD RT Versi 1 Lembar A3'!CX54)</f>
        <v/>
      </c>
      <c r="O60" s="158" t="str">
        <f>IF('Form FGD RT Versi 1 Lembar A3'!CY54="","",'Form FGD RT Versi 1 Lembar A3'!CY54)</f>
        <v/>
      </c>
    </row>
    <row r="61" spans="2:15" ht="18.75" customHeight="1" x14ac:dyDescent="0.25">
      <c r="B61" s="156">
        <v>45</v>
      </c>
      <c r="C61" s="68" t="str">
        <f>A.1_Update!C61</f>
        <v/>
      </c>
      <c r="D61" s="156" t="str">
        <f>IF('Form FGD RT Versi 1 Lembar A3'!CN55="","",'Form FGD RT Versi 1 Lembar A3'!CN55)</f>
        <v/>
      </c>
      <c r="E61" s="157" t="str">
        <f>IF('Form FGD RT Versi 1 Lembar A3'!CO55="","",'Form FGD RT Versi 1 Lembar A3'!CO55)</f>
        <v/>
      </c>
      <c r="F61" s="158" t="str">
        <f>IF('Form FGD RT Versi 1 Lembar A3'!CP55="","",'Form FGD RT Versi 1 Lembar A3'!CP55)</f>
        <v/>
      </c>
      <c r="G61" s="156" t="str">
        <f>IF('Form FGD RT Versi 1 Lembar A3'!CQ55="","",'Form FGD RT Versi 1 Lembar A3'!CQ55)</f>
        <v/>
      </c>
      <c r="H61" s="158" t="str">
        <f>IF('Form FGD RT Versi 1 Lembar A3'!CR55="","",'Form FGD RT Versi 1 Lembar A3'!CR55)</f>
        <v/>
      </c>
      <c r="I61" s="157" t="str">
        <f>IF('Form FGD RT Versi 1 Lembar A3'!CS55="","",'Form FGD RT Versi 1 Lembar A3'!CS55)</f>
        <v/>
      </c>
      <c r="J61" s="159" t="str">
        <f>IF('Form FGD RT Versi 1 Lembar A3'!CT55="","",'Form FGD RT Versi 1 Lembar A3'!CT55)</f>
        <v/>
      </c>
      <c r="K61" s="158" t="str">
        <f>IF('Form FGD RT Versi 1 Lembar A3'!CU55="","",'Form FGD RT Versi 1 Lembar A3'!CU55)</f>
        <v/>
      </c>
      <c r="L61" s="156" t="str">
        <f>IF('Form FGD RT Versi 1 Lembar A3'!CV55="","",'Form FGD RT Versi 1 Lembar A3'!CV55)</f>
        <v/>
      </c>
      <c r="M61" s="157" t="str">
        <f>IF('Form FGD RT Versi 1 Lembar A3'!CW55="","",'Form FGD RT Versi 1 Lembar A3'!CW55)</f>
        <v/>
      </c>
      <c r="N61" s="159" t="str">
        <f>IF('Form FGD RT Versi 1 Lembar A3'!CX55="","",'Form FGD RT Versi 1 Lembar A3'!CX55)</f>
        <v/>
      </c>
      <c r="O61" s="158" t="str">
        <f>IF('Form FGD RT Versi 1 Lembar A3'!CY55="","",'Form FGD RT Versi 1 Lembar A3'!CY55)</f>
        <v/>
      </c>
    </row>
    <row r="62" spans="2:15" ht="18.75" customHeight="1" x14ac:dyDescent="0.25">
      <c r="B62" s="156">
        <v>46</v>
      </c>
      <c r="C62" s="68" t="str">
        <f>A.1_Update!C62</f>
        <v/>
      </c>
      <c r="D62" s="156" t="str">
        <f>IF('Form FGD RT Versi 1 Lembar A3'!CN56="","",'Form FGD RT Versi 1 Lembar A3'!CN56)</f>
        <v/>
      </c>
      <c r="E62" s="157" t="str">
        <f>IF('Form FGD RT Versi 1 Lembar A3'!CO56="","",'Form FGD RT Versi 1 Lembar A3'!CO56)</f>
        <v/>
      </c>
      <c r="F62" s="158" t="str">
        <f>IF('Form FGD RT Versi 1 Lembar A3'!CP56="","",'Form FGD RT Versi 1 Lembar A3'!CP56)</f>
        <v/>
      </c>
      <c r="G62" s="156" t="str">
        <f>IF('Form FGD RT Versi 1 Lembar A3'!CQ56="","",'Form FGD RT Versi 1 Lembar A3'!CQ56)</f>
        <v/>
      </c>
      <c r="H62" s="158" t="str">
        <f>IF('Form FGD RT Versi 1 Lembar A3'!CR56="","",'Form FGD RT Versi 1 Lembar A3'!CR56)</f>
        <v/>
      </c>
      <c r="I62" s="157" t="str">
        <f>IF('Form FGD RT Versi 1 Lembar A3'!CS56="","",'Form FGD RT Versi 1 Lembar A3'!CS56)</f>
        <v/>
      </c>
      <c r="J62" s="159" t="str">
        <f>IF('Form FGD RT Versi 1 Lembar A3'!CT56="","",'Form FGD RT Versi 1 Lembar A3'!CT56)</f>
        <v/>
      </c>
      <c r="K62" s="158" t="str">
        <f>IF('Form FGD RT Versi 1 Lembar A3'!CU56="","",'Form FGD RT Versi 1 Lembar A3'!CU56)</f>
        <v/>
      </c>
      <c r="L62" s="156" t="str">
        <f>IF('Form FGD RT Versi 1 Lembar A3'!CV56="","",'Form FGD RT Versi 1 Lembar A3'!CV56)</f>
        <v/>
      </c>
      <c r="M62" s="157" t="str">
        <f>IF('Form FGD RT Versi 1 Lembar A3'!CW56="","",'Form FGD RT Versi 1 Lembar A3'!CW56)</f>
        <v/>
      </c>
      <c r="N62" s="159" t="str">
        <f>IF('Form FGD RT Versi 1 Lembar A3'!CX56="","",'Form FGD RT Versi 1 Lembar A3'!CX56)</f>
        <v/>
      </c>
      <c r="O62" s="158" t="str">
        <f>IF('Form FGD RT Versi 1 Lembar A3'!CY56="","",'Form FGD RT Versi 1 Lembar A3'!CY56)</f>
        <v/>
      </c>
    </row>
    <row r="63" spans="2:15" ht="18.75" customHeight="1" x14ac:dyDescent="0.25">
      <c r="B63" s="156">
        <v>47</v>
      </c>
      <c r="C63" s="68" t="str">
        <f>A.1_Update!C63</f>
        <v/>
      </c>
      <c r="D63" s="156" t="str">
        <f>IF('Form FGD RT Versi 1 Lembar A3'!CN57="","",'Form FGD RT Versi 1 Lembar A3'!CN57)</f>
        <v/>
      </c>
      <c r="E63" s="157" t="str">
        <f>IF('Form FGD RT Versi 1 Lembar A3'!CO57="","",'Form FGD RT Versi 1 Lembar A3'!CO57)</f>
        <v/>
      </c>
      <c r="F63" s="158" t="str">
        <f>IF('Form FGD RT Versi 1 Lembar A3'!CP57="","",'Form FGD RT Versi 1 Lembar A3'!CP57)</f>
        <v/>
      </c>
      <c r="G63" s="156" t="str">
        <f>IF('Form FGD RT Versi 1 Lembar A3'!CQ57="","",'Form FGD RT Versi 1 Lembar A3'!CQ57)</f>
        <v/>
      </c>
      <c r="H63" s="158" t="str">
        <f>IF('Form FGD RT Versi 1 Lembar A3'!CR57="","",'Form FGD RT Versi 1 Lembar A3'!CR57)</f>
        <v/>
      </c>
      <c r="I63" s="157" t="str">
        <f>IF('Form FGD RT Versi 1 Lembar A3'!CS57="","",'Form FGD RT Versi 1 Lembar A3'!CS57)</f>
        <v/>
      </c>
      <c r="J63" s="159" t="str">
        <f>IF('Form FGD RT Versi 1 Lembar A3'!CT57="","",'Form FGD RT Versi 1 Lembar A3'!CT57)</f>
        <v/>
      </c>
      <c r="K63" s="158" t="str">
        <f>IF('Form FGD RT Versi 1 Lembar A3'!CU57="","",'Form FGD RT Versi 1 Lembar A3'!CU57)</f>
        <v/>
      </c>
      <c r="L63" s="156" t="str">
        <f>IF('Form FGD RT Versi 1 Lembar A3'!CV57="","",'Form FGD RT Versi 1 Lembar A3'!CV57)</f>
        <v/>
      </c>
      <c r="M63" s="157" t="str">
        <f>IF('Form FGD RT Versi 1 Lembar A3'!CW57="","",'Form FGD RT Versi 1 Lembar A3'!CW57)</f>
        <v/>
      </c>
      <c r="N63" s="159" t="str">
        <f>IF('Form FGD RT Versi 1 Lembar A3'!CX57="","",'Form FGD RT Versi 1 Lembar A3'!CX57)</f>
        <v/>
      </c>
      <c r="O63" s="158" t="str">
        <f>IF('Form FGD RT Versi 1 Lembar A3'!CY57="","",'Form FGD RT Versi 1 Lembar A3'!CY57)</f>
        <v/>
      </c>
    </row>
    <row r="64" spans="2:15" ht="18.75" customHeight="1" x14ac:dyDescent="0.25">
      <c r="B64" s="156">
        <v>48</v>
      </c>
      <c r="C64" s="68" t="str">
        <f>A.1_Update!C64</f>
        <v/>
      </c>
      <c r="D64" s="156" t="str">
        <f>IF('Form FGD RT Versi 1 Lembar A3'!CN58="","",'Form FGD RT Versi 1 Lembar A3'!CN58)</f>
        <v/>
      </c>
      <c r="E64" s="157" t="str">
        <f>IF('Form FGD RT Versi 1 Lembar A3'!CO58="","",'Form FGD RT Versi 1 Lembar A3'!CO58)</f>
        <v/>
      </c>
      <c r="F64" s="158" t="str">
        <f>IF('Form FGD RT Versi 1 Lembar A3'!CP58="","",'Form FGD RT Versi 1 Lembar A3'!CP58)</f>
        <v/>
      </c>
      <c r="G64" s="156" t="str">
        <f>IF('Form FGD RT Versi 1 Lembar A3'!CQ58="","",'Form FGD RT Versi 1 Lembar A3'!CQ58)</f>
        <v/>
      </c>
      <c r="H64" s="158" t="str">
        <f>IF('Form FGD RT Versi 1 Lembar A3'!CR58="","",'Form FGD RT Versi 1 Lembar A3'!CR58)</f>
        <v/>
      </c>
      <c r="I64" s="157" t="str">
        <f>IF('Form FGD RT Versi 1 Lembar A3'!CS58="","",'Form FGD RT Versi 1 Lembar A3'!CS58)</f>
        <v/>
      </c>
      <c r="J64" s="159" t="str">
        <f>IF('Form FGD RT Versi 1 Lembar A3'!CT58="","",'Form FGD RT Versi 1 Lembar A3'!CT58)</f>
        <v/>
      </c>
      <c r="K64" s="158" t="str">
        <f>IF('Form FGD RT Versi 1 Lembar A3'!CU58="","",'Form FGD RT Versi 1 Lembar A3'!CU58)</f>
        <v/>
      </c>
      <c r="L64" s="156" t="str">
        <f>IF('Form FGD RT Versi 1 Lembar A3'!CV58="","",'Form FGD RT Versi 1 Lembar A3'!CV58)</f>
        <v/>
      </c>
      <c r="M64" s="157" t="str">
        <f>IF('Form FGD RT Versi 1 Lembar A3'!CW58="","",'Form FGD RT Versi 1 Lembar A3'!CW58)</f>
        <v/>
      </c>
      <c r="N64" s="159" t="str">
        <f>IF('Form FGD RT Versi 1 Lembar A3'!CX58="","",'Form FGD RT Versi 1 Lembar A3'!CX58)</f>
        <v/>
      </c>
      <c r="O64" s="158" t="str">
        <f>IF('Form FGD RT Versi 1 Lembar A3'!CY58="","",'Form FGD RT Versi 1 Lembar A3'!CY58)</f>
        <v/>
      </c>
    </row>
    <row r="65" spans="2:15" ht="18.75" customHeight="1" x14ac:dyDescent="0.25">
      <c r="B65" s="156">
        <v>49</v>
      </c>
      <c r="C65" s="68" t="str">
        <f>A.1_Update!C65</f>
        <v/>
      </c>
      <c r="D65" s="156" t="str">
        <f>IF('Form FGD RT Versi 1 Lembar A3'!CN59="","",'Form FGD RT Versi 1 Lembar A3'!CN59)</f>
        <v/>
      </c>
      <c r="E65" s="157" t="str">
        <f>IF('Form FGD RT Versi 1 Lembar A3'!CO59="","",'Form FGD RT Versi 1 Lembar A3'!CO59)</f>
        <v/>
      </c>
      <c r="F65" s="158" t="str">
        <f>IF('Form FGD RT Versi 1 Lembar A3'!CP59="","",'Form FGD RT Versi 1 Lembar A3'!CP59)</f>
        <v/>
      </c>
      <c r="G65" s="156" t="str">
        <f>IF('Form FGD RT Versi 1 Lembar A3'!CQ59="","",'Form FGD RT Versi 1 Lembar A3'!CQ59)</f>
        <v/>
      </c>
      <c r="H65" s="158" t="str">
        <f>IF('Form FGD RT Versi 1 Lembar A3'!CR59="","",'Form FGD RT Versi 1 Lembar A3'!CR59)</f>
        <v/>
      </c>
      <c r="I65" s="157" t="str">
        <f>IF('Form FGD RT Versi 1 Lembar A3'!CS59="","",'Form FGD RT Versi 1 Lembar A3'!CS59)</f>
        <v/>
      </c>
      <c r="J65" s="159" t="str">
        <f>IF('Form FGD RT Versi 1 Lembar A3'!CT59="","",'Form FGD RT Versi 1 Lembar A3'!CT59)</f>
        <v/>
      </c>
      <c r="K65" s="158" t="str">
        <f>IF('Form FGD RT Versi 1 Lembar A3'!CU59="","",'Form FGD RT Versi 1 Lembar A3'!CU59)</f>
        <v/>
      </c>
      <c r="L65" s="156" t="str">
        <f>IF('Form FGD RT Versi 1 Lembar A3'!CV59="","",'Form FGD RT Versi 1 Lembar A3'!CV59)</f>
        <v/>
      </c>
      <c r="M65" s="157" t="str">
        <f>IF('Form FGD RT Versi 1 Lembar A3'!CW59="","",'Form FGD RT Versi 1 Lembar A3'!CW59)</f>
        <v/>
      </c>
      <c r="N65" s="159" t="str">
        <f>IF('Form FGD RT Versi 1 Lembar A3'!CX59="","",'Form FGD RT Versi 1 Lembar A3'!CX59)</f>
        <v/>
      </c>
      <c r="O65" s="158" t="str">
        <f>IF('Form FGD RT Versi 1 Lembar A3'!CY59="","",'Form FGD RT Versi 1 Lembar A3'!CY59)</f>
        <v/>
      </c>
    </row>
    <row r="66" spans="2:15" ht="18.75" customHeight="1" x14ac:dyDescent="0.25">
      <c r="B66" s="156">
        <v>50</v>
      </c>
      <c r="C66" s="68" t="str">
        <f>A.1_Update!C66</f>
        <v/>
      </c>
      <c r="D66" s="156" t="str">
        <f>IF('Form FGD RT Versi 1 Lembar A3'!CN60="","",'Form FGD RT Versi 1 Lembar A3'!CN60)</f>
        <v/>
      </c>
      <c r="E66" s="157" t="str">
        <f>IF('Form FGD RT Versi 1 Lembar A3'!CO60="","",'Form FGD RT Versi 1 Lembar A3'!CO60)</f>
        <v/>
      </c>
      <c r="F66" s="158" t="str">
        <f>IF('Form FGD RT Versi 1 Lembar A3'!CP60="","",'Form FGD RT Versi 1 Lembar A3'!CP60)</f>
        <v/>
      </c>
      <c r="G66" s="156" t="str">
        <f>IF('Form FGD RT Versi 1 Lembar A3'!CQ60="","",'Form FGD RT Versi 1 Lembar A3'!CQ60)</f>
        <v/>
      </c>
      <c r="H66" s="158" t="str">
        <f>IF('Form FGD RT Versi 1 Lembar A3'!CR60="","",'Form FGD RT Versi 1 Lembar A3'!CR60)</f>
        <v/>
      </c>
      <c r="I66" s="157" t="str">
        <f>IF('Form FGD RT Versi 1 Lembar A3'!CS60="","",'Form FGD RT Versi 1 Lembar A3'!CS60)</f>
        <v/>
      </c>
      <c r="J66" s="159" t="str">
        <f>IF('Form FGD RT Versi 1 Lembar A3'!CT60="","",'Form FGD RT Versi 1 Lembar A3'!CT60)</f>
        <v/>
      </c>
      <c r="K66" s="158" t="str">
        <f>IF('Form FGD RT Versi 1 Lembar A3'!CU60="","",'Form FGD RT Versi 1 Lembar A3'!CU60)</f>
        <v/>
      </c>
      <c r="L66" s="156" t="str">
        <f>IF('Form FGD RT Versi 1 Lembar A3'!CV60="","",'Form FGD RT Versi 1 Lembar A3'!CV60)</f>
        <v/>
      </c>
      <c r="M66" s="157" t="str">
        <f>IF('Form FGD RT Versi 1 Lembar A3'!CW60="","",'Form FGD RT Versi 1 Lembar A3'!CW60)</f>
        <v/>
      </c>
      <c r="N66" s="159" t="str">
        <f>IF('Form FGD RT Versi 1 Lembar A3'!CX60="","",'Form FGD RT Versi 1 Lembar A3'!CX60)</f>
        <v/>
      </c>
      <c r="O66" s="158" t="str">
        <f>IF('Form FGD RT Versi 1 Lembar A3'!CY60="","",'Form FGD RT Versi 1 Lembar A3'!CY60)</f>
        <v/>
      </c>
    </row>
    <row r="67" spans="2:15" ht="18.75" customHeight="1" x14ac:dyDescent="0.25">
      <c r="B67" s="156">
        <v>51</v>
      </c>
      <c r="C67" s="68" t="str">
        <f>A.1_Update!C67</f>
        <v/>
      </c>
      <c r="D67" s="156" t="str">
        <f>IF('Form FGD RT Versi 1 Lembar A3'!CN61="","",'Form FGD RT Versi 1 Lembar A3'!CN61)</f>
        <v/>
      </c>
      <c r="E67" s="157" t="str">
        <f>IF('Form FGD RT Versi 1 Lembar A3'!CO61="","",'Form FGD RT Versi 1 Lembar A3'!CO61)</f>
        <v/>
      </c>
      <c r="F67" s="158" t="str">
        <f>IF('Form FGD RT Versi 1 Lembar A3'!CP61="","",'Form FGD RT Versi 1 Lembar A3'!CP61)</f>
        <v/>
      </c>
      <c r="G67" s="156" t="str">
        <f>IF('Form FGD RT Versi 1 Lembar A3'!CQ61="","",'Form FGD RT Versi 1 Lembar A3'!CQ61)</f>
        <v/>
      </c>
      <c r="H67" s="158" t="str">
        <f>IF('Form FGD RT Versi 1 Lembar A3'!CR61="","",'Form FGD RT Versi 1 Lembar A3'!CR61)</f>
        <v/>
      </c>
      <c r="I67" s="157" t="str">
        <f>IF('Form FGD RT Versi 1 Lembar A3'!CS61="","",'Form FGD RT Versi 1 Lembar A3'!CS61)</f>
        <v/>
      </c>
      <c r="J67" s="159" t="str">
        <f>IF('Form FGD RT Versi 1 Lembar A3'!CT61="","",'Form FGD RT Versi 1 Lembar A3'!CT61)</f>
        <v/>
      </c>
      <c r="K67" s="158" t="str">
        <f>IF('Form FGD RT Versi 1 Lembar A3'!CU61="","",'Form FGD RT Versi 1 Lembar A3'!CU61)</f>
        <v/>
      </c>
      <c r="L67" s="156" t="str">
        <f>IF('Form FGD RT Versi 1 Lembar A3'!CV61="","",'Form FGD RT Versi 1 Lembar A3'!CV61)</f>
        <v/>
      </c>
      <c r="M67" s="157" t="str">
        <f>IF('Form FGD RT Versi 1 Lembar A3'!CW61="","",'Form FGD RT Versi 1 Lembar A3'!CW61)</f>
        <v/>
      </c>
      <c r="N67" s="159" t="str">
        <f>IF('Form FGD RT Versi 1 Lembar A3'!CX61="","",'Form FGD RT Versi 1 Lembar A3'!CX61)</f>
        <v/>
      </c>
      <c r="O67" s="158" t="str">
        <f>IF('Form FGD RT Versi 1 Lembar A3'!CY61="","",'Form FGD RT Versi 1 Lembar A3'!CY61)</f>
        <v/>
      </c>
    </row>
    <row r="68" spans="2:15" ht="18.75" customHeight="1" x14ac:dyDescent="0.25">
      <c r="B68" s="156">
        <v>52</v>
      </c>
      <c r="C68" s="68" t="str">
        <f>A.1_Update!C68</f>
        <v/>
      </c>
      <c r="D68" s="156" t="str">
        <f>IF('Form FGD RT Versi 1 Lembar A3'!CN62="","",'Form FGD RT Versi 1 Lembar A3'!CN62)</f>
        <v/>
      </c>
      <c r="E68" s="157" t="str">
        <f>IF('Form FGD RT Versi 1 Lembar A3'!CO62="","",'Form FGD RT Versi 1 Lembar A3'!CO62)</f>
        <v/>
      </c>
      <c r="F68" s="158" t="str">
        <f>IF('Form FGD RT Versi 1 Lembar A3'!CP62="","",'Form FGD RT Versi 1 Lembar A3'!CP62)</f>
        <v/>
      </c>
      <c r="G68" s="156" t="str">
        <f>IF('Form FGD RT Versi 1 Lembar A3'!CQ62="","",'Form FGD RT Versi 1 Lembar A3'!CQ62)</f>
        <v/>
      </c>
      <c r="H68" s="158" t="str">
        <f>IF('Form FGD RT Versi 1 Lembar A3'!CR62="","",'Form FGD RT Versi 1 Lembar A3'!CR62)</f>
        <v/>
      </c>
      <c r="I68" s="157" t="str">
        <f>IF('Form FGD RT Versi 1 Lembar A3'!CS62="","",'Form FGD RT Versi 1 Lembar A3'!CS62)</f>
        <v/>
      </c>
      <c r="J68" s="159" t="str">
        <f>IF('Form FGD RT Versi 1 Lembar A3'!CT62="","",'Form FGD RT Versi 1 Lembar A3'!CT62)</f>
        <v/>
      </c>
      <c r="K68" s="158" t="str">
        <f>IF('Form FGD RT Versi 1 Lembar A3'!CU62="","",'Form FGD RT Versi 1 Lembar A3'!CU62)</f>
        <v/>
      </c>
      <c r="L68" s="156" t="str">
        <f>IF('Form FGD RT Versi 1 Lembar A3'!CV62="","",'Form FGD RT Versi 1 Lembar A3'!CV62)</f>
        <v/>
      </c>
      <c r="M68" s="157" t="str">
        <f>IF('Form FGD RT Versi 1 Lembar A3'!CW62="","",'Form FGD RT Versi 1 Lembar A3'!CW62)</f>
        <v/>
      </c>
      <c r="N68" s="159" t="str">
        <f>IF('Form FGD RT Versi 1 Lembar A3'!CX62="","",'Form FGD RT Versi 1 Lembar A3'!CX62)</f>
        <v/>
      </c>
      <c r="O68" s="158" t="str">
        <f>IF('Form FGD RT Versi 1 Lembar A3'!CY62="","",'Form FGD RT Versi 1 Lembar A3'!CY62)</f>
        <v/>
      </c>
    </row>
    <row r="69" spans="2:15" ht="18.75" customHeight="1" x14ac:dyDescent="0.25">
      <c r="B69" s="156">
        <v>53</v>
      </c>
      <c r="C69" s="68" t="str">
        <f>A.1_Update!C69</f>
        <v/>
      </c>
      <c r="D69" s="156" t="str">
        <f>IF('Form FGD RT Versi 1 Lembar A3'!CN63="","",'Form FGD RT Versi 1 Lembar A3'!CN63)</f>
        <v/>
      </c>
      <c r="E69" s="157" t="str">
        <f>IF('Form FGD RT Versi 1 Lembar A3'!CO63="","",'Form FGD RT Versi 1 Lembar A3'!CO63)</f>
        <v/>
      </c>
      <c r="F69" s="158" t="str">
        <f>IF('Form FGD RT Versi 1 Lembar A3'!CP63="","",'Form FGD RT Versi 1 Lembar A3'!CP63)</f>
        <v/>
      </c>
      <c r="G69" s="156" t="str">
        <f>IF('Form FGD RT Versi 1 Lembar A3'!CQ63="","",'Form FGD RT Versi 1 Lembar A3'!CQ63)</f>
        <v/>
      </c>
      <c r="H69" s="158" t="str">
        <f>IF('Form FGD RT Versi 1 Lembar A3'!CR63="","",'Form FGD RT Versi 1 Lembar A3'!CR63)</f>
        <v/>
      </c>
      <c r="I69" s="157" t="str">
        <f>IF('Form FGD RT Versi 1 Lembar A3'!CS63="","",'Form FGD RT Versi 1 Lembar A3'!CS63)</f>
        <v/>
      </c>
      <c r="J69" s="159" t="str">
        <f>IF('Form FGD RT Versi 1 Lembar A3'!CT63="","",'Form FGD RT Versi 1 Lembar A3'!CT63)</f>
        <v/>
      </c>
      <c r="K69" s="158" t="str">
        <f>IF('Form FGD RT Versi 1 Lembar A3'!CU63="","",'Form FGD RT Versi 1 Lembar A3'!CU63)</f>
        <v/>
      </c>
      <c r="L69" s="156" t="str">
        <f>IF('Form FGD RT Versi 1 Lembar A3'!CV63="","",'Form FGD RT Versi 1 Lembar A3'!CV63)</f>
        <v/>
      </c>
      <c r="M69" s="157" t="str">
        <f>IF('Form FGD RT Versi 1 Lembar A3'!CW63="","",'Form FGD RT Versi 1 Lembar A3'!CW63)</f>
        <v/>
      </c>
      <c r="N69" s="159" t="str">
        <f>IF('Form FGD RT Versi 1 Lembar A3'!CX63="","",'Form FGD RT Versi 1 Lembar A3'!CX63)</f>
        <v/>
      </c>
      <c r="O69" s="158" t="str">
        <f>IF('Form FGD RT Versi 1 Lembar A3'!CY63="","",'Form FGD RT Versi 1 Lembar A3'!CY63)</f>
        <v/>
      </c>
    </row>
    <row r="70" spans="2:15" ht="18.75" customHeight="1" x14ac:dyDescent="0.25">
      <c r="B70" s="156">
        <v>54</v>
      </c>
      <c r="C70" s="68" t="str">
        <f>A.1_Update!C70</f>
        <v/>
      </c>
      <c r="D70" s="156" t="str">
        <f>IF('Form FGD RT Versi 1 Lembar A3'!CN64="","",'Form FGD RT Versi 1 Lembar A3'!CN64)</f>
        <v/>
      </c>
      <c r="E70" s="157" t="str">
        <f>IF('Form FGD RT Versi 1 Lembar A3'!CO64="","",'Form FGD RT Versi 1 Lembar A3'!CO64)</f>
        <v/>
      </c>
      <c r="F70" s="158" t="str">
        <f>IF('Form FGD RT Versi 1 Lembar A3'!CP64="","",'Form FGD RT Versi 1 Lembar A3'!CP64)</f>
        <v/>
      </c>
      <c r="G70" s="156" t="str">
        <f>IF('Form FGD RT Versi 1 Lembar A3'!CQ64="","",'Form FGD RT Versi 1 Lembar A3'!CQ64)</f>
        <v/>
      </c>
      <c r="H70" s="158" t="str">
        <f>IF('Form FGD RT Versi 1 Lembar A3'!CR64="","",'Form FGD RT Versi 1 Lembar A3'!CR64)</f>
        <v/>
      </c>
      <c r="I70" s="157" t="str">
        <f>IF('Form FGD RT Versi 1 Lembar A3'!CS64="","",'Form FGD RT Versi 1 Lembar A3'!CS64)</f>
        <v/>
      </c>
      <c r="J70" s="159" t="str">
        <f>IF('Form FGD RT Versi 1 Lembar A3'!CT64="","",'Form FGD RT Versi 1 Lembar A3'!CT64)</f>
        <v/>
      </c>
      <c r="K70" s="158" t="str">
        <f>IF('Form FGD RT Versi 1 Lembar A3'!CU64="","",'Form FGD RT Versi 1 Lembar A3'!CU64)</f>
        <v/>
      </c>
      <c r="L70" s="156" t="str">
        <f>IF('Form FGD RT Versi 1 Lembar A3'!CV64="","",'Form FGD RT Versi 1 Lembar A3'!CV64)</f>
        <v/>
      </c>
      <c r="M70" s="157" t="str">
        <f>IF('Form FGD RT Versi 1 Lembar A3'!CW64="","",'Form FGD RT Versi 1 Lembar A3'!CW64)</f>
        <v/>
      </c>
      <c r="N70" s="159" t="str">
        <f>IF('Form FGD RT Versi 1 Lembar A3'!CX64="","",'Form FGD RT Versi 1 Lembar A3'!CX64)</f>
        <v/>
      </c>
      <c r="O70" s="158" t="str">
        <f>IF('Form FGD RT Versi 1 Lembar A3'!CY64="","",'Form FGD RT Versi 1 Lembar A3'!CY64)</f>
        <v/>
      </c>
    </row>
    <row r="71" spans="2:15" ht="18.75" customHeight="1" x14ac:dyDescent="0.25">
      <c r="B71" s="156">
        <v>55</v>
      </c>
      <c r="C71" s="68" t="str">
        <f>A.1_Update!C71</f>
        <v/>
      </c>
      <c r="D71" s="156" t="str">
        <f>IF('Form FGD RT Versi 1 Lembar A3'!CN65="","",'Form FGD RT Versi 1 Lembar A3'!CN65)</f>
        <v/>
      </c>
      <c r="E71" s="157" t="str">
        <f>IF('Form FGD RT Versi 1 Lembar A3'!CO65="","",'Form FGD RT Versi 1 Lembar A3'!CO65)</f>
        <v/>
      </c>
      <c r="F71" s="158" t="str">
        <f>IF('Form FGD RT Versi 1 Lembar A3'!CP65="","",'Form FGD RT Versi 1 Lembar A3'!CP65)</f>
        <v/>
      </c>
      <c r="G71" s="156" t="str">
        <f>IF('Form FGD RT Versi 1 Lembar A3'!CQ65="","",'Form FGD RT Versi 1 Lembar A3'!CQ65)</f>
        <v/>
      </c>
      <c r="H71" s="158" t="str">
        <f>IF('Form FGD RT Versi 1 Lembar A3'!CR65="","",'Form FGD RT Versi 1 Lembar A3'!CR65)</f>
        <v/>
      </c>
      <c r="I71" s="157" t="str">
        <f>IF('Form FGD RT Versi 1 Lembar A3'!CS65="","",'Form FGD RT Versi 1 Lembar A3'!CS65)</f>
        <v/>
      </c>
      <c r="J71" s="159" t="str">
        <f>IF('Form FGD RT Versi 1 Lembar A3'!CT65="","",'Form FGD RT Versi 1 Lembar A3'!CT65)</f>
        <v/>
      </c>
      <c r="K71" s="158" t="str">
        <f>IF('Form FGD RT Versi 1 Lembar A3'!CU65="","",'Form FGD RT Versi 1 Lembar A3'!CU65)</f>
        <v/>
      </c>
      <c r="L71" s="156" t="str">
        <f>IF('Form FGD RT Versi 1 Lembar A3'!CV65="","",'Form FGD RT Versi 1 Lembar A3'!CV65)</f>
        <v/>
      </c>
      <c r="M71" s="157" t="str">
        <f>IF('Form FGD RT Versi 1 Lembar A3'!CW65="","",'Form FGD RT Versi 1 Lembar A3'!CW65)</f>
        <v/>
      </c>
      <c r="N71" s="159" t="str">
        <f>IF('Form FGD RT Versi 1 Lembar A3'!CX65="","",'Form FGD RT Versi 1 Lembar A3'!CX65)</f>
        <v/>
      </c>
      <c r="O71" s="158" t="str">
        <f>IF('Form FGD RT Versi 1 Lembar A3'!CY65="","",'Form FGD RT Versi 1 Lembar A3'!CY65)</f>
        <v/>
      </c>
    </row>
    <row r="72" spans="2:15" ht="18.75" customHeight="1" x14ac:dyDescent="0.25">
      <c r="B72" s="156">
        <v>56</v>
      </c>
      <c r="C72" s="68" t="str">
        <f>A.1_Update!C72</f>
        <v/>
      </c>
      <c r="D72" s="156" t="str">
        <f>IF('Form FGD RT Versi 1 Lembar A3'!CN66="","",'Form FGD RT Versi 1 Lembar A3'!CN66)</f>
        <v/>
      </c>
      <c r="E72" s="157" t="str">
        <f>IF('Form FGD RT Versi 1 Lembar A3'!CO66="","",'Form FGD RT Versi 1 Lembar A3'!CO66)</f>
        <v/>
      </c>
      <c r="F72" s="158" t="str">
        <f>IF('Form FGD RT Versi 1 Lembar A3'!CP66="","",'Form FGD RT Versi 1 Lembar A3'!CP66)</f>
        <v/>
      </c>
      <c r="G72" s="156" t="str">
        <f>IF('Form FGD RT Versi 1 Lembar A3'!CQ66="","",'Form FGD RT Versi 1 Lembar A3'!CQ66)</f>
        <v/>
      </c>
      <c r="H72" s="158" t="str">
        <f>IF('Form FGD RT Versi 1 Lembar A3'!CR66="","",'Form FGD RT Versi 1 Lembar A3'!CR66)</f>
        <v/>
      </c>
      <c r="I72" s="157" t="str">
        <f>IF('Form FGD RT Versi 1 Lembar A3'!CS66="","",'Form FGD RT Versi 1 Lembar A3'!CS66)</f>
        <v/>
      </c>
      <c r="J72" s="159" t="str">
        <f>IF('Form FGD RT Versi 1 Lembar A3'!CT66="","",'Form FGD RT Versi 1 Lembar A3'!CT66)</f>
        <v/>
      </c>
      <c r="K72" s="158" t="str">
        <f>IF('Form FGD RT Versi 1 Lembar A3'!CU66="","",'Form FGD RT Versi 1 Lembar A3'!CU66)</f>
        <v/>
      </c>
      <c r="L72" s="156" t="str">
        <f>IF('Form FGD RT Versi 1 Lembar A3'!CV66="","",'Form FGD RT Versi 1 Lembar A3'!CV66)</f>
        <v/>
      </c>
      <c r="M72" s="157" t="str">
        <f>IF('Form FGD RT Versi 1 Lembar A3'!CW66="","",'Form FGD RT Versi 1 Lembar A3'!CW66)</f>
        <v/>
      </c>
      <c r="N72" s="159" t="str">
        <f>IF('Form FGD RT Versi 1 Lembar A3'!CX66="","",'Form FGD RT Versi 1 Lembar A3'!CX66)</f>
        <v/>
      </c>
      <c r="O72" s="158" t="str">
        <f>IF('Form FGD RT Versi 1 Lembar A3'!CY66="","",'Form FGD RT Versi 1 Lembar A3'!CY66)</f>
        <v/>
      </c>
    </row>
    <row r="73" spans="2:15" ht="18.75" customHeight="1" x14ac:dyDescent="0.25">
      <c r="B73" s="156">
        <v>57</v>
      </c>
      <c r="C73" s="68" t="str">
        <f>A.1_Update!C73</f>
        <v/>
      </c>
      <c r="D73" s="156" t="str">
        <f>IF('Form FGD RT Versi 1 Lembar A3'!CN67="","",'Form FGD RT Versi 1 Lembar A3'!CN67)</f>
        <v/>
      </c>
      <c r="E73" s="157" t="str">
        <f>IF('Form FGD RT Versi 1 Lembar A3'!CO67="","",'Form FGD RT Versi 1 Lembar A3'!CO67)</f>
        <v/>
      </c>
      <c r="F73" s="158" t="str">
        <f>IF('Form FGD RT Versi 1 Lembar A3'!CP67="","",'Form FGD RT Versi 1 Lembar A3'!CP67)</f>
        <v/>
      </c>
      <c r="G73" s="156" t="str">
        <f>IF('Form FGD RT Versi 1 Lembar A3'!CQ67="","",'Form FGD RT Versi 1 Lembar A3'!CQ67)</f>
        <v/>
      </c>
      <c r="H73" s="158" t="str">
        <f>IF('Form FGD RT Versi 1 Lembar A3'!CR67="","",'Form FGD RT Versi 1 Lembar A3'!CR67)</f>
        <v/>
      </c>
      <c r="I73" s="157" t="str">
        <f>IF('Form FGD RT Versi 1 Lembar A3'!CS67="","",'Form FGD RT Versi 1 Lembar A3'!CS67)</f>
        <v/>
      </c>
      <c r="J73" s="159" t="str">
        <f>IF('Form FGD RT Versi 1 Lembar A3'!CT67="","",'Form FGD RT Versi 1 Lembar A3'!CT67)</f>
        <v/>
      </c>
      <c r="K73" s="158" t="str">
        <f>IF('Form FGD RT Versi 1 Lembar A3'!CU67="","",'Form FGD RT Versi 1 Lembar A3'!CU67)</f>
        <v/>
      </c>
      <c r="L73" s="156" t="str">
        <f>IF('Form FGD RT Versi 1 Lembar A3'!CV67="","",'Form FGD RT Versi 1 Lembar A3'!CV67)</f>
        <v/>
      </c>
      <c r="M73" s="157" t="str">
        <f>IF('Form FGD RT Versi 1 Lembar A3'!CW67="","",'Form FGD RT Versi 1 Lembar A3'!CW67)</f>
        <v/>
      </c>
      <c r="N73" s="159" t="str">
        <f>IF('Form FGD RT Versi 1 Lembar A3'!CX67="","",'Form FGD RT Versi 1 Lembar A3'!CX67)</f>
        <v/>
      </c>
      <c r="O73" s="158" t="str">
        <f>IF('Form FGD RT Versi 1 Lembar A3'!CY67="","",'Form FGD RT Versi 1 Lembar A3'!CY67)</f>
        <v/>
      </c>
    </row>
    <row r="74" spans="2:15" ht="18.75" customHeight="1" x14ac:dyDescent="0.25">
      <c r="B74" s="156">
        <v>58</v>
      </c>
      <c r="C74" s="68" t="str">
        <f>A.1_Update!C74</f>
        <v/>
      </c>
      <c r="D74" s="156" t="str">
        <f>IF('Form FGD RT Versi 1 Lembar A3'!CN68="","",'Form FGD RT Versi 1 Lembar A3'!CN68)</f>
        <v/>
      </c>
      <c r="E74" s="157" t="str">
        <f>IF('Form FGD RT Versi 1 Lembar A3'!CO68="","",'Form FGD RT Versi 1 Lembar A3'!CO68)</f>
        <v/>
      </c>
      <c r="F74" s="158" t="str">
        <f>IF('Form FGD RT Versi 1 Lembar A3'!CP68="","",'Form FGD RT Versi 1 Lembar A3'!CP68)</f>
        <v/>
      </c>
      <c r="G74" s="156" t="str">
        <f>IF('Form FGD RT Versi 1 Lembar A3'!CQ68="","",'Form FGD RT Versi 1 Lembar A3'!CQ68)</f>
        <v/>
      </c>
      <c r="H74" s="158" t="str">
        <f>IF('Form FGD RT Versi 1 Lembar A3'!CR68="","",'Form FGD RT Versi 1 Lembar A3'!CR68)</f>
        <v/>
      </c>
      <c r="I74" s="157" t="str">
        <f>IF('Form FGD RT Versi 1 Lembar A3'!CS68="","",'Form FGD RT Versi 1 Lembar A3'!CS68)</f>
        <v/>
      </c>
      <c r="J74" s="159" t="str">
        <f>IF('Form FGD RT Versi 1 Lembar A3'!CT68="","",'Form FGD RT Versi 1 Lembar A3'!CT68)</f>
        <v/>
      </c>
      <c r="K74" s="158" t="str">
        <f>IF('Form FGD RT Versi 1 Lembar A3'!CU68="","",'Form FGD RT Versi 1 Lembar A3'!CU68)</f>
        <v/>
      </c>
      <c r="L74" s="156" t="str">
        <f>IF('Form FGD RT Versi 1 Lembar A3'!CV68="","",'Form FGD RT Versi 1 Lembar A3'!CV68)</f>
        <v/>
      </c>
      <c r="M74" s="157" t="str">
        <f>IF('Form FGD RT Versi 1 Lembar A3'!CW68="","",'Form FGD RT Versi 1 Lembar A3'!CW68)</f>
        <v/>
      </c>
      <c r="N74" s="159" t="str">
        <f>IF('Form FGD RT Versi 1 Lembar A3'!CX68="","",'Form FGD RT Versi 1 Lembar A3'!CX68)</f>
        <v/>
      </c>
      <c r="O74" s="158" t="str">
        <f>IF('Form FGD RT Versi 1 Lembar A3'!CY68="","",'Form FGD RT Versi 1 Lembar A3'!CY68)</f>
        <v/>
      </c>
    </row>
    <row r="75" spans="2:15" ht="18.75" customHeight="1" x14ac:dyDescent="0.25">
      <c r="B75" s="156">
        <v>59</v>
      </c>
      <c r="C75" s="68" t="str">
        <f>A.1_Update!C75</f>
        <v/>
      </c>
      <c r="D75" s="156" t="str">
        <f>IF('Form FGD RT Versi 1 Lembar A3'!CN69="","",'Form FGD RT Versi 1 Lembar A3'!CN69)</f>
        <v/>
      </c>
      <c r="E75" s="157" t="str">
        <f>IF('Form FGD RT Versi 1 Lembar A3'!CO69="","",'Form FGD RT Versi 1 Lembar A3'!CO69)</f>
        <v/>
      </c>
      <c r="F75" s="158" t="str">
        <f>IF('Form FGD RT Versi 1 Lembar A3'!CP69="","",'Form FGD RT Versi 1 Lembar A3'!CP69)</f>
        <v/>
      </c>
      <c r="G75" s="156" t="str">
        <f>IF('Form FGD RT Versi 1 Lembar A3'!CQ69="","",'Form FGD RT Versi 1 Lembar A3'!CQ69)</f>
        <v/>
      </c>
      <c r="H75" s="158" t="str">
        <f>IF('Form FGD RT Versi 1 Lembar A3'!CR69="","",'Form FGD RT Versi 1 Lembar A3'!CR69)</f>
        <v/>
      </c>
      <c r="I75" s="157" t="str">
        <f>IF('Form FGD RT Versi 1 Lembar A3'!CS69="","",'Form FGD RT Versi 1 Lembar A3'!CS69)</f>
        <v/>
      </c>
      <c r="J75" s="159" t="str">
        <f>IF('Form FGD RT Versi 1 Lembar A3'!CT69="","",'Form FGD RT Versi 1 Lembar A3'!CT69)</f>
        <v/>
      </c>
      <c r="K75" s="158" t="str">
        <f>IF('Form FGD RT Versi 1 Lembar A3'!CU69="","",'Form FGD RT Versi 1 Lembar A3'!CU69)</f>
        <v/>
      </c>
      <c r="L75" s="156" t="str">
        <f>IF('Form FGD RT Versi 1 Lembar A3'!CV69="","",'Form FGD RT Versi 1 Lembar A3'!CV69)</f>
        <v/>
      </c>
      <c r="M75" s="157" t="str">
        <f>IF('Form FGD RT Versi 1 Lembar A3'!CW69="","",'Form FGD RT Versi 1 Lembar A3'!CW69)</f>
        <v/>
      </c>
      <c r="N75" s="159" t="str">
        <f>IF('Form FGD RT Versi 1 Lembar A3'!CX69="","",'Form FGD RT Versi 1 Lembar A3'!CX69)</f>
        <v/>
      </c>
      <c r="O75" s="158" t="str">
        <f>IF('Form FGD RT Versi 1 Lembar A3'!CY69="","",'Form FGD RT Versi 1 Lembar A3'!CY69)</f>
        <v/>
      </c>
    </row>
    <row r="76" spans="2:15" ht="18.75" customHeight="1" x14ac:dyDescent="0.25">
      <c r="B76" s="156">
        <v>60</v>
      </c>
      <c r="C76" s="68" t="str">
        <f>A.1_Update!C76</f>
        <v/>
      </c>
      <c r="D76" s="156" t="str">
        <f>IF('Form FGD RT Versi 1 Lembar A3'!CN70="","",'Form FGD RT Versi 1 Lembar A3'!CN70)</f>
        <v/>
      </c>
      <c r="E76" s="157" t="str">
        <f>IF('Form FGD RT Versi 1 Lembar A3'!CO70="","",'Form FGD RT Versi 1 Lembar A3'!CO70)</f>
        <v/>
      </c>
      <c r="F76" s="158" t="str">
        <f>IF('Form FGD RT Versi 1 Lembar A3'!CP70="","",'Form FGD RT Versi 1 Lembar A3'!CP70)</f>
        <v/>
      </c>
      <c r="G76" s="156" t="str">
        <f>IF('Form FGD RT Versi 1 Lembar A3'!CQ70="","",'Form FGD RT Versi 1 Lembar A3'!CQ70)</f>
        <v/>
      </c>
      <c r="H76" s="158" t="str">
        <f>IF('Form FGD RT Versi 1 Lembar A3'!CR70="","",'Form FGD RT Versi 1 Lembar A3'!CR70)</f>
        <v/>
      </c>
      <c r="I76" s="157" t="str">
        <f>IF('Form FGD RT Versi 1 Lembar A3'!CS70="","",'Form FGD RT Versi 1 Lembar A3'!CS70)</f>
        <v/>
      </c>
      <c r="J76" s="159" t="str">
        <f>IF('Form FGD RT Versi 1 Lembar A3'!CT70="","",'Form FGD RT Versi 1 Lembar A3'!CT70)</f>
        <v/>
      </c>
      <c r="K76" s="158" t="str">
        <f>IF('Form FGD RT Versi 1 Lembar A3'!CU70="","",'Form FGD RT Versi 1 Lembar A3'!CU70)</f>
        <v/>
      </c>
      <c r="L76" s="156" t="str">
        <f>IF('Form FGD RT Versi 1 Lembar A3'!CV70="","",'Form FGD RT Versi 1 Lembar A3'!CV70)</f>
        <v/>
      </c>
      <c r="M76" s="157" t="str">
        <f>IF('Form FGD RT Versi 1 Lembar A3'!CW70="","",'Form FGD RT Versi 1 Lembar A3'!CW70)</f>
        <v/>
      </c>
      <c r="N76" s="159" t="str">
        <f>IF('Form FGD RT Versi 1 Lembar A3'!CX70="","",'Form FGD RT Versi 1 Lembar A3'!CX70)</f>
        <v/>
      </c>
      <c r="O76" s="158" t="str">
        <f>IF('Form FGD RT Versi 1 Lembar A3'!CY70="","",'Form FGD RT Versi 1 Lembar A3'!CY70)</f>
        <v/>
      </c>
    </row>
    <row r="77" spans="2:15" ht="18.75" customHeight="1" x14ac:dyDescent="0.25">
      <c r="B77" s="156">
        <v>61</v>
      </c>
      <c r="C77" s="68" t="str">
        <f>A.1_Update!C77</f>
        <v/>
      </c>
      <c r="D77" s="156" t="str">
        <f>IF('Form FGD RT Versi 1 Lembar A3'!CN71="","",'Form FGD RT Versi 1 Lembar A3'!CN71)</f>
        <v/>
      </c>
      <c r="E77" s="157" t="str">
        <f>IF('Form FGD RT Versi 1 Lembar A3'!CO71="","",'Form FGD RT Versi 1 Lembar A3'!CO71)</f>
        <v/>
      </c>
      <c r="F77" s="158" t="str">
        <f>IF('Form FGD RT Versi 1 Lembar A3'!CP71="","",'Form FGD RT Versi 1 Lembar A3'!CP71)</f>
        <v/>
      </c>
      <c r="G77" s="156" t="str">
        <f>IF('Form FGD RT Versi 1 Lembar A3'!CQ71="","",'Form FGD RT Versi 1 Lembar A3'!CQ71)</f>
        <v/>
      </c>
      <c r="H77" s="158" t="str">
        <f>IF('Form FGD RT Versi 1 Lembar A3'!CR71="","",'Form FGD RT Versi 1 Lembar A3'!CR71)</f>
        <v/>
      </c>
      <c r="I77" s="157" t="str">
        <f>IF('Form FGD RT Versi 1 Lembar A3'!CS71="","",'Form FGD RT Versi 1 Lembar A3'!CS71)</f>
        <v/>
      </c>
      <c r="J77" s="159" t="str">
        <f>IF('Form FGD RT Versi 1 Lembar A3'!CT71="","",'Form FGD RT Versi 1 Lembar A3'!CT71)</f>
        <v/>
      </c>
      <c r="K77" s="158" t="str">
        <f>IF('Form FGD RT Versi 1 Lembar A3'!CU71="","",'Form FGD RT Versi 1 Lembar A3'!CU71)</f>
        <v/>
      </c>
      <c r="L77" s="156" t="str">
        <f>IF('Form FGD RT Versi 1 Lembar A3'!CV71="","",'Form FGD RT Versi 1 Lembar A3'!CV71)</f>
        <v/>
      </c>
      <c r="M77" s="157" t="str">
        <f>IF('Form FGD RT Versi 1 Lembar A3'!CW71="","",'Form FGD RT Versi 1 Lembar A3'!CW71)</f>
        <v/>
      </c>
      <c r="N77" s="159" t="str">
        <f>IF('Form FGD RT Versi 1 Lembar A3'!CX71="","",'Form FGD RT Versi 1 Lembar A3'!CX71)</f>
        <v/>
      </c>
      <c r="O77" s="158" t="str">
        <f>IF('Form FGD RT Versi 1 Lembar A3'!CY71="","",'Form FGD RT Versi 1 Lembar A3'!CY71)</f>
        <v/>
      </c>
    </row>
    <row r="78" spans="2:15" ht="18.75" customHeight="1" x14ac:dyDescent="0.25">
      <c r="B78" s="156">
        <v>62</v>
      </c>
      <c r="C78" s="68" t="str">
        <f>A.1_Update!C78</f>
        <v/>
      </c>
      <c r="D78" s="156" t="str">
        <f>IF('Form FGD RT Versi 1 Lembar A3'!CN72="","",'Form FGD RT Versi 1 Lembar A3'!CN72)</f>
        <v/>
      </c>
      <c r="E78" s="157" t="str">
        <f>IF('Form FGD RT Versi 1 Lembar A3'!CO72="","",'Form FGD RT Versi 1 Lembar A3'!CO72)</f>
        <v/>
      </c>
      <c r="F78" s="158" t="str">
        <f>IF('Form FGD RT Versi 1 Lembar A3'!CP72="","",'Form FGD RT Versi 1 Lembar A3'!CP72)</f>
        <v/>
      </c>
      <c r="G78" s="156" t="str">
        <f>IF('Form FGD RT Versi 1 Lembar A3'!CQ72="","",'Form FGD RT Versi 1 Lembar A3'!CQ72)</f>
        <v/>
      </c>
      <c r="H78" s="158" t="str">
        <f>IF('Form FGD RT Versi 1 Lembar A3'!CR72="","",'Form FGD RT Versi 1 Lembar A3'!CR72)</f>
        <v/>
      </c>
      <c r="I78" s="157" t="str">
        <f>IF('Form FGD RT Versi 1 Lembar A3'!CS72="","",'Form FGD RT Versi 1 Lembar A3'!CS72)</f>
        <v/>
      </c>
      <c r="J78" s="159" t="str">
        <f>IF('Form FGD RT Versi 1 Lembar A3'!CT72="","",'Form FGD RT Versi 1 Lembar A3'!CT72)</f>
        <v/>
      </c>
      <c r="K78" s="158" t="str">
        <f>IF('Form FGD RT Versi 1 Lembar A3'!CU72="","",'Form FGD RT Versi 1 Lembar A3'!CU72)</f>
        <v/>
      </c>
      <c r="L78" s="156" t="str">
        <f>IF('Form FGD RT Versi 1 Lembar A3'!CV72="","",'Form FGD RT Versi 1 Lembar A3'!CV72)</f>
        <v/>
      </c>
      <c r="M78" s="157" t="str">
        <f>IF('Form FGD RT Versi 1 Lembar A3'!CW72="","",'Form FGD RT Versi 1 Lembar A3'!CW72)</f>
        <v/>
      </c>
      <c r="N78" s="159" t="str">
        <f>IF('Form FGD RT Versi 1 Lembar A3'!CX72="","",'Form FGD RT Versi 1 Lembar A3'!CX72)</f>
        <v/>
      </c>
      <c r="O78" s="158" t="str">
        <f>IF('Form FGD RT Versi 1 Lembar A3'!CY72="","",'Form FGD RT Versi 1 Lembar A3'!CY72)</f>
        <v/>
      </c>
    </row>
    <row r="79" spans="2:15" ht="18.75" customHeight="1" x14ac:dyDescent="0.25">
      <c r="B79" s="156">
        <v>63</v>
      </c>
      <c r="C79" s="68" t="str">
        <f>A.1_Update!C79</f>
        <v/>
      </c>
      <c r="D79" s="156" t="str">
        <f>IF('Form FGD RT Versi 1 Lembar A3'!CN73="","",'Form FGD RT Versi 1 Lembar A3'!CN73)</f>
        <v/>
      </c>
      <c r="E79" s="157" t="str">
        <f>IF('Form FGD RT Versi 1 Lembar A3'!CO73="","",'Form FGD RT Versi 1 Lembar A3'!CO73)</f>
        <v/>
      </c>
      <c r="F79" s="158" t="str">
        <f>IF('Form FGD RT Versi 1 Lembar A3'!CP73="","",'Form FGD RT Versi 1 Lembar A3'!CP73)</f>
        <v/>
      </c>
      <c r="G79" s="156" t="str">
        <f>IF('Form FGD RT Versi 1 Lembar A3'!CQ73="","",'Form FGD RT Versi 1 Lembar A3'!CQ73)</f>
        <v/>
      </c>
      <c r="H79" s="158" t="str">
        <f>IF('Form FGD RT Versi 1 Lembar A3'!CR73="","",'Form FGD RT Versi 1 Lembar A3'!CR73)</f>
        <v/>
      </c>
      <c r="I79" s="157" t="str">
        <f>IF('Form FGD RT Versi 1 Lembar A3'!CS73="","",'Form FGD RT Versi 1 Lembar A3'!CS73)</f>
        <v/>
      </c>
      <c r="J79" s="159" t="str">
        <f>IF('Form FGD RT Versi 1 Lembar A3'!CT73="","",'Form FGD RT Versi 1 Lembar A3'!CT73)</f>
        <v/>
      </c>
      <c r="K79" s="158" t="str">
        <f>IF('Form FGD RT Versi 1 Lembar A3'!CU73="","",'Form FGD RT Versi 1 Lembar A3'!CU73)</f>
        <v/>
      </c>
      <c r="L79" s="156" t="str">
        <f>IF('Form FGD RT Versi 1 Lembar A3'!CV73="","",'Form FGD RT Versi 1 Lembar A3'!CV73)</f>
        <v/>
      </c>
      <c r="M79" s="157" t="str">
        <f>IF('Form FGD RT Versi 1 Lembar A3'!CW73="","",'Form FGD RT Versi 1 Lembar A3'!CW73)</f>
        <v/>
      </c>
      <c r="N79" s="159" t="str">
        <f>IF('Form FGD RT Versi 1 Lembar A3'!CX73="","",'Form FGD RT Versi 1 Lembar A3'!CX73)</f>
        <v/>
      </c>
      <c r="O79" s="158" t="str">
        <f>IF('Form FGD RT Versi 1 Lembar A3'!CY73="","",'Form FGD RT Versi 1 Lembar A3'!CY73)</f>
        <v/>
      </c>
    </row>
    <row r="80" spans="2:15" ht="18.75" customHeight="1" x14ac:dyDescent="0.25">
      <c r="B80" s="156">
        <v>64</v>
      </c>
      <c r="C80" s="68" t="str">
        <f>A.1_Update!C80</f>
        <v/>
      </c>
      <c r="D80" s="156" t="str">
        <f>IF('Form FGD RT Versi 1 Lembar A3'!CN74="","",'Form FGD RT Versi 1 Lembar A3'!CN74)</f>
        <v/>
      </c>
      <c r="E80" s="157" t="str">
        <f>IF('Form FGD RT Versi 1 Lembar A3'!CO74="","",'Form FGD RT Versi 1 Lembar A3'!CO74)</f>
        <v/>
      </c>
      <c r="F80" s="158" t="str">
        <f>IF('Form FGD RT Versi 1 Lembar A3'!CP74="","",'Form FGD RT Versi 1 Lembar A3'!CP74)</f>
        <v/>
      </c>
      <c r="G80" s="156" t="str">
        <f>IF('Form FGD RT Versi 1 Lembar A3'!CQ74="","",'Form FGD RT Versi 1 Lembar A3'!CQ74)</f>
        <v/>
      </c>
      <c r="H80" s="158" t="str">
        <f>IF('Form FGD RT Versi 1 Lembar A3'!CR74="","",'Form FGD RT Versi 1 Lembar A3'!CR74)</f>
        <v/>
      </c>
      <c r="I80" s="157" t="str">
        <f>IF('Form FGD RT Versi 1 Lembar A3'!CS74="","",'Form FGD RT Versi 1 Lembar A3'!CS74)</f>
        <v/>
      </c>
      <c r="J80" s="159" t="str">
        <f>IF('Form FGD RT Versi 1 Lembar A3'!CT74="","",'Form FGD RT Versi 1 Lembar A3'!CT74)</f>
        <v/>
      </c>
      <c r="K80" s="158" t="str">
        <f>IF('Form FGD RT Versi 1 Lembar A3'!CU74="","",'Form FGD RT Versi 1 Lembar A3'!CU74)</f>
        <v/>
      </c>
      <c r="L80" s="156" t="str">
        <f>IF('Form FGD RT Versi 1 Lembar A3'!CV74="","",'Form FGD RT Versi 1 Lembar A3'!CV74)</f>
        <v/>
      </c>
      <c r="M80" s="157" t="str">
        <f>IF('Form FGD RT Versi 1 Lembar A3'!CW74="","",'Form FGD RT Versi 1 Lembar A3'!CW74)</f>
        <v/>
      </c>
      <c r="N80" s="159" t="str">
        <f>IF('Form FGD RT Versi 1 Lembar A3'!CX74="","",'Form FGD RT Versi 1 Lembar A3'!CX74)</f>
        <v/>
      </c>
      <c r="O80" s="158" t="str">
        <f>IF('Form FGD RT Versi 1 Lembar A3'!CY74="","",'Form FGD RT Versi 1 Lembar A3'!CY74)</f>
        <v/>
      </c>
    </row>
    <row r="81" spans="2:15" ht="18.75" customHeight="1" x14ac:dyDescent="0.25">
      <c r="B81" s="156">
        <v>65</v>
      </c>
      <c r="C81" s="68" t="str">
        <f>A.1_Update!C81</f>
        <v/>
      </c>
      <c r="D81" s="156" t="str">
        <f>IF('Form FGD RT Versi 1 Lembar A3'!CN75="","",'Form FGD RT Versi 1 Lembar A3'!CN75)</f>
        <v/>
      </c>
      <c r="E81" s="157" t="str">
        <f>IF('Form FGD RT Versi 1 Lembar A3'!CO75="","",'Form FGD RT Versi 1 Lembar A3'!CO75)</f>
        <v/>
      </c>
      <c r="F81" s="158" t="str">
        <f>IF('Form FGD RT Versi 1 Lembar A3'!CP75="","",'Form FGD RT Versi 1 Lembar A3'!CP75)</f>
        <v/>
      </c>
      <c r="G81" s="156" t="str">
        <f>IF('Form FGD RT Versi 1 Lembar A3'!CQ75="","",'Form FGD RT Versi 1 Lembar A3'!CQ75)</f>
        <v/>
      </c>
      <c r="H81" s="158" t="str">
        <f>IF('Form FGD RT Versi 1 Lembar A3'!CR75="","",'Form FGD RT Versi 1 Lembar A3'!CR75)</f>
        <v/>
      </c>
      <c r="I81" s="157" t="str">
        <f>IF('Form FGD RT Versi 1 Lembar A3'!CS75="","",'Form FGD RT Versi 1 Lembar A3'!CS75)</f>
        <v/>
      </c>
      <c r="J81" s="159" t="str">
        <f>IF('Form FGD RT Versi 1 Lembar A3'!CT75="","",'Form FGD RT Versi 1 Lembar A3'!CT75)</f>
        <v/>
      </c>
      <c r="K81" s="158" t="str">
        <f>IF('Form FGD RT Versi 1 Lembar A3'!CU75="","",'Form FGD RT Versi 1 Lembar A3'!CU75)</f>
        <v/>
      </c>
      <c r="L81" s="156" t="str">
        <f>IF('Form FGD RT Versi 1 Lembar A3'!CV75="","",'Form FGD RT Versi 1 Lembar A3'!CV75)</f>
        <v/>
      </c>
      <c r="M81" s="157" t="str">
        <f>IF('Form FGD RT Versi 1 Lembar A3'!CW75="","",'Form FGD RT Versi 1 Lembar A3'!CW75)</f>
        <v/>
      </c>
      <c r="N81" s="159" t="str">
        <f>IF('Form FGD RT Versi 1 Lembar A3'!CX75="","",'Form FGD RT Versi 1 Lembar A3'!CX75)</f>
        <v/>
      </c>
      <c r="O81" s="158" t="str">
        <f>IF('Form FGD RT Versi 1 Lembar A3'!CY75="","",'Form FGD RT Versi 1 Lembar A3'!CY75)</f>
        <v/>
      </c>
    </row>
    <row r="82" spans="2:15" ht="18.75" customHeight="1" x14ac:dyDescent="0.25">
      <c r="B82" s="156">
        <v>66</v>
      </c>
      <c r="C82" s="68" t="str">
        <f>A.1_Update!C82</f>
        <v/>
      </c>
      <c r="D82" s="156" t="str">
        <f>IF('Form FGD RT Versi 1 Lembar A3'!CN76="","",'Form FGD RT Versi 1 Lembar A3'!CN76)</f>
        <v/>
      </c>
      <c r="E82" s="157" t="str">
        <f>IF('Form FGD RT Versi 1 Lembar A3'!CO76="","",'Form FGD RT Versi 1 Lembar A3'!CO76)</f>
        <v/>
      </c>
      <c r="F82" s="158" t="str">
        <f>IF('Form FGD RT Versi 1 Lembar A3'!CP76="","",'Form FGD RT Versi 1 Lembar A3'!CP76)</f>
        <v/>
      </c>
      <c r="G82" s="156" t="str">
        <f>IF('Form FGD RT Versi 1 Lembar A3'!CQ76="","",'Form FGD RT Versi 1 Lembar A3'!CQ76)</f>
        <v/>
      </c>
      <c r="H82" s="158" t="str">
        <f>IF('Form FGD RT Versi 1 Lembar A3'!CR76="","",'Form FGD RT Versi 1 Lembar A3'!CR76)</f>
        <v/>
      </c>
      <c r="I82" s="157" t="str">
        <f>IF('Form FGD RT Versi 1 Lembar A3'!CS76="","",'Form FGD RT Versi 1 Lembar A3'!CS76)</f>
        <v/>
      </c>
      <c r="J82" s="159" t="str">
        <f>IF('Form FGD RT Versi 1 Lembar A3'!CT76="","",'Form FGD RT Versi 1 Lembar A3'!CT76)</f>
        <v/>
      </c>
      <c r="K82" s="158" t="str">
        <f>IF('Form FGD RT Versi 1 Lembar A3'!CU76="","",'Form FGD RT Versi 1 Lembar A3'!CU76)</f>
        <v/>
      </c>
      <c r="L82" s="156" t="str">
        <f>IF('Form FGD RT Versi 1 Lembar A3'!CV76="","",'Form FGD RT Versi 1 Lembar A3'!CV76)</f>
        <v/>
      </c>
      <c r="M82" s="157" t="str">
        <f>IF('Form FGD RT Versi 1 Lembar A3'!CW76="","",'Form FGD RT Versi 1 Lembar A3'!CW76)</f>
        <v/>
      </c>
      <c r="N82" s="159" t="str">
        <f>IF('Form FGD RT Versi 1 Lembar A3'!CX76="","",'Form FGD RT Versi 1 Lembar A3'!CX76)</f>
        <v/>
      </c>
      <c r="O82" s="158" t="str">
        <f>IF('Form FGD RT Versi 1 Lembar A3'!CY76="","",'Form FGD RT Versi 1 Lembar A3'!CY76)</f>
        <v/>
      </c>
    </row>
    <row r="83" spans="2:15" ht="18.75" customHeight="1" x14ac:dyDescent="0.25">
      <c r="B83" s="156">
        <v>67</v>
      </c>
      <c r="C83" s="68" t="str">
        <f>A.1_Update!C83</f>
        <v/>
      </c>
      <c r="D83" s="156" t="str">
        <f>IF('Form FGD RT Versi 1 Lembar A3'!CN77="","",'Form FGD RT Versi 1 Lembar A3'!CN77)</f>
        <v/>
      </c>
      <c r="E83" s="157" t="str">
        <f>IF('Form FGD RT Versi 1 Lembar A3'!CO77="","",'Form FGD RT Versi 1 Lembar A3'!CO77)</f>
        <v/>
      </c>
      <c r="F83" s="158" t="str">
        <f>IF('Form FGD RT Versi 1 Lembar A3'!CP77="","",'Form FGD RT Versi 1 Lembar A3'!CP77)</f>
        <v/>
      </c>
      <c r="G83" s="156" t="str">
        <f>IF('Form FGD RT Versi 1 Lembar A3'!CQ77="","",'Form FGD RT Versi 1 Lembar A3'!CQ77)</f>
        <v/>
      </c>
      <c r="H83" s="158" t="str">
        <f>IF('Form FGD RT Versi 1 Lembar A3'!CR77="","",'Form FGD RT Versi 1 Lembar A3'!CR77)</f>
        <v/>
      </c>
      <c r="I83" s="157" t="str">
        <f>IF('Form FGD RT Versi 1 Lembar A3'!CS77="","",'Form FGD RT Versi 1 Lembar A3'!CS77)</f>
        <v/>
      </c>
      <c r="J83" s="159" t="str">
        <f>IF('Form FGD RT Versi 1 Lembar A3'!CT77="","",'Form FGD RT Versi 1 Lembar A3'!CT77)</f>
        <v/>
      </c>
      <c r="K83" s="158" t="str">
        <f>IF('Form FGD RT Versi 1 Lembar A3'!CU77="","",'Form FGD RT Versi 1 Lembar A3'!CU77)</f>
        <v/>
      </c>
      <c r="L83" s="156" t="str">
        <f>IF('Form FGD RT Versi 1 Lembar A3'!CV77="","",'Form FGD RT Versi 1 Lembar A3'!CV77)</f>
        <v/>
      </c>
      <c r="M83" s="157" t="str">
        <f>IF('Form FGD RT Versi 1 Lembar A3'!CW77="","",'Form FGD RT Versi 1 Lembar A3'!CW77)</f>
        <v/>
      </c>
      <c r="N83" s="159" t="str">
        <f>IF('Form FGD RT Versi 1 Lembar A3'!CX77="","",'Form FGD RT Versi 1 Lembar A3'!CX77)</f>
        <v/>
      </c>
      <c r="O83" s="158" t="str">
        <f>IF('Form FGD RT Versi 1 Lembar A3'!CY77="","",'Form FGD RT Versi 1 Lembar A3'!CY77)</f>
        <v/>
      </c>
    </row>
    <row r="84" spans="2:15" ht="18.75" customHeight="1" x14ac:dyDescent="0.25">
      <c r="B84" s="156">
        <v>68</v>
      </c>
      <c r="C84" s="68" t="str">
        <f>A.1_Update!C84</f>
        <v/>
      </c>
      <c r="D84" s="156" t="str">
        <f>IF('Form FGD RT Versi 1 Lembar A3'!CN78="","",'Form FGD RT Versi 1 Lembar A3'!CN78)</f>
        <v/>
      </c>
      <c r="E84" s="157" t="str">
        <f>IF('Form FGD RT Versi 1 Lembar A3'!CO78="","",'Form FGD RT Versi 1 Lembar A3'!CO78)</f>
        <v/>
      </c>
      <c r="F84" s="158" t="str">
        <f>IF('Form FGD RT Versi 1 Lembar A3'!CP78="","",'Form FGD RT Versi 1 Lembar A3'!CP78)</f>
        <v/>
      </c>
      <c r="G84" s="156" t="str">
        <f>IF('Form FGD RT Versi 1 Lembar A3'!CQ78="","",'Form FGD RT Versi 1 Lembar A3'!CQ78)</f>
        <v/>
      </c>
      <c r="H84" s="158" t="str">
        <f>IF('Form FGD RT Versi 1 Lembar A3'!CR78="","",'Form FGD RT Versi 1 Lembar A3'!CR78)</f>
        <v/>
      </c>
      <c r="I84" s="157" t="str">
        <f>IF('Form FGD RT Versi 1 Lembar A3'!CS78="","",'Form FGD RT Versi 1 Lembar A3'!CS78)</f>
        <v/>
      </c>
      <c r="J84" s="159" t="str">
        <f>IF('Form FGD RT Versi 1 Lembar A3'!CT78="","",'Form FGD RT Versi 1 Lembar A3'!CT78)</f>
        <v/>
      </c>
      <c r="K84" s="158" t="str">
        <f>IF('Form FGD RT Versi 1 Lembar A3'!CU78="","",'Form FGD RT Versi 1 Lembar A3'!CU78)</f>
        <v/>
      </c>
      <c r="L84" s="156" t="str">
        <f>IF('Form FGD RT Versi 1 Lembar A3'!CV78="","",'Form FGD RT Versi 1 Lembar A3'!CV78)</f>
        <v/>
      </c>
      <c r="M84" s="157" t="str">
        <f>IF('Form FGD RT Versi 1 Lembar A3'!CW78="","",'Form FGD RT Versi 1 Lembar A3'!CW78)</f>
        <v/>
      </c>
      <c r="N84" s="159" t="str">
        <f>IF('Form FGD RT Versi 1 Lembar A3'!CX78="","",'Form FGD RT Versi 1 Lembar A3'!CX78)</f>
        <v/>
      </c>
      <c r="O84" s="158" t="str">
        <f>IF('Form FGD RT Versi 1 Lembar A3'!CY78="","",'Form FGD RT Versi 1 Lembar A3'!CY78)</f>
        <v/>
      </c>
    </row>
    <row r="85" spans="2:15" ht="18.75" customHeight="1" x14ac:dyDescent="0.25">
      <c r="B85" s="156">
        <v>69</v>
      </c>
      <c r="C85" s="68" t="str">
        <f>A.1_Update!C85</f>
        <v/>
      </c>
      <c r="D85" s="156" t="str">
        <f>IF('Form FGD RT Versi 1 Lembar A3'!CN79="","",'Form FGD RT Versi 1 Lembar A3'!CN79)</f>
        <v/>
      </c>
      <c r="E85" s="157" t="str">
        <f>IF('Form FGD RT Versi 1 Lembar A3'!CO79="","",'Form FGD RT Versi 1 Lembar A3'!CO79)</f>
        <v/>
      </c>
      <c r="F85" s="158" t="str">
        <f>IF('Form FGD RT Versi 1 Lembar A3'!CP79="","",'Form FGD RT Versi 1 Lembar A3'!CP79)</f>
        <v/>
      </c>
      <c r="G85" s="156" t="str">
        <f>IF('Form FGD RT Versi 1 Lembar A3'!CQ79="","",'Form FGD RT Versi 1 Lembar A3'!CQ79)</f>
        <v/>
      </c>
      <c r="H85" s="158" t="str">
        <f>IF('Form FGD RT Versi 1 Lembar A3'!CR79="","",'Form FGD RT Versi 1 Lembar A3'!CR79)</f>
        <v/>
      </c>
      <c r="I85" s="157" t="str">
        <f>IF('Form FGD RT Versi 1 Lembar A3'!CS79="","",'Form FGD RT Versi 1 Lembar A3'!CS79)</f>
        <v/>
      </c>
      <c r="J85" s="159" t="str">
        <f>IF('Form FGD RT Versi 1 Lembar A3'!CT79="","",'Form FGD RT Versi 1 Lembar A3'!CT79)</f>
        <v/>
      </c>
      <c r="K85" s="158" t="str">
        <f>IF('Form FGD RT Versi 1 Lembar A3'!CU79="","",'Form FGD RT Versi 1 Lembar A3'!CU79)</f>
        <v/>
      </c>
      <c r="L85" s="156" t="str">
        <f>IF('Form FGD RT Versi 1 Lembar A3'!CV79="","",'Form FGD RT Versi 1 Lembar A3'!CV79)</f>
        <v/>
      </c>
      <c r="M85" s="157" t="str">
        <f>IF('Form FGD RT Versi 1 Lembar A3'!CW79="","",'Form FGD RT Versi 1 Lembar A3'!CW79)</f>
        <v/>
      </c>
      <c r="N85" s="159" t="str">
        <f>IF('Form FGD RT Versi 1 Lembar A3'!CX79="","",'Form FGD RT Versi 1 Lembar A3'!CX79)</f>
        <v/>
      </c>
      <c r="O85" s="158" t="str">
        <f>IF('Form FGD RT Versi 1 Lembar A3'!CY79="","",'Form FGD RT Versi 1 Lembar A3'!CY79)</f>
        <v/>
      </c>
    </row>
    <row r="86" spans="2:15" ht="18.75" customHeight="1" x14ac:dyDescent="0.25">
      <c r="B86" s="156">
        <v>70</v>
      </c>
      <c r="C86" s="68" t="str">
        <f>A.1_Update!C86</f>
        <v/>
      </c>
      <c r="D86" s="156" t="str">
        <f>IF('Form FGD RT Versi 1 Lembar A3'!CN80="","",'Form FGD RT Versi 1 Lembar A3'!CN80)</f>
        <v/>
      </c>
      <c r="E86" s="157" t="str">
        <f>IF('Form FGD RT Versi 1 Lembar A3'!CO80="","",'Form FGD RT Versi 1 Lembar A3'!CO80)</f>
        <v/>
      </c>
      <c r="F86" s="158" t="str">
        <f>IF('Form FGD RT Versi 1 Lembar A3'!CP80="","",'Form FGD RT Versi 1 Lembar A3'!CP80)</f>
        <v/>
      </c>
      <c r="G86" s="156" t="str">
        <f>IF('Form FGD RT Versi 1 Lembar A3'!CQ80="","",'Form FGD RT Versi 1 Lembar A3'!CQ80)</f>
        <v/>
      </c>
      <c r="H86" s="158" t="str">
        <f>IF('Form FGD RT Versi 1 Lembar A3'!CR80="","",'Form FGD RT Versi 1 Lembar A3'!CR80)</f>
        <v/>
      </c>
      <c r="I86" s="157" t="str">
        <f>IF('Form FGD RT Versi 1 Lembar A3'!CS80="","",'Form FGD RT Versi 1 Lembar A3'!CS80)</f>
        <v/>
      </c>
      <c r="J86" s="159" t="str">
        <f>IF('Form FGD RT Versi 1 Lembar A3'!CT80="","",'Form FGD RT Versi 1 Lembar A3'!CT80)</f>
        <v/>
      </c>
      <c r="K86" s="158" t="str">
        <f>IF('Form FGD RT Versi 1 Lembar A3'!CU80="","",'Form FGD RT Versi 1 Lembar A3'!CU80)</f>
        <v/>
      </c>
      <c r="L86" s="156" t="str">
        <f>IF('Form FGD RT Versi 1 Lembar A3'!CV80="","",'Form FGD RT Versi 1 Lembar A3'!CV80)</f>
        <v/>
      </c>
      <c r="M86" s="157" t="str">
        <f>IF('Form FGD RT Versi 1 Lembar A3'!CW80="","",'Form FGD RT Versi 1 Lembar A3'!CW80)</f>
        <v/>
      </c>
      <c r="N86" s="159" t="str">
        <f>IF('Form FGD RT Versi 1 Lembar A3'!CX80="","",'Form FGD RT Versi 1 Lembar A3'!CX80)</f>
        <v/>
      </c>
      <c r="O86" s="158" t="str">
        <f>IF('Form FGD RT Versi 1 Lembar A3'!CY80="","",'Form FGD RT Versi 1 Lembar A3'!CY80)</f>
        <v/>
      </c>
    </row>
    <row r="87" spans="2:15" ht="18.75" customHeight="1" x14ac:dyDescent="0.25">
      <c r="B87" s="156">
        <v>71</v>
      </c>
      <c r="C87" s="68" t="str">
        <f>A.1_Update!C87</f>
        <v/>
      </c>
      <c r="D87" s="156" t="str">
        <f>IF('Form FGD RT Versi 1 Lembar A3'!CN81="","",'Form FGD RT Versi 1 Lembar A3'!CN81)</f>
        <v/>
      </c>
      <c r="E87" s="157" t="str">
        <f>IF('Form FGD RT Versi 1 Lembar A3'!CO81="","",'Form FGD RT Versi 1 Lembar A3'!CO81)</f>
        <v/>
      </c>
      <c r="F87" s="158" t="str">
        <f>IF('Form FGD RT Versi 1 Lembar A3'!CP81="","",'Form FGD RT Versi 1 Lembar A3'!CP81)</f>
        <v/>
      </c>
      <c r="G87" s="156" t="str">
        <f>IF('Form FGD RT Versi 1 Lembar A3'!CQ81="","",'Form FGD RT Versi 1 Lembar A3'!CQ81)</f>
        <v/>
      </c>
      <c r="H87" s="158" t="str">
        <f>IF('Form FGD RT Versi 1 Lembar A3'!CR81="","",'Form FGD RT Versi 1 Lembar A3'!CR81)</f>
        <v/>
      </c>
      <c r="I87" s="157" t="str">
        <f>IF('Form FGD RT Versi 1 Lembar A3'!CS81="","",'Form FGD RT Versi 1 Lembar A3'!CS81)</f>
        <v/>
      </c>
      <c r="J87" s="159" t="str">
        <f>IF('Form FGD RT Versi 1 Lembar A3'!CT81="","",'Form FGD RT Versi 1 Lembar A3'!CT81)</f>
        <v/>
      </c>
      <c r="K87" s="158" t="str">
        <f>IF('Form FGD RT Versi 1 Lembar A3'!CU81="","",'Form FGD RT Versi 1 Lembar A3'!CU81)</f>
        <v/>
      </c>
      <c r="L87" s="156" t="str">
        <f>IF('Form FGD RT Versi 1 Lembar A3'!CV81="","",'Form FGD RT Versi 1 Lembar A3'!CV81)</f>
        <v/>
      </c>
      <c r="M87" s="157" t="str">
        <f>IF('Form FGD RT Versi 1 Lembar A3'!CW81="","",'Form FGD RT Versi 1 Lembar A3'!CW81)</f>
        <v/>
      </c>
      <c r="N87" s="159" t="str">
        <f>IF('Form FGD RT Versi 1 Lembar A3'!CX81="","",'Form FGD RT Versi 1 Lembar A3'!CX81)</f>
        <v/>
      </c>
      <c r="O87" s="158" t="str">
        <f>IF('Form FGD RT Versi 1 Lembar A3'!CY81="","",'Form FGD RT Versi 1 Lembar A3'!CY81)</f>
        <v/>
      </c>
    </row>
    <row r="88" spans="2:15" ht="18.75" customHeight="1" x14ac:dyDescent="0.25">
      <c r="B88" s="156">
        <v>72</v>
      </c>
      <c r="C88" s="68" t="str">
        <f>A.1_Update!C88</f>
        <v/>
      </c>
      <c r="D88" s="156" t="str">
        <f>IF('Form FGD RT Versi 1 Lembar A3'!CN82="","",'Form FGD RT Versi 1 Lembar A3'!CN82)</f>
        <v/>
      </c>
      <c r="E88" s="157" t="str">
        <f>IF('Form FGD RT Versi 1 Lembar A3'!CO82="","",'Form FGD RT Versi 1 Lembar A3'!CO82)</f>
        <v/>
      </c>
      <c r="F88" s="158" t="str">
        <f>IF('Form FGD RT Versi 1 Lembar A3'!CP82="","",'Form FGD RT Versi 1 Lembar A3'!CP82)</f>
        <v/>
      </c>
      <c r="G88" s="156" t="str">
        <f>IF('Form FGD RT Versi 1 Lembar A3'!CQ82="","",'Form FGD RT Versi 1 Lembar A3'!CQ82)</f>
        <v/>
      </c>
      <c r="H88" s="158" t="str">
        <f>IF('Form FGD RT Versi 1 Lembar A3'!CR82="","",'Form FGD RT Versi 1 Lembar A3'!CR82)</f>
        <v/>
      </c>
      <c r="I88" s="157" t="str">
        <f>IF('Form FGD RT Versi 1 Lembar A3'!CS82="","",'Form FGD RT Versi 1 Lembar A3'!CS82)</f>
        <v/>
      </c>
      <c r="J88" s="159" t="str">
        <f>IF('Form FGD RT Versi 1 Lembar A3'!CT82="","",'Form FGD RT Versi 1 Lembar A3'!CT82)</f>
        <v/>
      </c>
      <c r="K88" s="158" t="str">
        <f>IF('Form FGD RT Versi 1 Lembar A3'!CU82="","",'Form FGD RT Versi 1 Lembar A3'!CU82)</f>
        <v/>
      </c>
      <c r="L88" s="156" t="str">
        <f>IF('Form FGD RT Versi 1 Lembar A3'!CV82="","",'Form FGD RT Versi 1 Lembar A3'!CV82)</f>
        <v/>
      </c>
      <c r="M88" s="157" t="str">
        <f>IF('Form FGD RT Versi 1 Lembar A3'!CW82="","",'Form FGD RT Versi 1 Lembar A3'!CW82)</f>
        <v/>
      </c>
      <c r="N88" s="159" t="str">
        <f>IF('Form FGD RT Versi 1 Lembar A3'!CX82="","",'Form FGD RT Versi 1 Lembar A3'!CX82)</f>
        <v/>
      </c>
      <c r="O88" s="158" t="str">
        <f>IF('Form FGD RT Versi 1 Lembar A3'!CY82="","",'Form FGD RT Versi 1 Lembar A3'!CY82)</f>
        <v/>
      </c>
    </row>
    <row r="89" spans="2:15" ht="18.75" customHeight="1" x14ac:dyDescent="0.25">
      <c r="B89" s="156">
        <v>73</v>
      </c>
      <c r="C89" s="68" t="str">
        <f>A.1_Update!C89</f>
        <v/>
      </c>
      <c r="D89" s="156" t="str">
        <f>IF('Form FGD RT Versi 1 Lembar A3'!CN83="","",'Form FGD RT Versi 1 Lembar A3'!CN83)</f>
        <v/>
      </c>
      <c r="E89" s="157" t="str">
        <f>IF('Form FGD RT Versi 1 Lembar A3'!CO83="","",'Form FGD RT Versi 1 Lembar A3'!CO83)</f>
        <v/>
      </c>
      <c r="F89" s="158" t="str">
        <f>IF('Form FGD RT Versi 1 Lembar A3'!CP83="","",'Form FGD RT Versi 1 Lembar A3'!CP83)</f>
        <v/>
      </c>
      <c r="G89" s="156" t="str">
        <f>IF('Form FGD RT Versi 1 Lembar A3'!CQ83="","",'Form FGD RT Versi 1 Lembar A3'!CQ83)</f>
        <v/>
      </c>
      <c r="H89" s="158" t="str">
        <f>IF('Form FGD RT Versi 1 Lembar A3'!CR83="","",'Form FGD RT Versi 1 Lembar A3'!CR83)</f>
        <v/>
      </c>
      <c r="I89" s="157" t="str">
        <f>IF('Form FGD RT Versi 1 Lembar A3'!CS83="","",'Form FGD RT Versi 1 Lembar A3'!CS83)</f>
        <v/>
      </c>
      <c r="J89" s="159" t="str">
        <f>IF('Form FGD RT Versi 1 Lembar A3'!CT83="","",'Form FGD RT Versi 1 Lembar A3'!CT83)</f>
        <v/>
      </c>
      <c r="K89" s="158" t="str">
        <f>IF('Form FGD RT Versi 1 Lembar A3'!CU83="","",'Form FGD RT Versi 1 Lembar A3'!CU83)</f>
        <v/>
      </c>
      <c r="L89" s="156" t="str">
        <f>IF('Form FGD RT Versi 1 Lembar A3'!CV83="","",'Form FGD RT Versi 1 Lembar A3'!CV83)</f>
        <v/>
      </c>
      <c r="M89" s="157" t="str">
        <f>IF('Form FGD RT Versi 1 Lembar A3'!CW83="","",'Form FGD RT Versi 1 Lembar A3'!CW83)</f>
        <v/>
      </c>
      <c r="N89" s="159" t="str">
        <f>IF('Form FGD RT Versi 1 Lembar A3'!CX83="","",'Form FGD RT Versi 1 Lembar A3'!CX83)</f>
        <v/>
      </c>
      <c r="O89" s="158" t="str">
        <f>IF('Form FGD RT Versi 1 Lembar A3'!CY83="","",'Form FGD RT Versi 1 Lembar A3'!CY83)</f>
        <v/>
      </c>
    </row>
    <row r="90" spans="2:15" ht="18.75" customHeight="1" x14ac:dyDescent="0.25">
      <c r="B90" s="156">
        <v>74</v>
      </c>
      <c r="C90" s="68" t="str">
        <f>A.1_Update!C90</f>
        <v/>
      </c>
      <c r="D90" s="156" t="str">
        <f>IF('Form FGD RT Versi 1 Lembar A3'!CN84="","",'Form FGD RT Versi 1 Lembar A3'!CN84)</f>
        <v/>
      </c>
      <c r="E90" s="157" t="str">
        <f>IF('Form FGD RT Versi 1 Lembar A3'!CO84="","",'Form FGD RT Versi 1 Lembar A3'!CO84)</f>
        <v/>
      </c>
      <c r="F90" s="158" t="str">
        <f>IF('Form FGD RT Versi 1 Lembar A3'!CP84="","",'Form FGD RT Versi 1 Lembar A3'!CP84)</f>
        <v/>
      </c>
      <c r="G90" s="156" t="str">
        <f>IF('Form FGD RT Versi 1 Lembar A3'!CQ84="","",'Form FGD RT Versi 1 Lembar A3'!CQ84)</f>
        <v/>
      </c>
      <c r="H90" s="158" t="str">
        <f>IF('Form FGD RT Versi 1 Lembar A3'!CR84="","",'Form FGD RT Versi 1 Lembar A3'!CR84)</f>
        <v/>
      </c>
      <c r="I90" s="157" t="str">
        <f>IF('Form FGD RT Versi 1 Lembar A3'!CS84="","",'Form FGD RT Versi 1 Lembar A3'!CS84)</f>
        <v/>
      </c>
      <c r="J90" s="159" t="str">
        <f>IF('Form FGD RT Versi 1 Lembar A3'!CT84="","",'Form FGD RT Versi 1 Lembar A3'!CT84)</f>
        <v/>
      </c>
      <c r="K90" s="158" t="str">
        <f>IF('Form FGD RT Versi 1 Lembar A3'!CU84="","",'Form FGD RT Versi 1 Lembar A3'!CU84)</f>
        <v/>
      </c>
      <c r="L90" s="156" t="str">
        <f>IF('Form FGD RT Versi 1 Lembar A3'!CV84="","",'Form FGD RT Versi 1 Lembar A3'!CV84)</f>
        <v/>
      </c>
      <c r="M90" s="157" t="str">
        <f>IF('Form FGD RT Versi 1 Lembar A3'!CW84="","",'Form FGD RT Versi 1 Lembar A3'!CW84)</f>
        <v/>
      </c>
      <c r="N90" s="159" t="str">
        <f>IF('Form FGD RT Versi 1 Lembar A3'!CX84="","",'Form FGD RT Versi 1 Lembar A3'!CX84)</f>
        <v/>
      </c>
      <c r="O90" s="158" t="str">
        <f>IF('Form FGD RT Versi 1 Lembar A3'!CY84="","",'Form FGD RT Versi 1 Lembar A3'!CY84)</f>
        <v/>
      </c>
    </row>
    <row r="91" spans="2:15" ht="18.75" customHeight="1" x14ac:dyDescent="0.25">
      <c r="B91" s="156">
        <v>75</v>
      </c>
      <c r="C91" s="68" t="str">
        <f>A.1_Update!C91</f>
        <v/>
      </c>
      <c r="D91" s="156" t="str">
        <f>IF('Form FGD RT Versi 1 Lembar A3'!CN85="","",'Form FGD RT Versi 1 Lembar A3'!CN85)</f>
        <v/>
      </c>
      <c r="E91" s="157" t="str">
        <f>IF('Form FGD RT Versi 1 Lembar A3'!CO85="","",'Form FGD RT Versi 1 Lembar A3'!CO85)</f>
        <v/>
      </c>
      <c r="F91" s="158" t="str">
        <f>IF('Form FGD RT Versi 1 Lembar A3'!CP85="","",'Form FGD RT Versi 1 Lembar A3'!CP85)</f>
        <v/>
      </c>
      <c r="G91" s="156" t="str">
        <f>IF('Form FGD RT Versi 1 Lembar A3'!CQ85="","",'Form FGD RT Versi 1 Lembar A3'!CQ85)</f>
        <v/>
      </c>
      <c r="H91" s="158" t="str">
        <f>IF('Form FGD RT Versi 1 Lembar A3'!CR85="","",'Form FGD RT Versi 1 Lembar A3'!CR85)</f>
        <v/>
      </c>
      <c r="I91" s="157" t="str">
        <f>IF('Form FGD RT Versi 1 Lembar A3'!CS85="","",'Form FGD RT Versi 1 Lembar A3'!CS85)</f>
        <v/>
      </c>
      <c r="J91" s="159" t="str">
        <f>IF('Form FGD RT Versi 1 Lembar A3'!CT85="","",'Form FGD RT Versi 1 Lembar A3'!CT85)</f>
        <v/>
      </c>
      <c r="K91" s="158" t="str">
        <f>IF('Form FGD RT Versi 1 Lembar A3'!CU85="","",'Form FGD RT Versi 1 Lembar A3'!CU85)</f>
        <v/>
      </c>
      <c r="L91" s="156" t="str">
        <f>IF('Form FGD RT Versi 1 Lembar A3'!CV85="","",'Form FGD RT Versi 1 Lembar A3'!CV85)</f>
        <v/>
      </c>
      <c r="M91" s="157" t="str">
        <f>IF('Form FGD RT Versi 1 Lembar A3'!CW85="","",'Form FGD RT Versi 1 Lembar A3'!CW85)</f>
        <v/>
      </c>
      <c r="N91" s="159" t="str">
        <f>IF('Form FGD RT Versi 1 Lembar A3'!CX85="","",'Form FGD RT Versi 1 Lembar A3'!CX85)</f>
        <v/>
      </c>
      <c r="O91" s="158" t="str">
        <f>IF('Form FGD RT Versi 1 Lembar A3'!CY85="","",'Form FGD RT Versi 1 Lembar A3'!CY85)</f>
        <v/>
      </c>
    </row>
    <row r="92" spans="2:15" ht="18.75" customHeight="1" x14ac:dyDescent="0.25">
      <c r="B92" s="156">
        <v>76</v>
      </c>
      <c r="C92" s="68" t="str">
        <f>A.1_Update!C92</f>
        <v/>
      </c>
      <c r="D92" s="156" t="str">
        <f>IF('Form FGD RT Versi 1 Lembar A3'!CN86="","",'Form FGD RT Versi 1 Lembar A3'!CN86)</f>
        <v/>
      </c>
      <c r="E92" s="157" t="str">
        <f>IF('Form FGD RT Versi 1 Lembar A3'!CO86="","",'Form FGD RT Versi 1 Lembar A3'!CO86)</f>
        <v/>
      </c>
      <c r="F92" s="158" t="str">
        <f>IF('Form FGD RT Versi 1 Lembar A3'!CP86="","",'Form FGD RT Versi 1 Lembar A3'!CP86)</f>
        <v/>
      </c>
      <c r="G92" s="156" t="str">
        <f>IF('Form FGD RT Versi 1 Lembar A3'!CQ86="","",'Form FGD RT Versi 1 Lembar A3'!CQ86)</f>
        <v/>
      </c>
      <c r="H92" s="158" t="str">
        <f>IF('Form FGD RT Versi 1 Lembar A3'!CR86="","",'Form FGD RT Versi 1 Lembar A3'!CR86)</f>
        <v/>
      </c>
      <c r="I92" s="157" t="str">
        <f>IF('Form FGD RT Versi 1 Lembar A3'!CS86="","",'Form FGD RT Versi 1 Lembar A3'!CS86)</f>
        <v/>
      </c>
      <c r="J92" s="159" t="str">
        <f>IF('Form FGD RT Versi 1 Lembar A3'!CT86="","",'Form FGD RT Versi 1 Lembar A3'!CT86)</f>
        <v/>
      </c>
      <c r="K92" s="158" t="str">
        <f>IF('Form FGD RT Versi 1 Lembar A3'!CU86="","",'Form FGD RT Versi 1 Lembar A3'!CU86)</f>
        <v/>
      </c>
      <c r="L92" s="156" t="str">
        <f>IF('Form FGD RT Versi 1 Lembar A3'!CV86="","",'Form FGD RT Versi 1 Lembar A3'!CV86)</f>
        <v/>
      </c>
      <c r="M92" s="157" t="str">
        <f>IF('Form FGD RT Versi 1 Lembar A3'!CW86="","",'Form FGD RT Versi 1 Lembar A3'!CW86)</f>
        <v/>
      </c>
      <c r="N92" s="159" t="str">
        <f>IF('Form FGD RT Versi 1 Lembar A3'!CX86="","",'Form FGD RT Versi 1 Lembar A3'!CX86)</f>
        <v/>
      </c>
      <c r="O92" s="158" t="str">
        <f>IF('Form FGD RT Versi 1 Lembar A3'!CY86="","",'Form FGD RT Versi 1 Lembar A3'!CY86)</f>
        <v/>
      </c>
    </row>
    <row r="93" spans="2:15" ht="18.75" customHeight="1" x14ac:dyDescent="0.25">
      <c r="B93" s="156">
        <v>77</v>
      </c>
      <c r="C93" s="68" t="str">
        <f>A.1_Update!C93</f>
        <v/>
      </c>
      <c r="D93" s="156" t="str">
        <f>IF('Form FGD RT Versi 1 Lembar A3'!CN87="","",'Form FGD RT Versi 1 Lembar A3'!CN87)</f>
        <v/>
      </c>
      <c r="E93" s="157" t="str">
        <f>IF('Form FGD RT Versi 1 Lembar A3'!CO87="","",'Form FGD RT Versi 1 Lembar A3'!CO87)</f>
        <v/>
      </c>
      <c r="F93" s="158" t="str">
        <f>IF('Form FGD RT Versi 1 Lembar A3'!CP87="","",'Form FGD RT Versi 1 Lembar A3'!CP87)</f>
        <v/>
      </c>
      <c r="G93" s="156" t="str">
        <f>IF('Form FGD RT Versi 1 Lembar A3'!CQ87="","",'Form FGD RT Versi 1 Lembar A3'!CQ87)</f>
        <v/>
      </c>
      <c r="H93" s="158" t="str">
        <f>IF('Form FGD RT Versi 1 Lembar A3'!CR87="","",'Form FGD RT Versi 1 Lembar A3'!CR87)</f>
        <v/>
      </c>
      <c r="I93" s="157" t="str">
        <f>IF('Form FGD RT Versi 1 Lembar A3'!CS87="","",'Form FGD RT Versi 1 Lembar A3'!CS87)</f>
        <v/>
      </c>
      <c r="J93" s="159" t="str">
        <f>IF('Form FGD RT Versi 1 Lembar A3'!CT87="","",'Form FGD RT Versi 1 Lembar A3'!CT87)</f>
        <v/>
      </c>
      <c r="K93" s="158" t="str">
        <f>IF('Form FGD RT Versi 1 Lembar A3'!CU87="","",'Form FGD RT Versi 1 Lembar A3'!CU87)</f>
        <v/>
      </c>
      <c r="L93" s="156" t="str">
        <f>IF('Form FGD RT Versi 1 Lembar A3'!CV87="","",'Form FGD RT Versi 1 Lembar A3'!CV87)</f>
        <v/>
      </c>
      <c r="M93" s="157" t="str">
        <f>IF('Form FGD RT Versi 1 Lembar A3'!CW87="","",'Form FGD RT Versi 1 Lembar A3'!CW87)</f>
        <v/>
      </c>
      <c r="N93" s="159" t="str">
        <f>IF('Form FGD RT Versi 1 Lembar A3'!CX87="","",'Form FGD RT Versi 1 Lembar A3'!CX87)</f>
        <v/>
      </c>
      <c r="O93" s="158" t="str">
        <f>IF('Form FGD RT Versi 1 Lembar A3'!CY87="","",'Form FGD RT Versi 1 Lembar A3'!CY87)</f>
        <v/>
      </c>
    </row>
    <row r="94" spans="2:15" ht="18.75" customHeight="1" x14ac:dyDescent="0.25">
      <c r="B94" s="156">
        <v>78</v>
      </c>
      <c r="C94" s="68" t="str">
        <f>A.1_Update!C94</f>
        <v/>
      </c>
      <c r="D94" s="156" t="str">
        <f>IF('Form FGD RT Versi 1 Lembar A3'!CN88="","",'Form FGD RT Versi 1 Lembar A3'!CN88)</f>
        <v/>
      </c>
      <c r="E94" s="157" t="str">
        <f>IF('Form FGD RT Versi 1 Lembar A3'!CO88="","",'Form FGD RT Versi 1 Lembar A3'!CO88)</f>
        <v/>
      </c>
      <c r="F94" s="158" t="str">
        <f>IF('Form FGD RT Versi 1 Lembar A3'!CP88="","",'Form FGD RT Versi 1 Lembar A3'!CP88)</f>
        <v/>
      </c>
      <c r="G94" s="156" t="str">
        <f>IF('Form FGD RT Versi 1 Lembar A3'!CQ88="","",'Form FGD RT Versi 1 Lembar A3'!CQ88)</f>
        <v/>
      </c>
      <c r="H94" s="158" t="str">
        <f>IF('Form FGD RT Versi 1 Lembar A3'!CR88="","",'Form FGD RT Versi 1 Lembar A3'!CR88)</f>
        <v/>
      </c>
      <c r="I94" s="157" t="str">
        <f>IF('Form FGD RT Versi 1 Lembar A3'!CS88="","",'Form FGD RT Versi 1 Lembar A3'!CS88)</f>
        <v/>
      </c>
      <c r="J94" s="159" t="str">
        <f>IF('Form FGD RT Versi 1 Lembar A3'!CT88="","",'Form FGD RT Versi 1 Lembar A3'!CT88)</f>
        <v/>
      </c>
      <c r="K94" s="158" t="str">
        <f>IF('Form FGD RT Versi 1 Lembar A3'!CU88="","",'Form FGD RT Versi 1 Lembar A3'!CU88)</f>
        <v/>
      </c>
      <c r="L94" s="156" t="str">
        <f>IF('Form FGD RT Versi 1 Lembar A3'!CV88="","",'Form FGD RT Versi 1 Lembar A3'!CV88)</f>
        <v/>
      </c>
      <c r="M94" s="157" t="str">
        <f>IF('Form FGD RT Versi 1 Lembar A3'!CW88="","",'Form FGD RT Versi 1 Lembar A3'!CW88)</f>
        <v/>
      </c>
      <c r="N94" s="159" t="str">
        <f>IF('Form FGD RT Versi 1 Lembar A3'!CX88="","",'Form FGD RT Versi 1 Lembar A3'!CX88)</f>
        <v/>
      </c>
      <c r="O94" s="158" t="str">
        <f>IF('Form FGD RT Versi 1 Lembar A3'!CY88="","",'Form FGD RT Versi 1 Lembar A3'!CY88)</f>
        <v/>
      </c>
    </row>
    <row r="95" spans="2:15" ht="18.75" customHeight="1" x14ac:dyDescent="0.25">
      <c r="B95" s="156">
        <v>79</v>
      </c>
      <c r="C95" s="68" t="str">
        <f>A.1_Update!C95</f>
        <v/>
      </c>
      <c r="D95" s="156" t="str">
        <f>IF('Form FGD RT Versi 1 Lembar A3'!CN89="","",'Form FGD RT Versi 1 Lembar A3'!CN89)</f>
        <v/>
      </c>
      <c r="E95" s="157" t="str">
        <f>IF('Form FGD RT Versi 1 Lembar A3'!CO89="","",'Form FGD RT Versi 1 Lembar A3'!CO89)</f>
        <v/>
      </c>
      <c r="F95" s="158" t="str">
        <f>IF('Form FGD RT Versi 1 Lembar A3'!CP89="","",'Form FGD RT Versi 1 Lembar A3'!CP89)</f>
        <v/>
      </c>
      <c r="G95" s="156" t="str">
        <f>IF('Form FGD RT Versi 1 Lembar A3'!CQ89="","",'Form FGD RT Versi 1 Lembar A3'!CQ89)</f>
        <v/>
      </c>
      <c r="H95" s="158" t="str">
        <f>IF('Form FGD RT Versi 1 Lembar A3'!CR89="","",'Form FGD RT Versi 1 Lembar A3'!CR89)</f>
        <v/>
      </c>
      <c r="I95" s="157" t="str">
        <f>IF('Form FGD RT Versi 1 Lembar A3'!CS89="","",'Form FGD RT Versi 1 Lembar A3'!CS89)</f>
        <v/>
      </c>
      <c r="J95" s="159" t="str">
        <f>IF('Form FGD RT Versi 1 Lembar A3'!CT89="","",'Form FGD RT Versi 1 Lembar A3'!CT89)</f>
        <v/>
      </c>
      <c r="K95" s="158" t="str">
        <f>IF('Form FGD RT Versi 1 Lembar A3'!CU89="","",'Form FGD RT Versi 1 Lembar A3'!CU89)</f>
        <v/>
      </c>
      <c r="L95" s="156" t="str">
        <f>IF('Form FGD RT Versi 1 Lembar A3'!CV89="","",'Form FGD RT Versi 1 Lembar A3'!CV89)</f>
        <v/>
      </c>
      <c r="M95" s="157" t="str">
        <f>IF('Form FGD RT Versi 1 Lembar A3'!CW89="","",'Form FGD RT Versi 1 Lembar A3'!CW89)</f>
        <v/>
      </c>
      <c r="N95" s="159" t="str">
        <f>IF('Form FGD RT Versi 1 Lembar A3'!CX89="","",'Form FGD RT Versi 1 Lembar A3'!CX89)</f>
        <v/>
      </c>
      <c r="O95" s="158" t="str">
        <f>IF('Form FGD RT Versi 1 Lembar A3'!CY89="","",'Form FGD RT Versi 1 Lembar A3'!CY89)</f>
        <v/>
      </c>
    </row>
    <row r="96" spans="2:15" ht="18.75" customHeight="1" x14ac:dyDescent="0.25">
      <c r="B96" s="156">
        <v>80</v>
      </c>
      <c r="C96" s="68" t="str">
        <f>A.1_Update!C96</f>
        <v/>
      </c>
      <c r="D96" s="156" t="str">
        <f>IF('Form FGD RT Versi 1 Lembar A3'!CN90="","",'Form FGD RT Versi 1 Lembar A3'!CN90)</f>
        <v/>
      </c>
      <c r="E96" s="157" t="str">
        <f>IF('Form FGD RT Versi 1 Lembar A3'!CO90="","",'Form FGD RT Versi 1 Lembar A3'!CO90)</f>
        <v/>
      </c>
      <c r="F96" s="158" t="str">
        <f>IF('Form FGD RT Versi 1 Lembar A3'!CP90="","",'Form FGD RT Versi 1 Lembar A3'!CP90)</f>
        <v/>
      </c>
      <c r="G96" s="156" t="str">
        <f>IF('Form FGD RT Versi 1 Lembar A3'!CQ90="","",'Form FGD RT Versi 1 Lembar A3'!CQ90)</f>
        <v/>
      </c>
      <c r="H96" s="158" t="str">
        <f>IF('Form FGD RT Versi 1 Lembar A3'!CR90="","",'Form FGD RT Versi 1 Lembar A3'!CR90)</f>
        <v/>
      </c>
      <c r="I96" s="157" t="str">
        <f>IF('Form FGD RT Versi 1 Lembar A3'!CS90="","",'Form FGD RT Versi 1 Lembar A3'!CS90)</f>
        <v/>
      </c>
      <c r="J96" s="159" t="str">
        <f>IF('Form FGD RT Versi 1 Lembar A3'!CT90="","",'Form FGD RT Versi 1 Lembar A3'!CT90)</f>
        <v/>
      </c>
      <c r="K96" s="158" t="str">
        <f>IF('Form FGD RT Versi 1 Lembar A3'!CU90="","",'Form FGD RT Versi 1 Lembar A3'!CU90)</f>
        <v/>
      </c>
      <c r="L96" s="156" t="str">
        <f>IF('Form FGD RT Versi 1 Lembar A3'!CV90="","",'Form FGD RT Versi 1 Lembar A3'!CV90)</f>
        <v/>
      </c>
      <c r="M96" s="157" t="str">
        <f>IF('Form FGD RT Versi 1 Lembar A3'!CW90="","",'Form FGD RT Versi 1 Lembar A3'!CW90)</f>
        <v/>
      </c>
      <c r="N96" s="159" t="str">
        <f>IF('Form FGD RT Versi 1 Lembar A3'!CX90="","",'Form FGD RT Versi 1 Lembar A3'!CX90)</f>
        <v/>
      </c>
      <c r="O96" s="158" t="str">
        <f>IF('Form FGD RT Versi 1 Lembar A3'!CY90="","",'Form FGD RT Versi 1 Lembar A3'!CY90)</f>
        <v/>
      </c>
    </row>
    <row r="97" spans="2:15" ht="18.75" customHeight="1" x14ac:dyDescent="0.25">
      <c r="B97" s="156">
        <v>81</v>
      </c>
      <c r="C97" s="68" t="str">
        <f>A.1_Update!C97</f>
        <v/>
      </c>
      <c r="D97" s="156" t="str">
        <f>IF('Form FGD RT Versi 1 Lembar A3'!CN91="","",'Form FGD RT Versi 1 Lembar A3'!CN91)</f>
        <v/>
      </c>
      <c r="E97" s="157" t="str">
        <f>IF('Form FGD RT Versi 1 Lembar A3'!CO91="","",'Form FGD RT Versi 1 Lembar A3'!CO91)</f>
        <v/>
      </c>
      <c r="F97" s="158" t="str">
        <f>IF('Form FGD RT Versi 1 Lembar A3'!CP91="","",'Form FGD RT Versi 1 Lembar A3'!CP91)</f>
        <v/>
      </c>
      <c r="G97" s="156" t="str">
        <f>IF('Form FGD RT Versi 1 Lembar A3'!CQ91="","",'Form FGD RT Versi 1 Lembar A3'!CQ91)</f>
        <v/>
      </c>
      <c r="H97" s="158" t="str">
        <f>IF('Form FGD RT Versi 1 Lembar A3'!CR91="","",'Form FGD RT Versi 1 Lembar A3'!CR91)</f>
        <v/>
      </c>
      <c r="I97" s="157" t="str">
        <f>IF('Form FGD RT Versi 1 Lembar A3'!CS91="","",'Form FGD RT Versi 1 Lembar A3'!CS91)</f>
        <v/>
      </c>
      <c r="J97" s="159" t="str">
        <f>IF('Form FGD RT Versi 1 Lembar A3'!CT91="","",'Form FGD RT Versi 1 Lembar A3'!CT91)</f>
        <v/>
      </c>
      <c r="K97" s="158" t="str">
        <f>IF('Form FGD RT Versi 1 Lembar A3'!CU91="","",'Form FGD RT Versi 1 Lembar A3'!CU91)</f>
        <v/>
      </c>
      <c r="L97" s="156" t="str">
        <f>IF('Form FGD RT Versi 1 Lembar A3'!CV91="","",'Form FGD RT Versi 1 Lembar A3'!CV91)</f>
        <v/>
      </c>
      <c r="M97" s="157" t="str">
        <f>IF('Form FGD RT Versi 1 Lembar A3'!CW91="","",'Form FGD RT Versi 1 Lembar A3'!CW91)</f>
        <v/>
      </c>
      <c r="N97" s="159" t="str">
        <f>IF('Form FGD RT Versi 1 Lembar A3'!CX91="","",'Form FGD RT Versi 1 Lembar A3'!CX91)</f>
        <v/>
      </c>
      <c r="O97" s="158" t="str">
        <f>IF('Form FGD RT Versi 1 Lembar A3'!CY91="","",'Form FGD RT Versi 1 Lembar A3'!CY91)</f>
        <v/>
      </c>
    </row>
    <row r="98" spans="2:15" ht="18.75" customHeight="1" x14ac:dyDescent="0.25">
      <c r="B98" s="156">
        <v>82</v>
      </c>
      <c r="C98" s="68" t="str">
        <f>A.1_Update!C98</f>
        <v/>
      </c>
      <c r="D98" s="156" t="str">
        <f>IF('Form FGD RT Versi 1 Lembar A3'!CN92="","",'Form FGD RT Versi 1 Lembar A3'!CN92)</f>
        <v/>
      </c>
      <c r="E98" s="157" t="str">
        <f>IF('Form FGD RT Versi 1 Lembar A3'!CO92="","",'Form FGD RT Versi 1 Lembar A3'!CO92)</f>
        <v/>
      </c>
      <c r="F98" s="158" t="str">
        <f>IF('Form FGD RT Versi 1 Lembar A3'!CP92="","",'Form FGD RT Versi 1 Lembar A3'!CP92)</f>
        <v/>
      </c>
      <c r="G98" s="156" t="str">
        <f>IF('Form FGD RT Versi 1 Lembar A3'!CQ92="","",'Form FGD RT Versi 1 Lembar A3'!CQ92)</f>
        <v/>
      </c>
      <c r="H98" s="158" t="str">
        <f>IF('Form FGD RT Versi 1 Lembar A3'!CR92="","",'Form FGD RT Versi 1 Lembar A3'!CR92)</f>
        <v/>
      </c>
      <c r="I98" s="157" t="str">
        <f>IF('Form FGD RT Versi 1 Lembar A3'!CS92="","",'Form FGD RT Versi 1 Lembar A3'!CS92)</f>
        <v/>
      </c>
      <c r="J98" s="159" t="str">
        <f>IF('Form FGD RT Versi 1 Lembar A3'!CT92="","",'Form FGD RT Versi 1 Lembar A3'!CT92)</f>
        <v/>
      </c>
      <c r="K98" s="158" t="str">
        <f>IF('Form FGD RT Versi 1 Lembar A3'!CU92="","",'Form FGD RT Versi 1 Lembar A3'!CU92)</f>
        <v/>
      </c>
      <c r="L98" s="156" t="str">
        <f>IF('Form FGD RT Versi 1 Lembar A3'!CV92="","",'Form FGD RT Versi 1 Lembar A3'!CV92)</f>
        <v/>
      </c>
      <c r="M98" s="157" t="str">
        <f>IF('Form FGD RT Versi 1 Lembar A3'!CW92="","",'Form FGD RT Versi 1 Lembar A3'!CW92)</f>
        <v/>
      </c>
      <c r="N98" s="159" t="str">
        <f>IF('Form FGD RT Versi 1 Lembar A3'!CX92="","",'Form FGD RT Versi 1 Lembar A3'!CX92)</f>
        <v/>
      </c>
      <c r="O98" s="158" t="str">
        <f>IF('Form FGD RT Versi 1 Lembar A3'!CY92="","",'Form FGD RT Versi 1 Lembar A3'!CY92)</f>
        <v/>
      </c>
    </row>
    <row r="99" spans="2:15" ht="18.75" customHeight="1" x14ac:dyDescent="0.25">
      <c r="B99" s="156">
        <v>83</v>
      </c>
      <c r="C99" s="68" t="str">
        <f>A.1_Update!C99</f>
        <v/>
      </c>
      <c r="D99" s="156" t="str">
        <f>IF('Form FGD RT Versi 1 Lembar A3'!CN93="","",'Form FGD RT Versi 1 Lembar A3'!CN93)</f>
        <v/>
      </c>
      <c r="E99" s="157" t="str">
        <f>IF('Form FGD RT Versi 1 Lembar A3'!CO93="","",'Form FGD RT Versi 1 Lembar A3'!CO93)</f>
        <v/>
      </c>
      <c r="F99" s="158" t="str">
        <f>IF('Form FGD RT Versi 1 Lembar A3'!CP93="","",'Form FGD RT Versi 1 Lembar A3'!CP93)</f>
        <v/>
      </c>
      <c r="G99" s="156" t="str">
        <f>IF('Form FGD RT Versi 1 Lembar A3'!CQ93="","",'Form FGD RT Versi 1 Lembar A3'!CQ93)</f>
        <v/>
      </c>
      <c r="H99" s="158" t="str">
        <f>IF('Form FGD RT Versi 1 Lembar A3'!CR93="","",'Form FGD RT Versi 1 Lembar A3'!CR93)</f>
        <v/>
      </c>
      <c r="I99" s="157" t="str">
        <f>IF('Form FGD RT Versi 1 Lembar A3'!CS93="","",'Form FGD RT Versi 1 Lembar A3'!CS93)</f>
        <v/>
      </c>
      <c r="J99" s="159" t="str">
        <f>IF('Form FGD RT Versi 1 Lembar A3'!CT93="","",'Form FGD RT Versi 1 Lembar A3'!CT93)</f>
        <v/>
      </c>
      <c r="K99" s="158" t="str">
        <f>IF('Form FGD RT Versi 1 Lembar A3'!CU93="","",'Form FGD RT Versi 1 Lembar A3'!CU93)</f>
        <v/>
      </c>
      <c r="L99" s="156" t="str">
        <f>IF('Form FGD RT Versi 1 Lembar A3'!CV93="","",'Form FGD RT Versi 1 Lembar A3'!CV93)</f>
        <v/>
      </c>
      <c r="M99" s="157" t="str">
        <f>IF('Form FGD RT Versi 1 Lembar A3'!CW93="","",'Form FGD RT Versi 1 Lembar A3'!CW93)</f>
        <v/>
      </c>
      <c r="N99" s="159" t="str">
        <f>IF('Form FGD RT Versi 1 Lembar A3'!CX93="","",'Form FGD RT Versi 1 Lembar A3'!CX93)</f>
        <v/>
      </c>
      <c r="O99" s="158" t="str">
        <f>IF('Form FGD RT Versi 1 Lembar A3'!CY93="","",'Form FGD RT Versi 1 Lembar A3'!CY93)</f>
        <v/>
      </c>
    </row>
    <row r="100" spans="2:15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A3'!CN94="","",'Form FGD RT Versi 1 Lembar A3'!CN94)</f>
        <v/>
      </c>
      <c r="E100" s="157" t="str">
        <f>IF('Form FGD RT Versi 1 Lembar A3'!CO94="","",'Form FGD RT Versi 1 Lembar A3'!CO94)</f>
        <v/>
      </c>
      <c r="F100" s="158" t="str">
        <f>IF('Form FGD RT Versi 1 Lembar A3'!CP94="","",'Form FGD RT Versi 1 Lembar A3'!CP94)</f>
        <v/>
      </c>
      <c r="G100" s="156" t="str">
        <f>IF('Form FGD RT Versi 1 Lembar A3'!CQ94="","",'Form FGD RT Versi 1 Lembar A3'!CQ94)</f>
        <v/>
      </c>
      <c r="H100" s="158" t="str">
        <f>IF('Form FGD RT Versi 1 Lembar A3'!CR94="","",'Form FGD RT Versi 1 Lembar A3'!CR94)</f>
        <v/>
      </c>
      <c r="I100" s="157" t="str">
        <f>IF('Form FGD RT Versi 1 Lembar A3'!CS94="","",'Form FGD RT Versi 1 Lembar A3'!CS94)</f>
        <v/>
      </c>
      <c r="J100" s="159" t="str">
        <f>IF('Form FGD RT Versi 1 Lembar A3'!CT94="","",'Form FGD RT Versi 1 Lembar A3'!CT94)</f>
        <v/>
      </c>
      <c r="K100" s="158" t="str">
        <f>IF('Form FGD RT Versi 1 Lembar A3'!CU94="","",'Form FGD RT Versi 1 Lembar A3'!CU94)</f>
        <v/>
      </c>
      <c r="L100" s="156" t="str">
        <f>IF('Form FGD RT Versi 1 Lembar A3'!CV94="","",'Form FGD RT Versi 1 Lembar A3'!CV94)</f>
        <v/>
      </c>
      <c r="M100" s="157" t="str">
        <f>IF('Form FGD RT Versi 1 Lembar A3'!CW94="","",'Form FGD RT Versi 1 Lembar A3'!CW94)</f>
        <v/>
      </c>
      <c r="N100" s="159" t="str">
        <f>IF('Form FGD RT Versi 1 Lembar A3'!CX94="","",'Form FGD RT Versi 1 Lembar A3'!CX94)</f>
        <v/>
      </c>
      <c r="O100" s="158" t="str">
        <f>IF('Form FGD RT Versi 1 Lembar A3'!CY94="","",'Form FGD RT Versi 1 Lembar A3'!CY94)</f>
        <v/>
      </c>
    </row>
    <row r="101" spans="2:15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A3'!CN95="","",'Form FGD RT Versi 1 Lembar A3'!CN95)</f>
        <v/>
      </c>
      <c r="E101" s="157" t="str">
        <f>IF('Form FGD RT Versi 1 Lembar A3'!CO95="","",'Form FGD RT Versi 1 Lembar A3'!CO95)</f>
        <v/>
      </c>
      <c r="F101" s="158" t="str">
        <f>IF('Form FGD RT Versi 1 Lembar A3'!CP95="","",'Form FGD RT Versi 1 Lembar A3'!CP95)</f>
        <v/>
      </c>
      <c r="G101" s="156" t="str">
        <f>IF('Form FGD RT Versi 1 Lembar A3'!CQ95="","",'Form FGD RT Versi 1 Lembar A3'!CQ95)</f>
        <v/>
      </c>
      <c r="H101" s="158" t="str">
        <f>IF('Form FGD RT Versi 1 Lembar A3'!CR95="","",'Form FGD RT Versi 1 Lembar A3'!CR95)</f>
        <v/>
      </c>
      <c r="I101" s="157" t="str">
        <f>IF('Form FGD RT Versi 1 Lembar A3'!CS95="","",'Form FGD RT Versi 1 Lembar A3'!CS95)</f>
        <v/>
      </c>
      <c r="J101" s="159" t="str">
        <f>IF('Form FGD RT Versi 1 Lembar A3'!CT95="","",'Form FGD RT Versi 1 Lembar A3'!CT95)</f>
        <v/>
      </c>
      <c r="K101" s="158" t="str">
        <f>IF('Form FGD RT Versi 1 Lembar A3'!CU95="","",'Form FGD RT Versi 1 Lembar A3'!CU95)</f>
        <v/>
      </c>
      <c r="L101" s="156" t="str">
        <f>IF('Form FGD RT Versi 1 Lembar A3'!CV95="","",'Form FGD RT Versi 1 Lembar A3'!CV95)</f>
        <v/>
      </c>
      <c r="M101" s="157" t="str">
        <f>IF('Form FGD RT Versi 1 Lembar A3'!CW95="","",'Form FGD RT Versi 1 Lembar A3'!CW95)</f>
        <v/>
      </c>
      <c r="N101" s="159" t="str">
        <f>IF('Form FGD RT Versi 1 Lembar A3'!CX95="","",'Form FGD RT Versi 1 Lembar A3'!CX95)</f>
        <v/>
      </c>
      <c r="O101" s="158" t="str">
        <f>IF('Form FGD RT Versi 1 Lembar A3'!CY95="","",'Form FGD RT Versi 1 Lembar A3'!CY95)</f>
        <v/>
      </c>
    </row>
    <row r="102" spans="2:15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A3'!CN96="","",'Form FGD RT Versi 1 Lembar A3'!CN96)</f>
        <v/>
      </c>
      <c r="E102" s="157" t="str">
        <f>IF('Form FGD RT Versi 1 Lembar A3'!CO96="","",'Form FGD RT Versi 1 Lembar A3'!CO96)</f>
        <v/>
      </c>
      <c r="F102" s="158" t="str">
        <f>IF('Form FGD RT Versi 1 Lembar A3'!CP96="","",'Form FGD RT Versi 1 Lembar A3'!CP96)</f>
        <v/>
      </c>
      <c r="G102" s="156" t="str">
        <f>IF('Form FGD RT Versi 1 Lembar A3'!CQ96="","",'Form FGD RT Versi 1 Lembar A3'!CQ96)</f>
        <v/>
      </c>
      <c r="H102" s="158" t="str">
        <f>IF('Form FGD RT Versi 1 Lembar A3'!CR96="","",'Form FGD RT Versi 1 Lembar A3'!CR96)</f>
        <v/>
      </c>
      <c r="I102" s="157" t="str">
        <f>IF('Form FGD RT Versi 1 Lembar A3'!CS96="","",'Form FGD RT Versi 1 Lembar A3'!CS96)</f>
        <v/>
      </c>
      <c r="J102" s="159" t="str">
        <f>IF('Form FGD RT Versi 1 Lembar A3'!CT96="","",'Form FGD RT Versi 1 Lembar A3'!CT96)</f>
        <v/>
      </c>
      <c r="K102" s="158" t="str">
        <f>IF('Form FGD RT Versi 1 Lembar A3'!CU96="","",'Form FGD RT Versi 1 Lembar A3'!CU96)</f>
        <v/>
      </c>
      <c r="L102" s="156" t="str">
        <f>IF('Form FGD RT Versi 1 Lembar A3'!CV96="","",'Form FGD RT Versi 1 Lembar A3'!CV96)</f>
        <v/>
      </c>
      <c r="M102" s="157" t="str">
        <f>IF('Form FGD RT Versi 1 Lembar A3'!CW96="","",'Form FGD RT Versi 1 Lembar A3'!CW96)</f>
        <v/>
      </c>
      <c r="N102" s="159" t="str">
        <f>IF('Form FGD RT Versi 1 Lembar A3'!CX96="","",'Form FGD RT Versi 1 Lembar A3'!CX96)</f>
        <v/>
      </c>
      <c r="O102" s="158" t="str">
        <f>IF('Form FGD RT Versi 1 Lembar A3'!CY96="","",'Form FGD RT Versi 1 Lembar A3'!CY96)</f>
        <v/>
      </c>
    </row>
    <row r="103" spans="2:15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A3'!CN97="","",'Form FGD RT Versi 1 Lembar A3'!CN97)</f>
        <v/>
      </c>
      <c r="E103" s="157" t="str">
        <f>IF('Form FGD RT Versi 1 Lembar A3'!CO97="","",'Form FGD RT Versi 1 Lembar A3'!CO97)</f>
        <v/>
      </c>
      <c r="F103" s="158" t="str">
        <f>IF('Form FGD RT Versi 1 Lembar A3'!CP97="","",'Form FGD RT Versi 1 Lembar A3'!CP97)</f>
        <v/>
      </c>
      <c r="G103" s="156" t="str">
        <f>IF('Form FGD RT Versi 1 Lembar A3'!CQ97="","",'Form FGD RT Versi 1 Lembar A3'!CQ97)</f>
        <v/>
      </c>
      <c r="H103" s="158" t="str">
        <f>IF('Form FGD RT Versi 1 Lembar A3'!CR97="","",'Form FGD RT Versi 1 Lembar A3'!CR97)</f>
        <v/>
      </c>
      <c r="I103" s="157" t="str">
        <f>IF('Form FGD RT Versi 1 Lembar A3'!CS97="","",'Form FGD RT Versi 1 Lembar A3'!CS97)</f>
        <v/>
      </c>
      <c r="J103" s="159" t="str">
        <f>IF('Form FGD RT Versi 1 Lembar A3'!CT97="","",'Form FGD RT Versi 1 Lembar A3'!CT97)</f>
        <v/>
      </c>
      <c r="K103" s="158" t="str">
        <f>IF('Form FGD RT Versi 1 Lembar A3'!CU97="","",'Form FGD RT Versi 1 Lembar A3'!CU97)</f>
        <v/>
      </c>
      <c r="L103" s="156" t="str">
        <f>IF('Form FGD RT Versi 1 Lembar A3'!CV97="","",'Form FGD RT Versi 1 Lembar A3'!CV97)</f>
        <v/>
      </c>
      <c r="M103" s="157" t="str">
        <f>IF('Form FGD RT Versi 1 Lembar A3'!CW97="","",'Form FGD RT Versi 1 Lembar A3'!CW97)</f>
        <v/>
      </c>
      <c r="N103" s="159" t="str">
        <f>IF('Form FGD RT Versi 1 Lembar A3'!CX97="","",'Form FGD RT Versi 1 Lembar A3'!CX97)</f>
        <v/>
      </c>
      <c r="O103" s="158" t="str">
        <f>IF('Form FGD RT Versi 1 Lembar A3'!CY97="","",'Form FGD RT Versi 1 Lembar A3'!CY97)</f>
        <v/>
      </c>
    </row>
    <row r="104" spans="2:15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A3'!CN98="","",'Form FGD RT Versi 1 Lembar A3'!CN98)</f>
        <v/>
      </c>
      <c r="E104" s="157" t="str">
        <f>IF('Form FGD RT Versi 1 Lembar A3'!CO98="","",'Form FGD RT Versi 1 Lembar A3'!CO98)</f>
        <v/>
      </c>
      <c r="F104" s="158" t="str">
        <f>IF('Form FGD RT Versi 1 Lembar A3'!CP98="","",'Form FGD RT Versi 1 Lembar A3'!CP98)</f>
        <v/>
      </c>
      <c r="G104" s="156" t="str">
        <f>IF('Form FGD RT Versi 1 Lembar A3'!CQ98="","",'Form FGD RT Versi 1 Lembar A3'!CQ98)</f>
        <v/>
      </c>
      <c r="H104" s="158" t="str">
        <f>IF('Form FGD RT Versi 1 Lembar A3'!CR98="","",'Form FGD RT Versi 1 Lembar A3'!CR98)</f>
        <v/>
      </c>
      <c r="I104" s="157" t="str">
        <f>IF('Form FGD RT Versi 1 Lembar A3'!CS98="","",'Form FGD RT Versi 1 Lembar A3'!CS98)</f>
        <v/>
      </c>
      <c r="J104" s="159" t="str">
        <f>IF('Form FGD RT Versi 1 Lembar A3'!CT98="","",'Form FGD RT Versi 1 Lembar A3'!CT98)</f>
        <v/>
      </c>
      <c r="K104" s="158" t="str">
        <f>IF('Form FGD RT Versi 1 Lembar A3'!CU98="","",'Form FGD RT Versi 1 Lembar A3'!CU98)</f>
        <v/>
      </c>
      <c r="L104" s="156" t="str">
        <f>IF('Form FGD RT Versi 1 Lembar A3'!CV98="","",'Form FGD RT Versi 1 Lembar A3'!CV98)</f>
        <v/>
      </c>
      <c r="M104" s="157" t="str">
        <f>IF('Form FGD RT Versi 1 Lembar A3'!CW98="","",'Form FGD RT Versi 1 Lembar A3'!CW98)</f>
        <v/>
      </c>
      <c r="N104" s="159" t="str">
        <f>IF('Form FGD RT Versi 1 Lembar A3'!CX98="","",'Form FGD RT Versi 1 Lembar A3'!CX98)</f>
        <v/>
      </c>
      <c r="O104" s="158" t="str">
        <f>IF('Form FGD RT Versi 1 Lembar A3'!CY98="","",'Form FGD RT Versi 1 Lembar A3'!CY98)</f>
        <v/>
      </c>
    </row>
    <row r="105" spans="2:15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A3'!CN99="","",'Form FGD RT Versi 1 Lembar A3'!CN99)</f>
        <v/>
      </c>
      <c r="E105" s="157" t="str">
        <f>IF('Form FGD RT Versi 1 Lembar A3'!CO99="","",'Form FGD RT Versi 1 Lembar A3'!CO99)</f>
        <v/>
      </c>
      <c r="F105" s="158" t="str">
        <f>IF('Form FGD RT Versi 1 Lembar A3'!CP99="","",'Form FGD RT Versi 1 Lembar A3'!CP99)</f>
        <v/>
      </c>
      <c r="G105" s="156" t="str">
        <f>IF('Form FGD RT Versi 1 Lembar A3'!CQ99="","",'Form FGD RT Versi 1 Lembar A3'!CQ99)</f>
        <v/>
      </c>
      <c r="H105" s="158" t="str">
        <f>IF('Form FGD RT Versi 1 Lembar A3'!CR99="","",'Form FGD RT Versi 1 Lembar A3'!CR99)</f>
        <v/>
      </c>
      <c r="I105" s="157" t="str">
        <f>IF('Form FGD RT Versi 1 Lembar A3'!CS99="","",'Form FGD RT Versi 1 Lembar A3'!CS99)</f>
        <v/>
      </c>
      <c r="J105" s="159" t="str">
        <f>IF('Form FGD RT Versi 1 Lembar A3'!CT99="","",'Form FGD RT Versi 1 Lembar A3'!CT99)</f>
        <v/>
      </c>
      <c r="K105" s="158" t="str">
        <f>IF('Form FGD RT Versi 1 Lembar A3'!CU99="","",'Form FGD RT Versi 1 Lembar A3'!CU99)</f>
        <v/>
      </c>
      <c r="L105" s="156" t="str">
        <f>IF('Form FGD RT Versi 1 Lembar A3'!CV99="","",'Form FGD RT Versi 1 Lembar A3'!CV99)</f>
        <v/>
      </c>
      <c r="M105" s="157" t="str">
        <f>IF('Form FGD RT Versi 1 Lembar A3'!CW99="","",'Form FGD RT Versi 1 Lembar A3'!CW99)</f>
        <v/>
      </c>
      <c r="N105" s="159" t="str">
        <f>IF('Form FGD RT Versi 1 Lembar A3'!CX99="","",'Form FGD RT Versi 1 Lembar A3'!CX99)</f>
        <v/>
      </c>
      <c r="O105" s="158" t="str">
        <f>IF('Form FGD RT Versi 1 Lembar A3'!CY99="","",'Form FGD RT Versi 1 Lembar A3'!CY99)</f>
        <v/>
      </c>
    </row>
    <row r="106" spans="2:15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A3'!CN100="","",'Form FGD RT Versi 1 Lembar A3'!CN100)</f>
        <v/>
      </c>
      <c r="E106" s="157" t="str">
        <f>IF('Form FGD RT Versi 1 Lembar A3'!CO100="","",'Form FGD RT Versi 1 Lembar A3'!CO100)</f>
        <v/>
      </c>
      <c r="F106" s="158" t="str">
        <f>IF('Form FGD RT Versi 1 Lembar A3'!CP100="","",'Form FGD RT Versi 1 Lembar A3'!CP100)</f>
        <v/>
      </c>
      <c r="G106" s="156" t="str">
        <f>IF('Form FGD RT Versi 1 Lembar A3'!CQ100="","",'Form FGD RT Versi 1 Lembar A3'!CQ100)</f>
        <v/>
      </c>
      <c r="H106" s="158" t="str">
        <f>IF('Form FGD RT Versi 1 Lembar A3'!CR100="","",'Form FGD RT Versi 1 Lembar A3'!CR100)</f>
        <v/>
      </c>
      <c r="I106" s="157" t="str">
        <f>IF('Form FGD RT Versi 1 Lembar A3'!CS100="","",'Form FGD RT Versi 1 Lembar A3'!CS100)</f>
        <v/>
      </c>
      <c r="J106" s="159" t="str">
        <f>IF('Form FGD RT Versi 1 Lembar A3'!CT100="","",'Form FGD RT Versi 1 Lembar A3'!CT100)</f>
        <v/>
      </c>
      <c r="K106" s="158" t="str">
        <f>IF('Form FGD RT Versi 1 Lembar A3'!CU100="","",'Form FGD RT Versi 1 Lembar A3'!CU100)</f>
        <v/>
      </c>
      <c r="L106" s="156" t="str">
        <f>IF('Form FGD RT Versi 1 Lembar A3'!CV100="","",'Form FGD RT Versi 1 Lembar A3'!CV100)</f>
        <v/>
      </c>
      <c r="M106" s="157" t="str">
        <f>IF('Form FGD RT Versi 1 Lembar A3'!CW100="","",'Form FGD RT Versi 1 Lembar A3'!CW100)</f>
        <v/>
      </c>
      <c r="N106" s="159" t="str">
        <f>IF('Form FGD RT Versi 1 Lembar A3'!CX100="","",'Form FGD RT Versi 1 Lembar A3'!CX100)</f>
        <v/>
      </c>
      <c r="O106" s="158" t="str">
        <f>IF('Form FGD RT Versi 1 Lembar A3'!CY100="","",'Form FGD RT Versi 1 Lembar A3'!CY100)</f>
        <v/>
      </c>
    </row>
    <row r="107" spans="2:15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A3'!CN101="","",'Form FGD RT Versi 1 Lembar A3'!CN101)</f>
        <v/>
      </c>
      <c r="E107" s="157" t="str">
        <f>IF('Form FGD RT Versi 1 Lembar A3'!CO101="","",'Form FGD RT Versi 1 Lembar A3'!CO101)</f>
        <v/>
      </c>
      <c r="F107" s="158" t="str">
        <f>IF('Form FGD RT Versi 1 Lembar A3'!CP101="","",'Form FGD RT Versi 1 Lembar A3'!CP101)</f>
        <v/>
      </c>
      <c r="G107" s="156" t="str">
        <f>IF('Form FGD RT Versi 1 Lembar A3'!CQ101="","",'Form FGD RT Versi 1 Lembar A3'!CQ101)</f>
        <v/>
      </c>
      <c r="H107" s="158" t="str">
        <f>IF('Form FGD RT Versi 1 Lembar A3'!CR101="","",'Form FGD RT Versi 1 Lembar A3'!CR101)</f>
        <v/>
      </c>
      <c r="I107" s="157" t="str">
        <f>IF('Form FGD RT Versi 1 Lembar A3'!CS101="","",'Form FGD RT Versi 1 Lembar A3'!CS101)</f>
        <v/>
      </c>
      <c r="J107" s="159" t="str">
        <f>IF('Form FGD RT Versi 1 Lembar A3'!CT101="","",'Form FGD RT Versi 1 Lembar A3'!CT101)</f>
        <v/>
      </c>
      <c r="K107" s="158" t="str">
        <f>IF('Form FGD RT Versi 1 Lembar A3'!CU101="","",'Form FGD RT Versi 1 Lembar A3'!CU101)</f>
        <v/>
      </c>
      <c r="L107" s="156" t="str">
        <f>IF('Form FGD RT Versi 1 Lembar A3'!CV101="","",'Form FGD RT Versi 1 Lembar A3'!CV101)</f>
        <v/>
      </c>
      <c r="M107" s="157" t="str">
        <f>IF('Form FGD RT Versi 1 Lembar A3'!CW101="","",'Form FGD RT Versi 1 Lembar A3'!CW101)</f>
        <v/>
      </c>
      <c r="N107" s="159" t="str">
        <f>IF('Form FGD RT Versi 1 Lembar A3'!CX101="","",'Form FGD RT Versi 1 Lembar A3'!CX101)</f>
        <v/>
      </c>
      <c r="O107" s="158" t="str">
        <f>IF('Form FGD RT Versi 1 Lembar A3'!CY101="","",'Form FGD RT Versi 1 Lembar A3'!CY101)</f>
        <v/>
      </c>
    </row>
    <row r="108" spans="2:15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A3'!CN102="","",'Form FGD RT Versi 1 Lembar A3'!CN102)</f>
        <v/>
      </c>
      <c r="E108" s="157" t="str">
        <f>IF('Form FGD RT Versi 1 Lembar A3'!CO102="","",'Form FGD RT Versi 1 Lembar A3'!CO102)</f>
        <v/>
      </c>
      <c r="F108" s="158" t="str">
        <f>IF('Form FGD RT Versi 1 Lembar A3'!CP102="","",'Form FGD RT Versi 1 Lembar A3'!CP102)</f>
        <v/>
      </c>
      <c r="G108" s="156" t="str">
        <f>IF('Form FGD RT Versi 1 Lembar A3'!CQ102="","",'Form FGD RT Versi 1 Lembar A3'!CQ102)</f>
        <v/>
      </c>
      <c r="H108" s="158" t="str">
        <f>IF('Form FGD RT Versi 1 Lembar A3'!CR102="","",'Form FGD RT Versi 1 Lembar A3'!CR102)</f>
        <v/>
      </c>
      <c r="I108" s="157" t="str">
        <f>IF('Form FGD RT Versi 1 Lembar A3'!CS102="","",'Form FGD RT Versi 1 Lembar A3'!CS102)</f>
        <v/>
      </c>
      <c r="J108" s="159" t="str">
        <f>IF('Form FGD RT Versi 1 Lembar A3'!CT102="","",'Form FGD RT Versi 1 Lembar A3'!CT102)</f>
        <v/>
      </c>
      <c r="K108" s="158" t="str">
        <f>IF('Form FGD RT Versi 1 Lembar A3'!CU102="","",'Form FGD RT Versi 1 Lembar A3'!CU102)</f>
        <v/>
      </c>
      <c r="L108" s="156" t="str">
        <f>IF('Form FGD RT Versi 1 Lembar A3'!CV102="","",'Form FGD RT Versi 1 Lembar A3'!CV102)</f>
        <v/>
      </c>
      <c r="M108" s="157" t="str">
        <f>IF('Form FGD RT Versi 1 Lembar A3'!CW102="","",'Form FGD RT Versi 1 Lembar A3'!CW102)</f>
        <v/>
      </c>
      <c r="N108" s="159" t="str">
        <f>IF('Form FGD RT Versi 1 Lembar A3'!CX102="","",'Form FGD RT Versi 1 Lembar A3'!CX102)</f>
        <v/>
      </c>
      <c r="O108" s="158" t="str">
        <f>IF('Form FGD RT Versi 1 Lembar A3'!CY102="","",'Form FGD RT Versi 1 Lembar A3'!CY102)</f>
        <v/>
      </c>
    </row>
    <row r="109" spans="2:15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A3'!CN103="","",'Form FGD RT Versi 1 Lembar A3'!CN103)</f>
        <v/>
      </c>
      <c r="E109" s="157" t="str">
        <f>IF('Form FGD RT Versi 1 Lembar A3'!CO103="","",'Form FGD RT Versi 1 Lembar A3'!CO103)</f>
        <v/>
      </c>
      <c r="F109" s="158" t="str">
        <f>IF('Form FGD RT Versi 1 Lembar A3'!CP103="","",'Form FGD RT Versi 1 Lembar A3'!CP103)</f>
        <v/>
      </c>
      <c r="G109" s="156" t="str">
        <f>IF('Form FGD RT Versi 1 Lembar A3'!CQ103="","",'Form FGD RT Versi 1 Lembar A3'!CQ103)</f>
        <v/>
      </c>
      <c r="H109" s="158" t="str">
        <f>IF('Form FGD RT Versi 1 Lembar A3'!CR103="","",'Form FGD RT Versi 1 Lembar A3'!CR103)</f>
        <v/>
      </c>
      <c r="I109" s="157" t="str">
        <f>IF('Form FGD RT Versi 1 Lembar A3'!CS103="","",'Form FGD RT Versi 1 Lembar A3'!CS103)</f>
        <v/>
      </c>
      <c r="J109" s="159" t="str">
        <f>IF('Form FGD RT Versi 1 Lembar A3'!CT103="","",'Form FGD RT Versi 1 Lembar A3'!CT103)</f>
        <v/>
      </c>
      <c r="K109" s="158" t="str">
        <f>IF('Form FGD RT Versi 1 Lembar A3'!CU103="","",'Form FGD RT Versi 1 Lembar A3'!CU103)</f>
        <v/>
      </c>
      <c r="L109" s="156" t="str">
        <f>IF('Form FGD RT Versi 1 Lembar A3'!CV103="","",'Form FGD RT Versi 1 Lembar A3'!CV103)</f>
        <v/>
      </c>
      <c r="M109" s="157" t="str">
        <f>IF('Form FGD RT Versi 1 Lembar A3'!CW103="","",'Form FGD RT Versi 1 Lembar A3'!CW103)</f>
        <v/>
      </c>
      <c r="N109" s="159" t="str">
        <f>IF('Form FGD RT Versi 1 Lembar A3'!CX103="","",'Form FGD RT Versi 1 Lembar A3'!CX103)</f>
        <v/>
      </c>
      <c r="O109" s="158" t="str">
        <f>IF('Form FGD RT Versi 1 Lembar A3'!CY103="","",'Form FGD RT Versi 1 Lembar A3'!CY103)</f>
        <v/>
      </c>
    </row>
    <row r="110" spans="2:15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A3'!CN104="","",'Form FGD RT Versi 1 Lembar A3'!CN104)</f>
        <v/>
      </c>
      <c r="E110" s="157" t="str">
        <f>IF('Form FGD RT Versi 1 Lembar A3'!CO104="","",'Form FGD RT Versi 1 Lembar A3'!CO104)</f>
        <v/>
      </c>
      <c r="F110" s="158" t="str">
        <f>IF('Form FGD RT Versi 1 Lembar A3'!CP104="","",'Form FGD RT Versi 1 Lembar A3'!CP104)</f>
        <v/>
      </c>
      <c r="G110" s="156" t="str">
        <f>IF('Form FGD RT Versi 1 Lembar A3'!CQ104="","",'Form FGD RT Versi 1 Lembar A3'!CQ104)</f>
        <v/>
      </c>
      <c r="H110" s="158" t="str">
        <f>IF('Form FGD RT Versi 1 Lembar A3'!CR104="","",'Form FGD RT Versi 1 Lembar A3'!CR104)</f>
        <v/>
      </c>
      <c r="I110" s="157" t="str">
        <f>IF('Form FGD RT Versi 1 Lembar A3'!CS104="","",'Form FGD RT Versi 1 Lembar A3'!CS104)</f>
        <v/>
      </c>
      <c r="J110" s="159" t="str">
        <f>IF('Form FGD RT Versi 1 Lembar A3'!CT104="","",'Form FGD RT Versi 1 Lembar A3'!CT104)</f>
        <v/>
      </c>
      <c r="K110" s="158" t="str">
        <f>IF('Form FGD RT Versi 1 Lembar A3'!CU104="","",'Form FGD RT Versi 1 Lembar A3'!CU104)</f>
        <v/>
      </c>
      <c r="L110" s="156" t="str">
        <f>IF('Form FGD RT Versi 1 Lembar A3'!CV104="","",'Form FGD RT Versi 1 Lembar A3'!CV104)</f>
        <v/>
      </c>
      <c r="M110" s="157" t="str">
        <f>IF('Form FGD RT Versi 1 Lembar A3'!CW104="","",'Form FGD RT Versi 1 Lembar A3'!CW104)</f>
        <v/>
      </c>
      <c r="N110" s="159" t="str">
        <f>IF('Form FGD RT Versi 1 Lembar A3'!CX104="","",'Form FGD RT Versi 1 Lembar A3'!CX104)</f>
        <v/>
      </c>
      <c r="O110" s="158" t="str">
        <f>IF('Form FGD RT Versi 1 Lembar A3'!CY104="","",'Form FGD RT Versi 1 Lembar A3'!CY104)</f>
        <v/>
      </c>
    </row>
    <row r="111" spans="2:15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A3'!CN105="","",'Form FGD RT Versi 1 Lembar A3'!CN105)</f>
        <v/>
      </c>
      <c r="E111" s="157" t="str">
        <f>IF('Form FGD RT Versi 1 Lembar A3'!CO105="","",'Form FGD RT Versi 1 Lembar A3'!CO105)</f>
        <v/>
      </c>
      <c r="F111" s="158" t="str">
        <f>IF('Form FGD RT Versi 1 Lembar A3'!CP105="","",'Form FGD RT Versi 1 Lembar A3'!CP105)</f>
        <v/>
      </c>
      <c r="G111" s="156" t="str">
        <f>IF('Form FGD RT Versi 1 Lembar A3'!CQ105="","",'Form FGD RT Versi 1 Lembar A3'!CQ105)</f>
        <v/>
      </c>
      <c r="H111" s="158" t="str">
        <f>IF('Form FGD RT Versi 1 Lembar A3'!CR105="","",'Form FGD RT Versi 1 Lembar A3'!CR105)</f>
        <v/>
      </c>
      <c r="I111" s="157" t="str">
        <f>IF('Form FGD RT Versi 1 Lembar A3'!CS105="","",'Form FGD RT Versi 1 Lembar A3'!CS105)</f>
        <v/>
      </c>
      <c r="J111" s="159" t="str">
        <f>IF('Form FGD RT Versi 1 Lembar A3'!CT105="","",'Form FGD RT Versi 1 Lembar A3'!CT105)</f>
        <v/>
      </c>
      <c r="K111" s="158" t="str">
        <f>IF('Form FGD RT Versi 1 Lembar A3'!CU105="","",'Form FGD RT Versi 1 Lembar A3'!CU105)</f>
        <v/>
      </c>
      <c r="L111" s="156" t="str">
        <f>IF('Form FGD RT Versi 1 Lembar A3'!CV105="","",'Form FGD RT Versi 1 Lembar A3'!CV105)</f>
        <v/>
      </c>
      <c r="M111" s="157" t="str">
        <f>IF('Form FGD RT Versi 1 Lembar A3'!CW105="","",'Form FGD RT Versi 1 Lembar A3'!CW105)</f>
        <v/>
      </c>
      <c r="N111" s="159" t="str">
        <f>IF('Form FGD RT Versi 1 Lembar A3'!CX105="","",'Form FGD RT Versi 1 Lembar A3'!CX105)</f>
        <v/>
      </c>
      <c r="O111" s="158" t="str">
        <f>IF('Form FGD RT Versi 1 Lembar A3'!CY105="","",'Form FGD RT Versi 1 Lembar A3'!CY105)</f>
        <v/>
      </c>
    </row>
    <row r="112" spans="2:15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A3'!CN106="","",'Form FGD RT Versi 1 Lembar A3'!CN106)</f>
        <v/>
      </c>
      <c r="E112" s="157" t="str">
        <f>IF('Form FGD RT Versi 1 Lembar A3'!CO106="","",'Form FGD RT Versi 1 Lembar A3'!CO106)</f>
        <v/>
      </c>
      <c r="F112" s="158" t="str">
        <f>IF('Form FGD RT Versi 1 Lembar A3'!CP106="","",'Form FGD RT Versi 1 Lembar A3'!CP106)</f>
        <v/>
      </c>
      <c r="G112" s="156" t="str">
        <f>IF('Form FGD RT Versi 1 Lembar A3'!CQ106="","",'Form FGD RT Versi 1 Lembar A3'!CQ106)</f>
        <v/>
      </c>
      <c r="H112" s="158" t="str">
        <f>IF('Form FGD RT Versi 1 Lembar A3'!CR106="","",'Form FGD RT Versi 1 Lembar A3'!CR106)</f>
        <v/>
      </c>
      <c r="I112" s="157" t="str">
        <f>IF('Form FGD RT Versi 1 Lembar A3'!CS106="","",'Form FGD RT Versi 1 Lembar A3'!CS106)</f>
        <v/>
      </c>
      <c r="J112" s="159" t="str">
        <f>IF('Form FGD RT Versi 1 Lembar A3'!CT106="","",'Form FGD RT Versi 1 Lembar A3'!CT106)</f>
        <v/>
      </c>
      <c r="K112" s="158" t="str">
        <f>IF('Form FGD RT Versi 1 Lembar A3'!CU106="","",'Form FGD RT Versi 1 Lembar A3'!CU106)</f>
        <v/>
      </c>
      <c r="L112" s="156" t="str">
        <f>IF('Form FGD RT Versi 1 Lembar A3'!CV106="","",'Form FGD RT Versi 1 Lembar A3'!CV106)</f>
        <v/>
      </c>
      <c r="M112" s="157" t="str">
        <f>IF('Form FGD RT Versi 1 Lembar A3'!CW106="","",'Form FGD RT Versi 1 Lembar A3'!CW106)</f>
        <v/>
      </c>
      <c r="N112" s="159" t="str">
        <f>IF('Form FGD RT Versi 1 Lembar A3'!CX106="","",'Form FGD RT Versi 1 Lembar A3'!CX106)</f>
        <v/>
      </c>
      <c r="O112" s="158" t="str">
        <f>IF('Form FGD RT Versi 1 Lembar A3'!CY106="","",'Form FGD RT Versi 1 Lembar A3'!CY106)</f>
        <v/>
      </c>
    </row>
    <row r="113" spans="2:15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A3'!CN107="","",'Form FGD RT Versi 1 Lembar A3'!CN107)</f>
        <v/>
      </c>
      <c r="E113" s="157" t="str">
        <f>IF('Form FGD RT Versi 1 Lembar A3'!CO107="","",'Form FGD RT Versi 1 Lembar A3'!CO107)</f>
        <v/>
      </c>
      <c r="F113" s="158" t="str">
        <f>IF('Form FGD RT Versi 1 Lembar A3'!CP107="","",'Form FGD RT Versi 1 Lembar A3'!CP107)</f>
        <v/>
      </c>
      <c r="G113" s="156" t="str">
        <f>IF('Form FGD RT Versi 1 Lembar A3'!CQ107="","",'Form FGD RT Versi 1 Lembar A3'!CQ107)</f>
        <v/>
      </c>
      <c r="H113" s="158" t="str">
        <f>IF('Form FGD RT Versi 1 Lembar A3'!CR107="","",'Form FGD RT Versi 1 Lembar A3'!CR107)</f>
        <v/>
      </c>
      <c r="I113" s="157" t="str">
        <f>IF('Form FGD RT Versi 1 Lembar A3'!CS107="","",'Form FGD RT Versi 1 Lembar A3'!CS107)</f>
        <v/>
      </c>
      <c r="J113" s="159" t="str">
        <f>IF('Form FGD RT Versi 1 Lembar A3'!CT107="","",'Form FGD RT Versi 1 Lembar A3'!CT107)</f>
        <v/>
      </c>
      <c r="K113" s="158" t="str">
        <f>IF('Form FGD RT Versi 1 Lembar A3'!CU107="","",'Form FGD RT Versi 1 Lembar A3'!CU107)</f>
        <v/>
      </c>
      <c r="L113" s="156" t="str">
        <f>IF('Form FGD RT Versi 1 Lembar A3'!CV107="","",'Form FGD RT Versi 1 Lembar A3'!CV107)</f>
        <v/>
      </c>
      <c r="M113" s="157" t="str">
        <f>IF('Form FGD RT Versi 1 Lembar A3'!CW107="","",'Form FGD RT Versi 1 Lembar A3'!CW107)</f>
        <v/>
      </c>
      <c r="N113" s="159" t="str">
        <f>IF('Form FGD RT Versi 1 Lembar A3'!CX107="","",'Form FGD RT Versi 1 Lembar A3'!CX107)</f>
        <v/>
      </c>
      <c r="O113" s="158" t="str">
        <f>IF('Form FGD RT Versi 1 Lembar A3'!CY107="","",'Form FGD RT Versi 1 Lembar A3'!CY107)</f>
        <v/>
      </c>
    </row>
    <row r="114" spans="2:15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A3'!CN108="","",'Form FGD RT Versi 1 Lembar A3'!CN108)</f>
        <v/>
      </c>
      <c r="E114" s="157" t="str">
        <f>IF('Form FGD RT Versi 1 Lembar A3'!CO108="","",'Form FGD RT Versi 1 Lembar A3'!CO108)</f>
        <v/>
      </c>
      <c r="F114" s="158" t="str">
        <f>IF('Form FGD RT Versi 1 Lembar A3'!CP108="","",'Form FGD RT Versi 1 Lembar A3'!CP108)</f>
        <v/>
      </c>
      <c r="G114" s="156" t="str">
        <f>IF('Form FGD RT Versi 1 Lembar A3'!CQ108="","",'Form FGD RT Versi 1 Lembar A3'!CQ108)</f>
        <v/>
      </c>
      <c r="H114" s="158" t="str">
        <f>IF('Form FGD RT Versi 1 Lembar A3'!CR108="","",'Form FGD RT Versi 1 Lembar A3'!CR108)</f>
        <v/>
      </c>
      <c r="I114" s="157" t="str">
        <f>IF('Form FGD RT Versi 1 Lembar A3'!CS108="","",'Form FGD RT Versi 1 Lembar A3'!CS108)</f>
        <v/>
      </c>
      <c r="J114" s="159" t="str">
        <f>IF('Form FGD RT Versi 1 Lembar A3'!CT108="","",'Form FGD RT Versi 1 Lembar A3'!CT108)</f>
        <v/>
      </c>
      <c r="K114" s="158" t="str">
        <f>IF('Form FGD RT Versi 1 Lembar A3'!CU108="","",'Form FGD RT Versi 1 Lembar A3'!CU108)</f>
        <v/>
      </c>
      <c r="L114" s="156" t="str">
        <f>IF('Form FGD RT Versi 1 Lembar A3'!CV108="","",'Form FGD RT Versi 1 Lembar A3'!CV108)</f>
        <v/>
      </c>
      <c r="M114" s="157" t="str">
        <f>IF('Form FGD RT Versi 1 Lembar A3'!CW108="","",'Form FGD RT Versi 1 Lembar A3'!CW108)</f>
        <v/>
      </c>
      <c r="N114" s="159" t="str">
        <f>IF('Form FGD RT Versi 1 Lembar A3'!CX108="","",'Form FGD RT Versi 1 Lembar A3'!CX108)</f>
        <v/>
      </c>
      <c r="O114" s="158" t="str">
        <f>IF('Form FGD RT Versi 1 Lembar A3'!CY108="","",'Form FGD RT Versi 1 Lembar A3'!CY108)</f>
        <v/>
      </c>
    </row>
    <row r="115" spans="2:15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A3'!CN109="","",'Form FGD RT Versi 1 Lembar A3'!CN109)</f>
        <v/>
      </c>
      <c r="E115" s="157" t="str">
        <f>IF('Form FGD RT Versi 1 Lembar A3'!CO109="","",'Form FGD RT Versi 1 Lembar A3'!CO109)</f>
        <v/>
      </c>
      <c r="F115" s="158" t="str">
        <f>IF('Form FGD RT Versi 1 Lembar A3'!CP109="","",'Form FGD RT Versi 1 Lembar A3'!CP109)</f>
        <v/>
      </c>
      <c r="G115" s="156" t="str">
        <f>IF('Form FGD RT Versi 1 Lembar A3'!CQ109="","",'Form FGD RT Versi 1 Lembar A3'!CQ109)</f>
        <v/>
      </c>
      <c r="H115" s="158" t="str">
        <f>IF('Form FGD RT Versi 1 Lembar A3'!CR109="","",'Form FGD RT Versi 1 Lembar A3'!CR109)</f>
        <v/>
      </c>
      <c r="I115" s="157" t="str">
        <f>IF('Form FGD RT Versi 1 Lembar A3'!CS109="","",'Form FGD RT Versi 1 Lembar A3'!CS109)</f>
        <v/>
      </c>
      <c r="J115" s="159" t="str">
        <f>IF('Form FGD RT Versi 1 Lembar A3'!CT109="","",'Form FGD RT Versi 1 Lembar A3'!CT109)</f>
        <v/>
      </c>
      <c r="K115" s="158" t="str">
        <f>IF('Form FGD RT Versi 1 Lembar A3'!CU109="","",'Form FGD RT Versi 1 Lembar A3'!CU109)</f>
        <v/>
      </c>
      <c r="L115" s="156" t="str">
        <f>IF('Form FGD RT Versi 1 Lembar A3'!CV109="","",'Form FGD RT Versi 1 Lembar A3'!CV109)</f>
        <v/>
      </c>
      <c r="M115" s="157" t="str">
        <f>IF('Form FGD RT Versi 1 Lembar A3'!CW109="","",'Form FGD RT Versi 1 Lembar A3'!CW109)</f>
        <v/>
      </c>
      <c r="N115" s="159" t="str">
        <f>IF('Form FGD RT Versi 1 Lembar A3'!CX109="","",'Form FGD RT Versi 1 Lembar A3'!CX109)</f>
        <v/>
      </c>
      <c r="O115" s="158" t="str">
        <f>IF('Form FGD RT Versi 1 Lembar A3'!CY109="","",'Form FGD RT Versi 1 Lembar A3'!CY109)</f>
        <v/>
      </c>
    </row>
    <row r="116" spans="2:15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A3'!CN110="","",'Form FGD RT Versi 1 Lembar A3'!CN110)</f>
        <v/>
      </c>
      <c r="E116" s="157" t="str">
        <f>IF('Form FGD RT Versi 1 Lembar A3'!CO110="","",'Form FGD RT Versi 1 Lembar A3'!CO110)</f>
        <v/>
      </c>
      <c r="F116" s="158" t="str">
        <f>IF('Form FGD RT Versi 1 Lembar A3'!CP110="","",'Form FGD RT Versi 1 Lembar A3'!CP110)</f>
        <v/>
      </c>
      <c r="G116" s="156" t="str">
        <f>IF('Form FGD RT Versi 1 Lembar A3'!CQ110="","",'Form FGD RT Versi 1 Lembar A3'!CQ110)</f>
        <v/>
      </c>
      <c r="H116" s="158" t="str">
        <f>IF('Form FGD RT Versi 1 Lembar A3'!CR110="","",'Form FGD RT Versi 1 Lembar A3'!CR110)</f>
        <v/>
      </c>
      <c r="I116" s="157" t="str">
        <f>IF('Form FGD RT Versi 1 Lembar A3'!CS110="","",'Form FGD RT Versi 1 Lembar A3'!CS110)</f>
        <v/>
      </c>
      <c r="J116" s="159" t="str">
        <f>IF('Form FGD RT Versi 1 Lembar A3'!CT110="","",'Form FGD RT Versi 1 Lembar A3'!CT110)</f>
        <v/>
      </c>
      <c r="K116" s="158" t="str">
        <f>IF('Form FGD RT Versi 1 Lembar A3'!CU110="","",'Form FGD RT Versi 1 Lembar A3'!CU110)</f>
        <v/>
      </c>
      <c r="L116" s="156" t="str">
        <f>IF('Form FGD RT Versi 1 Lembar A3'!CV110="","",'Form FGD RT Versi 1 Lembar A3'!CV110)</f>
        <v/>
      </c>
      <c r="M116" s="157" t="str">
        <f>IF('Form FGD RT Versi 1 Lembar A3'!CW110="","",'Form FGD RT Versi 1 Lembar A3'!CW110)</f>
        <v/>
      </c>
      <c r="N116" s="159" t="str">
        <f>IF('Form FGD RT Versi 1 Lembar A3'!CX110="","",'Form FGD RT Versi 1 Lembar A3'!CX110)</f>
        <v/>
      </c>
      <c r="O116" s="158" t="str">
        <f>IF('Form FGD RT Versi 1 Lembar A3'!CY110="","",'Form FGD RT Versi 1 Lembar A3'!CY110)</f>
        <v/>
      </c>
    </row>
    <row r="117" spans="2:15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A3'!CN111="","",'Form FGD RT Versi 1 Lembar A3'!CN111)</f>
        <v/>
      </c>
      <c r="E117" s="157" t="str">
        <f>IF('Form FGD RT Versi 1 Lembar A3'!CO111="","",'Form FGD RT Versi 1 Lembar A3'!CO111)</f>
        <v/>
      </c>
      <c r="F117" s="158" t="str">
        <f>IF('Form FGD RT Versi 1 Lembar A3'!CP111="","",'Form FGD RT Versi 1 Lembar A3'!CP111)</f>
        <v/>
      </c>
      <c r="G117" s="156" t="str">
        <f>IF('Form FGD RT Versi 1 Lembar A3'!CQ111="","",'Form FGD RT Versi 1 Lembar A3'!CQ111)</f>
        <v/>
      </c>
      <c r="H117" s="158" t="str">
        <f>IF('Form FGD RT Versi 1 Lembar A3'!CR111="","",'Form FGD RT Versi 1 Lembar A3'!CR111)</f>
        <v/>
      </c>
      <c r="I117" s="157" t="str">
        <f>IF('Form FGD RT Versi 1 Lembar A3'!CS111="","",'Form FGD RT Versi 1 Lembar A3'!CS111)</f>
        <v/>
      </c>
      <c r="J117" s="159" t="str">
        <f>IF('Form FGD RT Versi 1 Lembar A3'!CT111="","",'Form FGD RT Versi 1 Lembar A3'!CT111)</f>
        <v/>
      </c>
      <c r="K117" s="158" t="str">
        <f>IF('Form FGD RT Versi 1 Lembar A3'!CU111="","",'Form FGD RT Versi 1 Lembar A3'!CU111)</f>
        <v/>
      </c>
      <c r="L117" s="156" t="str">
        <f>IF('Form FGD RT Versi 1 Lembar A3'!CV111="","",'Form FGD RT Versi 1 Lembar A3'!CV111)</f>
        <v/>
      </c>
      <c r="M117" s="157" t="str">
        <f>IF('Form FGD RT Versi 1 Lembar A3'!CW111="","",'Form FGD RT Versi 1 Lembar A3'!CW111)</f>
        <v/>
      </c>
      <c r="N117" s="159" t="str">
        <f>IF('Form FGD RT Versi 1 Lembar A3'!CX111="","",'Form FGD RT Versi 1 Lembar A3'!CX111)</f>
        <v/>
      </c>
      <c r="O117" s="158" t="str">
        <f>IF('Form FGD RT Versi 1 Lembar A3'!CY111="","",'Form FGD RT Versi 1 Lembar A3'!CY111)</f>
        <v/>
      </c>
    </row>
    <row r="118" spans="2:15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A3'!CN112="","",'Form FGD RT Versi 1 Lembar A3'!CN112)</f>
        <v/>
      </c>
      <c r="E118" s="157" t="str">
        <f>IF('Form FGD RT Versi 1 Lembar A3'!CO112="","",'Form FGD RT Versi 1 Lembar A3'!CO112)</f>
        <v/>
      </c>
      <c r="F118" s="158" t="str">
        <f>IF('Form FGD RT Versi 1 Lembar A3'!CP112="","",'Form FGD RT Versi 1 Lembar A3'!CP112)</f>
        <v/>
      </c>
      <c r="G118" s="156" t="str">
        <f>IF('Form FGD RT Versi 1 Lembar A3'!CQ112="","",'Form FGD RT Versi 1 Lembar A3'!CQ112)</f>
        <v/>
      </c>
      <c r="H118" s="158" t="str">
        <f>IF('Form FGD RT Versi 1 Lembar A3'!CR112="","",'Form FGD RT Versi 1 Lembar A3'!CR112)</f>
        <v/>
      </c>
      <c r="I118" s="157" t="str">
        <f>IF('Form FGD RT Versi 1 Lembar A3'!CS112="","",'Form FGD RT Versi 1 Lembar A3'!CS112)</f>
        <v/>
      </c>
      <c r="J118" s="159" t="str">
        <f>IF('Form FGD RT Versi 1 Lembar A3'!CT112="","",'Form FGD RT Versi 1 Lembar A3'!CT112)</f>
        <v/>
      </c>
      <c r="K118" s="158" t="str">
        <f>IF('Form FGD RT Versi 1 Lembar A3'!CU112="","",'Form FGD RT Versi 1 Lembar A3'!CU112)</f>
        <v/>
      </c>
      <c r="L118" s="156" t="str">
        <f>IF('Form FGD RT Versi 1 Lembar A3'!CV112="","",'Form FGD RT Versi 1 Lembar A3'!CV112)</f>
        <v/>
      </c>
      <c r="M118" s="157" t="str">
        <f>IF('Form FGD RT Versi 1 Lembar A3'!CW112="","",'Form FGD RT Versi 1 Lembar A3'!CW112)</f>
        <v/>
      </c>
      <c r="N118" s="159" t="str">
        <f>IF('Form FGD RT Versi 1 Lembar A3'!CX112="","",'Form FGD RT Versi 1 Lembar A3'!CX112)</f>
        <v/>
      </c>
      <c r="O118" s="158" t="str">
        <f>IF('Form FGD RT Versi 1 Lembar A3'!CY112="","",'Form FGD RT Versi 1 Lembar A3'!CY112)</f>
        <v/>
      </c>
    </row>
    <row r="119" spans="2:15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A3'!CN113="","",'Form FGD RT Versi 1 Lembar A3'!CN113)</f>
        <v/>
      </c>
      <c r="E119" s="157" t="str">
        <f>IF('Form FGD RT Versi 1 Lembar A3'!CO113="","",'Form FGD RT Versi 1 Lembar A3'!CO113)</f>
        <v/>
      </c>
      <c r="F119" s="158" t="str">
        <f>IF('Form FGD RT Versi 1 Lembar A3'!CP113="","",'Form FGD RT Versi 1 Lembar A3'!CP113)</f>
        <v/>
      </c>
      <c r="G119" s="156" t="str">
        <f>IF('Form FGD RT Versi 1 Lembar A3'!CQ113="","",'Form FGD RT Versi 1 Lembar A3'!CQ113)</f>
        <v/>
      </c>
      <c r="H119" s="158" t="str">
        <f>IF('Form FGD RT Versi 1 Lembar A3'!CR113="","",'Form FGD RT Versi 1 Lembar A3'!CR113)</f>
        <v/>
      </c>
      <c r="I119" s="157" t="str">
        <f>IF('Form FGD RT Versi 1 Lembar A3'!CS113="","",'Form FGD RT Versi 1 Lembar A3'!CS113)</f>
        <v/>
      </c>
      <c r="J119" s="159" t="str">
        <f>IF('Form FGD RT Versi 1 Lembar A3'!CT113="","",'Form FGD RT Versi 1 Lembar A3'!CT113)</f>
        <v/>
      </c>
      <c r="K119" s="158" t="str">
        <f>IF('Form FGD RT Versi 1 Lembar A3'!CU113="","",'Form FGD RT Versi 1 Lembar A3'!CU113)</f>
        <v/>
      </c>
      <c r="L119" s="156" t="str">
        <f>IF('Form FGD RT Versi 1 Lembar A3'!CV113="","",'Form FGD RT Versi 1 Lembar A3'!CV113)</f>
        <v/>
      </c>
      <c r="M119" s="157" t="str">
        <f>IF('Form FGD RT Versi 1 Lembar A3'!CW113="","",'Form FGD RT Versi 1 Lembar A3'!CW113)</f>
        <v/>
      </c>
      <c r="N119" s="159" t="str">
        <f>IF('Form FGD RT Versi 1 Lembar A3'!CX113="","",'Form FGD RT Versi 1 Lembar A3'!CX113)</f>
        <v/>
      </c>
      <c r="O119" s="158" t="str">
        <f>IF('Form FGD RT Versi 1 Lembar A3'!CY113="","",'Form FGD RT Versi 1 Lembar A3'!CY113)</f>
        <v/>
      </c>
    </row>
    <row r="120" spans="2:15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A3'!CN114="","",'Form FGD RT Versi 1 Lembar A3'!CN114)</f>
        <v/>
      </c>
      <c r="E120" s="157" t="str">
        <f>IF('Form FGD RT Versi 1 Lembar A3'!CO114="","",'Form FGD RT Versi 1 Lembar A3'!CO114)</f>
        <v/>
      </c>
      <c r="F120" s="158" t="str">
        <f>IF('Form FGD RT Versi 1 Lembar A3'!CP114="","",'Form FGD RT Versi 1 Lembar A3'!CP114)</f>
        <v/>
      </c>
      <c r="G120" s="156" t="str">
        <f>IF('Form FGD RT Versi 1 Lembar A3'!CQ114="","",'Form FGD RT Versi 1 Lembar A3'!CQ114)</f>
        <v/>
      </c>
      <c r="H120" s="158" t="str">
        <f>IF('Form FGD RT Versi 1 Lembar A3'!CR114="","",'Form FGD RT Versi 1 Lembar A3'!CR114)</f>
        <v/>
      </c>
      <c r="I120" s="157" t="str">
        <f>IF('Form FGD RT Versi 1 Lembar A3'!CS114="","",'Form FGD RT Versi 1 Lembar A3'!CS114)</f>
        <v/>
      </c>
      <c r="J120" s="159" t="str">
        <f>IF('Form FGD RT Versi 1 Lembar A3'!CT114="","",'Form FGD RT Versi 1 Lembar A3'!CT114)</f>
        <v/>
      </c>
      <c r="K120" s="158" t="str">
        <f>IF('Form FGD RT Versi 1 Lembar A3'!CU114="","",'Form FGD RT Versi 1 Lembar A3'!CU114)</f>
        <v/>
      </c>
      <c r="L120" s="156" t="str">
        <f>IF('Form FGD RT Versi 1 Lembar A3'!CV114="","",'Form FGD RT Versi 1 Lembar A3'!CV114)</f>
        <v/>
      </c>
      <c r="M120" s="157" t="str">
        <f>IF('Form FGD RT Versi 1 Lembar A3'!CW114="","",'Form FGD RT Versi 1 Lembar A3'!CW114)</f>
        <v/>
      </c>
      <c r="N120" s="159" t="str">
        <f>IF('Form FGD RT Versi 1 Lembar A3'!CX114="","",'Form FGD RT Versi 1 Lembar A3'!CX114)</f>
        <v/>
      </c>
      <c r="O120" s="158" t="str">
        <f>IF('Form FGD RT Versi 1 Lembar A3'!CY114="","",'Form FGD RT Versi 1 Lembar A3'!CY114)</f>
        <v/>
      </c>
    </row>
    <row r="121" spans="2:15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A3'!CN115="","",'Form FGD RT Versi 1 Lembar A3'!CN115)</f>
        <v/>
      </c>
      <c r="E121" s="157" t="str">
        <f>IF('Form FGD RT Versi 1 Lembar A3'!CO115="","",'Form FGD RT Versi 1 Lembar A3'!CO115)</f>
        <v/>
      </c>
      <c r="F121" s="158" t="str">
        <f>IF('Form FGD RT Versi 1 Lembar A3'!CP115="","",'Form FGD RT Versi 1 Lembar A3'!CP115)</f>
        <v/>
      </c>
      <c r="G121" s="156" t="str">
        <f>IF('Form FGD RT Versi 1 Lembar A3'!CQ115="","",'Form FGD RT Versi 1 Lembar A3'!CQ115)</f>
        <v/>
      </c>
      <c r="H121" s="158" t="str">
        <f>IF('Form FGD RT Versi 1 Lembar A3'!CR115="","",'Form FGD RT Versi 1 Lembar A3'!CR115)</f>
        <v/>
      </c>
      <c r="I121" s="157" t="str">
        <f>IF('Form FGD RT Versi 1 Lembar A3'!CS115="","",'Form FGD RT Versi 1 Lembar A3'!CS115)</f>
        <v/>
      </c>
      <c r="J121" s="159" t="str">
        <f>IF('Form FGD RT Versi 1 Lembar A3'!CT115="","",'Form FGD RT Versi 1 Lembar A3'!CT115)</f>
        <v/>
      </c>
      <c r="K121" s="158" t="str">
        <f>IF('Form FGD RT Versi 1 Lembar A3'!CU115="","",'Form FGD RT Versi 1 Lembar A3'!CU115)</f>
        <v/>
      </c>
      <c r="L121" s="156" t="str">
        <f>IF('Form FGD RT Versi 1 Lembar A3'!CV115="","",'Form FGD RT Versi 1 Lembar A3'!CV115)</f>
        <v/>
      </c>
      <c r="M121" s="157" t="str">
        <f>IF('Form FGD RT Versi 1 Lembar A3'!CW115="","",'Form FGD RT Versi 1 Lembar A3'!CW115)</f>
        <v/>
      </c>
      <c r="N121" s="159" t="str">
        <f>IF('Form FGD RT Versi 1 Lembar A3'!CX115="","",'Form FGD RT Versi 1 Lembar A3'!CX115)</f>
        <v/>
      </c>
      <c r="O121" s="158" t="str">
        <f>IF('Form FGD RT Versi 1 Lembar A3'!CY115="","",'Form FGD RT Versi 1 Lembar A3'!CY115)</f>
        <v/>
      </c>
    </row>
    <row r="122" spans="2:15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A3'!CN116="","",'Form FGD RT Versi 1 Lembar A3'!CN116)</f>
        <v/>
      </c>
      <c r="E122" s="157" t="str">
        <f>IF('Form FGD RT Versi 1 Lembar A3'!CO116="","",'Form FGD RT Versi 1 Lembar A3'!CO116)</f>
        <v/>
      </c>
      <c r="F122" s="158" t="str">
        <f>IF('Form FGD RT Versi 1 Lembar A3'!CP116="","",'Form FGD RT Versi 1 Lembar A3'!CP116)</f>
        <v/>
      </c>
      <c r="G122" s="156" t="str">
        <f>IF('Form FGD RT Versi 1 Lembar A3'!CQ116="","",'Form FGD RT Versi 1 Lembar A3'!CQ116)</f>
        <v/>
      </c>
      <c r="H122" s="158" t="str">
        <f>IF('Form FGD RT Versi 1 Lembar A3'!CR116="","",'Form FGD RT Versi 1 Lembar A3'!CR116)</f>
        <v/>
      </c>
      <c r="I122" s="157" t="str">
        <f>IF('Form FGD RT Versi 1 Lembar A3'!CS116="","",'Form FGD RT Versi 1 Lembar A3'!CS116)</f>
        <v/>
      </c>
      <c r="J122" s="159" t="str">
        <f>IF('Form FGD RT Versi 1 Lembar A3'!CT116="","",'Form FGD RT Versi 1 Lembar A3'!CT116)</f>
        <v/>
      </c>
      <c r="K122" s="158" t="str">
        <f>IF('Form FGD RT Versi 1 Lembar A3'!CU116="","",'Form FGD RT Versi 1 Lembar A3'!CU116)</f>
        <v/>
      </c>
      <c r="L122" s="156" t="str">
        <f>IF('Form FGD RT Versi 1 Lembar A3'!CV116="","",'Form FGD RT Versi 1 Lembar A3'!CV116)</f>
        <v/>
      </c>
      <c r="M122" s="157" t="str">
        <f>IF('Form FGD RT Versi 1 Lembar A3'!CW116="","",'Form FGD RT Versi 1 Lembar A3'!CW116)</f>
        <v/>
      </c>
      <c r="N122" s="159" t="str">
        <f>IF('Form FGD RT Versi 1 Lembar A3'!CX116="","",'Form FGD RT Versi 1 Lembar A3'!CX116)</f>
        <v/>
      </c>
      <c r="O122" s="158" t="str">
        <f>IF('Form FGD RT Versi 1 Lembar A3'!CY116="","",'Form FGD RT Versi 1 Lembar A3'!CY116)</f>
        <v/>
      </c>
    </row>
    <row r="123" spans="2:15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A3'!CN117="","",'Form FGD RT Versi 1 Lembar A3'!CN117)</f>
        <v/>
      </c>
      <c r="E123" s="157" t="str">
        <f>IF('Form FGD RT Versi 1 Lembar A3'!CO117="","",'Form FGD RT Versi 1 Lembar A3'!CO117)</f>
        <v/>
      </c>
      <c r="F123" s="158" t="str">
        <f>IF('Form FGD RT Versi 1 Lembar A3'!CP117="","",'Form FGD RT Versi 1 Lembar A3'!CP117)</f>
        <v/>
      </c>
      <c r="G123" s="156" t="str">
        <f>IF('Form FGD RT Versi 1 Lembar A3'!CQ117="","",'Form FGD RT Versi 1 Lembar A3'!CQ117)</f>
        <v/>
      </c>
      <c r="H123" s="158" t="str">
        <f>IF('Form FGD RT Versi 1 Lembar A3'!CR117="","",'Form FGD RT Versi 1 Lembar A3'!CR117)</f>
        <v/>
      </c>
      <c r="I123" s="157" t="str">
        <f>IF('Form FGD RT Versi 1 Lembar A3'!CS117="","",'Form FGD RT Versi 1 Lembar A3'!CS117)</f>
        <v/>
      </c>
      <c r="J123" s="159" t="str">
        <f>IF('Form FGD RT Versi 1 Lembar A3'!CT117="","",'Form FGD RT Versi 1 Lembar A3'!CT117)</f>
        <v/>
      </c>
      <c r="K123" s="158" t="str">
        <f>IF('Form FGD RT Versi 1 Lembar A3'!CU117="","",'Form FGD RT Versi 1 Lembar A3'!CU117)</f>
        <v/>
      </c>
      <c r="L123" s="156" t="str">
        <f>IF('Form FGD RT Versi 1 Lembar A3'!CV117="","",'Form FGD RT Versi 1 Lembar A3'!CV117)</f>
        <v/>
      </c>
      <c r="M123" s="157" t="str">
        <f>IF('Form FGD RT Versi 1 Lembar A3'!CW117="","",'Form FGD RT Versi 1 Lembar A3'!CW117)</f>
        <v/>
      </c>
      <c r="N123" s="159" t="str">
        <f>IF('Form FGD RT Versi 1 Lembar A3'!CX117="","",'Form FGD RT Versi 1 Lembar A3'!CX117)</f>
        <v/>
      </c>
      <c r="O123" s="158" t="str">
        <f>IF('Form FGD RT Versi 1 Lembar A3'!CY117="","",'Form FGD RT Versi 1 Lembar A3'!CY117)</f>
        <v/>
      </c>
    </row>
    <row r="124" spans="2:15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A3'!CN118="","",'Form FGD RT Versi 1 Lembar A3'!CN118)</f>
        <v/>
      </c>
      <c r="E124" s="157" t="str">
        <f>IF('Form FGD RT Versi 1 Lembar A3'!CO118="","",'Form FGD RT Versi 1 Lembar A3'!CO118)</f>
        <v/>
      </c>
      <c r="F124" s="158" t="str">
        <f>IF('Form FGD RT Versi 1 Lembar A3'!CP118="","",'Form FGD RT Versi 1 Lembar A3'!CP118)</f>
        <v/>
      </c>
      <c r="G124" s="156" t="str">
        <f>IF('Form FGD RT Versi 1 Lembar A3'!CQ118="","",'Form FGD RT Versi 1 Lembar A3'!CQ118)</f>
        <v/>
      </c>
      <c r="H124" s="158" t="str">
        <f>IF('Form FGD RT Versi 1 Lembar A3'!CR118="","",'Form FGD RT Versi 1 Lembar A3'!CR118)</f>
        <v/>
      </c>
      <c r="I124" s="157" t="str">
        <f>IF('Form FGD RT Versi 1 Lembar A3'!CS118="","",'Form FGD RT Versi 1 Lembar A3'!CS118)</f>
        <v/>
      </c>
      <c r="J124" s="159" t="str">
        <f>IF('Form FGD RT Versi 1 Lembar A3'!CT118="","",'Form FGD RT Versi 1 Lembar A3'!CT118)</f>
        <v/>
      </c>
      <c r="K124" s="158" t="str">
        <f>IF('Form FGD RT Versi 1 Lembar A3'!CU118="","",'Form FGD RT Versi 1 Lembar A3'!CU118)</f>
        <v/>
      </c>
      <c r="L124" s="156" t="str">
        <f>IF('Form FGD RT Versi 1 Lembar A3'!CV118="","",'Form FGD RT Versi 1 Lembar A3'!CV118)</f>
        <v/>
      </c>
      <c r="M124" s="157" t="str">
        <f>IF('Form FGD RT Versi 1 Lembar A3'!CW118="","",'Form FGD RT Versi 1 Lembar A3'!CW118)</f>
        <v/>
      </c>
      <c r="N124" s="159" t="str">
        <f>IF('Form FGD RT Versi 1 Lembar A3'!CX118="","",'Form FGD RT Versi 1 Lembar A3'!CX118)</f>
        <v/>
      </c>
      <c r="O124" s="158" t="str">
        <f>IF('Form FGD RT Versi 1 Lembar A3'!CY118="","",'Form FGD RT Versi 1 Lembar A3'!CY118)</f>
        <v/>
      </c>
    </row>
    <row r="125" spans="2:15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A3'!CN119="","",'Form FGD RT Versi 1 Lembar A3'!CN119)</f>
        <v/>
      </c>
      <c r="E125" s="157" t="str">
        <f>IF('Form FGD RT Versi 1 Lembar A3'!CO119="","",'Form FGD RT Versi 1 Lembar A3'!CO119)</f>
        <v/>
      </c>
      <c r="F125" s="158" t="str">
        <f>IF('Form FGD RT Versi 1 Lembar A3'!CP119="","",'Form FGD RT Versi 1 Lembar A3'!CP119)</f>
        <v/>
      </c>
      <c r="G125" s="156" t="str">
        <f>IF('Form FGD RT Versi 1 Lembar A3'!CQ119="","",'Form FGD RT Versi 1 Lembar A3'!CQ119)</f>
        <v/>
      </c>
      <c r="H125" s="158" t="str">
        <f>IF('Form FGD RT Versi 1 Lembar A3'!CR119="","",'Form FGD RT Versi 1 Lembar A3'!CR119)</f>
        <v/>
      </c>
      <c r="I125" s="157" t="str">
        <f>IF('Form FGD RT Versi 1 Lembar A3'!CS119="","",'Form FGD RT Versi 1 Lembar A3'!CS119)</f>
        <v/>
      </c>
      <c r="J125" s="159" t="str">
        <f>IF('Form FGD RT Versi 1 Lembar A3'!CT119="","",'Form FGD RT Versi 1 Lembar A3'!CT119)</f>
        <v/>
      </c>
      <c r="K125" s="158" t="str">
        <f>IF('Form FGD RT Versi 1 Lembar A3'!CU119="","",'Form FGD RT Versi 1 Lembar A3'!CU119)</f>
        <v/>
      </c>
      <c r="L125" s="156" t="str">
        <f>IF('Form FGD RT Versi 1 Lembar A3'!CV119="","",'Form FGD RT Versi 1 Lembar A3'!CV119)</f>
        <v/>
      </c>
      <c r="M125" s="157" t="str">
        <f>IF('Form FGD RT Versi 1 Lembar A3'!CW119="","",'Form FGD RT Versi 1 Lembar A3'!CW119)</f>
        <v/>
      </c>
      <c r="N125" s="159" t="str">
        <f>IF('Form FGD RT Versi 1 Lembar A3'!CX119="","",'Form FGD RT Versi 1 Lembar A3'!CX119)</f>
        <v/>
      </c>
      <c r="O125" s="158" t="str">
        <f>IF('Form FGD RT Versi 1 Lembar A3'!CY119="","",'Form FGD RT Versi 1 Lembar A3'!CY119)</f>
        <v/>
      </c>
    </row>
    <row r="126" spans="2:15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A3'!CN120="","",'Form FGD RT Versi 1 Lembar A3'!CN120)</f>
        <v/>
      </c>
      <c r="E126" s="157" t="str">
        <f>IF('Form FGD RT Versi 1 Lembar A3'!CO120="","",'Form FGD RT Versi 1 Lembar A3'!CO120)</f>
        <v/>
      </c>
      <c r="F126" s="158" t="str">
        <f>IF('Form FGD RT Versi 1 Lembar A3'!CP120="","",'Form FGD RT Versi 1 Lembar A3'!CP120)</f>
        <v/>
      </c>
      <c r="G126" s="156" t="str">
        <f>IF('Form FGD RT Versi 1 Lembar A3'!CQ120="","",'Form FGD RT Versi 1 Lembar A3'!CQ120)</f>
        <v/>
      </c>
      <c r="H126" s="158" t="str">
        <f>IF('Form FGD RT Versi 1 Lembar A3'!CR120="","",'Form FGD RT Versi 1 Lembar A3'!CR120)</f>
        <v/>
      </c>
      <c r="I126" s="157" t="str">
        <f>IF('Form FGD RT Versi 1 Lembar A3'!CS120="","",'Form FGD RT Versi 1 Lembar A3'!CS120)</f>
        <v/>
      </c>
      <c r="J126" s="159" t="str">
        <f>IF('Form FGD RT Versi 1 Lembar A3'!CT120="","",'Form FGD RT Versi 1 Lembar A3'!CT120)</f>
        <v/>
      </c>
      <c r="K126" s="158" t="str">
        <f>IF('Form FGD RT Versi 1 Lembar A3'!CU120="","",'Form FGD RT Versi 1 Lembar A3'!CU120)</f>
        <v/>
      </c>
      <c r="L126" s="156" t="str">
        <f>IF('Form FGD RT Versi 1 Lembar A3'!CV120="","",'Form FGD RT Versi 1 Lembar A3'!CV120)</f>
        <v/>
      </c>
      <c r="M126" s="157" t="str">
        <f>IF('Form FGD RT Versi 1 Lembar A3'!CW120="","",'Form FGD RT Versi 1 Lembar A3'!CW120)</f>
        <v/>
      </c>
      <c r="N126" s="159" t="str">
        <f>IF('Form FGD RT Versi 1 Lembar A3'!CX120="","",'Form FGD RT Versi 1 Lembar A3'!CX120)</f>
        <v/>
      </c>
      <c r="O126" s="158" t="str">
        <f>IF('Form FGD RT Versi 1 Lembar A3'!CY120="","",'Form FGD RT Versi 1 Lembar A3'!CY120)</f>
        <v/>
      </c>
    </row>
    <row r="127" spans="2:15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A3'!CN121="","",'Form FGD RT Versi 1 Lembar A3'!CN121)</f>
        <v/>
      </c>
      <c r="E127" s="157" t="str">
        <f>IF('Form FGD RT Versi 1 Lembar A3'!CO121="","",'Form FGD RT Versi 1 Lembar A3'!CO121)</f>
        <v/>
      </c>
      <c r="F127" s="158" t="str">
        <f>IF('Form FGD RT Versi 1 Lembar A3'!CP121="","",'Form FGD RT Versi 1 Lembar A3'!CP121)</f>
        <v/>
      </c>
      <c r="G127" s="156" t="str">
        <f>IF('Form FGD RT Versi 1 Lembar A3'!CQ121="","",'Form FGD RT Versi 1 Lembar A3'!CQ121)</f>
        <v/>
      </c>
      <c r="H127" s="158" t="str">
        <f>IF('Form FGD RT Versi 1 Lembar A3'!CR121="","",'Form FGD RT Versi 1 Lembar A3'!CR121)</f>
        <v/>
      </c>
      <c r="I127" s="157" t="str">
        <f>IF('Form FGD RT Versi 1 Lembar A3'!CS121="","",'Form FGD RT Versi 1 Lembar A3'!CS121)</f>
        <v/>
      </c>
      <c r="J127" s="159" t="str">
        <f>IF('Form FGD RT Versi 1 Lembar A3'!CT121="","",'Form FGD RT Versi 1 Lembar A3'!CT121)</f>
        <v/>
      </c>
      <c r="K127" s="158" t="str">
        <f>IF('Form FGD RT Versi 1 Lembar A3'!CU121="","",'Form FGD RT Versi 1 Lembar A3'!CU121)</f>
        <v/>
      </c>
      <c r="L127" s="156" t="str">
        <f>IF('Form FGD RT Versi 1 Lembar A3'!CV121="","",'Form FGD RT Versi 1 Lembar A3'!CV121)</f>
        <v/>
      </c>
      <c r="M127" s="157" t="str">
        <f>IF('Form FGD RT Versi 1 Lembar A3'!CW121="","",'Form FGD RT Versi 1 Lembar A3'!CW121)</f>
        <v/>
      </c>
      <c r="N127" s="159" t="str">
        <f>IF('Form FGD RT Versi 1 Lembar A3'!CX121="","",'Form FGD RT Versi 1 Lembar A3'!CX121)</f>
        <v/>
      </c>
      <c r="O127" s="158" t="str">
        <f>IF('Form FGD RT Versi 1 Lembar A3'!CY121="","",'Form FGD RT Versi 1 Lembar A3'!CY121)</f>
        <v/>
      </c>
    </row>
    <row r="128" spans="2:15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A3'!CN122="","",'Form FGD RT Versi 1 Lembar A3'!CN122)</f>
        <v/>
      </c>
      <c r="E128" s="157" t="str">
        <f>IF('Form FGD RT Versi 1 Lembar A3'!CO122="","",'Form FGD RT Versi 1 Lembar A3'!CO122)</f>
        <v/>
      </c>
      <c r="F128" s="158" t="str">
        <f>IF('Form FGD RT Versi 1 Lembar A3'!CP122="","",'Form FGD RT Versi 1 Lembar A3'!CP122)</f>
        <v/>
      </c>
      <c r="G128" s="156" t="str">
        <f>IF('Form FGD RT Versi 1 Lembar A3'!CQ122="","",'Form FGD RT Versi 1 Lembar A3'!CQ122)</f>
        <v/>
      </c>
      <c r="H128" s="158" t="str">
        <f>IF('Form FGD RT Versi 1 Lembar A3'!CR122="","",'Form FGD RT Versi 1 Lembar A3'!CR122)</f>
        <v/>
      </c>
      <c r="I128" s="157" t="str">
        <f>IF('Form FGD RT Versi 1 Lembar A3'!CS122="","",'Form FGD RT Versi 1 Lembar A3'!CS122)</f>
        <v/>
      </c>
      <c r="J128" s="159" t="str">
        <f>IF('Form FGD RT Versi 1 Lembar A3'!CT122="","",'Form FGD RT Versi 1 Lembar A3'!CT122)</f>
        <v/>
      </c>
      <c r="K128" s="158" t="str">
        <f>IF('Form FGD RT Versi 1 Lembar A3'!CU122="","",'Form FGD RT Versi 1 Lembar A3'!CU122)</f>
        <v/>
      </c>
      <c r="L128" s="156" t="str">
        <f>IF('Form FGD RT Versi 1 Lembar A3'!CV122="","",'Form FGD RT Versi 1 Lembar A3'!CV122)</f>
        <v/>
      </c>
      <c r="M128" s="157" t="str">
        <f>IF('Form FGD RT Versi 1 Lembar A3'!CW122="","",'Form FGD RT Versi 1 Lembar A3'!CW122)</f>
        <v/>
      </c>
      <c r="N128" s="159" t="str">
        <f>IF('Form FGD RT Versi 1 Lembar A3'!CX122="","",'Form FGD RT Versi 1 Lembar A3'!CX122)</f>
        <v/>
      </c>
      <c r="O128" s="158" t="str">
        <f>IF('Form FGD RT Versi 1 Lembar A3'!CY122="","",'Form FGD RT Versi 1 Lembar A3'!CY122)</f>
        <v/>
      </c>
    </row>
    <row r="129" spans="2:15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A3'!CN123="","",'Form FGD RT Versi 1 Lembar A3'!CN123)</f>
        <v/>
      </c>
      <c r="E129" s="157" t="str">
        <f>IF('Form FGD RT Versi 1 Lembar A3'!CO123="","",'Form FGD RT Versi 1 Lembar A3'!CO123)</f>
        <v/>
      </c>
      <c r="F129" s="158" t="str">
        <f>IF('Form FGD RT Versi 1 Lembar A3'!CP123="","",'Form FGD RT Versi 1 Lembar A3'!CP123)</f>
        <v/>
      </c>
      <c r="G129" s="156" t="str">
        <f>IF('Form FGD RT Versi 1 Lembar A3'!CQ123="","",'Form FGD RT Versi 1 Lembar A3'!CQ123)</f>
        <v/>
      </c>
      <c r="H129" s="158" t="str">
        <f>IF('Form FGD RT Versi 1 Lembar A3'!CR123="","",'Form FGD RT Versi 1 Lembar A3'!CR123)</f>
        <v/>
      </c>
      <c r="I129" s="157" t="str">
        <f>IF('Form FGD RT Versi 1 Lembar A3'!CS123="","",'Form FGD RT Versi 1 Lembar A3'!CS123)</f>
        <v/>
      </c>
      <c r="J129" s="159" t="str">
        <f>IF('Form FGD RT Versi 1 Lembar A3'!CT123="","",'Form FGD RT Versi 1 Lembar A3'!CT123)</f>
        <v/>
      </c>
      <c r="K129" s="158" t="str">
        <f>IF('Form FGD RT Versi 1 Lembar A3'!CU123="","",'Form FGD RT Versi 1 Lembar A3'!CU123)</f>
        <v/>
      </c>
      <c r="L129" s="156" t="str">
        <f>IF('Form FGD RT Versi 1 Lembar A3'!CV123="","",'Form FGD RT Versi 1 Lembar A3'!CV123)</f>
        <v/>
      </c>
      <c r="M129" s="157" t="str">
        <f>IF('Form FGD RT Versi 1 Lembar A3'!CW123="","",'Form FGD RT Versi 1 Lembar A3'!CW123)</f>
        <v/>
      </c>
      <c r="N129" s="159" t="str">
        <f>IF('Form FGD RT Versi 1 Lembar A3'!CX123="","",'Form FGD RT Versi 1 Lembar A3'!CX123)</f>
        <v/>
      </c>
      <c r="O129" s="158" t="str">
        <f>IF('Form FGD RT Versi 1 Lembar A3'!CY123="","",'Form FGD RT Versi 1 Lembar A3'!CY123)</f>
        <v/>
      </c>
    </row>
    <row r="130" spans="2:15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A3'!CN124="","",'Form FGD RT Versi 1 Lembar A3'!CN124)</f>
        <v/>
      </c>
      <c r="E130" s="157" t="str">
        <f>IF('Form FGD RT Versi 1 Lembar A3'!CO124="","",'Form FGD RT Versi 1 Lembar A3'!CO124)</f>
        <v/>
      </c>
      <c r="F130" s="158" t="str">
        <f>IF('Form FGD RT Versi 1 Lembar A3'!CP124="","",'Form FGD RT Versi 1 Lembar A3'!CP124)</f>
        <v/>
      </c>
      <c r="G130" s="156" t="str">
        <f>IF('Form FGD RT Versi 1 Lembar A3'!CQ124="","",'Form FGD RT Versi 1 Lembar A3'!CQ124)</f>
        <v/>
      </c>
      <c r="H130" s="158" t="str">
        <f>IF('Form FGD RT Versi 1 Lembar A3'!CR124="","",'Form FGD RT Versi 1 Lembar A3'!CR124)</f>
        <v/>
      </c>
      <c r="I130" s="157" t="str">
        <f>IF('Form FGD RT Versi 1 Lembar A3'!CS124="","",'Form FGD RT Versi 1 Lembar A3'!CS124)</f>
        <v/>
      </c>
      <c r="J130" s="159" t="str">
        <f>IF('Form FGD RT Versi 1 Lembar A3'!CT124="","",'Form FGD RT Versi 1 Lembar A3'!CT124)</f>
        <v/>
      </c>
      <c r="K130" s="158" t="str">
        <f>IF('Form FGD RT Versi 1 Lembar A3'!CU124="","",'Form FGD RT Versi 1 Lembar A3'!CU124)</f>
        <v/>
      </c>
      <c r="L130" s="156" t="str">
        <f>IF('Form FGD RT Versi 1 Lembar A3'!CV124="","",'Form FGD RT Versi 1 Lembar A3'!CV124)</f>
        <v/>
      </c>
      <c r="M130" s="157" t="str">
        <f>IF('Form FGD RT Versi 1 Lembar A3'!CW124="","",'Form FGD RT Versi 1 Lembar A3'!CW124)</f>
        <v/>
      </c>
      <c r="N130" s="159" t="str">
        <f>IF('Form FGD RT Versi 1 Lembar A3'!CX124="","",'Form FGD RT Versi 1 Lembar A3'!CX124)</f>
        <v/>
      </c>
      <c r="O130" s="158" t="str">
        <f>IF('Form FGD RT Versi 1 Lembar A3'!CY124="","",'Form FGD RT Versi 1 Lembar A3'!CY124)</f>
        <v/>
      </c>
    </row>
    <row r="131" spans="2:15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A3'!CN125="","",'Form FGD RT Versi 1 Lembar A3'!CN125)</f>
        <v/>
      </c>
      <c r="E131" s="157" t="str">
        <f>IF('Form FGD RT Versi 1 Lembar A3'!CO125="","",'Form FGD RT Versi 1 Lembar A3'!CO125)</f>
        <v/>
      </c>
      <c r="F131" s="158" t="str">
        <f>IF('Form FGD RT Versi 1 Lembar A3'!CP125="","",'Form FGD RT Versi 1 Lembar A3'!CP125)</f>
        <v/>
      </c>
      <c r="G131" s="156" t="str">
        <f>IF('Form FGD RT Versi 1 Lembar A3'!CQ125="","",'Form FGD RT Versi 1 Lembar A3'!CQ125)</f>
        <v/>
      </c>
      <c r="H131" s="158" t="str">
        <f>IF('Form FGD RT Versi 1 Lembar A3'!CR125="","",'Form FGD RT Versi 1 Lembar A3'!CR125)</f>
        <v/>
      </c>
      <c r="I131" s="157" t="str">
        <f>IF('Form FGD RT Versi 1 Lembar A3'!CS125="","",'Form FGD RT Versi 1 Lembar A3'!CS125)</f>
        <v/>
      </c>
      <c r="J131" s="159" t="str">
        <f>IF('Form FGD RT Versi 1 Lembar A3'!CT125="","",'Form FGD RT Versi 1 Lembar A3'!CT125)</f>
        <v/>
      </c>
      <c r="K131" s="158" t="str">
        <f>IF('Form FGD RT Versi 1 Lembar A3'!CU125="","",'Form FGD RT Versi 1 Lembar A3'!CU125)</f>
        <v/>
      </c>
      <c r="L131" s="156" t="str">
        <f>IF('Form FGD RT Versi 1 Lembar A3'!CV125="","",'Form FGD RT Versi 1 Lembar A3'!CV125)</f>
        <v/>
      </c>
      <c r="M131" s="157" t="str">
        <f>IF('Form FGD RT Versi 1 Lembar A3'!CW125="","",'Form FGD RT Versi 1 Lembar A3'!CW125)</f>
        <v/>
      </c>
      <c r="N131" s="159" t="str">
        <f>IF('Form FGD RT Versi 1 Lembar A3'!CX125="","",'Form FGD RT Versi 1 Lembar A3'!CX125)</f>
        <v/>
      </c>
      <c r="O131" s="158" t="str">
        <f>IF('Form FGD RT Versi 1 Lembar A3'!CY125="","",'Form FGD RT Versi 1 Lembar A3'!CY125)</f>
        <v/>
      </c>
    </row>
    <row r="132" spans="2:15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A3'!CN126="","",'Form FGD RT Versi 1 Lembar A3'!CN126)</f>
        <v/>
      </c>
      <c r="E132" s="157" t="str">
        <f>IF('Form FGD RT Versi 1 Lembar A3'!CO126="","",'Form FGD RT Versi 1 Lembar A3'!CO126)</f>
        <v/>
      </c>
      <c r="F132" s="158" t="str">
        <f>IF('Form FGD RT Versi 1 Lembar A3'!CP126="","",'Form FGD RT Versi 1 Lembar A3'!CP126)</f>
        <v/>
      </c>
      <c r="G132" s="156" t="str">
        <f>IF('Form FGD RT Versi 1 Lembar A3'!CQ126="","",'Form FGD RT Versi 1 Lembar A3'!CQ126)</f>
        <v/>
      </c>
      <c r="H132" s="158" t="str">
        <f>IF('Form FGD RT Versi 1 Lembar A3'!CR126="","",'Form FGD RT Versi 1 Lembar A3'!CR126)</f>
        <v/>
      </c>
      <c r="I132" s="157" t="str">
        <f>IF('Form FGD RT Versi 1 Lembar A3'!CS126="","",'Form FGD RT Versi 1 Lembar A3'!CS126)</f>
        <v/>
      </c>
      <c r="J132" s="159" t="str">
        <f>IF('Form FGD RT Versi 1 Lembar A3'!CT126="","",'Form FGD RT Versi 1 Lembar A3'!CT126)</f>
        <v/>
      </c>
      <c r="K132" s="158" t="str">
        <f>IF('Form FGD RT Versi 1 Lembar A3'!CU126="","",'Form FGD RT Versi 1 Lembar A3'!CU126)</f>
        <v/>
      </c>
      <c r="L132" s="156" t="str">
        <f>IF('Form FGD RT Versi 1 Lembar A3'!CV126="","",'Form FGD RT Versi 1 Lembar A3'!CV126)</f>
        <v/>
      </c>
      <c r="M132" s="157" t="str">
        <f>IF('Form FGD RT Versi 1 Lembar A3'!CW126="","",'Form FGD RT Versi 1 Lembar A3'!CW126)</f>
        <v/>
      </c>
      <c r="N132" s="159" t="str">
        <f>IF('Form FGD RT Versi 1 Lembar A3'!CX126="","",'Form FGD RT Versi 1 Lembar A3'!CX126)</f>
        <v/>
      </c>
      <c r="O132" s="158" t="str">
        <f>IF('Form FGD RT Versi 1 Lembar A3'!CY126="","",'Form FGD RT Versi 1 Lembar A3'!CY126)</f>
        <v/>
      </c>
    </row>
    <row r="133" spans="2:15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A3'!CN127="","",'Form FGD RT Versi 1 Lembar A3'!CN127)</f>
        <v/>
      </c>
      <c r="E133" s="157" t="str">
        <f>IF('Form FGD RT Versi 1 Lembar A3'!CO127="","",'Form FGD RT Versi 1 Lembar A3'!CO127)</f>
        <v/>
      </c>
      <c r="F133" s="158" t="str">
        <f>IF('Form FGD RT Versi 1 Lembar A3'!CP127="","",'Form FGD RT Versi 1 Lembar A3'!CP127)</f>
        <v/>
      </c>
      <c r="G133" s="156" t="str">
        <f>IF('Form FGD RT Versi 1 Lembar A3'!CQ127="","",'Form FGD RT Versi 1 Lembar A3'!CQ127)</f>
        <v/>
      </c>
      <c r="H133" s="158" t="str">
        <f>IF('Form FGD RT Versi 1 Lembar A3'!CR127="","",'Form FGD RT Versi 1 Lembar A3'!CR127)</f>
        <v/>
      </c>
      <c r="I133" s="157" t="str">
        <f>IF('Form FGD RT Versi 1 Lembar A3'!CS127="","",'Form FGD RT Versi 1 Lembar A3'!CS127)</f>
        <v/>
      </c>
      <c r="J133" s="159" t="str">
        <f>IF('Form FGD RT Versi 1 Lembar A3'!CT127="","",'Form FGD RT Versi 1 Lembar A3'!CT127)</f>
        <v/>
      </c>
      <c r="K133" s="158" t="str">
        <f>IF('Form FGD RT Versi 1 Lembar A3'!CU127="","",'Form FGD RT Versi 1 Lembar A3'!CU127)</f>
        <v/>
      </c>
      <c r="L133" s="156" t="str">
        <f>IF('Form FGD RT Versi 1 Lembar A3'!CV127="","",'Form FGD RT Versi 1 Lembar A3'!CV127)</f>
        <v/>
      </c>
      <c r="M133" s="157" t="str">
        <f>IF('Form FGD RT Versi 1 Lembar A3'!CW127="","",'Form FGD RT Versi 1 Lembar A3'!CW127)</f>
        <v/>
      </c>
      <c r="N133" s="159" t="str">
        <f>IF('Form FGD RT Versi 1 Lembar A3'!CX127="","",'Form FGD RT Versi 1 Lembar A3'!CX127)</f>
        <v/>
      </c>
      <c r="O133" s="158" t="str">
        <f>IF('Form FGD RT Versi 1 Lembar A3'!CY127="","",'Form FGD RT Versi 1 Lembar A3'!CY127)</f>
        <v/>
      </c>
    </row>
    <row r="134" spans="2:15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A3'!CN128="","",'Form FGD RT Versi 1 Lembar A3'!CN128)</f>
        <v/>
      </c>
      <c r="E134" s="157" t="str">
        <f>IF('Form FGD RT Versi 1 Lembar A3'!CO128="","",'Form FGD RT Versi 1 Lembar A3'!CO128)</f>
        <v/>
      </c>
      <c r="F134" s="158" t="str">
        <f>IF('Form FGD RT Versi 1 Lembar A3'!CP128="","",'Form FGD RT Versi 1 Lembar A3'!CP128)</f>
        <v/>
      </c>
      <c r="G134" s="156" t="str">
        <f>IF('Form FGD RT Versi 1 Lembar A3'!CQ128="","",'Form FGD RT Versi 1 Lembar A3'!CQ128)</f>
        <v/>
      </c>
      <c r="H134" s="158" t="str">
        <f>IF('Form FGD RT Versi 1 Lembar A3'!CR128="","",'Form FGD RT Versi 1 Lembar A3'!CR128)</f>
        <v/>
      </c>
      <c r="I134" s="157" t="str">
        <f>IF('Form FGD RT Versi 1 Lembar A3'!CS128="","",'Form FGD RT Versi 1 Lembar A3'!CS128)</f>
        <v/>
      </c>
      <c r="J134" s="159" t="str">
        <f>IF('Form FGD RT Versi 1 Lembar A3'!CT128="","",'Form FGD RT Versi 1 Lembar A3'!CT128)</f>
        <v/>
      </c>
      <c r="K134" s="158" t="str">
        <f>IF('Form FGD RT Versi 1 Lembar A3'!CU128="","",'Form FGD RT Versi 1 Lembar A3'!CU128)</f>
        <v/>
      </c>
      <c r="L134" s="156" t="str">
        <f>IF('Form FGD RT Versi 1 Lembar A3'!CV128="","",'Form FGD RT Versi 1 Lembar A3'!CV128)</f>
        <v/>
      </c>
      <c r="M134" s="157" t="str">
        <f>IF('Form FGD RT Versi 1 Lembar A3'!CW128="","",'Form FGD RT Versi 1 Lembar A3'!CW128)</f>
        <v/>
      </c>
      <c r="N134" s="159" t="str">
        <f>IF('Form FGD RT Versi 1 Lembar A3'!CX128="","",'Form FGD RT Versi 1 Lembar A3'!CX128)</f>
        <v/>
      </c>
      <c r="O134" s="158" t="str">
        <f>IF('Form FGD RT Versi 1 Lembar A3'!CY128="","",'Form FGD RT Versi 1 Lembar A3'!CY128)</f>
        <v/>
      </c>
    </row>
    <row r="135" spans="2:15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A3'!CN129="","",'Form FGD RT Versi 1 Lembar A3'!CN129)</f>
        <v/>
      </c>
      <c r="E135" s="157" t="str">
        <f>IF('Form FGD RT Versi 1 Lembar A3'!CO129="","",'Form FGD RT Versi 1 Lembar A3'!CO129)</f>
        <v/>
      </c>
      <c r="F135" s="158" t="str">
        <f>IF('Form FGD RT Versi 1 Lembar A3'!CP129="","",'Form FGD RT Versi 1 Lembar A3'!CP129)</f>
        <v/>
      </c>
      <c r="G135" s="156" t="str">
        <f>IF('Form FGD RT Versi 1 Lembar A3'!CQ129="","",'Form FGD RT Versi 1 Lembar A3'!CQ129)</f>
        <v/>
      </c>
      <c r="H135" s="158" t="str">
        <f>IF('Form FGD RT Versi 1 Lembar A3'!CR129="","",'Form FGD RT Versi 1 Lembar A3'!CR129)</f>
        <v/>
      </c>
      <c r="I135" s="157" t="str">
        <f>IF('Form FGD RT Versi 1 Lembar A3'!CS129="","",'Form FGD RT Versi 1 Lembar A3'!CS129)</f>
        <v/>
      </c>
      <c r="J135" s="159" t="str">
        <f>IF('Form FGD RT Versi 1 Lembar A3'!CT129="","",'Form FGD RT Versi 1 Lembar A3'!CT129)</f>
        <v/>
      </c>
      <c r="K135" s="158" t="str">
        <f>IF('Form FGD RT Versi 1 Lembar A3'!CU129="","",'Form FGD RT Versi 1 Lembar A3'!CU129)</f>
        <v/>
      </c>
      <c r="L135" s="156" t="str">
        <f>IF('Form FGD RT Versi 1 Lembar A3'!CV129="","",'Form FGD RT Versi 1 Lembar A3'!CV129)</f>
        <v/>
      </c>
      <c r="M135" s="157" t="str">
        <f>IF('Form FGD RT Versi 1 Lembar A3'!CW129="","",'Form FGD RT Versi 1 Lembar A3'!CW129)</f>
        <v/>
      </c>
      <c r="N135" s="159" t="str">
        <f>IF('Form FGD RT Versi 1 Lembar A3'!CX129="","",'Form FGD RT Versi 1 Lembar A3'!CX129)</f>
        <v/>
      </c>
      <c r="O135" s="158" t="str">
        <f>IF('Form FGD RT Versi 1 Lembar A3'!CY129="","",'Form FGD RT Versi 1 Lembar A3'!CY129)</f>
        <v/>
      </c>
    </row>
    <row r="136" spans="2:15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A3'!CN130="","",'Form FGD RT Versi 1 Lembar A3'!CN130)</f>
        <v/>
      </c>
      <c r="E136" s="157" t="str">
        <f>IF('Form FGD RT Versi 1 Lembar A3'!CO130="","",'Form FGD RT Versi 1 Lembar A3'!CO130)</f>
        <v/>
      </c>
      <c r="F136" s="158" t="str">
        <f>IF('Form FGD RT Versi 1 Lembar A3'!CP130="","",'Form FGD RT Versi 1 Lembar A3'!CP130)</f>
        <v/>
      </c>
      <c r="G136" s="156" t="str">
        <f>IF('Form FGD RT Versi 1 Lembar A3'!CQ130="","",'Form FGD RT Versi 1 Lembar A3'!CQ130)</f>
        <v/>
      </c>
      <c r="H136" s="158" t="str">
        <f>IF('Form FGD RT Versi 1 Lembar A3'!CR130="","",'Form FGD RT Versi 1 Lembar A3'!CR130)</f>
        <v/>
      </c>
      <c r="I136" s="157" t="str">
        <f>IF('Form FGD RT Versi 1 Lembar A3'!CS130="","",'Form FGD RT Versi 1 Lembar A3'!CS130)</f>
        <v/>
      </c>
      <c r="J136" s="159" t="str">
        <f>IF('Form FGD RT Versi 1 Lembar A3'!CT130="","",'Form FGD RT Versi 1 Lembar A3'!CT130)</f>
        <v/>
      </c>
      <c r="K136" s="158" t="str">
        <f>IF('Form FGD RT Versi 1 Lembar A3'!CU130="","",'Form FGD RT Versi 1 Lembar A3'!CU130)</f>
        <v/>
      </c>
      <c r="L136" s="156" t="str">
        <f>IF('Form FGD RT Versi 1 Lembar A3'!CV130="","",'Form FGD RT Versi 1 Lembar A3'!CV130)</f>
        <v/>
      </c>
      <c r="M136" s="157" t="str">
        <f>IF('Form FGD RT Versi 1 Lembar A3'!CW130="","",'Form FGD RT Versi 1 Lembar A3'!CW130)</f>
        <v/>
      </c>
      <c r="N136" s="159" t="str">
        <f>IF('Form FGD RT Versi 1 Lembar A3'!CX130="","",'Form FGD RT Versi 1 Lembar A3'!CX130)</f>
        <v/>
      </c>
      <c r="O136" s="158" t="str">
        <f>IF('Form FGD RT Versi 1 Lembar A3'!CY130="","",'Form FGD RT Versi 1 Lembar A3'!CY130)</f>
        <v/>
      </c>
    </row>
    <row r="137" spans="2:15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A3'!CN131="","",'Form FGD RT Versi 1 Lembar A3'!CN131)</f>
        <v/>
      </c>
      <c r="E137" s="157" t="str">
        <f>IF('Form FGD RT Versi 1 Lembar A3'!CO131="","",'Form FGD RT Versi 1 Lembar A3'!CO131)</f>
        <v/>
      </c>
      <c r="F137" s="158" t="str">
        <f>IF('Form FGD RT Versi 1 Lembar A3'!CP131="","",'Form FGD RT Versi 1 Lembar A3'!CP131)</f>
        <v/>
      </c>
      <c r="G137" s="156" t="str">
        <f>IF('Form FGD RT Versi 1 Lembar A3'!CQ131="","",'Form FGD RT Versi 1 Lembar A3'!CQ131)</f>
        <v/>
      </c>
      <c r="H137" s="158" t="str">
        <f>IF('Form FGD RT Versi 1 Lembar A3'!CR131="","",'Form FGD RT Versi 1 Lembar A3'!CR131)</f>
        <v/>
      </c>
      <c r="I137" s="157" t="str">
        <f>IF('Form FGD RT Versi 1 Lembar A3'!CS131="","",'Form FGD RT Versi 1 Lembar A3'!CS131)</f>
        <v/>
      </c>
      <c r="J137" s="159" t="str">
        <f>IF('Form FGD RT Versi 1 Lembar A3'!CT131="","",'Form FGD RT Versi 1 Lembar A3'!CT131)</f>
        <v/>
      </c>
      <c r="K137" s="158" t="str">
        <f>IF('Form FGD RT Versi 1 Lembar A3'!CU131="","",'Form FGD RT Versi 1 Lembar A3'!CU131)</f>
        <v/>
      </c>
      <c r="L137" s="156" t="str">
        <f>IF('Form FGD RT Versi 1 Lembar A3'!CV131="","",'Form FGD RT Versi 1 Lembar A3'!CV131)</f>
        <v/>
      </c>
      <c r="M137" s="157" t="str">
        <f>IF('Form FGD RT Versi 1 Lembar A3'!CW131="","",'Form FGD RT Versi 1 Lembar A3'!CW131)</f>
        <v/>
      </c>
      <c r="N137" s="159" t="str">
        <f>IF('Form FGD RT Versi 1 Lembar A3'!CX131="","",'Form FGD RT Versi 1 Lembar A3'!CX131)</f>
        <v/>
      </c>
      <c r="O137" s="158" t="str">
        <f>IF('Form FGD RT Versi 1 Lembar A3'!CY131="","",'Form FGD RT Versi 1 Lembar A3'!CY131)</f>
        <v/>
      </c>
    </row>
    <row r="138" spans="2:15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A3'!CN132="","",'Form FGD RT Versi 1 Lembar A3'!CN132)</f>
        <v/>
      </c>
      <c r="E138" s="157" t="str">
        <f>IF('Form FGD RT Versi 1 Lembar A3'!CO132="","",'Form FGD RT Versi 1 Lembar A3'!CO132)</f>
        <v/>
      </c>
      <c r="F138" s="158" t="str">
        <f>IF('Form FGD RT Versi 1 Lembar A3'!CP132="","",'Form FGD RT Versi 1 Lembar A3'!CP132)</f>
        <v/>
      </c>
      <c r="G138" s="156" t="str">
        <f>IF('Form FGD RT Versi 1 Lembar A3'!CQ132="","",'Form FGD RT Versi 1 Lembar A3'!CQ132)</f>
        <v/>
      </c>
      <c r="H138" s="158" t="str">
        <f>IF('Form FGD RT Versi 1 Lembar A3'!CR132="","",'Form FGD RT Versi 1 Lembar A3'!CR132)</f>
        <v/>
      </c>
      <c r="I138" s="157" t="str">
        <f>IF('Form FGD RT Versi 1 Lembar A3'!CS132="","",'Form FGD RT Versi 1 Lembar A3'!CS132)</f>
        <v/>
      </c>
      <c r="J138" s="159" t="str">
        <f>IF('Form FGD RT Versi 1 Lembar A3'!CT132="","",'Form FGD RT Versi 1 Lembar A3'!CT132)</f>
        <v/>
      </c>
      <c r="K138" s="158" t="str">
        <f>IF('Form FGD RT Versi 1 Lembar A3'!CU132="","",'Form FGD RT Versi 1 Lembar A3'!CU132)</f>
        <v/>
      </c>
      <c r="L138" s="156" t="str">
        <f>IF('Form FGD RT Versi 1 Lembar A3'!CV132="","",'Form FGD RT Versi 1 Lembar A3'!CV132)</f>
        <v/>
      </c>
      <c r="M138" s="157" t="str">
        <f>IF('Form FGD RT Versi 1 Lembar A3'!CW132="","",'Form FGD RT Versi 1 Lembar A3'!CW132)</f>
        <v/>
      </c>
      <c r="N138" s="159" t="str">
        <f>IF('Form FGD RT Versi 1 Lembar A3'!CX132="","",'Form FGD RT Versi 1 Lembar A3'!CX132)</f>
        <v/>
      </c>
      <c r="O138" s="158" t="str">
        <f>IF('Form FGD RT Versi 1 Lembar A3'!CY132="","",'Form FGD RT Versi 1 Lembar A3'!CY132)</f>
        <v/>
      </c>
    </row>
    <row r="139" spans="2:15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A3'!CN133="","",'Form FGD RT Versi 1 Lembar A3'!CN133)</f>
        <v/>
      </c>
      <c r="E139" s="157" t="str">
        <f>IF('Form FGD RT Versi 1 Lembar A3'!CO133="","",'Form FGD RT Versi 1 Lembar A3'!CO133)</f>
        <v/>
      </c>
      <c r="F139" s="158" t="str">
        <f>IF('Form FGD RT Versi 1 Lembar A3'!CP133="","",'Form FGD RT Versi 1 Lembar A3'!CP133)</f>
        <v/>
      </c>
      <c r="G139" s="156" t="str">
        <f>IF('Form FGD RT Versi 1 Lembar A3'!CQ133="","",'Form FGD RT Versi 1 Lembar A3'!CQ133)</f>
        <v/>
      </c>
      <c r="H139" s="158" t="str">
        <f>IF('Form FGD RT Versi 1 Lembar A3'!CR133="","",'Form FGD RT Versi 1 Lembar A3'!CR133)</f>
        <v/>
      </c>
      <c r="I139" s="157" t="str">
        <f>IF('Form FGD RT Versi 1 Lembar A3'!CS133="","",'Form FGD RT Versi 1 Lembar A3'!CS133)</f>
        <v/>
      </c>
      <c r="J139" s="159" t="str">
        <f>IF('Form FGD RT Versi 1 Lembar A3'!CT133="","",'Form FGD RT Versi 1 Lembar A3'!CT133)</f>
        <v/>
      </c>
      <c r="K139" s="158" t="str">
        <f>IF('Form FGD RT Versi 1 Lembar A3'!CU133="","",'Form FGD RT Versi 1 Lembar A3'!CU133)</f>
        <v/>
      </c>
      <c r="L139" s="156" t="str">
        <f>IF('Form FGD RT Versi 1 Lembar A3'!CV133="","",'Form FGD RT Versi 1 Lembar A3'!CV133)</f>
        <v/>
      </c>
      <c r="M139" s="157" t="str">
        <f>IF('Form FGD RT Versi 1 Lembar A3'!CW133="","",'Form FGD RT Versi 1 Lembar A3'!CW133)</f>
        <v/>
      </c>
      <c r="N139" s="159" t="str">
        <f>IF('Form FGD RT Versi 1 Lembar A3'!CX133="","",'Form FGD RT Versi 1 Lembar A3'!CX133)</f>
        <v/>
      </c>
      <c r="O139" s="158" t="str">
        <f>IF('Form FGD RT Versi 1 Lembar A3'!CY133="","",'Form FGD RT Versi 1 Lembar A3'!CY133)</f>
        <v/>
      </c>
    </row>
    <row r="140" spans="2:15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A3'!CN134="","",'Form FGD RT Versi 1 Lembar A3'!CN134)</f>
        <v/>
      </c>
      <c r="E140" s="157" t="str">
        <f>IF('Form FGD RT Versi 1 Lembar A3'!CO134="","",'Form FGD RT Versi 1 Lembar A3'!CO134)</f>
        <v/>
      </c>
      <c r="F140" s="158" t="str">
        <f>IF('Form FGD RT Versi 1 Lembar A3'!CP134="","",'Form FGD RT Versi 1 Lembar A3'!CP134)</f>
        <v/>
      </c>
      <c r="G140" s="156" t="str">
        <f>IF('Form FGD RT Versi 1 Lembar A3'!CQ134="","",'Form FGD RT Versi 1 Lembar A3'!CQ134)</f>
        <v/>
      </c>
      <c r="H140" s="158" t="str">
        <f>IF('Form FGD RT Versi 1 Lembar A3'!CR134="","",'Form FGD RT Versi 1 Lembar A3'!CR134)</f>
        <v/>
      </c>
      <c r="I140" s="157" t="str">
        <f>IF('Form FGD RT Versi 1 Lembar A3'!CS134="","",'Form FGD RT Versi 1 Lembar A3'!CS134)</f>
        <v/>
      </c>
      <c r="J140" s="159" t="str">
        <f>IF('Form FGD RT Versi 1 Lembar A3'!CT134="","",'Form FGD RT Versi 1 Lembar A3'!CT134)</f>
        <v/>
      </c>
      <c r="K140" s="158" t="str">
        <f>IF('Form FGD RT Versi 1 Lembar A3'!CU134="","",'Form FGD RT Versi 1 Lembar A3'!CU134)</f>
        <v/>
      </c>
      <c r="L140" s="156" t="str">
        <f>IF('Form FGD RT Versi 1 Lembar A3'!CV134="","",'Form FGD RT Versi 1 Lembar A3'!CV134)</f>
        <v/>
      </c>
      <c r="M140" s="157" t="str">
        <f>IF('Form FGD RT Versi 1 Lembar A3'!CW134="","",'Form FGD RT Versi 1 Lembar A3'!CW134)</f>
        <v/>
      </c>
      <c r="N140" s="159" t="str">
        <f>IF('Form FGD RT Versi 1 Lembar A3'!CX134="","",'Form FGD RT Versi 1 Lembar A3'!CX134)</f>
        <v/>
      </c>
      <c r="O140" s="158" t="str">
        <f>IF('Form FGD RT Versi 1 Lembar A3'!CY134="","",'Form FGD RT Versi 1 Lembar A3'!CY134)</f>
        <v/>
      </c>
    </row>
    <row r="141" spans="2:15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A3'!CN135="","",'Form FGD RT Versi 1 Lembar A3'!CN135)</f>
        <v/>
      </c>
      <c r="E141" s="157" t="str">
        <f>IF('Form FGD RT Versi 1 Lembar A3'!CO135="","",'Form FGD RT Versi 1 Lembar A3'!CO135)</f>
        <v/>
      </c>
      <c r="F141" s="158" t="str">
        <f>IF('Form FGD RT Versi 1 Lembar A3'!CP135="","",'Form FGD RT Versi 1 Lembar A3'!CP135)</f>
        <v/>
      </c>
      <c r="G141" s="156" t="str">
        <f>IF('Form FGD RT Versi 1 Lembar A3'!CQ135="","",'Form FGD RT Versi 1 Lembar A3'!CQ135)</f>
        <v/>
      </c>
      <c r="H141" s="158" t="str">
        <f>IF('Form FGD RT Versi 1 Lembar A3'!CR135="","",'Form FGD RT Versi 1 Lembar A3'!CR135)</f>
        <v/>
      </c>
      <c r="I141" s="157" t="str">
        <f>IF('Form FGD RT Versi 1 Lembar A3'!CS135="","",'Form FGD RT Versi 1 Lembar A3'!CS135)</f>
        <v/>
      </c>
      <c r="J141" s="159" t="str">
        <f>IF('Form FGD RT Versi 1 Lembar A3'!CT135="","",'Form FGD RT Versi 1 Lembar A3'!CT135)</f>
        <v/>
      </c>
      <c r="K141" s="158" t="str">
        <f>IF('Form FGD RT Versi 1 Lembar A3'!CU135="","",'Form FGD RT Versi 1 Lembar A3'!CU135)</f>
        <v/>
      </c>
      <c r="L141" s="156" t="str">
        <f>IF('Form FGD RT Versi 1 Lembar A3'!CV135="","",'Form FGD RT Versi 1 Lembar A3'!CV135)</f>
        <v/>
      </c>
      <c r="M141" s="157" t="str">
        <f>IF('Form FGD RT Versi 1 Lembar A3'!CW135="","",'Form FGD RT Versi 1 Lembar A3'!CW135)</f>
        <v/>
      </c>
      <c r="N141" s="159" t="str">
        <f>IF('Form FGD RT Versi 1 Lembar A3'!CX135="","",'Form FGD RT Versi 1 Lembar A3'!CX135)</f>
        <v/>
      </c>
      <c r="O141" s="158" t="str">
        <f>IF('Form FGD RT Versi 1 Lembar A3'!CY135="","",'Form FGD RT Versi 1 Lembar A3'!CY135)</f>
        <v/>
      </c>
    </row>
    <row r="142" spans="2:15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A3'!CN136="","",'Form FGD RT Versi 1 Lembar A3'!CN136)</f>
        <v/>
      </c>
      <c r="E142" s="157" t="str">
        <f>IF('Form FGD RT Versi 1 Lembar A3'!CO136="","",'Form FGD RT Versi 1 Lembar A3'!CO136)</f>
        <v/>
      </c>
      <c r="F142" s="158" t="str">
        <f>IF('Form FGD RT Versi 1 Lembar A3'!CP136="","",'Form FGD RT Versi 1 Lembar A3'!CP136)</f>
        <v/>
      </c>
      <c r="G142" s="156" t="str">
        <f>IF('Form FGD RT Versi 1 Lembar A3'!CQ136="","",'Form FGD RT Versi 1 Lembar A3'!CQ136)</f>
        <v/>
      </c>
      <c r="H142" s="158" t="str">
        <f>IF('Form FGD RT Versi 1 Lembar A3'!CR136="","",'Form FGD RT Versi 1 Lembar A3'!CR136)</f>
        <v/>
      </c>
      <c r="I142" s="157" t="str">
        <f>IF('Form FGD RT Versi 1 Lembar A3'!CS136="","",'Form FGD RT Versi 1 Lembar A3'!CS136)</f>
        <v/>
      </c>
      <c r="J142" s="159" t="str">
        <f>IF('Form FGD RT Versi 1 Lembar A3'!CT136="","",'Form FGD RT Versi 1 Lembar A3'!CT136)</f>
        <v/>
      </c>
      <c r="K142" s="158" t="str">
        <f>IF('Form FGD RT Versi 1 Lembar A3'!CU136="","",'Form FGD RT Versi 1 Lembar A3'!CU136)</f>
        <v/>
      </c>
      <c r="L142" s="156" t="str">
        <f>IF('Form FGD RT Versi 1 Lembar A3'!CV136="","",'Form FGD RT Versi 1 Lembar A3'!CV136)</f>
        <v/>
      </c>
      <c r="M142" s="157" t="str">
        <f>IF('Form FGD RT Versi 1 Lembar A3'!CW136="","",'Form FGD RT Versi 1 Lembar A3'!CW136)</f>
        <v/>
      </c>
      <c r="N142" s="159" t="str">
        <f>IF('Form FGD RT Versi 1 Lembar A3'!CX136="","",'Form FGD RT Versi 1 Lembar A3'!CX136)</f>
        <v/>
      </c>
      <c r="O142" s="158" t="str">
        <f>IF('Form FGD RT Versi 1 Lembar A3'!CY136="","",'Form FGD RT Versi 1 Lembar A3'!CY136)</f>
        <v/>
      </c>
    </row>
    <row r="143" spans="2:15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A3'!CN137="","",'Form FGD RT Versi 1 Lembar A3'!CN137)</f>
        <v/>
      </c>
      <c r="E143" s="157" t="str">
        <f>IF('Form FGD RT Versi 1 Lembar A3'!CO137="","",'Form FGD RT Versi 1 Lembar A3'!CO137)</f>
        <v/>
      </c>
      <c r="F143" s="158" t="str">
        <f>IF('Form FGD RT Versi 1 Lembar A3'!CP137="","",'Form FGD RT Versi 1 Lembar A3'!CP137)</f>
        <v/>
      </c>
      <c r="G143" s="156" t="str">
        <f>IF('Form FGD RT Versi 1 Lembar A3'!CQ137="","",'Form FGD RT Versi 1 Lembar A3'!CQ137)</f>
        <v/>
      </c>
      <c r="H143" s="158" t="str">
        <f>IF('Form FGD RT Versi 1 Lembar A3'!CR137="","",'Form FGD RT Versi 1 Lembar A3'!CR137)</f>
        <v/>
      </c>
      <c r="I143" s="157" t="str">
        <f>IF('Form FGD RT Versi 1 Lembar A3'!CS137="","",'Form FGD RT Versi 1 Lembar A3'!CS137)</f>
        <v/>
      </c>
      <c r="J143" s="159" t="str">
        <f>IF('Form FGD RT Versi 1 Lembar A3'!CT137="","",'Form FGD RT Versi 1 Lembar A3'!CT137)</f>
        <v/>
      </c>
      <c r="K143" s="158" t="str">
        <f>IF('Form FGD RT Versi 1 Lembar A3'!CU137="","",'Form FGD RT Versi 1 Lembar A3'!CU137)</f>
        <v/>
      </c>
      <c r="L143" s="156" t="str">
        <f>IF('Form FGD RT Versi 1 Lembar A3'!CV137="","",'Form FGD RT Versi 1 Lembar A3'!CV137)</f>
        <v/>
      </c>
      <c r="M143" s="157" t="str">
        <f>IF('Form FGD RT Versi 1 Lembar A3'!CW137="","",'Form FGD RT Versi 1 Lembar A3'!CW137)</f>
        <v/>
      </c>
      <c r="N143" s="159" t="str">
        <f>IF('Form FGD RT Versi 1 Lembar A3'!CX137="","",'Form FGD RT Versi 1 Lembar A3'!CX137)</f>
        <v/>
      </c>
      <c r="O143" s="158" t="str">
        <f>IF('Form FGD RT Versi 1 Lembar A3'!CY137="","",'Form FGD RT Versi 1 Lembar A3'!CY137)</f>
        <v/>
      </c>
    </row>
    <row r="144" spans="2:15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A3'!CN138="","",'Form FGD RT Versi 1 Lembar A3'!CN138)</f>
        <v/>
      </c>
      <c r="E144" s="157" t="str">
        <f>IF('Form FGD RT Versi 1 Lembar A3'!CO138="","",'Form FGD RT Versi 1 Lembar A3'!CO138)</f>
        <v/>
      </c>
      <c r="F144" s="158" t="str">
        <f>IF('Form FGD RT Versi 1 Lembar A3'!CP138="","",'Form FGD RT Versi 1 Lembar A3'!CP138)</f>
        <v/>
      </c>
      <c r="G144" s="156" t="str">
        <f>IF('Form FGD RT Versi 1 Lembar A3'!CQ138="","",'Form FGD RT Versi 1 Lembar A3'!CQ138)</f>
        <v/>
      </c>
      <c r="H144" s="158" t="str">
        <f>IF('Form FGD RT Versi 1 Lembar A3'!CR138="","",'Form FGD RT Versi 1 Lembar A3'!CR138)</f>
        <v/>
      </c>
      <c r="I144" s="157" t="str">
        <f>IF('Form FGD RT Versi 1 Lembar A3'!CS138="","",'Form FGD RT Versi 1 Lembar A3'!CS138)</f>
        <v/>
      </c>
      <c r="J144" s="159" t="str">
        <f>IF('Form FGD RT Versi 1 Lembar A3'!CT138="","",'Form FGD RT Versi 1 Lembar A3'!CT138)</f>
        <v/>
      </c>
      <c r="K144" s="158" t="str">
        <f>IF('Form FGD RT Versi 1 Lembar A3'!CU138="","",'Form FGD RT Versi 1 Lembar A3'!CU138)</f>
        <v/>
      </c>
      <c r="L144" s="156" t="str">
        <f>IF('Form FGD RT Versi 1 Lembar A3'!CV138="","",'Form FGD RT Versi 1 Lembar A3'!CV138)</f>
        <v/>
      </c>
      <c r="M144" s="157" t="str">
        <f>IF('Form FGD RT Versi 1 Lembar A3'!CW138="","",'Form FGD RT Versi 1 Lembar A3'!CW138)</f>
        <v/>
      </c>
      <c r="N144" s="159" t="str">
        <f>IF('Form FGD RT Versi 1 Lembar A3'!CX138="","",'Form FGD RT Versi 1 Lembar A3'!CX138)</f>
        <v/>
      </c>
      <c r="O144" s="158" t="str">
        <f>IF('Form FGD RT Versi 1 Lembar A3'!CY138="","",'Form FGD RT Versi 1 Lembar A3'!CY138)</f>
        <v/>
      </c>
    </row>
    <row r="145" spans="2:15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A3'!CN139="","",'Form FGD RT Versi 1 Lembar A3'!CN139)</f>
        <v/>
      </c>
      <c r="E145" s="157" t="str">
        <f>IF('Form FGD RT Versi 1 Lembar A3'!CO139="","",'Form FGD RT Versi 1 Lembar A3'!CO139)</f>
        <v/>
      </c>
      <c r="F145" s="158" t="str">
        <f>IF('Form FGD RT Versi 1 Lembar A3'!CP139="","",'Form FGD RT Versi 1 Lembar A3'!CP139)</f>
        <v/>
      </c>
      <c r="G145" s="156" t="str">
        <f>IF('Form FGD RT Versi 1 Lembar A3'!CQ139="","",'Form FGD RT Versi 1 Lembar A3'!CQ139)</f>
        <v/>
      </c>
      <c r="H145" s="158" t="str">
        <f>IF('Form FGD RT Versi 1 Lembar A3'!CR139="","",'Form FGD RT Versi 1 Lembar A3'!CR139)</f>
        <v/>
      </c>
      <c r="I145" s="157" t="str">
        <f>IF('Form FGD RT Versi 1 Lembar A3'!CS139="","",'Form FGD RT Versi 1 Lembar A3'!CS139)</f>
        <v/>
      </c>
      <c r="J145" s="159" t="str">
        <f>IF('Form FGD RT Versi 1 Lembar A3'!CT139="","",'Form FGD RT Versi 1 Lembar A3'!CT139)</f>
        <v/>
      </c>
      <c r="K145" s="158" t="str">
        <f>IF('Form FGD RT Versi 1 Lembar A3'!CU139="","",'Form FGD RT Versi 1 Lembar A3'!CU139)</f>
        <v/>
      </c>
      <c r="L145" s="156" t="str">
        <f>IF('Form FGD RT Versi 1 Lembar A3'!CV139="","",'Form FGD RT Versi 1 Lembar A3'!CV139)</f>
        <v/>
      </c>
      <c r="M145" s="157" t="str">
        <f>IF('Form FGD RT Versi 1 Lembar A3'!CW139="","",'Form FGD RT Versi 1 Lembar A3'!CW139)</f>
        <v/>
      </c>
      <c r="N145" s="159" t="str">
        <f>IF('Form FGD RT Versi 1 Lembar A3'!CX139="","",'Form FGD RT Versi 1 Lembar A3'!CX139)</f>
        <v/>
      </c>
      <c r="O145" s="158" t="str">
        <f>IF('Form FGD RT Versi 1 Lembar A3'!CY139="","",'Form FGD RT Versi 1 Lembar A3'!CY139)</f>
        <v/>
      </c>
    </row>
    <row r="146" spans="2:15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A3'!CN140="","",'Form FGD RT Versi 1 Lembar A3'!CN140)</f>
        <v/>
      </c>
      <c r="E146" s="157" t="str">
        <f>IF('Form FGD RT Versi 1 Lembar A3'!CO140="","",'Form FGD RT Versi 1 Lembar A3'!CO140)</f>
        <v/>
      </c>
      <c r="F146" s="158" t="str">
        <f>IF('Form FGD RT Versi 1 Lembar A3'!CP140="","",'Form FGD RT Versi 1 Lembar A3'!CP140)</f>
        <v/>
      </c>
      <c r="G146" s="156" t="str">
        <f>IF('Form FGD RT Versi 1 Lembar A3'!CQ140="","",'Form FGD RT Versi 1 Lembar A3'!CQ140)</f>
        <v/>
      </c>
      <c r="H146" s="158" t="str">
        <f>IF('Form FGD RT Versi 1 Lembar A3'!CR140="","",'Form FGD RT Versi 1 Lembar A3'!CR140)</f>
        <v/>
      </c>
      <c r="I146" s="157" t="str">
        <f>IF('Form FGD RT Versi 1 Lembar A3'!CS140="","",'Form FGD RT Versi 1 Lembar A3'!CS140)</f>
        <v/>
      </c>
      <c r="J146" s="159" t="str">
        <f>IF('Form FGD RT Versi 1 Lembar A3'!CT140="","",'Form FGD RT Versi 1 Lembar A3'!CT140)</f>
        <v/>
      </c>
      <c r="K146" s="158" t="str">
        <f>IF('Form FGD RT Versi 1 Lembar A3'!CU140="","",'Form FGD RT Versi 1 Lembar A3'!CU140)</f>
        <v/>
      </c>
      <c r="L146" s="156" t="str">
        <f>IF('Form FGD RT Versi 1 Lembar A3'!CV140="","",'Form FGD RT Versi 1 Lembar A3'!CV140)</f>
        <v/>
      </c>
      <c r="M146" s="157" t="str">
        <f>IF('Form FGD RT Versi 1 Lembar A3'!CW140="","",'Form FGD RT Versi 1 Lembar A3'!CW140)</f>
        <v/>
      </c>
      <c r="N146" s="159" t="str">
        <f>IF('Form FGD RT Versi 1 Lembar A3'!CX140="","",'Form FGD RT Versi 1 Lembar A3'!CX140)</f>
        <v/>
      </c>
      <c r="O146" s="158" t="str">
        <f>IF('Form FGD RT Versi 1 Lembar A3'!CY140="","",'Form FGD RT Versi 1 Lembar A3'!CY140)</f>
        <v/>
      </c>
    </row>
    <row r="147" spans="2:15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A3'!CN141="","",'Form FGD RT Versi 1 Lembar A3'!CN141)</f>
        <v/>
      </c>
      <c r="E147" s="157" t="str">
        <f>IF('Form FGD RT Versi 1 Lembar A3'!CO141="","",'Form FGD RT Versi 1 Lembar A3'!CO141)</f>
        <v/>
      </c>
      <c r="F147" s="158" t="str">
        <f>IF('Form FGD RT Versi 1 Lembar A3'!CP141="","",'Form FGD RT Versi 1 Lembar A3'!CP141)</f>
        <v/>
      </c>
      <c r="G147" s="156" t="str">
        <f>IF('Form FGD RT Versi 1 Lembar A3'!CQ141="","",'Form FGD RT Versi 1 Lembar A3'!CQ141)</f>
        <v/>
      </c>
      <c r="H147" s="158" t="str">
        <f>IF('Form FGD RT Versi 1 Lembar A3'!CR141="","",'Form FGD RT Versi 1 Lembar A3'!CR141)</f>
        <v/>
      </c>
      <c r="I147" s="157" t="str">
        <f>IF('Form FGD RT Versi 1 Lembar A3'!CS141="","",'Form FGD RT Versi 1 Lembar A3'!CS141)</f>
        <v/>
      </c>
      <c r="J147" s="159" t="str">
        <f>IF('Form FGD RT Versi 1 Lembar A3'!CT141="","",'Form FGD RT Versi 1 Lembar A3'!CT141)</f>
        <v/>
      </c>
      <c r="K147" s="158" t="str">
        <f>IF('Form FGD RT Versi 1 Lembar A3'!CU141="","",'Form FGD RT Versi 1 Lembar A3'!CU141)</f>
        <v/>
      </c>
      <c r="L147" s="156" t="str">
        <f>IF('Form FGD RT Versi 1 Lembar A3'!CV141="","",'Form FGD RT Versi 1 Lembar A3'!CV141)</f>
        <v/>
      </c>
      <c r="M147" s="157" t="str">
        <f>IF('Form FGD RT Versi 1 Lembar A3'!CW141="","",'Form FGD RT Versi 1 Lembar A3'!CW141)</f>
        <v/>
      </c>
      <c r="N147" s="159" t="str">
        <f>IF('Form FGD RT Versi 1 Lembar A3'!CX141="","",'Form FGD RT Versi 1 Lembar A3'!CX141)</f>
        <v/>
      </c>
      <c r="O147" s="158" t="str">
        <f>IF('Form FGD RT Versi 1 Lembar A3'!CY141="","",'Form FGD RT Versi 1 Lembar A3'!CY141)</f>
        <v/>
      </c>
    </row>
    <row r="148" spans="2:15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A3'!CN142="","",'Form FGD RT Versi 1 Lembar A3'!CN142)</f>
        <v/>
      </c>
      <c r="E148" s="157" t="str">
        <f>IF('Form FGD RT Versi 1 Lembar A3'!CO142="","",'Form FGD RT Versi 1 Lembar A3'!CO142)</f>
        <v/>
      </c>
      <c r="F148" s="158" t="str">
        <f>IF('Form FGD RT Versi 1 Lembar A3'!CP142="","",'Form FGD RT Versi 1 Lembar A3'!CP142)</f>
        <v/>
      </c>
      <c r="G148" s="156" t="str">
        <f>IF('Form FGD RT Versi 1 Lembar A3'!CQ142="","",'Form FGD RT Versi 1 Lembar A3'!CQ142)</f>
        <v/>
      </c>
      <c r="H148" s="158" t="str">
        <f>IF('Form FGD RT Versi 1 Lembar A3'!CR142="","",'Form FGD RT Versi 1 Lembar A3'!CR142)</f>
        <v/>
      </c>
      <c r="I148" s="157" t="str">
        <f>IF('Form FGD RT Versi 1 Lembar A3'!CS142="","",'Form FGD RT Versi 1 Lembar A3'!CS142)</f>
        <v/>
      </c>
      <c r="J148" s="159" t="str">
        <f>IF('Form FGD RT Versi 1 Lembar A3'!CT142="","",'Form FGD RT Versi 1 Lembar A3'!CT142)</f>
        <v/>
      </c>
      <c r="K148" s="158" t="str">
        <f>IF('Form FGD RT Versi 1 Lembar A3'!CU142="","",'Form FGD RT Versi 1 Lembar A3'!CU142)</f>
        <v/>
      </c>
      <c r="L148" s="156" t="str">
        <f>IF('Form FGD RT Versi 1 Lembar A3'!CV142="","",'Form FGD RT Versi 1 Lembar A3'!CV142)</f>
        <v/>
      </c>
      <c r="M148" s="157" t="str">
        <f>IF('Form FGD RT Versi 1 Lembar A3'!CW142="","",'Form FGD RT Versi 1 Lembar A3'!CW142)</f>
        <v/>
      </c>
      <c r="N148" s="159" t="str">
        <f>IF('Form FGD RT Versi 1 Lembar A3'!CX142="","",'Form FGD RT Versi 1 Lembar A3'!CX142)</f>
        <v/>
      </c>
      <c r="O148" s="158" t="str">
        <f>IF('Form FGD RT Versi 1 Lembar A3'!CY142="","",'Form FGD RT Versi 1 Lembar A3'!CY142)</f>
        <v/>
      </c>
    </row>
    <row r="149" spans="2:15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A3'!CN143="","",'Form FGD RT Versi 1 Lembar A3'!CN143)</f>
        <v/>
      </c>
      <c r="E149" s="157" t="str">
        <f>IF('Form FGD RT Versi 1 Lembar A3'!CO143="","",'Form FGD RT Versi 1 Lembar A3'!CO143)</f>
        <v/>
      </c>
      <c r="F149" s="158" t="str">
        <f>IF('Form FGD RT Versi 1 Lembar A3'!CP143="","",'Form FGD RT Versi 1 Lembar A3'!CP143)</f>
        <v/>
      </c>
      <c r="G149" s="156" t="str">
        <f>IF('Form FGD RT Versi 1 Lembar A3'!CQ143="","",'Form FGD RT Versi 1 Lembar A3'!CQ143)</f>
        <v/>
      </c>
      <c r="H149" s="158" t="str">
        <f>IF('Form FGD RT Versi 1 Lembar A3'!CR143="","",'Form FGD RT Versi 1 Lembar A3'!CR143)</f>
        <v/>
      </c>
      <c r="I149" s="157" t="str">
        <f>IF('Form FGD RT Versi 1 Lembar A3'!CS143="","",'Form FGD RT Versi 1 Lembar A3'!CS143)</f>
        <v/>
      </c>
      <c r="J149" s="159" t="str">
        <f>IF('Form FGD RT Versi 1 Lembar A3'!CT143="","",'Form FGD RT Versi 1 Lembar A3'!CT143)</f>
        <v/>
      </c>
      <c r="K149" s="158" t="str">
        <f>IF('Form FGD RT Versi 1 Lembar A3'!CU143="","",'Form FGD RT Versi 1 Lembar A3'!CU143)</f>
        <v/>
      </c>
      <c r="L149" s="156" t="str">
        <f>IF('Form FGD RT Versi 1 Lembar A3'!CV143="","",'Form FGD RT Versi 1 Lembar A3'!CV143)</f>
        <v/>
      </c>
      <c r="M149" s="157" t="str">
        <f>IF('Form FGD RT Versi 1 Lembar A3'!CW143="","",'Form FGD RT Versi 1 Lembar A3'!CW143)</f>
        <v/>
      </c>
      <c r="N149" s="159" t="str">
        <f>IF('Form FGD RT Versi 1 Lembar A3'!CX143="","",'Form FGD RT Versi 1 Lembar A3'!CX143)</f>
        <v/>
      </c>
      <c r="O149" s="158" t="str">
        <f>IF('Form FGD RT Versi 1 Lembar A3'!CY143="","",'Form FGD RT Versi 1 Lembar A3'!CY143)</f>
        <v/>
      </c>
    </row>
    <row r="150" spans="2:15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A3'!CN144="","",'Form FGD RT Versi 1 Lembar A3'!CN144)</f>
        <v/>
      </c>
      <c r="E150" s="157" t="str">
        <f>IF('Form FGD RT Versi 1 Lembar A3'!CO144="","",'Form FGD RT Versi 1 Lembar A3'!CO144)</f>
        <v/>
      </c>
      <c r="F150" s="158" t="str">
        <f>IF('Form FGD RT Versi 1 Lembar A3'!CP144="","",'Form FGD RT Versi 1 Lembar A3'!CP144)</f>
        <v/>
      </c>
      <c r="G150" s="156" t="str">
        <f>IF('Form FGD RT Versi 1 Lembar A3'!CQ144="","",'Form FGD RT Versi 1 Lembar A3'!CQ144)</f>
        <v/>
      </c>
      <c r="H150" s="158" t="str">
        <f>IF('Form FGD RT Versi 1 Lembar A3'!CR144="","",'Form FGD RT Versi 1 Lembar A3'!CR144)</f>
        <v/>
      </c>
      <c r="I150" s="157" t="str">
        <f>IF('Form FGD RT Versi 1 Lembar A3'!CS144="","",'Form FGD RT Versi 1 Lembar A3'!CS144)</f>
        <v/>
      </c>
      <c r="J150" s="159" t="str">
        <f>IF('Form FGD RT Versi 1 Lembar A3'!CT144="","",'Form FGD RT Versi 1 Lembar A3'!CT144)</f>
        <v/>
      </c>
      <c r="K150" s="158" t="str">
        <f>IF('Form FGD RT Versi 1 Lembar A3'!CU144="","",'Form FGD RT Versi 1 Lembar A3'!CU144)</f>
        <v/>
      </c>
      <c r="L150" s="156" t="str">
        <f>IF('Form FGD RT Versi 1 Lembar A3'!CV144="","",'Form FGD RT Versi 1 Lembar A3'!CV144)</f>
        <v/>
      </c>
      <c r="M150" s="157" t="str">
        <f>IF('Form FGD RT Versi 1 Lembar A3'!CW144="","",'Form FGD RT Versi 1 Lembar A3'!CW144)</f>
        <v/>
      </c>
      <c r="N150" s="159" t="str">
        <f>IF('Form FGD RT Versi 1 Lembar A3'!CX144="","",'Form FGD RT Versi 1 Lembar A3'!CX144)</f>
        <v/>
      </c>
      <c r="O150" s="158" t="str">
        <f>IF('Form FGD RT Versi 1 Lembar A3'!CY144="","",'Form FGD RT Versi 1 Lembar A3'!CY144)</f>
        <v/>
      </c>
    </row>
    <row r="151" spans="2:15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A3'!CN145="","",'Form FGD RT Versi 1 Lembar A3'!CN145)</f>
        <v/>
      </c>
      <c r="E151" s="157" t="str">
        <f>IF('Form FGD RT Versi 1 Lembar A3'!CO145="","",'Form FGD RT Versi 1 Lembar A3'!CO145)</f>
        <v/>
      </c>
      <c r="F151" s="158" t="str">
        <f>IF('Form FGD RT Versi 1 Lembar A3'!CP145="","",'Form FGD RT Versi 1 Lembar A3'!CP145)</f>
        <v/>
      </c>
      <c r="G151" s="156" t="str">
        <f>IF('Form FGD RT Versi 1 Lembar A3'!CQ145="","",'Form FGD RT Versi 1 Lembar A3'!CQ145)</f>
        <v/>
      </c>
      <c r="H151" s="158" t="str">
        <f>IF('Form FGD RT Versi 1 Lembar A3'!CR145="","",'Form FGD RT Versi 1 Lembar A3'!CR145)</f>
        <v/>
      </c>
      <c r="I151" s="157" t="str">
        <f>IF('Form FGD RT Versi 1 Lembar A3'!CS145="","",'Form FGD RT Versi 1 Lembar A3'!CS145)</f>
        <v/>
      </c>
      <c r="J151" s="159" t="str">
        <f>IF('Form FGD RT Versi 1 Lembar A3'!CT145="","",'Form FGD RT Versi 1 Lembar A3'!CT145)</f>
        <v/>
      </c>
      <c r="K151" s="158" t="str">
        <f>IF('Form FGD RT Versi 1 Lembar A3'!CU145="","",'Form FGD RT Versi 1 Lembar A3'!CU145)</f>
        <v/>
      </c>
      <c r="L151" s="156" t="str">
        <f>IF('Form FGD RT Versi 1 Lembar A3'!CV145="","",'Form FGD RT Versi 1 Lembar A3'!CV145)</f>
        <v/>
      </c>
      <c r="M151" s="157" t="str">
        <f>IF('Form FGD RT Versi 1 Lembar A3'!CW145="","",'Form FGD RT Versi 1 Lembar A3'!CW145)</f>
        <v/>
      </c>
      <c r="N151" s="159" t="str">
        <f>IF('Form FGD RT Versi 1 Lembar A3'!CX145="","",'Form FGD RT Versi 1 Lembar A3'!CX145)</f>
        <v/>
      </c>
      <c r="O151" s="158" t="str">
        <f>IF('Form FGD RT Versi 1 Lembar A3'!CY145="","",'Form FGD RT Versi 1 Lembar A3'!CY145)</f>
        <v/>
      </c>
    </row>
    <row r="152" spans="2:15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A3'!CN146="","",'Form FGD RT Versi 1 Lembar A3'!CN146)</f>
        <v/>
      </c>
      <c r="E152" s="157" t="str">
        <f>IF('Form FGD RT Versi 1 Lembar A3'!CO146="","",'Form FGD RT Versi 1 Lembar A3'!CO146)</f>
        <v/>
      </c>
      <c r="F152" s="158" t="str">
        <f>IF('Form FGD RT Versi 1 Lembar A3'!CP146="","",'Form FGD RT Versi 1 Lembar A3'!CP146)</f>
        <v/>
      </c>
      <c r="G152" s="156" t="str">
        <f>IF('Form FGD RT Versi 1 Lembar A3'!CQ146="","",'Form FGD RT Versi 1 Lembar A3'!CQ146)</f>
        <v/>
      </c>
      <c r="H152" s="158" t="str">
        <f>IF('Form FGD RT Versi 1 Lembar A3'!CR146="","",'Form FGD RT Versi 1 Lembar A3'!CR146)</f>
        <v/>
      </c>
      <c r="I152" s="157" t="str">
        <f>IF('Form FGD RT Versi 1 Lembar A3'!CS146="","",'Form FGD RT Versi 1 Lembar A3'!CS146)</f>
        <v/>
      </c>
      <c r="J152" s="159" t="str">
        <f>IF('Form FGD RT Versi 1 Lembar A3'!CT146="","",'Form FGD RT Versi 1 Lembar A3'!CT146)</f>
        <v/>
      </c>
      <c r="K152" s="158" t="str">
        <f>IF('Form FGD RT Versi 1 Lembar A3'!CU146="","",'Form FGD RT Versi 1 Lembar A3'!CU146)</f>
        <v/>
      </c>
      <c r="L152" s="156" t="str">
        <f>IF('Form FGD RT Versi 1 Lembar A3'!CV146="","",'Form FGD RT Versi 1 Lembar A3'!CV146)</f>
        <v/>
      </c>
      <c r="M152" s="157" t="str">
        <f>IF('Form FGD RT Versi 1 Lembar A3'!CW146="","",'Form FGD RT Versi 1 Lembar A3'!CW146)</f>
        <v/>
      </c>
      <c r="N152" s="159" t="str">
        <f>IF('Form FGD RT Versi 1 Lembar A3'!CX146="","",'Form FGD RT Versi 1 Lembar A3'!CX146)</f>
        <v/>
      </c>
      <c r="O152" s="158" t="str">
        <f>IF('Form FGD RT Versi 1 Lembar A3'!CY146="","",'Form FGD RT Versi 1 Lembar A3'!CY146)</f>
        <v/>
      </c>
    </row>
    <row r="153" spans="2:15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A3'!CN147="","",'Form FGD RT Versi 1 Lembar A3'!CN147)</f>
        <v/>
      </c>
      <c r="E153" s="157" t="str">
        <f>IF('Form FGD RT Versi 1 Lembar A3'!CO147="","",'Form FGD RT Versi 1 Lembar A3'!CO147)</f>
        <v/>
      </c>
      <c r="F153" s="158" t="str">
        <f>IF('Form FGD RT Versi 1 Lembar A3'!CP147="","",'Form FGD RT Versi 1 Lembar A3'!CP147)</f>
        <v/>
      </c>
      <c r="G153" s="156" t="str">
        <f>IF('Form FGD RT Versi 1 Lembar A3'!CQ147="","",'Form FGD RT Versi 1 Lembar A3'!CQ147)</f>
        <v/>
      </c>
      <c r="H153" s="158" t="str">
        <f>IF('Form FGD RT Versi 1 Lembar A3'!CR147="","",'Form FGD RT Versi 1 Lembar A3'!CR147)</f>
        <v/>
      </c>
      <c r="I153" s="157" t="str">
        <f>IF('Form FGD RT Versi 1 Lembar A3'!CS147="","",'Form FGD RT Versi 1 Lembar A3'!CS147)</f>
        <v/>
      </c>
      <c r="J153" s="159" t="str">
        <f>IF('Form FGD RT Versi 1 Lembar A3'!CT147="","",'Form FGD RT Versi 1 Lembar A3'!CT147)</f>
        <v/>
      </c>
      <c r="K153" s="158" t="str">
        <f>IF('Form FGD RT Versi 1 Lembar A3'!CU147="","",'Form FGD RT Versi 1 Lembar A3'!CU147)</f>
        <v/>
      </c>
      <c r="L153" s="156" t="str">
        <f>IF('Form FGD RT Versi 1 Lembar A3'!CV147="","",'Form FGD RT Versi 1 Lembar A3'!CV147)</f>
        <v/>
      </c>
      <c r="M153" s="157" t="str">
        <f>IF('Form FGD RT Versi 1 Lembar A3'!CW147="","",'Form FGD RT Versi 1 Lembar A3'!CW147)</f>
        <v/>
      </c>
      <c r="N153" s="159" t="str">
        <f>IF('Form FGD RT Versi 1 Lembar A3'!CX147="","",'Form FGD RT Versi 1 Lembar A3'!CX147)</f>
        <v/>
      </c>
      <c r="O153" s="158" t="str">
        <f>IF('Form FGD RT Versi 1 Lembar A3'!CY147="","",'Form FGD RT Versi 1 Lembar A3'!CY147)</f>
        <v/>
      </c>
    </row>
    <row r="154" spans="2:15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A3'!CN148="","",'Form FGD RT Versi 1 Lembar A3'!CN148)</f>
        <v/>
      </c>
      <c r="E154" s="157" t="str">
        <f>IF('Form FGD RT Versi 1 Lembar A3'!CO148="","",'Form FGD RT Versi 1 Lembar A3'!CO148)</f>
        <v/>
      </c>
      <c r="F154" s="158" t="str">
        <f>IF('Form FGD RT Versi 1 Lembar A3'!CP148="","",'Form FGD RT Versi 1 Lembar A3'!CP148)</f>
        <v/>
      </c>
      <c r="G154" s="156" t="str">
        <f>IF('Form FGD RT Versi 1 Lembar A3'!CQ148="","",'Form FGD RT Versi 1 Lembar A3'!CQ148)</f>
        <v/>
      </c>
      <c r="H154" s="158" t="str">
        <f>IF('Form FGD RT Versi 1 Lembar A3'!CR148="","",'Form FGD RT Versi 1 Lembar A3'!CR148)</f>
        <v/>
      </c>
      <c r="I154" s="157" t="str">
        <f>IF('Form FGD RT Versi 1 Lembar A3'!CS148="","",'Form FGD RT Versi 1 Lembar A3'!CS148)</f>
        <v/>
      </c>
      <c r="J154" s="159" t="str">
        <f>IF('Form FGD RT Versi 1 Lembar A3'!CT148="","",'Form FGD RT Versi 1 Lembar A3'!CT148)</f>
        <v/>
      </c>
      <c r="K154" s="158" t="str">
        <f>IF('Form FGD RT Versi 1 Lembar A3'!CU148="","",'Form FGD RT Versi 1 Lembar A3'!CU148)</f>
        <v/>
      </c>
      <c r="L154" s="156" t="str">
        <f>IF('Form FGD RT Versi 1 Lembar A3'!CV148="","",'Form FGD RT Versi 1 Lembar A3'!CV148)</f>
        <v/>
      </c>
      <c r="M154" s="157" t="str">
        <f>IF('Form FGD RT Versi 1 Lembar A3'!CW148="","",'Form FGD RT Versi 1 Lembar A3'!CW148)</f>
        <v/>
      </c>
      <c r="N154" s="159" t="str">
        <f>IF('Form FGD RT Versi 1 Lembar A3'!CX148="","",'Form FGD RT Versi 1 Lembar A3'!CX148)</f>
        <v/>
      </c>
      <c r="O154" s="158" t="str">
        <f>IF('Form FGD RT Versi 1 Lembar A3'!CY148="","",'Form FGD RT Versi 1 Lembar A3'!CY148)</f>
        <v/>
      </c>
    </row>
    <row r="155" spans="2:15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A3'!CN149="","",'Form FGD RT Versi 1 Lembar A3'!CN149)</f>
        <v/>
      </c>
      <c r="E155" s="157" t="str">
        <f>IF('Form FGD RT Versi 1 Lembar A3'!CO149="","",'Form FGD RT Versi 1 Lembar A3'!CO149)</f>
        <v/>
      </c>
      <c r="F155" s="158" t="str">
        <f>IF('Form FGD RT Versi 1 Lembar A3'!CP149="","",'Form FGD RT Versi 1 Lembar A3'!CP149)</f>
        <v/>
      </c>
      <c r="G155" s="156" t="str">
        <f>IF('Form FGD RT Versi 1 Lembar A3'!CQ149="","",'Form FGD RT Versi 1 Lembar A3'!CQ149)</f>
        <v/>
      </c>
      <c r="H155" s="158" t="str">
        <f>IF('Form FGD RT Versi 1 Lembar A3'!CR149="","",'Form FGD RT Versi 1 Lembar A3'!CR149)</f>
        <v/>
      </c>
      <c r="I155" s="157" t="str">
        <f>IF('Form FGD RT Versi 1 Lembar A3'!CS149="","",'Form FGD RT Versi 1 Lembar A3'!CS149)</f>
        <v/>
      </c>
      <c r="J155" s="159" t="str">
        <f>IF('Form FGD RT Versi 1 Lembar A3'!CT149="","",'Form FGD RT Versi 1 Lembar A3'!CT149)</f>
        <v/>
      </c>
      <c r="K155" s="158" t="str">
        <f>IF('Form FGD RT Versi 1 Lembar A3'!CU149="","",'Form FGD RT Versi 1 Lembar A3'!CU149)</f>
        <v/>
      </c>
      <c r="L155" s="156" t="str">
        <f>IF('Form FGD RT Versi 1 Lembar A3'!CV149="","",'Form FGD RT Versi 1 Lembar A3'!CV149)</f>
        <v/>
      </c>
      <c r="M155" s="157" t="str">
        <f>IF('Form FGD RT Versi 1 Lembar A3'!CW149="","",'Form FGD RT Versi 1 Lembar A3'!CW149)</f>
        <v/>
      </c>
      <c r="N155" s="159" t="str">
        <f>IF('Form FGD RT Versi 1 Lembar A3'!CX149="","",'Form FGD RT Versi 1 Lembar A3'!CX149)</f>
        <v/>
      </c>
      <c r="O155" s="158" t="str">
        <f>IF('Form FGD RT Versi 1 Lembar A3'!CY149="","",'Form FGD RT Versi 1 Lembar A3'!CY149)</f>
        <v/>
      </c>
    </row>
    <row r="156" spans="2:15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A3'!CN150="","",'Form FGD RT Versi 1 Lembar A3'!CN150)</f>
        <v/>
      </c>
      <c r="E156" s="157" t="str">
        <f>IF('Form FGD RT Versi 1 Lembar A3'!CO150="","",'Form FGD RT Versi 1 Lembar A3'!CO150)</f>
        <v/>
      </c>
      <c r="F156" s="158" t="str">
        <f>IF('Form FGD RT Versi 1 Lembar A3'!CP150="","",'Form FGD RT Versi 1 Lembar A3'!CP150)</f>
        <v/>
      </c>
      <c r="G156" s="156" t="str">
        <f>IF('Form FGD RT Versi 1 Lembar A3'!CQ150="","",'Form FGD RT Versi 1 Lembar A3'!CQ150)</f>
        <v/>
      </c>
      <c r="H156" s="158" t="str">
        <f>IF('Form FGD RT Versi 1 Lembar A3'!CR150="","",'Form FGD RT Versi 1 Lembar A3'!CR150)</f>
        <v/>
      </c>
      <c r="I156" s="157" t="str">
        <f>IF('Form FGD RT Versi 1 Lembar A3'!CS150="","",'Form FGD RT Versi 1 Lembar A3'!CS150)</f>
        <v/>
      </c>
      <c r="J156" s="159" t="str">
        <f>IF('Form FGD RT Versi 1 Lembar A3'!CT150="","",'Form FGD RT Versi 1 Lembar A3'!CT150)</f>
        <v/>
      </c>
      <c r="K156" s="158" t="str">
        <f>IF('Form FGD RT Versi 1 Lembar A3'!CU150="","",'Form FGD RT Versi 1 Lembar A3'!CU150)</f>
        <v/>
      </c>
      <c r="L156" s="156" t="str">
        <f>IF('Form FGD RT Versi 1 Lembar A3'!CV150="","",'Form FGD RT Versi 1 Lembar A3'!CV150)</f>
        <v/>
      </c>
      <c r="M156" s="157" t="str">
        <f>IF('Form FGD RT Versi 1 Lembar A3'!CW150="","",'Form FGD RT Versi 1 Lembar A3'!CW150)</f>
        <v/>
      </c>
      <c r="N156" s="159" t="str">
        <f>IF('Form FGD RT Versi 1 Lembar A3'!CX150="","",'Form FGD RT Versi 1 Lembar A3'!CX150)</f>
        <v/>
      </c>
      <c r="O156" s="158" t="str">
        <f>IF('Form FGD RT Versi 1 Lembar A3'!CY150="","",'Form FGD RT Versi 1 Lembar A3'!CY150)</f>
        <v/>
      </c>
    </row>
    <row r="157" spans="2:15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A3'!CN151="","",'Form FGD RT Versi 1 Lembar A3'!CN151)</f>
        <v/>
      </c>
      <c r="E157" s="157" t="str">
        <f>IF('Form FGD RT Versi 1 Lembar A3'!CO151="","",'Form FGD RT Versi 1 Lembar A3'!CO151)</f>
        <v/>
      </c>
      <c r="F157" s="158" t="str">
        <f>IF('Form FGD RT Versi 1 Lembar A3'!CP151="","",'Form FGD RT Versi 1 Lembar A3'!CP151)</f>
        <v/>
      </c>
      <c r="G157" s="156" t="str">
        <f>IF('Form FGD RT Versi 1 Lembar A3'!CQ151="","",'Form FGD RT Versi 1 Lembar A3'!CQ151)</f>
        <v/>
      </c>
      <c r="H157" s="158" t="str">
        <f>IF('Form FGD RT Versi 1 Lembar A3'!CR151="","",'Form FGD RT Versi 1 Lembar A3'!CR151)</f>
        <v/>
      </c>
      <c r="I157" s="157" t="str">
        <f>IF('Form FGD RT Versi 1 Lembar A3'!CS151="","",'Form FGD RT Versi 1 Lembar A3'!CS151)</f>
        <v/>
      </c>
      <c r="J157" s="159" t="str">
        <f>IF('Form FGD RT Versi 1 Lembar A3'!CT151="","",'Form FGD RT Versi 1 Lembar A3'!CT151)</f>
        <v/>
      </c>
      <c r="K157" s="158" t="str">
        <f>IF('Form FGD RT Versi 1 Lembar A3'!CU151="","",'Form FGD RT Versi 1 Lembar A3'!CU151)</f>
        <v/>
      </c>
      <c r="L157" s="156" t="str">
        <f>IF('Form FGD RT Versi 1 Lembar A3'!CV151="","",'Form FGD RT Versi 1 Lembar A3'!CV151)</f>
        <v/>
      </c>
      <c r="M157" s="157" t="str">
        <f>IF('Form FGD RT Versi 1 Lembar A3'!CW151="","",'Form FGD RT Versi 1 Lembar A3'!CW151)</f>
        <v/>
      </c>
      <c r="N157" s="159" t="str">
        <f>IF('Form FGD RT Versi 1 Lembar A3'!CX151="","",'Form FGD RT Versi 1 Lembar A3'!CX151)</f>
        <v/>
      </c>
      <c r="O157" s="158" t="str">
        <f>IF('Form FGD RT Versi 1 Lembar A3'!CY151="","",'Form FGD RT Versi 1 Lembar A3'!CY151)</f>
        <v/>
      </c>
    </row>
    <row r="158" spans="2:15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A3'!CN152="","",'Form FGD RT Versi 1 Lembar A3'!CN152)</f>
        <v/>
      </c>
      <c r="E158" s="157" t="str">
        <f>IF('Form FGD RT Versi 1 Lembar A3'!CO152="","",'Form FGD RT Versi 1 Lembar A3'!CO152)</f>
        <v/>
      </c>
      <c r="F158" s="158" t="str">
        <f>IF('Form FGD RT Versi 1 Lembar A3'!CP152="","",'Form FGD RT Versi 1 Lembar A3'!CP152)</f>
        <v/>
      </c>
      <c r="G158" s="156" t="str">
        <f>IF('Form FGD RT Versi 1 Lembar A3'!CQ152="","",'Form FGD RT Versi 1 Lembar A3'!CQ152)</f>
        <v/>
      </c>
      <c r="H158" s="158" t="str">
        <f>IF('Form FGD RT Versi 1 Lembar A3'!CR152="","",'Form FGD RT Versi 1 Lembar A3'!CR152)</f>
        <v/>
      </c>
      <c r="I158" s="157" t="str">
        <f>IF('Form FGD RT Versi 1 Lembar A3'!CS152="","",'Form FGD RT Versi 1 Lembar A3'!CS152)</f>
        <v/>
      </c>
      <c r="J158" s="159" t="str">
        <f>IF('Form FGD RT Versi 1 Lembar A3'!CT152="","",'Form FGD RT Versi 1 Lembar A3'!CT152)</f>
        <v/>
      </c>
      <c r="K158" s="158" t="str">
        <f>IF('Form FGD RT Versi 1 Lembar A3'!CU152="","",'Form FGD RT Versi 1 Lembar A3'!CU152)</f>
        <v/>
      </c>
      <c r="L158" s="156" t="str">
        <f>IF('Form FGD RT Versi 1 Lembar A3'!CV152="","",'Form FGD RT Versi 1 Lembar A3'!CV152)</f>
        <v/>
      </c>
      <c r="M158" s="157" t="str">
        <f>IF('Form FGD RT Versi 1 Lembar A3'!CW152="","",'Form FGD RT Versi 1 Lembar A3'!CW152)</f>
        <v/>
      </c>
      <c r="N158" s="159" t="str">
        <f>IF('Form FGD RT Versi 1 Lembar A3'!CX152="","",'Form FGD RT Versi 1 Lembar A3'!CX152)</f>
        <v/>
      </c>
      <c r="O158" s="158" t="str">
        <f>IF('Form FGD RT Versi 1 Lembar A3'!CY152="","",'Form FGD RT Versi 1 Lembar A3'!CY152)</f>
        <v/>
      </c>
    </row>
    <row r="159" spans="2:15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A3'!CN153="","",'Form FGD RT Versi 1 Lembar A3'!CN153)</f>
        <v/>
      </c>
      <c r="E159" s="157" t="str">
        <f>IF('Form FGD RT Versi 1 Lembar A3'!CO153="","",'Form FGD RT Versi 1 Lembar A3'!CO153)</f>
        <v/>
      </c>
      <c r="F159" s="158" t="str">
        <f>IF('Form FGD RT Versi 1 Lembar A3'!CP153="","",'Form FGD RT Versi 1 Lembar A3'!CP153)</f>
        <v/>
      </c>
      <c r="G159" s="156" t="str">
        <f>IF('Form FGD RT Versi 1 Lembar A3'!CQ153="","",'Form FGD RT Versi 1 Lembar A3'!CQ153)</f>
        <v/>
      </c>
      <c r="H159" s="158" t="str">
        <f>IF('Form FGD RT Versi 1 Lembar A3'!CR153="","",'Form FGD RT Versi 1 Lembar A3'!CR153)</f>
        <v/>
      </c>
      <c r="I159" s="157" t="str">
        <f>IF('Form FGD RT Versi 1 Lembar A3'!CS153="","",'Form FGD RT Versi 1 Lembar A3'!CS153)</f>
        <v/>
      </c>
      <c r="J159" s="159" t="str">
        <f>IF('Form FGD RT Versi 1 Lembar A3'!CT153="","",'Form FGD RT Versi 1 Lembar A3'!CT153)</f>
        <v/>
      </c>
      <c r="K159" s="158" t="str">
        <f>IF('Form FGD RT Versi 1 Lembar A3'!CU153="","",'Form FGD RT Versi 1 Lembar A3'!CU153)</f>
        <v/>
      </c>
      <c r="L159" s="156" t="str">
        <f>IF('Form FGD RT Versi 1 Lembar A3'!CV153="","",'Form FGD RT Versi 1 Lembar A3'!CV153)</f>
        <v/>
      </c>
      <c r="M159" s="157" t="str">
        <f>IF('Form FGD RT Versi 1 Lembar A3'!CW153="","",'Form FGD RT Versi 1 Lembar A3'!CW153)</f>
        <v/>
      </c>
      <c r="N159" s="159" t="str">
        <f>IF('Form FGD RT Versi 1 Lembar A3'!CX153="","",'Form FGD RT Versi 1 Lembar A3'!CX153)</f>
        <v/>
      </c>
      <c r="O159" s="158" t="str">
        <f>IF('Form FGD RT Versi 1 Lembar A3'!CY153="","",'Form FGD RT Versi 1 Lembar A3'!CY153)</f>
        <v/>
      </c>
    </row>
    <row r="160" spans="2:15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A3'!CN154="","",'Form FGD RT Versi 1 Lembar A3'!CN154)</f>
        <v/>
      </c>
      <c r="E160" s="157" t="str">
        <f>IF('Form FGD RT Versi 1 Lembar A3'!CO154="","",'Form FGD RT Versi 1 Lembar A3'!CO154)</f>
        <v/>
      </c>
      <c r="F160" s="158" t="str">
        <f>IF('Form FGD RT Versi 1 Lembar A3'!CP154="","",'Form FGD RT Versi 1 Lembar A3'!CP154)</f>
        <v/>
      </c>
      <c r="G160" s="156" t="str">
        <f>IF('Form FGD RT Versi 1 Lembar A3'!CQ154="","",'Form FGD RT Versi 1 Lembar A3'!CQ154)</f>
        <v/>
      </c>
      <c r="H160" s="158" t="str">
        <f>IF('Form FGD RT Versi 1 Lembar A3'!CR154="","",'Form FGD RT Versi 1 Lembar A3'!CR154)</f>
        <v/>
      </c>
      <c r="I160" s="157" t="str">
        <f>IF('Form FGD RT Versi 1 Lembar A3'!CS154="","",'Form FGD RT Versi 1 Lembar A3'!CS154)</f>
        <v/>
      </c>
      <c r="J160" s="159" t="str">
        <f>IF('Form FGD RT Versi 1 Lembar A3'!CT154="","",'Form FGD RT Versi 1 Lembar A3'!CT154)</f>
        <v/>
      </c>
      <c r="K160" s="158" t="str">
        <f>IF('Form FGD RT Versi 1 Lembar A3'!CU154="","",'Form FGD RT Versi 1 Lembar A3'!CU154)</f>
        <v/>
      </c>
      <c r="L160" s="156" t="str">
        <f>IF('Form FGD RT Versi 1 Lembar A3'!CV154="","",'Form FGD RT Versi 1 Lembar A3'!CV154)</f>
        <v/>
      </c>
      <c r="M160" s="157" t="str">
        <f>IF('Form FGD RT Versi 1 Lembar A3'!CW154="","",'Form FGD RT Versi 1 Lembar A3'!CW154)</f>
        <v/>
      </c>
      <c r="N160" s="159" t="str">
        <f>IF('Form FGD RT Versi 1 Lembar A3'!CX154="","",'Form FGD RT Versi 1 Lembar A3'!CX154)</f>
        <v/>
      </c>
      <c r="O160" s="158" t="str">
        <f>IF('Form FGD RT Versi 1 Lembar A3'!CY154="","",'Form FGD RT Versi 1 Lembar A3'!CY154)</f>
        <v/>
      </c>
    </row>
    <row r="161" spans="1:30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A3'!CN155="","",'Form FGD RT Versi 1 Lembar A3'!CN155)</f>
        <v/>
      </c>
      <c r="E161" s="157" t="str">
        <f>IF('Form FGD RT Versi 1 Lembar A3'!CO155="","",'Form FGD RT Versi 1 Lembar A3'!CO155)</f>
        <v/>
      </c>
      <c r="F161" s="158" t="str">
        <f>IF('Form FGD RT Versi 1 Lembar A3'!CP155="","",'Form FGD RT Versi 1 Lembar A3'!CP155)</f>
        <v/>
      </c>
      <c r="G161" s="156" t="str">
        <f>IF('Form FGD RT Versi 1 Lembar A3'!CQ155="","",'Form FGD RT Versi 1 Lembar A3'!CQ155)</f>
        <v/>
      </c>
      <c r="H161" s="158" t="str">
        <f>IF('Form FGD RT Versi 1 Lembar A3'!CR155="","",'Form FGD RT Versi 1 Lembar A3'!CR155)</f>
        <v/>
      </c>
      <c r="I161" s="157" t="str">
        <f>IF('Form FGD RT Versi 1 Lembar A3'!CS155="","",'Form FGD RT Versi 1 Lembar A3'!CS155)</f>
        <v/>
      </c>
      <c r="J161" s="159" t="str">
        <f>IF('Form FGD RT Versi 1 Lembar A3'!CT155="","",'Form FGD RT Versi 1 Lembar A3'!CT155)</f>
        <v/>
      </c>
      <c r="K161" s="158" t="str">
        <f>IF('Form FGD RT Versi 1 Lembar A3'!CU155="","",'Form FGD RT Versi 1 Lembar A3'!CU155)</f>
        <v/>
      </c>
      <c r="L161" s="156" t="str">
        <f>IF('Form FGD RT Versi 1 Lembar A3'!CV155="","",'Form FGD RT Versi 1 Lembar A3'!CV155)</f>
        <v/>
      </c>
      <c r="M161" s="157" t="str">
        <f>IF('Form FGD RT Versi 1 Lembar A3'!CW155="","",'Form FGD RT Versi 1 Lembar A3'!CW155)</f>
        <v/>
      </c>
      <c r="N161" s="159" t="str">
        <f>IF('Form FGD RT Versi 1 Lembar A3'!CX155="","",'Form FGD RT Versi 1 Lembar A3'!CX155)</f>
        <v/>
      </c>
      <c r="O161" s="158" t="str">
        <f>IF('Form FGD RT Versi 1 Lembar A3'!CY155="","",'Form FGD RT Versi 1 Lembar A3'!CY155)</f>
        <v/>
      </c>
    </row>
    <row r="162" spans="1:30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A3'!CN156="","",'Form FGD RT Versi 1 Lembar A3'!CN156)</f>
        <v/>
      </c>
      <c r="E162" s="157" t="str">
        <f>IF('Form FGD RT Versi 1 Lembar A3'!CO156="","",'Form FGD RT Versi 1 Lembar A3'!CO156)</f>
        <v/>
      </c>
      <c r="F162" s="158" t="str">
        <f>IF('Form FGD RT Versi 1 Lembar A3'!CP156="","",'Form FGD RT Versi 1 Lembar A3'!CP156)</f>
        <v/>
      </c>
      <c r="G162" s="156" t="str">
        <f>IF('Form FGD RT Versi 1 Lembar A3'!CQ156="","",'Form FGD RT Versi 1 Lembar A3'!CQ156)</f>
        <v/>
      </c>
      <c r="H162" s="158" t="str">
        <f>IF('Form FGD RT Versi 1 Lembar A3'!CR156="","",'Form FGD RT Versi 1 Lembar A3'!CR156)</f>
        <v/>
      </c>
      <c r="I162" s="157" t="str">
        <f>IF('Form FGD RT Versi 1 Lembar A3'!CS156="","",'Form FGD RT Versi 1 Lembar A3'!CS156)</f>
        <v/>
      </c>
      <c r="J162" s="159" t="str">
        <f>IF('Form FGD RT Versi 1 Lembar A3'!CT156="","",'Form FGD RT Versi 1 Lembar A3'!CT156)</f>
        <v/>
      </c>
      <c r="K162" s="158" t="str">
        <f>IF('Form FGD RT Versi 1 Lembar A3'!CU156="","",'Form FGD RT Versi 1 Lembar A3'!CU156)</f>
        <v/>
      </c>
      <c r="L162" s="156" t="str">
        <f>IF('Form FGD RT Versi 1 Lembar A3'!CV156="","",'Form FGD RT Versi 1 Lembar A3'!CV156)</f>
        <v/>
      </c>
      <c r="M162" s="157" t="str">
        <f>IF('Form FGD RT Versi 1 Lembar A3'!CW156="","",'Form FGD RT Versi 1 Lembar A3'!CW156)</f>
        <v/>
      </c>
      <c r="N162" s="159" t="str">
        <f>IF('Form FGD RT Versi 1 Lembar A3'!CX156="","",'Form FGD RT Versi 1 Lembar A3'!CX156)</f>
        <v/>
      </c>
      <c r="O162" s="158" t="str">
        <f>IF('Form FGD RT Versi 1 Lembar A3'!CY156="","",'Form FGD RT Versi 1 Lembar A3'!CY156)</f>
        <v/>
      </c>
    </row>
    <row r="163" spans="1:30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A3'!CN157="","",'Form FGD RT Versi 1 Lembar A3'!CN157)</f>
        <v/>
      </c>
      <c r="E163" s="157" t="str">
        <f>IF('Form FGD RT Versi 1 Lembar A3'!CO157="","",'Form FGD RT Versi 1 Lembar A3'!CO157)</f>
        <v/>
      </c>
      <c r="F163" s="158" t="str">
        <f>IF('Form FGD RT Versi 1 Lembar A3'!CP157="","",'Form FGD RT Versi 1 Lembar A3'!CP157)</f>
        <v/>
      </c>
      <c r="G163" s="156" t="str">
        <f>IF('Form FGD RT Versi 1 Lembar A3'!CQ157="","",'Form FGD RT Versi 1 Lembar A3'!CQ157)</f>
        <v/>
      </c>
      <c r="H163" s="158" t="str">
        <f>IF('Form FGD RT Versi 1 Lembar A3'!CR157="","",'Form FGD RT Versi 1 Lembar A3'!CR157)</f>
        <v/>
      </c>
      <c r="I163" s="157" t="str">
        <f>IF('Form FGD RT Versi 1 Lembar A3'!CS157="","",'Form FGD RT Versi 1 Lembar A3'!CS157)</f>
        <v/>
      </c>
      <c r="J163" s="159" t="str">
        <f>IF('Form FGD RT Versi 1 Lembar A3'!CT157="","",'Form FGD RT Versi 1 Lembar A3'!CT157)</f>
        <v/>
      </c>
      <c r="K163" s="158" t="str">
        <f>IF('Form FGD RT Versi 1 Lembar A3'!CU157="","",'Form FGD RT Versi 1 Lembar A3'!CU157)</f>
        <v/>
      </c>
      <c r="L163" s="156" t="str">
        <f>IF('Form FGD RT Versi 1 Lembar A3'!CV157="","",'Form FGD RT Versi 1 Lembar A3'!CV157)</f>
        <v/>
      </c>
      <c r="M163" s="157" t="str">
        <f>IF('Form FGD RT Versi 1 Lembar A3'!CW157="","",'Form FGD RT Versi 1 Lembar A3'!CW157)</f>
        <v/>
      </c>
      <c r="N163" s="159" t="str">
        <f>IF('Form FGD RT Versi 1 Lembar A3'!CX157="","",'Form FGD RT Versi 1 Lembar A3'!CX157)</f>
        <v/>
      </c>
      <c r="O163" s="158" t="str">
        <f>IF('Form FGD RT Versi 1 Lembar A3'!CY157="","",'Form FGD RT Versi 1 Lembar A3'!CY157)</f>
        <v/>
      </c>
    </row>
    <row r="164" spans="1:30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A3'!CN158="","",'Form FGD RT Versi 1 Lembar A3'!CN158)</f>
        <v/>
      </c>
      <c r="E164" s="157" t="str">
        <f>IF('Form FGD RT Versi 1 Lembar A3'!CO158="","",'Form FGD RT Versi 1 Lembar A3'!CO158)</f>
        <v/>
      </c>
      <c r="F164" s="158" t="str">
        <f>IF('Form FGD RT Versi 1 Lembar A3'!CP158="","",'Form FGD RT Versi 1 Lembar A3'!CP158)</f>
        <v/>
      </c>
      <c r="G164" s="156" t="str">
        <f>IF('Form FGD RT Versi 1 Lembar A3'!CQ158="","",'Form FGD RT Versi 1 Lembar A3'!CQ158)</f>
        <v/>
      </c>
      <c r="H164" s="158" t="str">
        <f>IF('Form FGD RT Versi 1 Lembar A3'!CR158="","",'Form FGD RT Versi 1 Lembar A3'!CR158)</f>
        <v/>
      </c>
      <c r="I164" s="157" t="str">
        <f>IF('Form FGD RT Versi 1 Lembar A3'!CS158="","",'Form FGD RT Versi 1 Lembar A3'!CS158)</f>
        <v/>
      </c>
      <c r="J164" s="159" t="str">
        <f>IF('Form FGD RT Versi 1 Lembar A3'!CT158="","",'Form FGD RT Versi 1 Lembar A3'!CT158)</f>
        <v/>
      </c>
      <c r="K164" s="158" t="str">
        <f>IF('Form FGD RT Versi 1 Lembar A3'!CU158="","",'Form FGD RT Versi 1 Lembar A3'!CU158)</f>
        <v/>
      </c>
      <c r="L164" s="156" t="str">
        <f>IF('Form FGD RT Versi 1 Lembar A3'!CV158="","",'Form FGD RT Versi 1 Lembar A3'!CV158)</f>
        <v/>
      </c>
      <c r="M164" s="157" t="str">
        <f>IF('Form FGD RT Versi 1 Lembar A3'!CW158="","",'Form FGD RT Versi 1 Lembar A3'!CW158)</f>
        <v/>
      </c>
      <c r="N164" s="159" t="str">
        <f>IF('Form FGD RT Versi 1 Lembar A3'!CX158="","",'Form FGD RT Versi 1 Lembar A3'!CX158)</f>
        <v/>
      </c>
      <c r="O164" s="158" t="str">
        <f>IF('Form FGD RT Versi 1 Lembar A3'!CY158="","",'Form FGD RT Versi 1 Lembar A3'!CY158)</f>
        <v/>
      </c>
    </row>
    <row r="165" spans="1:30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A3'!CN159="","",'Form FGD RT Versi 1 Lembar A3'!CN159)</f>
        <v/>
      </c>
      <c r="E165" s="157" t="str">
        <f>IF('Form FGD RT Versi 1 Lembar A3'!CO159="","",'Form FGD RT Versi 1 Lembar A3'!CO159)</f>
        <v/>
      </c>
      <c r="F165" s="158" t="str">
        <f>IF('Form FGD RT Versi 1 Lembar A3'!CP159="","",'Form FGD RT Versi 1 Lembar A3'!CP159)</f>
        <v/>
      </c>
      <c r="G165" s="156" t="str">
        <f>IF('Form FGD RT Versi 1 Lembar A3'!CQ159="","",'Form FGD RT Versi 1 Lembar A3'!CQ159)</f>
        <v/>
      </c>
      <c r="H165" s="158" t="str">
        <f>IF('Form FGD RT Versi 1 Lembar A3'!CR159="","",'Form FGD RT Versi 1 Lembar A3'!CR159)</f>
        <v/>
      </c>
      <c r="I165" s="157" t="str">
        <f>IF('Form FGD RT Versi 1 Lembar A3'!CS159="","",'Form FGD RT Versi 1 Lembar A3'!CS159)</f>
        <v/>
      </c>
      <c r="J165" s="159" t="str">
        <f>IF('Form FGD RT Versi 1 Lembar A3'!CT159="","",'Form FGD RT Versi 1 Lembar A3'!CT159)</f>
        <v/>
      </c>
      <c r="K165" s="158" t="str">
        <f>IF('Form FGD RT Versi 1 Lembar A3'!CU159="","",'Form FGD RT Versi 1 Lembar A3'!CU159)</f>
        <v/>
      </c>
      <c r="L165" s="156" t="str">
        <f>IF('Form FGD RT Versi 1 Lembar A3'!CV159="","",'Form FGD RT Versi 1 Lembar A3'!CV159)</f>
        <v/>
      </c>
      <c r="M165" s="157" t="str">
        <f>IF('Form FGD RT Versi 1 Lembar A3'!CW159="","",'Form FGD RT Versi 1 Lembar A3'!CW159)</f>
        <v/>
      </c>
      <c r="N165" s="159" t="str">
        <f>IF('Form FGD RT Versi 1 Lembar A3'!CX159="","",'Form FGD RT Versi 1 Lembar A3'!CX159)</f>
        <v/>
      </c>
      <c r="O165" s="158" t="str">
        <f>IF('Form FGD RT Versi 1 Lembar A3'!CY159="","",'Form FGD RT Versi 1 Lembar A3'!CY159)</f>
        <v/>
      </c>
    </row>
    <row r="166" spans="1:30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A3'!CN160="","",'Form FGD RT Versi 1 Lembar A3'!CN160)</f>
        <v/>
      </c>
      <c r="E166" s="157" t="str">
        <f>IF('Form FGD RT Versi 1 Lembar A3'!CO160="","",'Form FGD RT Versi 1 Lembar A3'!CO160)</f>
        <v/>
      </c>
      <c r="F166" s="158" t="str">
        <f>IF('Form FGD RT Versi 1 Lembar A3'!CP160="","",'Form FGD RT Versi 1 Lembar A3'!CP160)</f>
        <v/>
      </c>
      <c r="G166" s="156" t="str">
        <f>IF('Form FGD RT Versi 1 Lembar A3'!CQ160="","",'Form FGD RT Versi 1 Lembar A3'!CQ160)</f>
        <v/>
      </c>
      <c r="H166" s="158" t="str">
        <f>IF('Form FGD RT Versi 1 Lembar A3'!CR160="","",'Form FGD RT Versi 1 Lembar A3'!CR160)</f>
        <v/>
      </c>
      <c r="I166" s="157" t="str">
        <f>IF('Form FGD RT Versi 1 Lembar A3'!CS160="","",'Form FGD RT Versi 1 Lembar A3'!CS160)</f>
        <v/>
      </c>
      <c r="J166" s="159" t="str">
        <f>IF('Form FGD RT Versi 1 Lembar A3'!CT160="","",'Form FGD RT Versi 1 Lembar A3'!CT160)</f>
        <v/>
      </c>
      <c r="K166" s="158" t="str">
        <f>IF('Form FGD RT Versi 1 Lembar A3'!CU160="","",'Form FGD RT Versi 1 Lembar A3'!CU160)</f>
        <v/>
      </c>
      <c r="L166" s="156" t="str">
        <f>IF('Form FGD RT Versi 1 Lembar A3'!CV160="","",'Form FGD RT Versi 1 Lembar A3'!CV160)</f>
        <v/>
      </c>
      <c r="M166" s="157" t="str">
        <f>IF('Form FGD RT Versi 1 Lembar A3'!CW160="","",'Form FGD RT Versi 1 Lembar A3'!CW160)</f>
        <v/>
      </c>
      <c r="N166" s="159" t="str">
        <f>IF('Form FGD RT Versi 1 Lembar A3'!CX160="","",'Form FGD RT Versi 1 Lembar A3'!CX160)</f>
        <v/>
      </c>
      <c r="O166" s="158" t="str">
        <f>IF('Form FGD RT Versi 1 Lembar A3'!CY160="","",'Form FGD RT Versi 1 Lembar A3'!CY160)</f>
        <v/>
      </c>
    </row>
    <row r="167" spans="1:30" ht="17.25" customHeight="1" thickBot="1" x14ac:dyDescent="0.3">
      <c r="B167" s="1353"/>
      <c r="C167" s="160" t="s">
        <v>154</v>
      </c>
      <c r="D167" s="408">
        <f t="shared" ref="D167:O167" si="0">SUM(D17:D166)</f>
        <v>40</v>
      </c>
      <c r="E167" s="409">
        <f t="shared" si="0"/>
        <v>0</v>
      </c>
      <c r="F167" s="410">
        <f t="shared" si="0"/>
        <v>0</v>
      </c>
      <c r="G167" s="411">
        <f t="shared" si="0"/>
        <v>0</v>
      </c>
      <c r="H167" s="409">
        <f t="shared" si="0"/>
        <v>40</v>
      </c>
      <c r="I167" s="412">
        <f t="shared" si="0"/>
        <v>40</v>
      </c>
      <c r="J167" s="413">
        <f t="shared" si="0"/>
        <v>0</v>
      </c>
      <c r="K167" s="410">
        <f t="shared" si="0"/>
        <v>0</v>
      </c>
      <c r="L167" s="411">
        <f t="shared" si="0"/>
        <v>40</v>
      </c>
      <c r="M167" s="409">
        <f t="shared" si="0"/>
        <v>0</v>
      </c>
      <c r="N167" s="413">
        <f t="shared" si="0"/>
        <v>0</v>
      </c>
      <c r="O167" s="414">
        <f t="shared" si="0"/>
        <v>0</v>
      </c>
    </row>
    <row r="168" spans="1:30" ht="17.25" customHeight="1" thickBot="1" x14ac:dyDescent="0.3">
      <c r="B168" s="1354"/>
      <c r="C168" s="161" t="s">
        <v>155</v>
      </c>
      <c r="D168" s="1393">
        <f>SUM(D167:F167)</f>
        <v>40</v>
      </c>
      <c r="E168" s="1394"/>
      <c r="F168" s="1395"/>
      <c r="G168" s="1462">
        <f>SUM(G167:H167)</f>
        <v>40</v>
      </c>
      <c r="H168" s="1458"/>
      <c r="I168" s="1462">
        <f>SUM(I167:K167)</f>
        <v>40</v>
      </c>
      <c r="J168" s="1458"/>
      <c r="K168" s="1463"/>
      <c r="L168" s="1458">
        <f>SUM(L167:O167)</f>
        <v>40</v>
      </c>
      <c r="M168" s="1394"/>
      <c r="N168" s="1394"/>
      <c r="O168" s="1395"/>
    </row>
    <row r="169" spans="1:30" s="321" customFormat="1" ht="17.25" customHeight="1" thickBot="1" x14ac:dyDescent="0.3">
      <c r="A169" s="319"/>
      <c r="B169" s="1355"/>
      <c r="C169" s="320" t="s">
        <v>420</v>
      </c>
      <c r="D169" s="620">
        <f>D167/D168</f>
        <v>1</v>
      </c>
      <c r="E169" s="621">
        <f>E167/D168</f>
        <v>0</v>
      </c>
      <c r="F169" s="622">
        <f>F167/D168</f>
        <v>0</v>
      </c>
      <c r="G169" s="623">
        <f>G167/G168</f>
        <v>0</v>
      </c>
      <c r="H169" s="621">
        <f>H167/G168</f>
        <v>1</v>
      </c>
      <c r="I169" s="624">
        <f>I167/I168</f>
        <v>1</v>
      </c>
      <c r="J169" s="625">
        <f>J167/I168</f>
        <v>0</v>
      </c>
      <c r="K169" s="622">
        <f>K167/I168</f>
        <v>0</v>
      </c>
      <c r="L169" s="623">
        <f>L167/L168</f>
        <v>1</v>
      </c>
      <c r="M169" s="621">
        <f>M167/L168</f>
        <v>0</v>
      </c>
      <c r="N169" s="625">
        <f>N167/L168</f>
        <v>0</v>
      </c>
      <c r="O169" s="626">
        <f>O167/L168</f>
        <v>0</v>
      </c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  <c r="AA169" s="319"/>
      <c r="AB169" s="319"/>
      <c r="AC169" s="319"/>
      <c r="AD169" s="319"/>
    </row>
    <row r="170" spans="1:30" s="84" customFormat="1" ht="19.5" thickBot="1" x14ac:dyDescent="0.35">
      <c r="D170" s="1316" t="str">
        <f>IF((D168=G168)*AND(I168=L168),"OKE","Cek Ulang")</f>
        <v>OKE</v>
      </c>
      <c r="E170" s="1317"/>
      <c r="F170" s="1317"/>
      <c r="G170" s="1317"/>
      <c r="H170" s="1317"/>
      <c r="I170" s="1317"/>
      <c r="J170" s="1317"/>
      <c r="K170" s="1317"/>
      <c r="L170" s="1317"/>
      <c r="M170" s="1317"/>
      <c r="N170" s="1317"/>
      <c r="O170" s="1318"/>
    </row>
    <row r="171" spans="1:30" s="84" customFormat="1" x14ac:dyDescent="0.25">
      <c r="B171" s="92" t="s">
        <v>413</v>
      </c>
    </row>
    <row r="172" spans="1:30" s="84" customFormat="1" x14ac:dyDescent="0.25">
      <c r="B172" s="163" t="s">
        <v>387</v>
      </c>
      <c r="C172" s="92" t="s">
        <v>419</v>
      </c>
    </row>
    <row r="173" spans="1:30" s="84" customFormat="1" ht="15.75" thickBot="1" x14ac:dyDescent="0.3">
      <c r="B173" s="386"/>
      <c r="C173" s="90" t="s">
        <v>513</v>
      </c>
    </row>
    <row r="174" spans="1:30" s="84" customFormat="1" ht="17.25" thickTop="1" thickBot="1" x14ac:dyDescent="0.3">
      <c r="B174" s="350"/>
      <c r="C174" s="93" t="s">
        <v>514</v>
      </c>
    </row>
    <row r="175" spans="1:30" s="84" customFormat="1" ht="15.75" thickTop="1" x14ac:dyDescent="0.25"/>
    <row r="176" spans="1:30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</sheetData>
  <mergeCells count="17">
    <mergeCell ref="D170:O170"/>
    <mergeCell ref="D11:O11"/>
    <mergeCell ref="I168:K168"/>
    <mergeCell ref="G168:H168"/>
    <mergeCell ref="L13:O13"/>
    <mergeCell ref="B167:B169"/>
    <mergeCell ref="D168:F168"/>
    <mergeCell ref="L168:O168"/>
    <mergeCell ref="B11:B15"/>
    <mergeCell ref="C11:C15"/>
    <mergeCell ref="D12:F12"/>
    <mergeCell ref="G12:H12"/>
    <mergeCell ref="I12:K12"/>
    <mergeCell ref="L12:O12"/>
    <mergeCell ref="D13:F13"/>
    <mergeCell ref="G13:H13"/>
    <mergeCell ref="I13:K13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5"/>
  <sheetViews>
    <sheetView showGridLines="0" topLeftCell="A7" zoomScale="80" zoomScaleNormal="80" workbookViewId="0">
      <selection activeCell="D5" sqref="D5:D6"/>
    </sheetView>
  </sheetViews>
  <sheetFormatPr defaultRowHeight="15" x14ac:dyDescent="0.25"/>
  <cols>
    <col min="1" max="1" width="6.42578125" style="122" customWidth="1"/>
    <col min="2" max="2" width="5.28515625" style="94" customWidth="1"/>
    <col min="3" max="3" width="8.140625" style="90" customWidth="1"/>
    <col min="4" max="4" width="20.140625" style="90" customWidth="1"/>
    <col min="5" max="5" width="3.7109375" style="90" customWidth="1"/>
    <col min="6" max="6" width="4.5703125" style="90" customWidth="1"/>
    <col min="7" max="7" width="31.28515625" style="90" customWidth="1"/>
    <col min="8" max="8" width="3.7109375" style="90" customWidth="1"/>
    <col min="9" max="9" width="5" style="90" customWidth="1"/>
    <col min="10" max="10" width="24.140625" style="90" customWidth="1"/>
    <col min="11" max="11" width="3.7109375" style="90" customWidth="1"/>
    <col min="12" max="12" width="4.42578125" style="90" customWidth="1"/>
    <col min="13" max="13" width="21.85546875" style="90" customWidth="1"/>
    <col min="14" max="14" width="4.7109375" style="427" customWidth="1"/>
    <col min="15" max="15" width="11.42578125" style="116" customWidth="1"/>
    <col min="16" max="16" width="19.5703125" style="84" customWidth="1"/>
    <col min="17" max="19" width="9.140625" style="84"/>
    <col min="20" max="16384" width="9.140625" style="90"/>
  </cols>
  <sheetData>
    <row r="1" spans="1:16" ht="32.25" thickTop="1" x14ac:dyDescent="0.25">
      <c r="A1" s="1473" t="s">
        <v>855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5"/>
      <c r="O1" s="425" t="s">
        <v>756</v>
      </c>
      <c r="P1" s="681" t="s">
        <v>752</v>
      </c>
    </row>
    <row r="2" spans="1:16" x14ac:dyDescent="0.25">
      <c r="A2" s="124"/>
      <c r="B2" s="125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  <c r="O2" s="659"/>
      <c r="P2" s="660"/>
    </row>
    <row r="3" spans="1:16" ht="15.75" x14ac:dyDescent="0.25">
      <c r="A3" s="35" t="s">
        <v>161</v>
      </c>
      <c r="B3" s="33" t="s">
        <v>90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28"/>
      <c r="O3" s="84"/>
    </row>
    <row r="4" spans="1:16" ht="15.75" x14ac:dyDescent="0.25">
      <c r="A4" s="29"/>
      <c r="B4" s="30" t="s">
        <v>745</v>
      </c>
      <c r="C4" s="619"/>
      <c r="D4" s="30" t="str">
        <f>Cover!F17</f>
        <v>JAWA TENGAH</v>
      </c>
      <c r="E4" s="30"/>
      <c r="F4" s="30"/>
      <c r="G4" s="30" t="s">
        <v>11</v>
      </c>
      <c r="H4" s="30"/>
      <c r="I4" s="30" t="s">
        <v>14</v>
      </c>
      <c r="J4" s="30" t="str">
        <f>Cover!F20</f>
        <v>BEKONANG</v>
      </c>
      <c r="K4" s="30"/>
      <c r="L4" s="30"/>
      <c r="M4" s="32"/>
      <c r="O4" s="84"/>
    </row>
    <row r="5" spans="1:16" ht="15.75" x14ac:dyDescent="0.25">
      <c r="A5" s="29"/>
      <c r="B5" s="30" t="s">
        <v>893</v>
      </c>
      <c r="C5" s="619"/>
      <c r="D5" s="1045" t="str">
        <f>Cover!F18</f>
        <v>SUKOHARJO</v>
      </c>
      <c r="E5" s="30"/>
      <c r="F5" s="30"/>
      <c r="G5" s="30" t="s">
        <v>890</v>
      </c>
      <c r="H5" s="30"/>
      <c r="I5" s="30" t="s">
        <v>14</v>
      </c>
      <c r="J5" s="30" t="str">
        <f>Cover!F21</f>
        <v>RT003-RW008</v>
      </c>
      <c r="K5" s="30"/>
      <c r="L5" s="30"/>
      <c r="M5" s="32"/>
      <c r="O5" s="84"/>
    </row>
    <row r="6" spans="1:16" ht="15.75" x14ac:dyDescent="0.25">
      <c r="A6" s="29"/>
      <c r="B6" s="30" t="s">
        <v>746</v>
      </c>
      <c r="C6" s="619"/>
      <c r="D6" s="1045" t="str">
        <f>Cover!F19</f>
        <v>MOJOLABAN</v>
      </c>
      <c r="E6" s="30"/>
      <c r="F6" s="30"/>
      <c r="G6" s="30" t="s">
        <v>158</v>
      </c>
      <c r="H6" s="30"/>
      <c r="I6" s="30" t="s">
        <v>14</v>
      </c>
      <c r="J6" s="618" t="str">
        <f>Cover!F22</f>
        <v>25 OKTOBER 2021</v>
      </c>
      <c r="K6" s="30"/>
      <c r="L6" s="30"/>
      <c r="M6" s="32"/>
      <c r="O6" s="84"/>
    </row>
    <row r="7" spans="1:16" ht="15.75" x14ac:dyDescent="0.25">
      <c r="A7" s="129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O7" s="84"/>
    </row>
    <row r="8" spans="1:16" ht="15.75" x14ac:dyDescent="0.25">
      <c r="A8" s="35" t="s">
        <v>162</v>
      </c>
      <c r="B8" s="33" t="s">
        <v>163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80"/>
      <c r="O8" s="84"/>
    </row>
    <row r="9" spans="1:16" ht="15.75" x14ac:dyDescent="0.25">
      <c r="A9" s="29"/>
      <c r="B9" s="77">
        <v>1</v>
      </c>
      <c r="C9" s="74" t="s">
        <v>379</v>
      </c>
      <c r="D9" s="74"/>
      <c r="E9" s="74"/>
      <c r="F9" s="74"/>
      <c r="G9" s="74"/>
      <c r="H9" s="74"/>
      <c r="I9" s="130" t="s">
        <v>14</v>
      </c>
      <c r="J9" s="737">
        <f>IF('Form Lingkungan TK RT'!B19="",0,'Form Lingkungan TK RT'!B19)</f>
        <v>0.93</v>
      </c>
      <c r="K9" s="74" t="s">
        <v>465</v>
      </c>
      <c r="L9" s="74"/>
      <c r="M9" s="80"/>
      <c r="O9" s="84"/>
    </row>
    <row r="10" spans="1:16" ht="3.75" customHeight="1" x14ac:dyDescent="0.25">
      <c r="A10" s="29"/>
      <c r="B10" s="131"/>
      <c r="C10" s="66"/>
      <c r="D10" s="66"/>
      <c r="E10" s="66"/>
      <c r="F10" s="66"/>
      <c r="G10" s="66"/>
      <c r="H10" s="74"/>
      <c r="I10" s="130"/>
      <c r="J10" s="74"/>
      <c r="K10" s="74"/>
      <c r="L10" s="74"/>
      <c r="M10" s="80"/>
      <c r="O10" s="84"/>
    </row>
    <row r="11" spans="1:16" ht="15.75" x14ac:dyDescent="0.25">
      <c r="A11" s="29"/>
      <c r="B11" s="77">
        <v>2</v>
      </c>
      <c r="C11" s="1476" t="s">
        <v>362</v>
      </c>
      <c r="D11" s="1476"/>
      <c r="E11" s="1476"/>
      <c r="F11" s="1476"/>
      <c r="G11" s="1476"/>
      <c r="H11" s="74"/>
      <c r="I11" s="130" t="s">
        <v>14</v>
      </c>
      <c r="J11" s="737">
        <f>IF('Form Lingkungan TK RT'!C19="",0,'Form Lingkungan TK RT'!C19)</f>
        <v>0.8</v>
      </c>
      <c r="K11" s="74" t="s">
        <v>465</v>
      </c>
      <c r="L11" s="74"/>
      <c r="M11" s="80"/>
      <c r="O11" s="84"/>
    </row>
    <row r="12" spans="1:16" ht="3.75" customHeight="1" x14ac:dyDescent="0.25">
      <c r="A12" s="29"/>
      <c r="B12" s="132"/>
      <c r="C12" s="74"/>
      <c r="D12" s="74"/>
      <c r="E12" s="74"/>
      <c r="F12" s="74"/>
      <c r="G12" s="74"/>
      <c r="H12" s="74"/>
      <c r="I12" s="130"/>
      <c r="J12" s="74"/>
      <c r="K12" s="74"/>
      <c r="L12" s="74"/>
      <c r="M12" s="80"/>
      <c r="O12" s="659"/>
      <c r="P12" s="660"/>
    </row>
    <row r="13" spans="1:16" ht="15.75" customHeight="1" x14ac:dyDescent="0.25">
      <c r="A13" s="29"/>
      <c r="B13" s="77">
        <v>3</v>
      </c>
      <c r="C13" s="1260" t="s">
        <v>363</v>
      </c>
      <c r="D13" s="1260"/>
      <c r="E13" s="1260"/>
      <c r="F13" s="1260"/>
      <c r="G13" s="1260"/>
      <c r="H13" s="74"/>
      <c r="I13" s="130" t="s">
        <v>14</v>
      </c>
      <c r="J13" s="686">
        <f>IF('Form Lingkungan TK RT'!D19="",0,'Form Lingkungan TK RT'!D19)</f>
        <v>40</v>
      </c>
      <c r="K13" s="74" t="s">
        <v>467</v>
      </c>
      <c r="L13" s="74"/>
      <c r="M13" s="80"/>
      <c r="O13" s="661">
        <v>3</v>
      </c>
      <c r="P13" s="662" t="str">
        <f>IF(J13&lt;'A.6.1'!P167,"FALSE","TRUE")</f>
        <v>TRUE</v>
      </c>
    </row>
    <row r="14" spans="1:16" ht="3.75" customHeight="1" x14ac:dyDescent="0.25">
      <c r="A14" s="29"/>
      <c r="B14" s="77"/>
      <c r="C14" s="108"/>
      <c r="D14" s="108"/>
      <c r="E14" s="108"/>
      <c r="F14" s="108"/>
      <c r="G14" s="108"/>
      <c r="H14" s="74"/>
      <c r="I14" s="130"/>
      <c r="J14" s="74"/>
      <c r="K14" s="74"/>
      <c r="L14" s="74"/>
      <c r="M14" s="80"/>
      <c r="O14" s="659"/>
      <c r="P14" s="660"/>
    </row>
    <row r="15" spans="1:16" ht="36" customHeight="1" x14ac:dyDescent="0.25">
      <c r="A15" s="29"/>
      <c r="B15" s="48">
        <v>4</v>
      </c>
      <c r="C15" s="1260" t="s">
        <v>164</v>
      </c>
      <c r="D15" s="1260"/>
      <c r="E15" s="1260"/>
      <c r="F15" s="1260"/>
      <c r="G15" s="1260"/>
      <c r="H15" s="74"/>
      <c r="I15" s="130" t="s">
        <v>14</v>
      </c>
      <c r="J15" s="738">
        <f>IF('Form Lingkungan TK RT'!E19="",0,'Form Lingkungan TK RT'!E19)</f>
        <v>0.1</v>
      </c>
      <c r="K15" s="74" t="s">
        <v>156</v>
      </c>
      <c r="L15" s="74"/>
      <c r="M15" s="80"/>
      <c r="O15" s="84"/>
    </row>
    <row r="16" spans="1:16" ht="15" customHeight="1" x14ac:dyDescent="0.25">
      <c r="A16" s="129"/>
      <c r="B16" s="133"/>
      <c r="C16" s="134"/>
      <c r="D16" s="134"/>
      <c r="E16" s="134"/>
      <c r="F16" s="134"/>
      <c r="G16" s="134"/>
      <c r="H16" s="134"/>
      <c r="I16" s="135"/>
      <c r="J16" s="134"/>
      <c r="K16" s="134"/>
      <c r="L16" s="134"/>
      <c r="M16" s="136"/>
      <c r="O16" s="84"/>
    </row>
    <row r="17" spans="1:25" ht="15.75" x14ac:dyDescent="0.25">
      <c r="A17" s="35" t="s">
        <v>165</v>
      </c>
      <c r="B17" s="33" t="s">
        <v>166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80"/>
      <c r="O17" s="84"/>
    </row>
    <row r="18" spans="1:25" ht="34.5" customHeight="1" x14ac:dyDescent="0.25">
      <c r="A18" s="29"/>
      <c r="B18" s="48">
        <v>5</v>
      </c>
      <c r="C18" s="1264" t="s">
        <v>597</v>
      </c>
      <c r="D18" s="1264"/>
      <c r="E18" s="1264"/>
      <c r="F18" s="1264"/>
      <c r="G18" s="1264"/>
      <c r="H18" s="74"/>
      <c r="I18" s="137" t="s">
        <v>14</v>
      </c>
      <c r="J18" s="737">
        <f>IF('Form Lingkungan TK RT'!H19="",0,'Form Lingkungan TK RT'!H19)</f>
        <v>685</v>
      </c>
      <c r="K18" s="138" t="s">
        <v>743</v>
      </c>
      <c r="L18" s="74"/>
      <c r="M18" s="80"/>
      <c r="O18" s="84"/>
    </row>
    <row r="19" spans="1:25" ht="3.75" customHeight="1" x14ac:dyDescent="0.3">
      <c r="A19" s="29"/>
      <c r="B19" s="27"/>
      <c r="C19" s="74"/>
      <c r="D19" s="74"/>
      <c r="E19" s="74"/>
      <c r="F19" s="74"/>
      <c r="G19" s="74"/>
      <c r="H19" s="74"/>
      <c r="I19" s="74"/>
      <c r="J19" s="74"/>
      <c r="K19" s="138"/>
      <c r="L19" s="74"/>
      <c r="M19" s="80"/>
      <c r="O19" s="663"/>
      <c r="P19" s="632"/>
    </row>
    <row r="20" spans="1:25" ht="15.75" customHeight="1" x14ac:dyDescent="0.3">
      <c r="A20" s="29"/>
      <c r="B20" s="75">
        <v>6</v>
      </c>
      <c r="C20" s="1264" t="s">
        <v>646</v>
      </c>
      <c r="D20" s="1264"/>
      <c r="E20" s="1264"/>
      <c r="F20" s="1264"/>
      <c r="G20" s="1264"/>
      <c r="H20" s="74"/>
      <c r="I20" s="137" t="s">
        <v>14</v>
      </c>
      <c r="J20" s="737">
        <f>IF('Form Lingkungan TK RT'!I19="",0,'Form Lingkungan TK RT'!I19)</f>
        <v>685</v>
      </c>
      <c r="K20" s="138" t="s">
        <v>743</v>
      </c>
      <c r="L20" s="74"/>
      <c r="M20" s="80"/>
      <c r="O20" s="664">
        <v>6</v>
      </c>
      <c r="P20" s="634" t="str">
        <f>IF(J20&lt;=J18,"TRUE","FALSE")</f>
        <v>TRUE</v>
      </c>
    </row>
    <row r="21" spans="1:25" ht="3.75" customHeight="1" x14ac:dyDescent="0.3">
      <c r="A21" s="29"/>
      <c r="B21" s="27"/>
      <c r="C21" s="107"/>
      <c r="D21" s="107"/>
      <c r="E21" s="107"/>
      <c r="F21" s="107"/>
      <c r="G21" s="107"/>
      <c r="H21" s="74"/>
      <c r="I21" s="137"/>
      <c r="J21" s="74"/>
      <c r="K21" s="138"/>
      <c r="L21" s="74"/>
      <c r="M21" s="80"/>
      <c r="O21" s="665"/>
      <c r="P21" s="634"/>
    </row>
    <row r="22" spans="1:25" ht="33.75" customHeight="1" x14ac:dyDescent="0.3">
      <c r="A22" s="29"/>
      <c r="B22" s="77">
        <v>7</v>
      </c>
      <c r="C22" s="1264" t="s">
        <v>647</v>
      </c>
      <c r="D22" s="1264"/>
      <c r="E22" s="1264"/>
      <c r="F22" s="1264"/>
      <c r="G22" s="1264"/>
      <c r="H22" s="74"/>
      <c r="I22" s="137" t="s">
        <v>14</v>
      </c>
      <c r="J22" s="737">
        <f>IF('Form Lingkungan TK RT'!J19="",0,'Form Lingkungan TK RT'!J19)</f>
        <v>685</v>
      </c>
      <c r="K22" s="138" t="s">
        <v>743</v>
      </c>
      <c r="L22" s="74"/>
      <c r="M22" s="80"/>
      <c r="O22" s="665">
        <v>7</v>
      </c>
      <c r="P22" s="634" t="str">
        <f>IF(J22&gt;J20,"FALSE","TRUE")</f>
        <v>TRUE</v>
      </c>
    </row>
    <row r="23" spans="1:25" s="473" customFormat="1" ht="3" customHeight="1" x14ac:dyDescent="0.3">
      <c r="A23" s="467"/>
      <c r="B23" s="475"/>
      <c r="C23" s="476"/>
      <c r="D23" s="476"/>
      <c r="E23" s="476"/>
      <c r="F23" s="476"/>
      <c r="G23" s="476"/>
      <c r="H23" s="468"/>
      <c r="I23" s="469"/>
      <c r="J23" s="468"/>
      <c r="K23" s="477"/>
      <c r="L23" s="468"/>
      <c r="M23" s="470"/>
      <c r="N23" s="427"/>
      <c r="O23" s="666"/>
      <c r="P23" s="633"/>
      <c r="Q23" s="471"/>
      <c r="R23" s="471"/>
      <c r="S23" s="471"/>
    </row>
    <row r="24" spans="1:25" s="473" customFormat="1" ht="49.5" customHeight="1" x14ac:dyDescent="0.25">
      <c r="A24" s="467"/>
      <c r="B24" s="554">
        <v>8</v>
      </c>
      <c r="C24" s="1472" t="s">
        <v>715</v>
      </c>
      <c r="D24" s="1472"/>
      <c r="E24" s="1472"/>
      <c r="F24" s="1472"/>
      <c r="G24" s="1472"/>
      <c r="H24" s="507"/>
      <c r="I24" s="508" t="s">
        <v>14</v>
      </c>
      <c r="J24" s="741">
        <f>IF('Form Lingkungan TK RT'!K19="",0,'Form Lingkungan TK RT'!K19)</f>
        <v>300</v>
      </c>
      <c r="K24" s="597" t="s">
        <v>743</v>
      </c>
      <c r="L24" s="468"/>
      <c r="M24" s="470"/>
      <c r="N24" s="427"/>
      <c r="O24" s="84"/>
      <c r="P24" s="84"/>
      <c r="Q24" s="471"/>
      <c r="R24" s="471"/>
      <c r="S24" s="471"/>
      <c r="T24" s="472"/>
      <c r="W24" s="474"/>
      <c r="X24" s="472"/>
      <c r="Y24" s="472"/>
    </row>
    <row r="25" spans="1:25" ht="3" customHeight="1" x14ac:dyDescent="0.3">
      <c r="A25" s="29"/>
      <c r="B25" s="76"/>
      <c r="C25" s="108"/>
      <c r="D25" s="108"/>
      <c r="E25" s="108"/>
      <c r="F25" s="108"/>
      <c r="G25" s="108"/>
      <c r="H25" s="74"/>
      <c r="I25" s="137"/>
      <c r="J25" s="74"/>
      <c r="K25" s="138"/>
      <c r="L25" s="74"/>
      <c r="M25" s="80"/>
      <c r="O25" s="523"/>
      <c r="P25" s="632"/>
    </row>
    <row r="26" spans="1:25" ht="32.25" customHeight="1" x14ac:dyDescent="0.3">
      <c r="A26" s="29"/>
      <c r="B26" s="554">
        <v>9</v>
      </c>
      <c r="C26" s="1260" t="s">
        <v>648</v>
      </c>
      <c r="D26" s="1260"/>
      <c r="E26" s="1260"/>
      <c r="F26" s="1260"/>
      <c r="G26" s="1260"/>
      <c r="H26" s="74"/>
      <c r="I26" s="137" t="s">
        <v>14</v>
      </c>
      <c r="J26" s="737">
        <f>IF('Form Lingkungan TK RT'!M19="",0,'Form Lingkungan TK RT'!M19)</f>
        <v>0</v>
      </c>
      <c r="K26" s="74" t="s">
        <v>743</v>
      </c>
      <c r="L26" s="74"/>
      <c r="M26" s="80"/>
      <c r="O26" s="665">
        <v>9</v>
      </c>
      <c r="P26" s="634" t="str">
        <f>IF(J26&gt;J22,"FALSE","TRUE")</f>
        <v>TRUE</v>
      </c>
      <c r="T26" s="81"/>
      <c r="W26" s="139"/>
      <c r="X26" s="81"/>
      <c r="Y26" s="81"/>
    </row>
    <row r="27" spans="1:25" ht="3" customHeight="1" x14ac:dyDescent="0.3">
      <c r="A27" s="29"/>
      <c r="B27" s="49"/>
      <c r="C27" s="108"/>
      <c r="D27" s="108"/>
      <c r="E27" s="108"/>
      <c r="F27" s="108"/>
      <c r="G27" s="108"/>
      <c r="H27" s="74"/>
      <c r="I27" s="137"/>
      <c r="J27" s="74"/>
      <c r="K27" s="138"/>
      <c r="L27" s="74"/>
      <c r="M27" s="80"/>
      <c r="O27" s="667"/>
      <c r="P27" s="634"/>
    </row>
    <row r="28" spans="1:25" s="473" customFormat="1" ht="33.75" customHeight="1" x14ac:dyDescent="0.3">
      <c r="A28" s="467"/>
      <c r="B28" s="554">
        <v>10</v>
      </c>
      <c r="C28" s="1472" t="s">
        <v>626</v>
      </c>
      <c r="D28" s="1472"/>
      <c r="E28" s="1472"/>
      <c r="F28" s="1472"/>
      <c r="G28" s="1472"/>
      <c r="H28" s="507"/>
      <c r="I28" s="508" t="s">
        <v>14</v>
      </c>
      <c r="J28" s="741">
        <f>IF('Form Lingkungan TK RT'!N19="",0,'Form Lingkungan TK RT'!N19)</f>
        <v>0</v>
      </c>
      <c r="K28" s="597" t="s">
        <v>743</v>
      </c>
      <c r="L28" s="468"/>
      <c r="M28" s="470"/>
      <c r="N28" s="427"/>
      <c r="O28" s="665">
        <v>10</v>
      </c>
      <c r="P28" s="634" t="str">
        <f>IF(J28&gt;(J20-J22),"FALSE","TRUE")</f>
        <v>TRUE</v>
      </c>
      <c r="Q28" s="471"/>
      <c r="R28" s="471"/>
      <c r="S28" s="471"/>
      <c r="T28" s="472"/>
      <c r="W28" s="474"/>
      <c r="X28" s="472"/>
      <c r="Y28" s="472"/>
    </row>
    <row r="29" spans="1:25" s="473" customFormat="1" ht="3" customHeight="1" x14ac:dyDescent="0.3">
      <c r="A29" s="467"/>
      <c r="B29" s="514"/>
      <c r="C29" s="495"/>
      <c r="D29" s="495"/>
      <c r="E29" s="495"/>
      <c r="F29" s="495"/>
      <c r="G29" s="495"/>
      <c r="H29" s="507"/>
      <c r="I29" s="508"/>
      <c r="J29" s="507"/>
      <c r="K29" s="477"/>
      <c r="L29" s="468"/>
      <c r="M29" s="470"/>
      <c r="N29" s="427"/>
      <c r="O29" s="667"/>
      <c r="P29" s="634"/>
      <c r="Q29" s="471"/>
      <c r="R29" s="471"/>
      <c r="S29" s="471"/>
    </row>
    <row r="30" spans="1:25" s="473" customFormat="1" ht="33.75" customHeight="1" x14ac:dyDescent="0.3">
      <c r="A30" s="467"/>
      <c r="B30" s="554">
        <v>11</v>
      </c>
      <c r="C30" s="1472" t="s">
        <v>649</v>
      </c>
      <c r="D30" s="1472"/>
      <c r="E30" s="1472"/>
      <c r="F30" s="1472"/>
      <c r="G30" s="1472"/>
      <c r="H30" s="507"/>
      <c r="I30" s="508" t="s">
        <v>14</v>
      </c>
      <c r="J30" s="741">
        <f>IF('Form Lingkungan TK RT'!O19="",0,'Form Lingkungan TK RT'!O19)</f>
        <v>0</v>
      </c>
      <c r="K30" s="597" t="s">
        <v>743</v>
      </c>
      <c r="L30" s="468"/>
      <c r="M30" s="470"/>
      <c r="N30" s="427"/>
      <c r="O30" s="665">
        <v>11</v>
      </c>
      <c r="P30" s="634" t="str">
        <f>IF(J30&gt;(J18-J20),"FALSE","TRUE")</f>
        <v>TRUE</v>
      </c>
      <c r="Q30" s="1464" t="s">
        <v>751</v>
      </c>
      <c r="R30" s="1464"/>
      <c r="S30" s="1464"/>
      <c r="T30" s="1464"/>
      <c r="U30" s="1465"/>
      <c r="W30" s="474"/>
      <c r="X30" s="472"/>
      <c r="Y30" s="472"/>
    </row>
    <row r="31" spans="1:25" ht="3" customHeight="1" x14ac:dyDescent="0.3">
      <c r="A31" s="29"/>
      <c r="B31" s="555"/>
      <c r="C31" s="507"/>
      <c r="D31" s="507"/>
      <c r="E31" s="507"/>
      <c r="F31" s="507"/>
      <c r="G31" s="507"/>
      <c r="H31" s="507"/>
      <c r="I31" s="507"/>
      <c r="J31" s="507"/>
      <c r="K31" s="74"/>
      <c r="L31" s="74"/>
      <c r="M31" s="80"/>
      <c r="O31" s="667"/>
      <c r="P31" s="634"/>
      <c r="Q31" s="1466"/>
      <c r="R31" s="1466"/>
      <c r="S31" s="1466"/>
      <c r="T31" s="1466"/>
      <c r="U31" s="1467"/>
    </row>
    <row r="32" spans="1:25" s="473" customFormat="1" ht="33.75" customHeight="1" thickBot="1" x14ac:dyDescent="0.35">
      <c r="A32" s="467"/>
      <c r="B32" s="554">
        <v>12</v>
      </c>
      <c r="C32" s="1472" t="s">
        <v>650</v>
      </c>
      <c r="D32" s="1472"/>
      <c r="E32" s="1472"/>
      <c r="F32" s="1472"/>
      <c r="G32" s="1472"/>
      <c r="H32" s="507"/>
      <c r="I32" s="508" t="s">
        <v>14</v>
      </c>
      <c r="J32" s="741">
        <f>IF('Form Lingkungan TK RT'!P19="",0,'Form Lingkungan TK RT'!P19)</f>
        <v>0</v>
      </c>
      <c r="K32" s="597" t="s">
        <v>743</v>
      </c>
      <c r="L32" s="468"/>
      <c r="M32" s="470"/>
      <c r="N32" s="635">
        <f>J18-J20-J30</f>
        <v>0</v>
      </c>
      <c r="O32" s="665">
        <v>12</v>
      </c>
      <c r="P32" s="634" t="str">
        <f>IF(J32&gt;N32,"FALSE","TRUE")</f>
        <v>TRUE</v>
      </c>
      <c r="Q32" s="1468"/>
      <c r="R32" s="1468"/>
      <c r="S32" s="1468"/>
      <c r="T32" s="1468"/>
      <c r="U32" s="1469"/>
      <c r="W32" s="474"/>
      <c r="X32" s="472"/>
      <c r="Y32" s="472"/>
    </row>
    <row r="33" spans="1:25" s="473" customFormat="1" ht="3" customHeight="1" thickBot="1" x14ac:dyDescent="0.35">
      <c r="A33" s="467"/>
      <c r="B33" s="485"/>
      <c r="C33" s="476"/>
      <c r="D33" s="476"/>
      <c r="E33" s="476"/>
      <c r="F33" s="476"/>
      <c r="G33" s="476"/>
      <c r="H33" s="468"/>
      <c r="I33" s="469"/>
      <c r="J33" s="468"/>
      <c r="K33" s="477"/>
      <c r="L33" s="468"/>
      <c r="M33" s="470"/>
      <c r="N33" s="427"/>
      <c r="O33" s="667"/>
      <c r="P33" s="634"/>
      <c r="Q33" s="471"/>
      <c r="R33" s="471"/>
      <c r="S33" s="471"/>
    </row>
    <row r="34" spans="1:25" s="473" customFormat="1" ht="33" customHeight="1" thickBot="1" x14ac:dyDescent="0.65">
      <c r="A34" s="467"/>
      <c r="B34" s="554">
        <v>13</v>
      </c>
      <c r="C34" s="1260" t="s">
        <v>624</v>
      </c>
      <c r="D34" s="1260"/>
      <c r="E34" s="1260"/>
      <c r="F34" s="1260"/>
      <c r="G34" s="1260"/>
      <c r="H34" s="74"/>
      <c r="I34" s="137" t="s">
        <v>14</v>
      </c>
      <c r="J34" s="737">
        <f>IF('Form Lingkungan TK RT'!Q19="",0,'Form Lingkungan TK RT'!Q19)</f>
        <v>50</v>
      </c>
      <c r="K34" s="138" t="s">
        <v>743</v>
      </c>
      <c r="L34" s="468"/>
      <c r="M34" s="470"/>
      <c r="N34" s="427"/>
      <c r="O34" s="665">
        <v>13</v>
      </c>
      <c r="P34" s="634" t="str">
        <f>IF(J34&gt;J20,"FALSE","TRUE")</f>
        <v>TRUE</v>
      </c>
      <c r="Q34" s="1470">
        <f>N32-J32</f>
        <v>0</v>
      </c>
      <c r="R34" s="1470"/>
      <c r="S34" s="1470"/>
      <c r="T34" s="1470"/>
      <c r="U34" s="1471"/>
      <c r="W34" s="474"/>
      <c r="X34" s="472"/>
      <c r="Y34" s="472"/>
    </row>
    <row r="35" spans="1:25" s="473" customFormat="1" ht="3" customHeight="1" thickTop="1" x14ac:dyDescent="0.3">
      <c r="A35" s="467"/>
      <c r="B35" s="485"/>
      <c r="C35" s="476"/>
      <c r="D35" s="476"/>
      <c r="E35" s="476"/>
      <c r="F35" s="476"/>
      <c r="G35" s="476"/>
      <c r="H35" s="468"/>
      <c r="I35" s="469"/>
      <c r="J35" s="468"/>
      <c r="K35" s="477"/>
      <c r="L35" s="468"/>
      <c r="M35" s="470"/>
      <c r="N35" s="427"/>
      <c r="O35" s="667"/>
      <c r="P35" s="634"/>
      <c r="Q35" s="471"/>
      <c r="R35" s="471"/>
      <c r="S35" s="471"/>
    </row>
    <row r="36" spans="1:25" s="473" customFormat="1" ht="34.5" customHeight="1" x14ac:dyDescent="0.3">
      <c r="A36" s="467"/>
      <c r="B36" s="554">
        <v>14</v>
      </c>
      <c r="C36" s="1472" t="s">
        <v>625</v>
      </c>
      <c r="D36" s="1472"/>
      <c r="E36" s="1472"/>
      <c r="F36" s="1472"/>
      <c r="G36" s="1472"/>
      <c r="H36" s="507"/>
      <c r="I36" s="508" t="s">
        <v>14</v>
      </c>
      <c r="J36" s="741">
        <f>IF('Form Lingkungan TK RT'!R19="",0,'Form Lingkungan TK RT'!R19)</f>
        <v>0</v>
      </c>
      <c r="K36" s="597" t="s">
        <v>743</v>
      </c>
      <c r="L36" s="468"/>
      <c r="M36" s="470"/>
      <c r="N36" s="427"/>
      <c r="O36" s="665">
        <v>14</v>
      </c>
      <c r="P36" s="634" t="str">
        <f>IF(J36&gt;(J18-J20),"FALSE","TRUE")</f>
        <v>TRUE</v>
      </c>
      <c r="Q36" s="471"/>
      <c r="R36" s="471"/>
      <c r="S36" s="471"/>
      <c r="T36" s="472"/>
      <c r="W36" s="474"/>
      <c r="X36" s="472"/>
      <c r="Y36" s="472"/>
    </row>
    <row r="37" spans="1:25" s="473" customFormat="1" ht="3" customHeight="1" x14ac:dyDescent="0.25">
      <c r="A37" s="478"/>
      <c r="B37" s="479"/>
      <c r="C37" s="480"/>
      <c r="D37" s="480"/>
      <c r="E37" s="480"/>
      <c r="F37" s="480"/>
      <c r="G37" s="480"/>
      <c r="H37" s="481"/>
      <c r="I37" s="482"/>
      <c r="J37" s="481"/>
      <c r="K37" s="483"/>
      <c r="L37" s="481"/>
      <c r="M37" s="484"/>
      <c r="N37" s="427"/>
      <c r="O37" s="668"/>
      <c r="P37" s="669"/>
      <c r="Q37" s="471"/>
      <c r="R37" s="471"/>
      <c r="S37" s="471"/>
    </row>
    <row r="38" spans="1:25" ht="15.75" x14ac:dyDescent="0.25">
      <c r="A38" s="35" t="s">
        <v>167</v>
      </c>
      <c r="B38" s="33" t="s">
        <v>168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0"/>
      <c r="O38" s="84"/>
      <c r="T38" s="84"/>
      <c r="U38" s="84"/>
      <c r="V38" s="84"/>
      <c r="W38" s="84"/>
      <c r="X38" s="84"/>
    </row>
    <row r="39" spans="1:25" ht="52.5" customHeight="1" x14ac:dyDescent="0.25">
      <c r="A39" s="29"/>
      <c r="B39" s="76">
        <v>15</v>
      </c>
      <c r="C39" s="1264" t="s">
        <v>364</v>
      </c>
      <c r="D39" s="1264"/>
      <c r="E39" s="76" t="s">
        <v>2</v>
      </c>
      <c r="F39" s="31">
        <f>IF('Form Lingkungan TK RT'!T19="","",'Form Lingkungan TK RT'!T19)</f>
        <v>1</v>
      </c>
      <c r="G39" s="34" t="s">
        <v>169</v>
      </c>
      <c r="H39" s="76" t="s">
        <v>1</v>
      </c>
      <c r="I39" s="31" t="str">
        <f>IF('Form Lingkungan TK RT'!U19="","",'Form Lingkungan TK RT'!U19)</f>
        <v/>
      </c>
      <c r="J39" s="34" t="s">
        <v>496</v>
      </c>
      <c r="K39" s="76" t="s">
        <v>0</v>
      </c>
      <c r="L39" s="31" t="str">
        <f>IF('Form Lingkungan TK RT'!V19="","",'Form Lingkungan TK RT'!V19)</f>
        <v/>
      </c>
      <c r="M39" s="43" t="s">
        <v>170</v>
      </c>
      <c r="N39" s="636"/>
      <c r="O39" s="84"/>
      <c r="Q39" s="635" t="str">
        <f>L39</f>
        <v/>
      </c>
      <c r="T39" s="84"/>
      <c r="U39" s="84"/>
      <c r="V39" s="84"/>
      <c r="W39" s="110"/>
      <c r="X39" s="84"/>
    </row>
    <row r="40" spans="1:25" ht="3" customHeight="1" x14ac:dyDescent="0.25">
      <c r="A40" s="29"/>
      <c r="B40" s="76"/>
      <c r="C40" s="107"/>
      <c r="D40" s="107"/>
      <c r="E40" s="137"/>
      <c r="F40" s="74"/>
      <c r="G40" s="74"/>
      <c r="H40" s="137"/>
      <c r="I40" s="74"/>
      <c r="J40" s="74"/>
      <c r="K40" s="137"/>
      <c r="L40" s="74"/>
      <c r="M40" s="80"/>
      <c r="N40" s="636"/>
      <c r="O40" s="84"/>
      <c r="T40" s="84"/>
      <c r="U40" s="84"/>
      <c r="V40" s="84"/>
      <c r="W40" s="110"/>
      <c r="X40" s="84"/>
    </row>
    <row r="41" spans="1:25" ht="30" customHeight="1" x14ac:dyDescent="0.25">
      <c r="A41" s="29"/>
      <c r="B41" s="76">
        <v>16</v>
      </c>
      <c r="C41" s="1264" t="s">
        <v>365</v>
      </c>
      <c r="D41" s="1264"/>
      <c r="E41" s="76" t="s">
        <v>2</v>
      </c>
      <c r="F41" s="31" t="str">
        <f>IF('Form Lingkungan TK RT'!W19="","",'Form Lingkungan TK RT'!W19)</f>
        <v/>
      </c>
      <c r="G41" s="30" t="s">
        <v>497</v>
      </c>
      <c r="H41" s="76" t="s">
        <v>1</v>
      </c>
      <c r="I41" s="31" t="str">
        <f>IF('Form Lingkungan TK RT'!X19="","",'Form Lingkungan TK RT'!X19)</f>
        <v/>
      </c>
      <c r="J41" s="30" t="s">
        <v>171</v>
      </c>
      <c r="K41" s="76"/>
      <c r="L41" s="141"/>
      <c r="M41" s="80"/>
      <c r="N41" s="636"/>
      <c r="O41" s="84"/>
      <c r="T41" s="84"/>
      <c r="U41" s="84"/>
      <c r="V41" s="84"/>
      <c r="W41" s="110"/>
      <c r="X41" s="84"/>
    </row>
    <row r="42" spans="1:25" ht="3" customHeight="1" x14ac:dyDescent="0.25">
      <c r="A42" s="29"/>
      <c r="B42" s="76"/>
      <c r="C42" s="74"/>
      <c r="D42" s="74"/>
      <c r="E42" s="137"/>
      <c r="F42" s="74"/>
      <c r="G42" s="74"/>
      <c r="H42" s="137"/>
      <c r="I42" s="74"/>
      <c r="J42" s="74"/>
      <c r="K42" s="137"/>
      <c r="L42" s="74"/>
      <c r="M42" s="80"/>
      <c r="N42" s="636"/>
      <c r="O42" s="84"/>
    </row>
    <row r="43" spans="1:25" ht="30" customHeight="1" x14ac:dyDescent="0.25">
      <c r="A43" s="29"/>
      <c r="B43" s="76">
        <v>17</v>
      </c>
      <c r="C43" s="1264" t="s">
        <v>382</v>
      </c>
      <c r="D43" s="1264"/>
      <c r="E43" s="76" t="s">
        <v>2</v>
      </c>
      <c r="F43" s="31" t="str">
        <f>IF('Form Lingkungan TK RT'!Y19="","",'Form Lingkungan TK RT'!Y19)</f>
        <v/>
      </c>
      <c r="G43" s="30" t="s">
        <v>498</v>
      </c>
      <c r="H43" s="76" t="s">
        <v>1</v>
      </c>
      <c r="I43" s="83" t="str">
        <f>IF('Form Lingkungan TK RT'!Z19="","",'Form Lingkungan TK RT'!Z19)</f>
        <v/>
      </c>
      <c r="J43" s="30" t="s">
        <v>172</v>
      </c>
      <c r="K43" s="76"/>
      <c r="L43" s="30"/>
      <c r="M43" s="80"/>
      <c r="N43" s="636"/>
      <c r="O43" s="84"/>
    </row>
    <row r="44" spans="1:25" ht="3" customHeight="1" x14ac:dyDescent="0.25">
      <c r="A44" s="29"/>
      <c r="B44" s="7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O44" s="84"/>
    </row>
    <row r="45" spans="1:25" ht="52.5" customHeight="1" x14ac:dyDescent="0.25">
      <c r="A45" s="29"/>
      <c r="B45" s="76">
        <v>18</v>
      </c>
      <c r="C45" s="1264" t="s">
        <v>367</v>
      </c>
      <c r="D45" s="1264"/>
      <c r="H45" s="30"/>
      <c r="I45" s="30" t="s">
        <v>14</v>
      </c>
      <c r="J45" s="739">
        <f>IF('Form Lingkungan TK RT'!AA19="",0,'Form Lingkungan TK RT'!AA19)</f>
        <v>0</v>
      </c>
      <c r="K45" s="30" t="s">
        <v>465</v>
      </c>
      <c r="L45" s="30"/>
      <c r="M45" s="32"/>
      <c r="O45" s="84"/>
    </row>
    <row r="46" spans="1:25" ht="3" customHeight="1" x14ac:dyDescent="0.25">
      <c r="A46" s="29"/>
      <c r="B46" s="30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80"/>
      <c r="O46" s="84"/>
    </row>
    <row r="47" spans="1:25" ht="51" customHeight="1" x14ac:dyDescent="0.25">
      <c r="A47" s="29"/>
      <c r="B47" s="76">
        <v>19</v>
      </c>
      <c r="C47" s="1264" t="s">
        <v>366</v>
      </c>
      <c r="D47" s="1264"/>
      <c r="E47" s="76" t="s">
        <v>2</v>
      </c>
      <c r="F47" s="31" t="str">
        <f>IF('Form Lingkungan TK RT'!AB19="","",'Form Lingkungan TK RT'!AB19)</f>
        <v/>
      </c>
      <c r="G47" s="30" t="s">
        <v>174</v>
      </c>
      <c r="H47" s="76" t="s">
        <v>1</v>
      </c>
      <c r="I47" s="31" t="str">
        <f>IF('Form Lingkungan TK RT'!AC19="","",'Form Lingkungan TK RT'!AC19)</f>
        <v/>
      </c>
      <c r="J47" s="30" t="s">
        <v>175</v>
      </c>
      <c r="K47" s="76" t="s">
        <v>0</v>
      </c>
      <c r="L47" s="83" t="str">
        <f>IF('Form Lingkungan TK RT'!AD19="","",'Form Lingkungan TK RT'!AD19)</f>
        <v/>
      </c>
      <c r="M47" s="43" t="s">
        <v>176</v>
      </c>
      <c r="O47" s="84"/>
    </row>
    <row r="48" spans="1:25" ht="3" customHeight="1" x14ac:dyDescent="0.25">
      <c r="A48" s="29"/>
      <c r="B48" s="76"/>
      <c r="C48" s="107"/>
      <c r="D48" s="107"/>
      <c r="E48" s="76"/>
      <c r="F48" s="30"/>
      <c r="G48" s="30"/>
      <c r="H48" s="76"/>
      <c r="I48" s="30"/>
      <c r="J48" s="30"/>
      <c r="K48" s="76"/>
      <c r="L48" s="141"/>
      <c r="M48" s="43"/>
      <c r="O48" s="84"/>
    </row>
    <row r="49" spans="1:19" ht="28.5" customHeight="1" x14ac:dyDescent="0.25">
      <c r="A49" s="29"/>
      <c r="B49" s="76">
        <v>20</v>
      </c>
      <c r="C49" s="1260" t="s">
        <v>621</v>
      </c>
      <c r="D49" s="1260"/>
      <c r="E49" s="1260"/>
      <c r="F49" s="1260"/>
      <c r="G49" s="1260"/>
      <c r="I49" s="137" t="s">
        <v>14</v>
      </c>
      <c r="J49" s="740">
        <f>IF('Form Lingkungan TK RT'!AE19="",0,'Form Lingkungan TK RT'!AE19)</f>
        <v>50</v>
      </c>
      <c r="K49" s="598" t="s">
        <v>743</v>
      </c>
      <c r="L49" s="74"/>
      <c r="M49" s="80"/>
      <c r="O49" s="84"/>
    </row>
    <row r="50" spans="1:19" ht="7.5" customHeight="1" x14ac:dyDescent="0.25">
      <c r="A50" s="29"/>
      <c r="B50" s="76"/>
      <c r="C50" s="1260"/>
      <c r="D50" s="1260"/>
      <c r="E50" s="1260"/>
      <c r="F50" s="1260"/>
      <c r="G50" s="1260"/>
      <c r="H50" s="74"/>
      <c r="I50" s="137"/>
      <c r="J50" s="74"/>
      <c r="K50" s="74"/>
      <c r="L50" s="74"/>
      <c r="M50" s="80"/>
      <c r="O50" s="84"/>
    </row>
    <row r="51" spans="1:19" ht="47.25" customHeight="1" x14ac:dyDescent="0.25">
      <c r="A51" s="29"/>
      <c r="B51" s="501">
        <v>21</v>
      </c>
      <c r="C51" s="1472" t="s">
        <v>712</v>
      </c>
      <c r="D51" s="1472"/>
      <c r="E51" s="1472"/>
      <c r="F51" s="1472"/>
      <c r="G51" s="1472"/>
      <c r="H51" s="501" t="s">
        <v>2</v>
      </c>
      <c r="I51" s="502">
        <f>IF('Form Lingkungan TK RT'!AF19="","",'Form Lingkungan TK RT'!AF19)</f>
        <v>1</v>
      </c>
      <c r="J51" s="503" t="s">
        <v>35</v>
      </c>
      <c r="K51" s="501" t="s">
        <v>1</v>
      </c>
      <c r="L51" s="502" t="str">
        <f>IF('Form Lingkungan TK RT'!AG19="","",'Form Lingkungan TK RT'!AG19)</f>
        <v/>
      </c>
      <c r="M51" s="505" t="s">
        <v>36</v>
      </c>
      <c r="O51" s="84"/>
    </row>
    <row r="52" spans="1:19" ht="3" customHeight="1" x14ac:dyDescent="0.25">
      <c r="A52" s="29"/>
      <c r="B52" s="501"/>
      <c r="C52" s="506"/>
      <c r="D52" s="506"/>
      <c r="E52" s="501"/>
      <c r="F52" s="503"/>
      <c r="G52" s="503"/>
      <c r="H52" s="501"/>
      <c r="I52" s="503"/>
      <c r="J52" s="503"/>
      <c r="K52" s="501"/>
      <c r="L52" s="504"/>
      <c r="M52" s="505"/>
      <c r="O52" s="84"/>
    </row>
    <row r="53" spans="1:19" ht="51.75" customHeight="1" x14ac:dyDescent="0.25">
      <c r="A53" s="29"/>
      <c r="B53" s="501">
        <v>22</v>
      </c>
      <c r="C53" s="1487" t="s">
        <v>720</v>
      </c>
      <c r="D53" s="1487"/>
      <c r="E53" s="1487"/>
      <c r="F53" s="1487"/>
      <c r="G53" s="1487"/>
      <c r="H53" s="501"/>
      <c r="I53" s="501" t="s">
        <v>14</v>
      </c>
      <c r="J53" s="741">
        <f>IF('Form Lingkungan TK RT'!AH19="",0,'Form Lingkungan TK RT'!AH19)</f>
        <v>1000</v>
      </c>
      <c r="K53" s="501" t="s">
        <v>743</v>
      </c>
      <c r="L53" s="504"/>
      <c r="M53" s="505"/>
      <c r="O53" s="84"/>
    </row>
    <row r="54" spans="1:19" ht="3" customHeight="1" x14ac:dyDescent="0.25">
      <c r="A54" s="29"/>
      <c r="B54" s="501"/>
      <c r="C54" s="74"/>
      <c r="D54" s="74"/>
      <c r="E54" s="74"/>
      <c r="F54" s="74"/>
      <c r="G54" s="130"/>
      <c r="H54" s="74"/>
      <c r="I54" s="74"/>
      <c r="J54" s="74"/>
      <c r="K54" s="74"/>
      <c r="L54" s="74"/>
      <c r="M54" s="80"/>
      <c r="O54" s="84"/>
    </row>
    <row r="55" spans="1:19" s="642" customFormat="1" ht="49.5" customHeight="1" x14ac:dyDescent="0.25">
      <c r="A55" s="641"/>
      <c r="B55" s="674">
        <v>23</v>
      </c>
      <c r="C55" s="1483" t="s">
        <v>721</v>
      </c>
      <c r="D55" s="1483"/>
      <c r="E55" s="1483"/>
      <c r="F55" s="1483"/>
      <c r="G55" s="1483"/>
      <c r="H55" s="674" t="s">
        <v>2</v>
      </c>
      <c r="I55" s="675"/>
      <c r="J55" s="676" t="s">
        <v>35</v>
      </c>
      <c r="K55" s="674" t="s">
        <v>1</v>
      </c>
      <c r="L55" s="675"/>
      <c r="M55" s="677" t="s">
        <v>36</v>
      </c>
      <c r="O55" s="670"/>
      <c r="P55" s="671"/>
    </row>
    <row r="56" spans="1:19" ht="3" customHeight="1" x14ac:dyDescent="0.25">
      <c r="A56" s="29"/>
      <c r="B56" s="501"/>
      <c r="C56" s="74"/>
      <c r="D56" s="74"/>
      <c r="E56" s="74"/>
      <c r="F56" s="74"/>
      <c r="G56" s="130"/>
      <c r="H56" s="74"/>
      <c r="I56" s="74"/>
      <c r="J56" s="74"/>
      <c r="K56" s="74"/>
      <c r="L56" s="74"/>
      <c r="M56" s="80"/>
      <c r="O56" s="84"/>
    </row>
    <row r="57" spans="1:19" s="642" customFormat="1" ht="51.75" customHeight="1" x14ac:dyDescent="0.25">
      <c r="A57" s="641"/>
      <c r="B57" s="674">
        <v>24</v>
      </c>
      <c r="C57" s="1478" t="s">
        <v>722</v>
      </c>
      <c r="D57" s="1478"/>
      <c r="E57" s="1478"/>
      <c r="F57" s="1478"/>
      <c r="G57" s="1478"/>
      <c r="H57" s="674"/>
      <c r="I57" s="674" t="s">
        <v>14</v>
      </c>
      <c r="J57" s="676">
        <v>0</v>
      </c>
      <c r="K57" s="674" t="s">
        <v>743</v>
      </c>
      <c r="L57" s="678"/>
      <c r="M57" s="677"/>
      <c r="O57" s="670"/>
      <c r="P57" s="671"/>
    </row>
    <row r="58" spans="1:19" ht="3" customHeight="1" x14ac:dyDescent="0.25">
      <c r="A58" s="29"/>
      <c r="B58" s="76"/>
      <c r="C58" s="74"/>
      <c r="D58" s="74"/>
      <c r="E58" s="74"/>
      <c r="F58" s="74"/>
      <c r="G58" s="130"/>
      <c r="H58" s="74"/>
      <c r="I58" s="74"/>
      <c r="J58" s="74"/>
      <c r="K58" s="74"/>
      <c r="L58" s="74"/>
      <c r="M58" s="80"/>
      <c r="O58" s="84"/>
    </row>
    <row r="59" spans="1:19" s="642" customFormat="1" ht="48.75" customHeight="1" x14ac:dyDescent="0.25">
      <c r="A59" s="641"/>
      <c r="B59" s="674">
        <v>25</v>
      </c>
      <c r="C59" s="1483" t="s">
        <v>653</v>
      </c>
      <c r="D59" s="1483"/>
      <c r="E59" s="674" t="s">
        <v>2</v>
      </c>
      <c r="F59" s="675"/>
      <c r="G59" s="676" t="s">
        <v>35</v>
      </c>
      <c r="H59" s="674" t="s">
        <v>1</v>
      </c>
      <c r="I59" s="675"/>
      <c r="J59" s="676" t="s">
        <v>36</v>
      </c>
      <c r="K59" s="679"/>
      <c r="L59" s="679"/>
      <c r="M59" s="680"/>
      <c r="O59" s="670"/>
      <c r="P59" s="671"/>
    </row>
    <row r="60" spans="1:19" s="465" customFormat="1" ht="6.75" customHeight="1" x14ac:dyDescent="0.25">
      <c r="A60" s="460"/>
      <c r="B60" s="501"/>
      <c r="C60" s="495"/>
      <c r="D60" s="495"/>
      <c r="E60" s="495"/>
      <c r="F60" s="495"/>
      <c r="G60" s="495"/>
      <c r="H60" s="507"/>
      <c r="I60" s="508"/>
      <c r="J60" s="507"/>
      <c r="K60" s="461"/>
      <c r="L60" s="461"/>
      <c r="M60" s="463"/>
      <c r="N60" s="427"/>
      <c r="O60" s="84"/>
      <c r="P60" s="84"/>
      <c r="Q60" s="464"/>
      <c r="R60" s="464"/>
      <c r="S60" s="464"/>
    </row>
    <row r="61" spans="1:19" s="465" customFormat="1" ht="30.75" customHeight="1" x14ac:dyDescent="0.3">
      <c r="A61" s="460"/>
      <c r="B61" s="501">
        <v>26</v>
      </c>
      <c r="C61" s="1472" t="s">
        <v>758</v>
      </c>
      <c r="D61" s="1472"/>
      <c r="E61" s="1472"/>
      <c r="F61" s="1472"/>
      <c r="G61" s="1472"/>
      <c r="H61" s="507"/>
      <c r="I61" s="508" t="s">
        <v>14</v>
      </c>
      <c r="J61" s="687"/>
      <c r="K61" s="597" t="s">
        <v>743</v>
      </c>
      <c r="L61" s="461"/>
      <c r="M61" s="463"/>
      <c r="N61" s="427"/>
      <c r="O61" s="665">
        <v>26</v>
      </c>
      <c r="P61" s="634" t="str">
        <f>IF(J61&gt;J49,"FALSE","TRUE")</f>
        <v>TRUE</v>
      </c>
      <c r="Q61" s="464"/>
      <c r="R61" s="464"/>
      <c r="S61" s="464"/>
    </row>
    <row r="62" spans="1:19" s="465" customFormat="1" ht="6.75" customHeight="1" x14ac:dyDescent="0.25">
      <c r="A62" s="460"/>
      <c r="B62" s="501"/>
      <c r="C62" s="466"/>
      <c r="D62" s="466"/>
      <c r="E62" s="466"/>
      <c r="F62" s="466"/>
      <c r="G62" s="466"/>
      <c r="H62" s="461"/>
      <c r="I62" s="462"/>
      <c r="J62" s="461"/>
      <c r="K62" s="461"/>
      <c r="L62" s="461"/>
      <c r="M62" s="463"/>
      <c r="N62" s="427"/>
      <c r="O62" s="84"/>
      <c r="P62" s="84"/>
      <c r="Q62" s="464"/>
      <c r="R62" s="464"/>
      <c r="S62" s="464"/>
    </row>
    <row r="63" spans="1:19" ht="31.5" customHeight="1" x14ac:dyDescent="0.25">
      <c r="A63" s="29"/>
      <c r="B63" s="501">
        <v>27</v>
      </c>
      <c r="C63" s="1480" t="s">
        <v>622</v>
      </c>
      <c r="D63" s="1480"/>
      <c r="E63" s="1480"/>
      <c r="F63" s="1480"/>
      <c r="G63" s="1480"/>
      <c r="H63" s="1480"/>
      <c r="I63" s="137" t="s">
        <v>14</v>
      </c>
      <c r="J63" s="740">
        <f>IF('Form Lingkungan TK RT'!AJ19="",0,'Form Lingkungan TK RT'!AJ19)</f>
        <v>50</v>
      </c>
      <c r="K63" s="598" t="s">
        <v>743</v>
      </c>
      <c r="L63" s="74"/>
      <c r="M63" s="80"/>
      <c r="O63" s="84"/>
    </row>
    <row r="64" spans="1:19" ht="7.5" customHeight="1" x14ac:dyDescent="0.25">
      <c r="A64" s="129"/>
      <c r="B64" s="133"/>
      <c r="C64" s="134"/>
      <c r="D64" s="134"/>
      <c r="E64" s="134"/>
      <c r="F64" s="134"/>
      <c r="G64" s="134"/>
      <c r="H64" s="134"/>
      <c r="I64" s="135"/>
      <c r="J64" s="134"/>
      <c r="K64" s="134"/>
      <c r="L64" s="134"/>
      <c r="M64" s="136"/>
      <c r="O64" s="84"/>
    </row>
    <row r="65" spans="1:19" s="82" customFormat="1" ht="15.75" x14ac:dyDescent="0.25">
      <c r="A65" s="526" t="s">
        <v>177</v>
      </c>
      <c r="B65" s="527" t="s">
        <v>345</v>
      </c>
      <c r="C65" s="499"/>
      <c r="D65" s="499"/>
      <c r="E65" s="499"/>
      <c r="F65" s="499"/>
      <c r="G65" s="499"/>
      <c r="H65" s="499"/>
      <c r="I65" s="499"/>
      <c r="J65" s="499"/>
      <c r="K65" s="499"/>
      <c r="L65" s="499"/>
      <c r="M65" s="500"/>
      <c r="N65" s="637"/>
      <c r="O65" s="84"/>
      <c r="P65" s="84"/>
      <c r="Q65" s="81"/>
      <c r="R65" s="81"/>
      <c r="S65" s="81"/>
    </row>
    <row r="66" spans="1:19" s="82" customFormat="1" ht="52.5" customHeight="1" x14ac:dyDescent="0.25">
      <c r="A66" s="497"/>
      <c r="B66" s="528">
        <v>28</v>
      </c>
      <c r="C66" s="1486" t="s">
        <v>370</v>
      </c>
      <c r="D66" s="1486"/>
      <c r="E66" s="498" t="s">
        <v>2</v>
      </c>
      <c r="F66" s="525" t="str">
        <f>IF('Form Lingkungan TK RT'!AK19="","",'Form Lingkungan TK RT'!AK19)</f>
        <v/>
      </c>
      <c r="G66" s="529" t="s">
        <v>35</v>
      </c>
      <c r="H66" s="498" t="s">
        <v>1</v>
      </c>
      <c r="I66" s="530">
        <f>IF('Form Lingkungan TK RT'!AL19="","",'Form Lingkungan TK RT'!AL19)</f>
        <v>1</v>
      </c>
      <c r="J66" s="531" t="s">
        <v>36</v>
      </c>
      <c r="K66" s="499"/>
      <c r="L66" s="499"/>
      <c r="M66" s="500"/>
      <c r="N66" s="637"/>
      <c r="O66" s="84"/>
      <c r="P66" s="84"/>
      <c r="Q66" s="81"/>
      <c r="R66" s="81"/>
      <c r="S66" s="81"/>
    </row>
    <row r="67" spans="1:19" s="82" customFormat="1" ht="15" customHeight="1" x14ac:dyDescent="0.25">
      <c r="A67" s="532"/>
      <c r="B67" s="533"/>
      <c r="C67" s="534"/>
      <c r="D67" s="534"/>
      <c r="E67" s="535"/>
      <c r="F67" s="536"/>
      <c r="G67" s="537"/>
      <c r="H67" s="535"/>
      <c r="I67" s="538"/>
      <c r="J67" s="539"/>
      <c r="K67" s="536"/>
      <c r="L67" s="536"/>
      <c r="M67" s="540"/>
      <c r="N67" s="637"/>
      <c r="O67" s="84"/>
      <c r="P67" s="84"/>
      <c r="Q67" s="81"/>
      <c r="R67" s="81"/>
      <c r="S67" s="81"/>
    </row>
    <row r="68" spans="1:19" s="82" customFormat="1" ht="15.75" x14ac:dyDescent="0.25">
      <c r="A68" s="517" t="s">
        <v>188</v>
      </c>
      <c r="B68" s="518" t="s">
        <v>630</v>
      </c>
      <c r="C68" s="507"/>
      <c r="D68" s="507"/>
      <c r="E68" s="507"/>
      <c r="F68" s="507"/>
      <c r="G68" s="507"/>
      <c r="H68" s="507"/>
      <c r="I68" s="507"/>
      <c r="J68" s="507"/>
      <c r="K68" s="507"/>
      <c r="L68" s="507"/>
      <c r="M68" s="519"/>
      <c r="N68" s="637"/>
      <c r="O68" s="84"/>
      <c r="P68" s="84"/>
      <c r="Q68" s="81"/>
      <c r="R68" s="81"/>
      <c r="S68" s="81"/>
    </row>
    <row r="69" spans="1:19" s="82" customFormat="1" ht="63.75" customHeight="1" x14ac:dyDescent="0.25">
      <c r="A69" s="520"/>
      <c r="B69" s="514">
        <v>29</v>
      </c>
      <c r="C69" s="1472" t="s">
        <v>631</v>
      </c>
      <c r="D69" s="1472"/>
      <c r="E69" s="501" t="s">
        <v>2</v>
      </c>
      <c r="F69" s="541" t="str">
        <f>IF('Form Lingkungan TK RT'!B28="","",'Form Lingkungan TK RT'!B28)</f>
        <v/>
      </c>
      <c r="G69" s="506" t="s">
        <v>35</v>
      </c>
      <c r="H69" s="501" t="s">
        <v>1</v>
      </c>
      <c r="I69" s="524">
        <f>IF('Form Lingkungan TK RT'!C28="","",'Form Lingkungan TK RT'!C28)</f>
        <v>1</v>
      </c>
      <c r="J69" s="503" t="s">
        <v>36</v>
      </c>
      <c r="K69" s="507"/>
      <c r="L69" s="507"/>
      <c r="M69" s="519"/>
      <c r="N69" s="637"/>
      <c r="O69" s="84"/>
      <c r="P69" s="84"/>
      <c r="Q69" s="81"/>
      <c r="R69" s="81"/>
      <c r="S69" s="81"/>
    </row>
    <row r="70" spans="1:19" s="82" customFormat="1" ht="3" customHeight="1" x14ac:dyDescent="0.25">
      <c r="A70" s="520"/>
      <c r="B70" s="514"/>
      <c r="C70" s="521"/>
      <c r="D70" s="521"/>
      <c r="E70" s="501"/>
      <c r="F70" s="507"/>
      <c r="G70" s="503"/>
      <c r="H70" s="501"/>
      <c r="I70" s="504"/>
      <c r="J70" s="522"/>
      <c r="K70" s="507"/>
      <c r="L70" s="507"/>
      <c r="M70" s="519"/>
      <c r="N70" s="637"/>
      <c r="O70" s="84"/>
      <c r="P70" s="84"/>
      <c r="Q70" s="81"/>
      <c r="R70" s="81"/>
      <c r="S70" s="81"/>
    </row>
    <row r="71" spans="1:19" s="82" customFormat="1" ht="63.75" customHeight="1" x14ac:dyDescent="0.25">
      <c r="A71" s="520"/>
      <c r="B71" s="514">
        <v>30</v>
      </c>
      <c r="C71" s="1472" t="s">
        <v>632</v>
      </c>
      <c r="D71" s="1472"/>
      <c r="E71" s="501" t="s">
        <v>2</v>
      </c>
      <c r="F71" s="541" t="str">
        <f>IF('Form Lingkungan TK RT'!D28="","",'Form Lingkungan TK RT'!D28)</f>
        <v/>
      </c>
      <c r="G71" s="506" t="s">
        <v>35</v>
      </c>
      <c r="H71" s="501" t="s">
        <v>1</v>
      </c>
      <c r="I71" s="524">
        <f>IF('Form Lingkungan TK RT'!E28="","",'Form Lingkungan TK RT'!E28)</f>
        <v>1</v>
      </c>
      <c r="J71" s="503" t="s">
        <v>36</v>
      </c>
      <c r="K71" s="507"/>
      <c r="L71" s="507"/>
      <c r="M71" s="519"/>
      <c r="N71" s="637"/>
      <c r="O71" s="84"/>
      <c r="P71" s="84"/>
      <c r="Q71" s="81"/>
      <c r="R71" s="81"/>
      <c r="S71" s="81"/>
    </row>
    <row r="72" spans="1:19" s="82" customFormat="1" ht="3" customHeight="1" x14ac:dyDescent="0.25">
      <c r="A72" s="520"/>
      <c r="B72" s="514"/>
      <c r="C72" s="495"/>
      <c r="D72" s="495"/>
      <c r="E72" s="501"/>
      <c r="F72" s="542"/>
      <c r="G72" s="506"/>
      <c r="H72" s="501"/>
      <c r="I72" s="543"/>
      <c r="J72" s="503"/>
      <c r="K72" s="507"/>
      <c r="L72" s="507"/>
      <c r="M72" s="519"/>
      <c r="N72" s="637"/>
      <c r="O72" s="84"/>
      <c r="P72" s="84"/>
      <c r="Q72" s="81"/>
      <c r="R72" s="81"/>
      <c r="S72" s="81"/>
    </row>
    <row r="73" spans="1:19" s="647" customFormat="1" ht="77.25" customHeight="1" x14ac:dyDescent="0.25">
      <c r="A73" s="641"/>
      <c r="B73" s="682">
        <v>31</v>
      </c>
      <c r="C73" s="1483" t="s">
        <v>724</v>
      </c>
      <c r="D73" s="1483"/>
      <c r="E73" s="674" t="s">
        <v>2</v>
      </c>
      <c r="F73" s="683"/>
      <c r="G73" s="684" t="s">
        <v>727</v>
      </c>
      <c r="H73" s="674" t="s">
        <v>1</v>
      </c>
      <c r="I73" s="685"/>
      <c r="J73" s="676" t="s">
        <v>728</v>
      </c>
      <c r="K73" s="679"/>
      <c r="L73" s="679"/>
      <c r="M73" s="680"/>
      <c r="O73" s="672"/>
      <c r="P73" s="673"/>
    </row>
    <row r="74" spans="1:19" s="82" customFormat="1" ht="3" customHeight="1" x14ac:dyDescent="0.25">
      <c r="A74" s="478"/>
      <c r="B74" s="486"/>
      <c r="C74" s="487"/>
      <c r="D74" s="487"/>
      <c r="E74" s="479"/>
      <c r="F74" s="481"/>
      <c r="G74" s="488"/>
      <c r="H74" s="479"/>
      <c r="I74" s="489"/>
      <c r="J74" s="490"/>
      <c r="K74" s="481"/>
      <c r="L74" s="481"/>
      <c r="M74" s="484"/>
      <c r="N74" s="637"/>
      <c r="O74" s="84"/>
      <c r="P74" s="84"/>
      <c r="Q74" s="81"/>
      <c r="R74" s="81"/>
      <c r="S74" s="81"/>
    </row>
    <row r="75" spans="1:19" s="82" customFormat="1" ht="15.75" x14ac:dyDescent="0.25">
      <c r="A75" s="35" t="s">
        <v>346</v>
      </c>
      <c r="B75" s="33" t="s">
        <v>178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80"/>
      <c r="N75" s="637"/>
      <c r="O75" s="84"/>
      <c r="P75" s="84"/>
      <c r="Q75" s="81"/>
      <c r="R75" s="81"/>
      <c r="S75" s="81"/>
    </row>
    <row r="76" spans="1:19" s="82" customFormat="1" ht="15.75" x14ac:dyDescent="0.25">
      <c r="A76" s="29"/>
      <c r="B76" s="1484">
        <v>32</v>
      </c>
      <c r="C76" s="1260" t="s">
        <v>368</v>
      </c>
      <c r="D76" s="1260"/>
      <c r="E76" s="76" t="s">
        <v>2</v>
      </c>
      <c r="F76" s="83">
        <f>IF('Form Lingkungan TK RT'!I28="","",'Form Lingkungan TK RT'!I28)</f>
        <v>1</v>
      </c>
      <c r="G76" s="30" t="s">
        <v>179</v>
      </c>
      <c r="H76" s="76" t="s">
        <v>1</v>
      </c>
      <c r="I76" s="83" t="str">
        <f>IF('Form Lingkungan TK RT'!F28="","",'Form Lingkungan TK RT'!F28)</f>
        <v/>
      </c>
      <c r="J76" s="30" t="s">
        <v>753</v>
      </c>
      <c r="K76" s="74"/>
      <c r="L76" s="74"/>
      <c r="M76" s="80"/>
      <c r="N76" s="637"/>
      <c r="O76" s="84"/>
      <c r="P76" s="84"/>
      <c r="Q76" s="81"/>
      <c r="R76" s="81"/>
      <c r="S76" s="81"/>
    </row>
    <row r="77" spans="1:19" s="82" customFormat="1" ht="7.5" customHeight="1" x14ac:dyDescent="0.25">
      <c r="A77" s="29"/>
      <c r="B77" s="1484"/>
      <c r="C77" s="1260"/>
      <c r="D77" s="1260"/>
      <c r="E77" s="74"/>
      <c r="F77" s="74"/>
      <c r="G77" s="74"/>
      <c r="H77" s="74"/>
      <c r="I77" s="74"/>
      <c r="J77" s="74"/>
      <c r="K77" s="74"/>
      <c r="L77" s="74"/>
      <c r="M77" s="80"/>
      <c r="N77" s="637"/>
      <c r="O77" s="84"/>
      <c r="P77" s="84"/>
      <c r="Q77" s="81"/>
      <c r="R77" s="81"/>
      <c r="S77" s="81"/>
    </row>
    <row r="78" spans="1:19" s="82" customFormat="1" ht="26.25" customHeight="1" x14ac:dyDescent="0.25">
      <c r="A78" s="29"/>
      <c r="B78" s="1484"/>
      <c r="C78" s="1260"/>
      <c r="D78" s="1260"/>
      <c r="E78" s="76" t="s">
        <v>0</v>
      </c>
      <c r="F78" s="83" t="str">
        <f>IF('Form Lingkungan TK RT'!H28="","",'Form Lingkungan TK RT'!H28)</f>
        <v/>
      </c>
      <c r="G78" s="30" t="s">
        <v>499</v>
      </c>
      <c r="H78" s="76"/>
      <c r="I78" s="74"/>
      <c r="J78" s="30"/>
      <c r="K78" s="74"/>
      <c r="L78" s="74"/>
      <c r="M78" s="80"/>
      <c r="N78" s="637"/>
      <c r="O78" s="84"/>
      <c r="P78" s="84"/>
      <c r="Q78" s="81"/>
      <c r="R78" s="81"/>
      <c r="S78" s="81"/>
    </row>
    <row r="79" spans="1:19" s="82" customFormat="1" ht="7.5" customHeight="1" x14ac:dyDescent="0.25">
      <c r="A79" s="29"/>
      <c r="B79" s="503"/>
      <c r="C79" s="30"/>
      <c r="D79" s="30"/>
      <c r="E79" s="74"/>
      <c r="F79" s="74"/>
      <c r="G79" s="74"/>
      <c r="H79" s="74"/>
      <c r="I79" s="74"/>
      <c r="J79" s="74"/>
      <c r="K79" s="74"/>
      <c r="L79" s="74"/>
      <c r="M79" s="80"/>
      <c r="N79" s="637"/>
      <c r="O79" s="84"/>
      <c r="P79" s="84"/>
      <c r="Q79" s="81"/>
      <c r="R79" s="81"/>
      <c r="S79" s="81"/>
    </row>
    <row r="80" spans="1:19" s="82" customFormat="1" ht="15.75" customHeight="1" x14ac:dyDescent="0.25">
      <c r="A80" s="29"/>
      <c r="B80" s="1484">
        <v>33</v>
      </c>
      <c r="C80" s="1260" t="s">
        <v>369</v>
      </c>
      <c r="D80" s="1260"/>
      <c r="E80" s="76" t="s">
        <v>2</v>
      </c>
      <c r="F80" s="83" t="str">
        <f>IF('Form Lingkungan TK RT'!J28="","",'Form Lingkungan TK RT'!J28)</f>
        <v/>
      </c>
      <c r="G80" s="65" t="s">
        <v>181</v>
      </c>
      <c r="H80" s="76" t="s">
        <v>1</v>
      </c>
      <c r="I80" s="83" t="str">
        <f>IF('Form Lingkungan TK RT'!K28="","",'Form Lingkungan TK RT'!K28)</f>
        <v/>
      </c>
      <c r="J80" s="65" t="s">
        <v>376</v>
      </c>
      <c r="K80" s="74"/>
      <c r="L80" s="74"/>
      <c r="M80" s="80"/>
      <c r="N80" s="637"/>
      <c r="O80" s="84"/>
      <c r="P80" s="84"/>
      <c r="Q80" s="81"/>
      <c r="R80" s="81"/>
      <c r="S80" s="81"/>
    </row>
    <row r="81" spans="1:27" s="82" customFormat="1" ht="7.5" customHeight="1" x14ac:dyDescent="0.25">
      <c r="A81" s="29"/>
      <c r="B81" s="1484"/>
      <c r="C81" s="1260"/>
      <c r="D81" s="1260"/>
      <c r="E81" s="74"/>
      <c r="F81" s="74"/>
      <c r="G81" s="74"/>
      <c r="H81" s="74"/>
      <c r="I81" s="74"/>
      <c r="J81" s="74"/>
      <c r="K81" s="74"/>
      <c r="L81" s="74"/>
      <c r="M81" s="80"/>
      <c r="N81" s="637"/>
      <c r="O81" s="84"/>
      <c r="P81" s="84"/>
      <c r="Q81" s="81"/>
      <c r="R81" s="81"/>
      <c r="S81" s="81"/>
    </row>
    <row r="82" spans="1:27" s="82" customFormat="1" ht="15.75" x14ac:dyDescent="0.25">
      <c r="A82" s="29"/>
      <c r="B82" s="1484"/>
      <c r="C82" s="1260"/>
      <c r="D82" s="1260"/>
      <c r="E82" s="76" t="s">
        <v>0</v>
      </c>
      <c r="F82" s="83" t="str">
        <f>IF('Form Lingkungan TK RT'!L28="","",'Form Lingkungan TK RT'!L28)</f>
        <v/>
      </c>
      <c r="G82" s="107" t="s">
        <v>183</v>
      </c>
      <c r="H82" s="76" t="s">
        <v>4</v>
      </c>
      <c r="I82" s="83" t="str">
        <f>IF('Form Lingkungan TK RT'!M28="","",'Form Lingkungan TK RT'!M28)</f>
        <v/>
      </c>
      <c r="J82" s="65" t="s">
        <v>184</v>
      </c>
      <c r="K82" s="76" t="s">
        <v>3</v>
      </c>
      <c r="L82" s="83" t="str">
        <f>IF('Form Lingkungan TK RT'!N28="","",'Form Lingkungan TK RT'!N28)</f>
        <v/>
      </c>
      <c r="M82" s="143" t="s">
        <v>185</v>
      </c>
      <c r="N82" s="637"/>
      <c r="O82" s="84"/>
      <c r="P82" s="84"/>
      <c r="Q82" s="81"/>
      <c r="R82" s="81"/>
      <c r="S82" s="81"/>
    </row>
    <row r="83" spans="1:27" ht="7.5" customHeight="1" x14ac:dyDescent="0.25">
      <c r="A83" s="29"/>
      <c r="B83" s="544"/>
      <c r="C83" s="144"/>
      <c r="D83" s="74"/>
      <c r="E83" s="74"/>
      <c r="F83" s="74"/>
      <c r="G83" s="74"/>
      <c r="H83" s="74"/>
      <c r="I83" s="74"/>
      <c r="J83" s="74"/>
      <c r="K83" s="74"/>
      <c r="L83" s="74"/>
      <c r="M83" s="80"/>
      <c r="O83" s="84"/>
    </row>
    <row r="84" spans="1:27" ht="31.5" customHeight="1" x14ac:dyDescent="0.25">
      <c r="A84" s="29"/>
      <c r="B84" s="1484">
        <v>34</v>
      </c>
      <c r="C84" s="1260" t="s">
        <v>371</v>
      </c>
      <c r="D84" s="1260"/>
      <c r="E84" s="76" t="s">
        <v>2</v>
      </c>
      <c r="F84" s="83" t="str">
        <f>IF('Form Lingkungan TK RT'!O28="","",'Form Lingkungan TK RT'!O28)</f>
        <v/>
      </c>
      <c r="G84" s="34" t="s">
        <v>375</v>
      </c>
      <c r="H84" s="76" t="s">
        <v>1</v>
      </c>
      <c r="I84" s="83" t="str">
        <f>IF('Form Lingkungan TK RT'!P28="","",'Form Lingkungan TK RT'!P28)</f>
        <v/>
      </c>
      <c r="J84" s="1477" t="s">
        <v>633</v>
      </c>
      <c r="K84" s="1472"/>
      <c r="L84" s="1472"/>
      <c r="M84" s="80"/>
      <c r="O84" s="84"/>
    </row>
    <row r="85" spans="1:27" ht="7.5" customHeight="1" x14ac:dyDescent="0.25">
      <c r="A85" s="29"/>
      <c r="B85" s="1484"/>
      <c r="C85" s="1260"/>
      <c r="D85" s="1260"/>
      <c r="E85" s="74"/>
      <c r="F85" s="74"/>
      <c r="G85" s="74"/>
      <c r="H85" s="74"/>
      <c r="I85" s="74"/>
      <c r="J85" s="74"/>
      <c r="K85" s="74"/>
      <c r="L85" s="74"/>
      <c r="M85" s="80"/>
      <c r="O85" s="84"/>
    </row>
    <row r="86" spans="1:27" ht="31.5" x14ac:dyDescent="0.25">
      <c r="A86" s="29"/>
      <c r="B86" s="1484"/>
      <c r="C86" s="1260"/>
      <c r="D86" s="1260"/>
      <c r="E86" s="76" t="s">
        <v>0</v>
      </c>
      <c r="F86" s="83" t="str">
        <f>IF('Form Lingkungan TK RT'!Q28="","",'Form Lingkungan TK RT'!Q28)</f>
        <v/>
      </c>
      <c r="G86" s="34" t="s">
        <v>634</v>
      </c>
      <c r="H86" s="76" t="s">
        <v>4</v>
      </c>
      <c r="I86" s="83">
        <f>IF('Form Lingkungan TK RT'!R28="","",'Form Lingkungan TK RT'!R28)</f>
        <v>1</v>
      </c>
      <c r="J86" s="34" t="s">
        <v>186</v>
      </c>
      <c r="K86" s="74"/>
      <c r="L86" s="74"/>
      <c r="M86" s="80"/>
      <c r="O86" s="84"/>
    </row>
    <row r="87" spans="1:27" ht="7.5" customHeight="1" x14ac:dyDescent="0.25">
      <c r="A87" s="29"/>
      <c r="B87" s="503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80"/>
      <c r="O87" s="84"/>
    </row>
    <row r="88" spans="1:27" ht="91.5" customHeight="1" x14ac:dyDescent="0.25">
      <c r="A88" s="29"/>
      <c r="B88" s="514">
        <v>35</v>
      </c>
      <c r="C88" s="1480" t="s">
        <v>374</v>
      </c>
      <c r="D88" s="1480"/>
      <c r="E88" s="76" t="s">
        <v>2</v>
      </c>
      <c r="F88" s="83">
        <f>IF('Form Lingkungan TK RT'!S28="","",'Form Lingkungan TK RT'!S28)</f>
        <v>1</v>
      </c>
      <c r="G88" s="30" t="s">
        <v>187</v>
      </c>
      <c r="H88" s="76" t="s">
        <v>1</v>
      </c>
      <c r="I88" s="83" t="str">
        <f>IF('Form Lingkungan TK RT'!T28="","",'Form Lingkungan TK RT'!T28)</f>
        <v/>
      </c>
      <c r="J88" s="30" t="s">
        <v>36</v>
      </c>
      <c r="K88" s="74"/>
      <c r="L88" s="74"/>
      <c r="M88" s="80"/>
      <c r="O88" s="84"/>
    </row>
    <row r="89" spans="1:27" ht="15.75" x14ac:dyDescent="0.25">
      <c r="A89" s="129"/>
      <c r="B89" s="133"/>
      <c r="C89" s="145"/>
      <c r="D89" s="145"/>
      <c r="E89" s="133"/>
      <c r="F89" s="142"/>
      <c r="G89" s="45"/>
      <c r="H89" s="133"/>
      <c r="I89" s="134"/>
      <c r="J89" s="45"/>
      <c r="K89" s="134"/>
      <c r="L89" s="134"/>
      <c r="M89" s="136"/>
      <c r="O89" s="84"/>
    </row>
    <row r="90" spans="1:27" ht="15.75" x14ac:dyDescent="0.25">
      <c r="A90" s="35" t="s">
        <v>666</v>
      </c>
      <c r="B90" s="1482" t="s">
        <v>189</v>
      </c>
      <c r="C90" s="1482"/>
      <c r="D90" s="1482"/>
      <c r="E90" s="1482"/>
      <c r="F90" s="1482"/>
      <c r="G90" s="1482"/>
      <c r="H90" s="74"/>
      <c r="I90" s="74"/>
      <c r="J90" s="74"/>
      <c r="K90" s="74"/>
      <c r="L90" s="74"/>
      <c r="M90" s="146"/>
      <c r="O90" s="84"/>
    </row>
    <row r="91" spans="1:27" ht="15.75" customHeight="1" x14ac:dyDescent="0.25">
      <c r="A91" s="29"/>
      <c r="B91" s="1484">
        <v>36</v>
      </c>
      <c r="C91" s="1267" t="s">
        <v>377</v>
      </c>
      <c r="D91" s="1267"/>
      <c r="E91" s="76" t="s">
        <v>2</v>
      </c>
      <c r="F91" s="83" t="str">
        <f>IF('Form Lingkungan TK RT'!U28="","",'Form Lingkungan TK RT'!U28)</f>
        <v/>
      </c>
      <c r="G91" s="21" t="s">
        <v>45</v>
      </c>
      <c r="H91" s="76" t="s">
        <v>1</v>
      </c>
      <c r="I91" s="83" t="str">
        <f>IF('Form Lingkungan TK RT'!V28="","",'Form Lingkungan TK RT'!V28)</f>
        <v/>
      </c>
      <c r="J91" s="22" t="s">
        <v>46</v>
      </c>
      <c r="K91" s="76" t="s">
        <v>0</v>
      </c>
      <c r="L91" s="83">
        <f>IF('Form Lingkungan TK RT'!W28="","",'Form Lingkungan TK RT'!W28)</f>
        <v>1</v>
      </c>
      <c r="M91" s="23" t="s">
        <v>47</v>
      </c>
      <c r="O91" s="84"/>
    </row>
    <row r="92" spans="1:27" ht="15" customHeight="1" x14ac:dyDescent="0.25">
      <c r="A92" s="35"/>
      <c r="B92" s="1484"/>
      <c r="C92" s="1267"/>
      <c r="D92" s="1267"/>
      <c r="E92" s="105"/>
      <c r="F92" s="104"/>
      <c r="G92" s="104"/>
      <c r="H92" s="105"/>
      <c r="I92" s="104"/>
      <c r="J92" s="104"/>
      <c r="K92" s="105"/>
      <c r="L92" s="104"/>
      <c r="M92" s="24"/>
      <c r="O92" s="84"/>
    </row>
    <row r="93" spans="1:27" s="84" customFormat="1" ht="15.75" x14ac:dyDescent="0.25">
      <c r="A93" s="29"/>
      <c r="B93" s="1484"/>
      <c r="C93" s="1267"/>
      <c r="D93" s="1267"/>
      <c r="E93" s="76" t="s">
        <v>4</v>
      </c>
      <c r="F93" s="83" t="str">
        <f>IF('Form Lingkungan TK RT'!X28="","",'Form Lingkungan TK RT'!X28)</f>
        <v/>
      </c>
      <c r="G93" s="21" t="s">
        <v>48</v>
      </c>
      <c r="H93" s="76" t="s">
        <v>3</v>
      </c>
      <c r="I93" s="83" t="str">
        <f>IF('Form Lingkungan TK RT'!Y28="","",'Form Lingkungan TK RT'!Y28)</f>
        <v/>
      </c>
      <c r="J93" s="22" t="s">
        <v>88</v>
      </c>
      <c r="K93" s="76" t="s">
        <v>5</v>
      </c>
      <c r="L93" s="83" t="str">
        <f>IF('Form Lingkungan TK RT'!Z28="","",'Form Lingkungan TK RT'!Z28)</f>
        <v/>
      </c>
      <c r="M93" s="143" t="s">
        <v>186</v>
      </c>
      <c r="N93" s="427"/>
      <c r="T93" s="90"/>
      <c r="U93" s="90"/>
      <c r="V93" s="90"/>
      <c r="W93" s="90"/>
      <c r="X93" s="90"/>
      <c r="Y93" s="90"/>
      <c r="Z93" s="90"/>
      <c r="AA93" s="90"/>
    </row>
    <row r="94" spans="1:27" s="84" customFormat="1" ht="7.5" customHeight="1" x14ac:dyDescent="0.25">
      <c r="A94" s="29"/>
      <c r="B94" s="501"/>
      <c r="C94" s="108"/>
      <c r="D94" s="108"/>
      <c r="E94" s="74"/>
      <c r="F94" s="74"/>
      <c r="G94" s="74"/>
      <c r="H94" s="74"/>
      <c r="I94" s="74"/>
      <c r="J94" s="74"/>
      <c r="K94" s="74"/>
      <c r="L94" s="74"/>
      <c r="M94" s="146"/>
      <c r="N94" s="427"/>
      <c r="T94" s="90"/>
      <c r="U94" s="90"/>
      <c r="V94" s="90"/>
      <c r="W94" s="90"/>
      <c r="X94" s="90"/>
      <c r="Y94" s="90"/>
      <c r="Z94" s="90"/>
      <c r="AA94" s="90"/>
    </row>
    <row r="95" spans="1:27" s="84" customFormat="1" ht="15.75" customHeight="1" x14ac:dyDescent="0.25">
      <c r="A95" s="29"/>
      <c r="B95" s="1484">
        <v>37</v>
      </c>
      <c r="C95" s="1267" t="s">
        <v>378</v>
      </c>
      <c r="D95" s="1267"/>
      <c r="E95" s="76" t="s">
        <v>2</v>
      </c>
      <c r="F95" s="83">
        <f>IF('Form Lingkungan TK RT'!AA28="","",'Form Lingkungan TK RT'!AA28)</f>
        <v>1</v>
      </c>
      <c r="G95" s="21" t="s">
        <v>190</v>
      </c>
      <c r="H95" s="76" t="s">
        <v>1</v>
      </c>
      <c r="I95" s="83">
        <f>IF('Form Lingkungan TK RT'!AB28="","",'Form Lingkungan TK RT'!AB28)</f>
        <v>1</v>
      </c>
      <c r="J95" s="21" t="s">
        <v>191</v>
      </c>
      <c r="K95" s="76" t="s">
        <v>0</v>
      </c>
      <c r="L95" s="83" t="str">
        <f>IF('Form Lingkungan TK RT'!AC28="","",'Form Lingkungan TK RT'!AC28)</f>
        <v/>
      </c>
      <c r="M95" s="25" t="s">
        <v>192</v>
      </c>
      <c r="N95" s="427"/>
      <c r="T95" s="90"/>
      <c r="U95" s="90"/>
      <c r="V95" s="90"/>
      <c r="W95" s="90"/>
      <c r="X95" s="90"/>
      <c r="Y95" s="90"/>
      <c r="Z95" s="90"/>
      <c r="AA95" s="90"/>
    </row>
    <row r="96" spans="1:27" s="84" customFormat="1" ht="7.5" customHeight="1" x14ac:dyDescent="0.25">
      <c r="A96" s="35"/>
      <c r="B96" s="1484"/>
      <c r="C96" s="1267"/>
      <c r="D96" s="1267"/>
      <c r="E96" s="105"/>
      <c r="F96" s="104"/>
      <c r="G96" s="104"/>
      <c r="H96" s="105"/>
      <c r="I96" s="104"/>
      <c r="J96" s="104"/>
      <c r="K96" s="105"/>
      <c r="L96" s="104"/>
      <c r="M96" s="24"/>
      <c r="N96" s="427"/>
      <c r="T96" s="90"/>
      <c r="U96" s="90"/>
      <c r="V96" s="90"/>
      <c r="W96" s="90"/>
      <c r="X96" s="90"/>
      <c r="Y96" s="90"/>
      <c r="Z96" s="90"/>
      <c r="AA96" s="90"/>
    </row>
    <row r="97" spans="1:27" s="84" customFormat="1" ht="15.75" x14ac:dyDescent="0.25">
      <c r="A97" s="29"/>
      <c r="B97" s="1484"/>
      <c r="C97" s="1267"/>
      <c r="D97" s="1267"/>
      <c r="E97" s="76" t="s">
        <v>4</v>
      </c>
      <c r="F97" s="83" t="str">
        <f>IF('Form Lingkungan TK RT'!AD28="","",'Form Lingkungan TK RT'!AD28)</f>
        <v/>
      </c>
      <c r="G97" s="21" t="s">
        <v>193</v>
      </c>
      <c r="H97" s="76" t="s">
        <v>3</v>
      </c>
      <c r="I97" s="83" t="str">
        <f>IF('Form Lingkungan TK RT'!AE28="","",'Form Lingkungan TK RT'!AE28)</f>
        <v/>
      </c>
      <c r="J97" s="21" t="s">
        <v>194</v>
      </c>
      <c r="K97" s="76" t="s">
        <v>5</v>
      </c>
      <c r="L97" s="83" t="str">
        <f>IF('Form Lingkungan TK RT'!AF28="","",'Form Lingkungan TK RT'!AF28)</f>
        <v/>
      </c>
      <c r="M97" s="25" t="s">
        <v>186</v>
      </c>
      <c r="N97" s="427"/>
      <c r="T97" s="90"/>
      <c r="U97" s="90"/>
      <c r="V97" s="90"/>
      <c r="W97" s="90"/>
      <c r="X97" s="90"/>
      <c r="Y97" s="90"/>
      <c r="Z97" s="90"/>
      <c r="AA97" s="90"/>
    </row>
    <row r="98" spans="1:27" s="84" customFormat="1" ht="15.75" x14ac:dyDescent="0.25">
      <c r="A98" s="129"/>
      <c r="B98" s="1485"/>
      <c r="C98" s="1481"/>
      <c r="D98" s="1481"/>
      <c r="E98" s="556"/>
      <c r="F98" s="557"/>
      <c r="G98" s="557"/>
      <c r="H98" s="556"/>
      <c r="I98" s="557"/>
      <c r="J98" s="557"/>
      <c r="K98" s="556"/>
      <c r="L98" s="557"/>
      <c r="M98" s="558"/>
      <c r="N98" s="427"/>
      <c r="T98" s="90"/>
      <c r="U98" s="90"/>
      <c r="V98" s="90"/>
      <c r="W98" s="90"/>
      <c r="X98" s="90"/>
      <c r="Y98" s="90"/>
      <c r="Z98" s="90"/>
      <c r="AA98" s="90"/>
    </row>
    <row r="99" spans="1:27" s="84" customFormat="1" ht="15.75" x14ac:dyDescent="0.25">
      <c r="A99" s="517" t="s">
        <v>667</v>
      </c>
      <c r="B99" s="510" t="s">
        <v>665</v>
      </c>
      <c r="C99" s="511"/>
      <c r="D99" s="511"/>
      <c r="E99" s="512"/>
      <c r="F99" s="511"/>
      <c r="G99" s="511"/>
      <c r="H99" s="512"/>
      <c r="I99" s="511"/>
      <c r="J99" s="511"/>
      <c r="K99" s="512"/>
      <c r="L99" s="511"/>
      <c r="M99" s="513"/>
      <c r="N99" s="427"/>
      <c r="T99" s="90"/>
      <c r="U99" s="90"/>
      <c r="V99" s="90"/>
      <c r="W99" s="90"/>
      <c r="X99" s="90"/>
      <c r="Y99" s="90"/>
      <c r="Z99" s="90"/>
      <c r="AA99" s="90"/>
    </row>
    <row r="100" spans="1:27" s="84" customFormat="1" ht="33.75" customHeight="1" x14ac:dyDescent="0.25">
      <c r="A100" s="29"/>
      <c r="B100" s="514">
        <v>38</v>
      </c>
      <c r="C100" s="1479" t="s">
        <v>664</v>
      </c>
      <c r="D100" s="1479"/>
      <c r="E100" s="501" t="s">
        <v>2</v>
      </c>
      <c r="F100" s="750" t="str">
        <f>IF('Form Lingkungan TK RT'!AG28="","",'Form Lingkungan TK RT'!AG28)</f>
        <v/>
      </c>
      <c r="G100" s="515" t="s">
        <v>35</v>
      </c>
      <c r="H100" s="501" t="s">
        <v>1</v>
      </c>
      <c r="I100" s="750">
        <f>IF('Form Lingkungan TK RT'!AH28="","",'Form Lingkungan TK RT'!AH28)</f>
        <v>1</v>
      </c>
      <c r="J100" s="516" t="s">
        <v>36</v>
      </c>
      <c r="K100" s="512"/>
      <c r="L100" s="511"/>
      <c r="M100" s="513"/>
      <c r="N100" s="427"/>
      <c r="T100" s="90"/>
      <c r="U100" s="90"/>
      <c r="V100" s="90"/>
      <c r="W100" s="90"/>
      <c r="X100" s="90"/>
      <c r="Y100" s="90"/>
      <c r="Z100" s="90"/>
      <c r="AA100" s="90"/>
    </row>
    <row r="101" spans="1:27" s="84" customFormat="1" ht="3" customHeight="1" x14ac:dyDescent="0.25">
      <c r="A101" s="29"/>
      <c r="B101" s="514"/>
      <c r="C101" s="511"/>
      <c r="D101" s="511"/>
      <c r="E101" s="512"/>
      <c r="F101" s="511"/>
      <c r="G101" s="511"/>
      <c r="H101" s="512"/>
      <c r="I101" s="511"/>
      <c r="J101" s="511"/>
      <c r="K101" s="512"/>
      <c r="L101" s="511"/>
      <c r="M101" s="513"/>
      <c r="N101" s="427"/>
      <c r="T101" s="90"/>
      <c r="U101" s="90"/>
      <c r="V101" s="90"/>
      <c r="W101" s="90"/>
      <c r="X101" s="90"/>
      <c r="Y101" s="90"/>
      <c r="Z101" s="90"/>
      <c r="AA101" s="90"/>
    </row>
    <row r="102" spans="1:27" s="84" customFormat="1" ht="3" customHeight="1" x14ac:dyDescent="0.25">
      <c r="A102" s="29"/>
      <c r="B102" s="514"/>
      <c r="C102" s="511"/>
      <c r="D102" s="511"/>
      <c r="E102" s="512"/>
      <c r="F102" s="511"/>
      <c r="G102" s="511"/>
      <c r="H102" s="512"/>
      <c r="I102" s="511"/>
      <c r="J102" s="511"/>
      <c r="K102" s="512"/>
      <c r="L102" s="511"/>
      <c r="M102" s="513"/>
      <c r="N102" s="427"/>
      <c r="T102" s="90"/>
      <c r="U102" s="90"/>
      <c r="V102" s="90"/>
      <c r="W102" s="90"/>
      <c r="X102" s="90"/>
      <c r="Y102" s="90"/>
      <c r="Z102" s="90"/>
      <c r="AA102" s="90"/>
    </row>
    <row r="103" spans="1:27" s="84" customFormat="1" ht="64.5" customHeight="1" x14ac:dyDescent="0.25">
      <c r="A103" s="29"/>
      <c r="B103" s="514">
        <v>39</v>
      </c>
      <c r="C103" s="1479" t="s">
        <v>663</v>
      </c>
      <c r="D103" s="1479"/>
      <c r="E103" s="501" t="s">
        <v>2</v>
      </c>
      <c r="F103" s="750" t="str">
        <f>IF('Form Lingkungan TK RT'!AK28="","",'Form Lingkungan TK RT'!AK28)</f>
        <v/>
      </c>
      <c r="G103" s="515" t="s">
        <v>35</v>
      </c>
      <c r="H103" s="501" t="s">
        <v>1</v>
      </c>
      <c r="I103" s="750">
        <f>IF('Form Lingkungan TK RT'!AL28="","",'Form Lingkungan TK RT'!AL28)</f>
        <v>1</v>
      </c>
      <c r="J103" s="516" t="s">
        <v>36</v>
      </c>
      <c r="K103" s="512"/>
      <c r="L103" s="511"/>
      <c r="M103" s="513"/>
      <c r="N103" s="427"/>
      <c r="T103" s="90"/>
      <c r="U103" s="90"/>
      <c r="V103" s="90"/>
      <c r="W103" s="90"/>
      <c r="X103" s="90"/>
      <c r="Y103" s="90"/>
      <c r="Z103" s="90"/>
      <c r="AA103" s="90"/>
    </row>
    <row r="104" spans="1:27" s="84" customFormat="1" ht="3" customHeight="1" thickBot="1" x14ac:dyDescent="0.3">
      <c r="A104" s="147"/>
      <c r="B104" s="148"/>
      <c r="C104" s="149"/>
      <c r="D104" s="149"/>
      <c r="E104" s="150"/>
      <c r="F104" s="150"/>
      <c r="G104" s="150"/>
      <c r="H104" s="151"/>
      <c r="I104" s="151"/>
      <c r="J104" s="151"/>
      <c r="K104" s="151"/>
      <c r="L104" s="151"/>
      <c r="M104" s="152"/>
      <c r="N104" s="427"/>
      <c r="O104" s="116"/>
      <c r="T104" s="90"/>
      <c r="U104" s="90"/>
      <c r="V104" s="90"/>
      <c r="W104" s="90"/>
      <c r="X104" s="90"/>
      <c r="Y104" s="90"/>
      <c r="Z104" s="90"/>
      <c r="AA104" s="90"/>
    </row>
    <row r="105" spans="1:27" s="84" customFormat="1" ht="15.75" thickTop="1" x14ac:dyDescent="0.25">
      <c r="A105" s="122"/>
      <c r="B105" s="559" t="s">
        <v>380</v>
      </c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427"/>
      <c r="O105" s="116"/>
      <c r="T105" s="90"/>
      <c r="U105" s="90"/>
      <c r="V105" s="90"/>
      <c r="W105" s="90"/>
      <c r="X105" s="90"/>
      <c r="Y105" s="90"/>
      <c r="Z105" s="90"/>
      <c r="AA105" s="90"/>
    </row>
  </sheetData>
  <mergeCells count="48">
    <mergeCell ref="C71:D71"/>
    <mergeCell ref="C66:D66"/>
    <mergeCell ref="C61:G61"/>
    <mergeCell ref="C59:D59"/>
    <mergeCell ref="C53:G53"/>
    <mergeCell ref="C103:D103"/>
    <mergeCell ref="C73:D73"/>
    <mergeCell ref="B95:B98"/>
    <mergeCell ref="B76:B78"/>
    <mergeCell ref="B80:B82"/>
    <mergeCell ref="B84:B86"/>
    <mergeCell ref="J84:L84"/>
    <mergeCell ref="C49:G50"/>
    <mergeCell ref="C57:G57"/>
    <mergeCell ref="C100:D100"/>
    <mergeCell ref="C91:D93"/>
    <mergeCell ref="C63:H63"/>
    <mergeCell ref="C69:D69"/>
    <mergeCell ref="C95:D98"/>
    <mergeCell ref="C76:D78"/>
    <mergeCell ref="C80:D82"/>
    <mergeCell ref="C84:D86"/>
    <mergeCell ref="C88:D88"/>
    <mergeCell ref="B90:G90"/>
    <mergeCell ref="C51:G51"/>
    <mergeCell ref="C55:G55"/>
    <mergeCell ref="B91:B93"/>
    <mergeCell ref="C20:G20"/>
    <mergeCell ref="A1:M1"/>
    <mergeCell ref="C11:G11"/>
    <mergeCell ref="C13:G13"/>
    <mergeCell ref="C15:G15"/>
    <mergeCell ref="C18:G18"/>
    <mergeCell ref="C47:D47"/>
    <mergeCell ref="C41:D41"/>
    <mergeCell ref="C43:D43"/>
    <mergeCell ref="C32:G32"/>
    <mergeCell ref="C39:D39"/>
    <mergeCell ref="C36:G36"/>
    <mergeCell ref="C34:G34"/>
    <mergeCell ref="Q30:U32"/>
    <mergeCell ref="Q34:U34"/>
    <mergeCell ref="C22:G22"/>
    <mergeCell ref="C26:G26"/>
    <mergeCell ref="C45:D45"/>
    <mergeCell ref="C30:G30"/>
    <mergeCell ref="C24:G24"/>
    <mergeCell ref="C28:G28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CFFFF"/>
  </sheetPr>
  <dimension ref="A1:IV18"/>
  <sheetViews>
    <sheetView topLeftCell="A7" zoomScale="90" zoomScaleNormal="90" zoomScaleSheetLayoutView="100" workbookViewId="0">
      <selection activeCell="I21" sqref="I21"/>
    </sheetView>
  </sheetViews>
  <sheetFormatPr defaultRowHeight="15" x14ac:dyDescent="0.25"/>
  <cols>
    <col min="1" max="1" width="3.7109375" style="84" customWidth="1"/>
    <col min="2" max="2" width="6.42578125" style="90" customWidth="1"/>
    <col min="3" max="3" width="26.42578125" style="90" customWidth="1"/>
    <col min="4" max="4" width="10.7109375" style="90" customWidth="1"/>
    <col min="5" max="5" width="12.7109375" style="90" customWidth="1"/>
    <col min="6" max="6" width="9.7109375" style="90" customWidth="1"/>
    <col min="7" max="7" width="11.140625" style="90" customWidth="1"/>
    <col min="8" max="8" width="11.42578125" style="90" customWidth="1"/>
    <col min="9" max="9" width="11.140625" style="90" customWidth="1"/>
    <col min="10" max="10" width="11.5703125" style="90" customWidth="1"/>
    <col min="11" max="11" width="10.28515625" style="90" customWidth="1"/>
    <col min="12" max="12" width="14.42578125" style="90" customWidth="1"/>
    <col min="13" max="13" width="13.7109375" style="90" customWidth="1"/>
    <col min="14" max="14" width="11" style="90" customWidth="1"/>
    <col min="15" max="15" width="13.5703125" style="90" customWidth="1"/>
    <col min="16" max="19" width="12.42578125" style="90" customWidth="1"/>
    <col min="20" max="21" width="13.28515625" style="90" customWidth="1"/>
    <col min="22" max="22" width="16.42578125" style="90" customWidth="1"/>
    <col min="23" max="23" width="18.5703125" style="90" bestFit="1" customWidth="1"/>
    <col min="24" max="24" width="11" style="90" customWidth="1"/>
    <col min="25" max="26" width="9.140625" style="90" customWidth="1"/>
    <col min="27" max="27" width="11.85546875" style="90" customWidth="1"/>
    <col min="28" max="28" width="11.42578125" style="90" customWidth="1"/>
    <col min="29" max="29" width="10.5703125" style="90" customWidth="1"/>
    <col min="30" max="30" width="12.140625" style="90" customWidth="1"/>
    <col min="31" max="31" width="13.7109375" style="90" customWidth="1"/>
    <col min="32" max="32" width="8" style="90" customWidth="1"/>
    <col min="33" max="33" width="12" style="90" customWidth="1"/>
    <col min="34" max="35" width="10.28515625" style="90" customWidth="1"/>
    <col min="36" max="36" width="14.85546875" style="90" customWidth="1"/>
    <col min="37" max="37" width="15.85546875" style="90" customWidth="1"/>
    <col min="38" max="38" width="18.85546875" style="90" customWidth="1"/>
    <col min="39" max="39" width="16.28515625" style="90" customWidth="1"/>
    <col min="40" max="40" width="17.28515625" style="90" customWidth="1"/>
    <col min="41" max="41" width="19.5703125" style="90" customWidth="1"/>
    <col min="42" max="42" width="12.140625" style="90" customWidth="1"/>
    <col min="43" max="43" width="10.5703125" style="90" customWidth="1"/>
    <col min="44" max="45" width="12.140625" style="90" customWidth="1"/>
    <col min="46" max="46" width="12.42578125" style="90" customWidth="1"/>
    <col min="47" max="48" width="14.28515625" style="90" customWidth="1"/>
    <col min="49" max="49" width="11.5703125" style="90" customWidth="1"/>
    <col min="50" max="50" width="17.7109375" style="90" customWidth="1"/>
    <col min="51" max="51" width="13.5703125" style="90" customWidth="1"/>
    <col min="52" max="52" width="11.5703125" style="90" customWidth="1"/>
    <col min="53" max="53" width="13.85546875" style="90" customWidth="1"/>
    <col min="54" max="54" width="15.28515625" style="90" customWidth="1"/>
    <col min="55" max="55" width="15" style="90" customWidth="1"/>
    <col min="56" max="56" width="14.140625" style="90" customWidth="1"/>
    <col min="57" max="59" width="11.5703125" style="90" customWidth="1"/>
    <col min="60" max="60" width="12.28515625" style="90" customWidth="1"/>
    <col min="61" max="61" width="8.7109375" style="90" customWidth="1"/>
    <col min="62" max="62" width="8.42578125" style="90" customWidth="1"/>
    <col min="63" max="63" width="8.7109375" style="90" customWidth="1"/>
    <col min="64" max="64" width="10.28515625" style="90" customWidth="1"/>
    <col min="65" max="65" width="8.140625" style="90" customWidth="1"/>
    <col min="66" max="66" width="10.28515625" style="90" customWidth="1"/>
    <col min="67" max="67" width="10" style="90" customWidth="1"/>
    <col min="68" max="68" width="9.140625" style="90" customWidth="1"/>
    <col min="69" max="69" width="7.5703125" style="90" customWidth="1"/>
    <col min="70" max="70" width="10.28515625" style="90" customWidth="1"/>
    <col min="71" max="71" width="9.85546875" style="90" customWidth="1"/>
    <col min="72" max="72" width="7.85546875" style="90" customWidth="1"/>
    <col min="73" max="73" width="10.85546875" style="90" customWidth="1"/>
    <col min="74" max="75" width="9.140625" style="90" customWidth="1"/>
    <col min="76" max="76" width="12.7109375" style="90" customWidth="1"/>
    <col min="77" max="77" width="14" style="90" customWidth="1"/>
    <col min="78" max="78" width="8.42578125" style="90" customWidth="1"/>
    <col min="79" max="79" width="9.140625" style="90" customWidth="1"/>
    <col min="80" max="80" width="8" style="90" customWidth="1"/>
    <col min="81" max="81" width="11.42578125" style="90" customWidth="1"/>
    <col min="82" max="82" width="8.7109375" style="90" customWidth="1"/>
    <col min="83" max="83" width="8.42578125" style="90" customWidth="1"/>
    <col min="84" max="84" width="8.85546875" style="90" customWidth="1"/>
    <col min="85" max="85" width="7.5703125" style="90" customWidth="1"/>
    <col min="86" max="86" width="8" style="90" customWidth="1"/>
    <col min="87" max="87" width="9.7109375" style="90" customWidth="1"/>
    <col min="88" max="89" width="11.140625" style="90" customWidth="1"/>
    <col min="90" max="90" width="10.28515625" style="90" bestFit="1" customWidth="1"/>
    <col min="91" max="91" width="11.7109375" style="90" customWidth="1"/>
    <col min="92" max="92" width="7" style="90" customWidth="1"/>
    <col min="93" max="93" width="8" style="90" customWidth="1"/>
    <col min="94" max="16384" width="9.140625" style="84"/>
  </cols>
  <sheetData>
    <row r="1" spans="1:256" x14ac:dyDescent="0.25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584"/>
      <c r="P1" s="585"/>
      <c r="Q1" s="84"/>
      <c r="R1" s="84"/>
      <c r="S1" s="84"/>
      <c r="T1" s="585"/>
      <c r="U1" s="84"/>
      <c r="V1" s="84"/>
      <c r="W1" s="84"/>
      <c r="X1" s="1551"/>
      <c r="Y1" s="1551"/>
      <c r="Z1" s="1551"/>
      <c r="AA1" s="1551"/>
      <c r="AB1" s="1551"/>
      <c r="AC1" s="1551"/>
      <c r="AD1" s="1551"/>
      <c r="AE1" s="585"/>
      <c r="AF1" s="1551"/>
      <c r="AG1" s="1551"/>
      <c r="AH1" s="1551"/>
      <c r="AI1" s="585"/>
      <c r="AJ1" s="84"/>
      <c r="AK1" s="84"/>
      <c r="AL1" s="84"/>
      <c r="AM1" s="84"/>
      <c r="AN1" s="84"/>
      <c r="AO1" s="84"/>
      <c r="AP1" s="84"/>
      <c r="AQ1" s="84"/>
      <c r="AR1" s="84"/>
      <c r="AS1" s="585"/>
      <c r="AT1" s="84"/>
      <c r="AU1" s="84"/>
      <c r="AV1" s="84"/>
      <c r="AW1" s="84"/>
      <c r="AX1" s="84"/>
      <c r="AY1" s="1554"/>
      <c r="AZ1" s="1554"/>
      <c r="BA1" s="84"/>
      <c r="BB1" s="84"/>
      <c r="BC1" s="84"/>
      <c r="BD1" s="84"/>
      <c r="BE1" s="84"/>
      <c r="BF1" s="84"/>
      <c r="BG1" s="84"/>
      <c r="BH1" s="84"/>
      <c r="BI1" s="1551"/>
      <c r="BJ1" s="1551"/>
      <c r="BK1" s="1551"/>
      <c r="BL1" s="1551"/>
      <c r="BM1" s="1551"/>
      <c r="BN1" s="1551"/>
      <c r="BO1" s="1551"/>
      <c r="BP1" s="1551"/>
      <c r="BQ1" s="1551"/>
      <c r="BR1" s="1551"/>
      <c r="BS1" s="1551"/>
      <c r="BT1" s="1551"/>
      <c r="BU1" s="1551"/>
      <c r="BV1" s="1551"/>
      <c r="BW1" s="1551"/>
      <c r="BX1" s="84"/>
      <c r="BY1" s="84"/>
      <c r="BZ1" s="1551"/>
      <c r="CA1" s="1551"/>
      <c r="CB1" s="1551"/>
      <c r="CC1" s="1551"/>
      <c r="CD1" s="1551"/>
      <c r="CE1" s="1551"/>
      <c r="CF1" s="1551"/>
      <c r="CG1" s="1551"/>
      <c r="CH1" s="1551"/>
      <c r="CI1" s="1551"/>
      <c r="CJ1" s="1551"/>
      <c r="CK1" s="1551"/>
      <c r="CL1" s="84"/>
      <c r="CM1" s="84"/>
      <c r="CN1" s="84"/>
      <c r="CO1" s="84"/>
    </row>
    <row r="2" spans="1:256" x14ac:dyDescent="0.25">
      <c r="B2" s="84"/>
      <c r="C2" s="92" t="s">
        <v>506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</row>
    <row r="3" spans="1:256" x14ac:dyDescent="0.25">
      <c r="B3" s="84"/>
      <c r="C3" s="84"/>
      <c r="D3" s="84"/>
      <c r="E3" s="84"/>
      <c r="F3" s="84"/>
      <c r="G3" s="84"/>
      <c r="H3" s="84"/>
      <c r="I3" s="84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</row>
    <row r="4" spans="1:256" x14ac:dyDescent="0.25">
      <c r="B4" s="84"/>
      <c r="C4" s="84" t="s">
        <v>745</v>
      </c>
      <c r="D4" s="81" t="str">
        <f>A.1_Update!D4</f>
        <v>JAWA TENGAH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</row>
    <row r="5" spans="1:256" ht="15" customHeight="1" x14ac:dyDescent="0.25">
      <c r="B5" s="84"/>
      <c r="C5" s="84" t="s">
        <v>893</v>
      </c>
      <c r="D5" s="1049" t="str">
        <f>A.1_Update!D5</f>
        <v>SUKOHARJO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46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1552"/>
      <c r="BT5" s="84"/>
      <c r="BU5" s="1553"/>
      <c r="BV5" s="1553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</row>
    <row r="6" spans="1:256" x14ac:dyDescent="0.25">
      <c r="B6" s="84"/>
      <c r="C6" s="84" t="s">
        <v>746</v>
      </c>
      <c r="D6" s="1049" t="str">
        <f>A.1_Update!D6</f>
        <v>MOJOLABAN</v>
      </c>
      <c r="E6" s="84"/>
      <c r="F6" s="84"/>
      <c r="G6" s="84"/>
      <c r="H6" s="84"/>
      <c r="I6" s="84"/>
      <c r="J6" s="84"/>
      <c r="K6" s="84"/>
      <c r="L6" s="84"/>
      <c r="M6" s="941" t="s">
        <v>736</v>
      </c>
      <c r="N6" s="941" t="s">
        <v>736</v>
      </c>
      <c r="O6" s="84"/>
      <c r="P6" s="84"/>
      <c r="Q6" s="941" t="s">
        <v>736</v>
      </c>
      <c r="R6" s="941" t="s">
        <v>736</v>
      </c>
      <c r="S6" s="941" t="s">
        <v>736</v>
      </c>
      <c r="T6" s="84"/>
      <c r="U6" s="941" t="s">
        <v>736</v>
      </c>
      <c r="V6" s="941" t="s">
        <v>736</v>
      </c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941" t="s">
        <v>736</v>
      </c>
      <c r="AK6" s="941" t="s">
        <v>736</v>
      </c>
      <c r="AL6" s="941" t="s">
        <v>736</v>
      </c>
      <c r="AM6" s="941" t="s">
        <v>736</v>
      </c>
      <c r="AN6" s="941" t="s">
        <v>736</v>
      </c>
      <c r="AO6" s="941" t="s">
        <v>736</v>
      </c>
      <c r="AP6" s="941" t="s">
        <v>736</v>
      </c>
      <c r="AQ6" s="941" t="s">
        <v>736</v>
      </c>
      <c r="AR6" s="941" t="s">
        <v>736</v>
      </c>
      <c r="AS6" s="84"/>
      <c r="AT6" s="84"/>
      <c r="AU6" s="84"/>
      <c r="AV6" s="941" t="s">
        <v>736</v>
      </c>
      <c r="AW6" s="941" t="s">
        <v>736</v>
      </c>
      <c r="AX6" s="84"/>
      <c r="AY6" s="84"/>
      <c r="AZ6" s="84"/>
      <c r="BA6" s="110"/>
      <c r="BB6" s="110"/>
      <c r="BC6" s="110"/>
      <c r="BD6" s="941" t="s">
        <v>736</v>
      </c>
      <c r="BE6" s="110"/>
      <c r="BF6" s="110"/>
      <c r="BG6" s="110"/>
      <c r="BH6" s="110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1552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110"/>
      <c r="CM6" s="110"/>
      <c r="CN6" s="110"/>
      <c r="CO6" s="110"/>
    </row>
    <row r="7" spans="1:256" x14ac:dyDescent="0.25">
      <c r="B7" s="84"/>
      <c r="C7" s="84" t="s">
        <v>747</v>
      </c>
      <c r="D7" s="81" t="str">
        <f>A.1_Update!D7</f>
        <v>BEKONANG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1552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</row>
    <row r="8" spans="1:256" x14ac:dyDescent="0.25">
      <c r="B8" s="84"/>
      <c r="C8" s="84" t="s">
        <v>896</v>
      </c>
      <c r="D8" s="81" t="str">
        <f>IF('Form Lingkungan TK RT'!J10="......................................................","......................................................",'Form Lingkungan TK RT'!J10&amp;" "&amp;'Form Lingkungan TK RT'!J11)</f>
        <v>-7, 3901 110,5444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</row>
    <row r="9" spans="1:256" ht="15.75" thickBot="1" x14ac:dyDescent="0.3"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635" t="s">
        <v>669</v>
      </c>
      <c r="P9" s="635" t="s">
        <v>669</v>
      </c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635">
        <v>1</v>
      </c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</row>
    <row r="10" spans="1:256" ht="12.75" customHeight="1" thickTop="1" x14ac:dyDescent="0.25">
      <c r="B10" s="1497" t="s">
        <v>110</v>
      </c>
      <c r="C10" s="1499" t="s">
        <v>897</v>
      </c>
      <c r="D10" s="1502" t="s">
        <v>223</v>
      </c>
      <c r="E10" s="1503"/>
      <c r="F10" s="1503"/>
      <c r="G10" s="1504"/>
      <c r="H10" s="1504"/>
      <c r="I10" s="1505"/>
      <c r="J10" s="1169" t="s">
        <v>224</v>
      </c>
      <c r="K10" s="1170"/>
      <c r="L10" s="1170"/>
      <c r="M10" s="1170"/>
      <c r="N10" s="1170"/>
      <c r="O10" s="1170"/>
      <c r="P10" s="1170"/>
      <c r="Q10" s="1170"/>
      <c r="R10" s="1170"/>
      <c r="S10" s="1170"/>
      <c r="T10" s="1170"/>
      <c r="U10" s="1170"/>
      <c r="V10" s="1170"/>
      <c r="W10" s="1171"/>
      <c r="X10" s="1169" t="s">
        <v>225</v>
      </c>
      <c r="Y10" s="1170"/>
      <c r="Z10" s="1170"/>
      <c r="AA10" s="1170"/>
      <c r="AB10" s="1170"/>
      <c r="AC10" s="1170"/>
      <c r="AD10" s="1170"/>
      <c r="AE10" s="1170"/>
      <c r="AF10" s="1170"/>
      <c r="AG10" s="1170"/>
      <c r="AH10" s="1170"/>
      <c r="AI10" s="1170"/>
      <c r="AJ10" s="1170"/>
      <c r="AK10" s="1170"/>
      <c r="AL10" s="1170"/>
      <c r="AM10" s="1170"/>
      <c r="AN10" s="1170"/>
      <c r="AO10" s="1170"/>
      <c r="AP10" s="1170"/>
      <c r="AQ10" s="1170"/>
      <c r="AR10" s="1170"/>
      <c r="AS10" s="1170"/>
      <c r="AT10" s="1170"/>
      <c r="AU10" s="1170"/>
      <c r="AV10" s="1170"/>
      <c r="AW10" s="1170"/>
      <c r="AX10" s="1171"/>
      <c r="AY10" s="1555" t="s">
        <v>428</v>
      </c>
      <c r="AZ10" s="1556"/>
      <c r="BA10" s="1557" t="s">
        <v>708</v>
      </c>
      <c r="BB10" s="1557"/>
      <c r="BC10" s="1557"/>
      <c r="BD10" s="1557"/>
      <c r="BE10" s="1557"/>
      <c r="BF10" s="1557"/>
      <c r="BG10" s="1557"/>
      <c r="BH10" s="1556"/>
      <c r="BI10" s="1557" t="s">
        <v>872</v>
      </c>
      <c r="BJ10" s="1557"/>
      <c r="BK10" s="1557"/>
      <c r="BL10" s="1557"/>
      <c r="BM10" s="1557"/>
      <c r="BN10" s="1557"/>
      <c r="BO10" s="1557"/>
      <c r="BP10" s="1557"/>
      <c r="BQ10" s="1557"/>
      <c r="BR10" s="1557"/>
      <c r="BS10" s="1557"/>
      <c r="BT10" s="1557"/>
      <c r="BU10" s="1557"/>
      <c r="BV10" s="1557"/>
      <c r="BW10" s="1557"/>
      <c r="BX10" s="1557"/>
      <c r="BY10" s="1557"/>
      <c r="BZ10" s="1577" t="s">
        <v>873</v>
      </c>
      <c r="CA10" s="1578"/>
      <c r="CB10" s="1578"/>
      <c r="CC10" s="1578"/>
      <c r="CD10" s="1578"/>
      <c r="CE10" s="1578"/>
      <c r="CF10" s="1578"/>
      <c r="CG10" s="1578"/>
      <c r="CH10" s="1578"/>
      <c r="CI10" s="1578"/>
      <c r="CJ10" s="1579"/>
      <c r="CK10" s="1578"/>
      <c r="CL10" s="1170" t="s">
        <v>670</v>
      </c>
      <c r="CM10" s="1170"/>
      <c r="CN10" s="1170"/>
      <c r="CO10" s="1568"/>
    </row>
    <row r="11" spans="1:256" s="64" customFormat="1" ht="36.75" customHeight="1" x14ac:dyDescent="0.25">
      <c r="A11" s="92"/>
      <c r="B11" s="1498"/>
      <c r="C11" s="1500"/>
      <c r="D11" s="1533" t="s">
        <v>238</v>
      </c>
      <c r="E11" s="1491"/>
      <c r="F11" s="1491"/>
      <c r="G11" s="1491"/>
      <c r="H11" s="1491"/>
      <c r="I11" s="1492"/>
      <c r="J11" s="1533" t="s">
        <v>254</v>
      </c>
      <c r="K11" s="1491"/>
      <c r="L11" s="1491"/>
      <c r="M11" s="1491"/>
      <c r="N11" s="1491"/>
      <c r="O11" s="1534"/>
      <c r="P11" s="1491"/>
      <c r="Q11" s="1491"/>
      <c r="R11" s="1491"/>
      <c r="S11" s="1491"/>
      <c r="T11" s="1491"/>
      <c r="U11" s="1491"/>
      <c r="V11" s="1491"/>
      <c r="W11" s="1492"/>
      <c r="X11" s="1535" t="s">
        <v>253</v>
      </c>
      <c r="Y11" s="1536"/>
      <c r="Z11" s="1536"/>
      <c r="AA11" s="1536"/>
      <c r="AB11" s="1536"/>
      <c r="AC11" s="1536"/>
      <c r="AD11" s="1537"/>
      <c r="AE11" s="1164" t="s">
        <v>173</v>
      </c>
      <c r="AF11" s="1539" t="s">
        <v>198</v>
      </c>
      <c r="AG11" s="1539"/>
      <c r="AH11" s="1539"/>
      <c r="AI11" s="1540" t="s">
        <v>623</v>
      </c>
      <c r="AJ11" s="1139"/>
      <c r="AK11" s="1139"/>
      <c r="AL11" s="1139"/>
      <c r="AM11" s="1139"/>
      <c r="AN11" s="1139"/>
      <c r="AO11" s="1139"/>
      <c r="AP11" s="1139"/>
      <c r="AQ11" s="1139"/>
      <c r="AR11" s="1139"/>
      <c r="AS11" s="1139"/>
      <c r="AT11" s="1543" t="s">
        <v>221</v>
      </c>
      <c r="AU11" s="1537"/>
      <c r="AV11" s="833" t="s">
        <v>655</v>
      </c>
      <c r="AW11" s="833" t="s">
        <v>620</v>
      </c>
      <c r="AX11" s="835" t="s">
        <v>222</v>
      </c>
      <c r="AY11" s="1544" t="s">
        <v>370</v>
      </c>
      <c r="AZ11" s="1545"/>
      <c r="BA11" s="1178" t="s">
        <v>616</v>
      </c>
      <c r="BB11" s="1179"/>
      <c r="BC11" s="1179"/>
      <c r="BD11" s="1179"/>
      <c r="BE11" s="1515"/>
      <c r="BF11" s="1179" t="s">
        <v>613</v>
      </c>
      <c r="BG11" s="1179"/>
      <c r="BH11" s="1516"/>
      <c r="BI11" s="1537" t="s">
        <v>200</v>
      </c>
      <c r="BJ11" s="1181"/>
      <c r="BK11" s="1181"/>
      <c r="BL11" s="1181"/>
      <c r="BM11" s="1181" t="s">
        <v>180</v>
      </c>
      <c r="BN11" s="1181"/>
      <c r="BO11" s="1181"/>
      <c r="BP11" s="1181"/>
      <c r="BQ11" s="1181"/>
      <c r="BR11" s="1543" t="s">
        <v>255</v>
      </c>
      <c r="BS11" s="1536"/>
      <c r="BT11" s="1536"/>
      <c r="BU11" s="1536"/>
      <c r="BV11" s="1536"/>
      <c r="BW11" s="1537"/>
      <c r="BX11" s="1565" t="s">
        <v>614</v>
      </c>
      <c r="BY11" s="1570" t="s">
        <v>615</v>
      </c>
      <c r="BZ11" s="1573" t="s">
        <v>227</v>
      </c>
      <c r="CA11" s="1574"/>
      <c r="CB11" s="1574"/>
      <c r="CC11" s="1574"/>
      <c r="CD11" s="1574"/>
      <c r="CE11" s="1574"/>
      <c r="CF11" s="1139" t="s">
        <v>199</v>
      </c>
      <c r="CG11" s="1558"/>
      <c r="CH11" s="1558"/>
      <c r="CI11" s="1558"/>
      <c r="CJ11" s="1558"/>
      <c r="CK11" s="1559"/>
      <c r="CL11" s="1149" t="s">
        <v>659</v>
      </c>
      <c r="CM11" s="1149"/>
      <c r="CN11" s="1139" t="s">
        <v>662</v>
      </c>
      <c r="CO11" s="1140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92"/>
      <c r="GB11" s="92"/>
      <c r="GC11" s="92"/>
      <c r="GD11" s="92"/>
      <c r="GE11" s="92"/>
      <c r="GF11" s="92"/>
      <c r="GG11" s="92"/>
      <c r="GH11" s="92"/>
      <c r="GI11" s="92"/>
      <c r="GJ11" s="92"/>
      <c r="GK11" s="92"/>
      <c r="GL11" s="92"/>
      <c r="GM11" s="92"/>
      <c r="GN11" s="92"/>
      <c r="GO11" s="92"/>
      <c r="GP11" s="92"/>
      <c r="GQ11" s="92"/>
      <c r="GR11" s="92"/>
      <c r="GS11" s="92"/>
      <c r="GT11" s="92"/>
      <c r="GU11" s="92"/>
      <c r="GV11" s="92"/>
      <c r="GW11" s="92"/>
      <c r="GX11" s="92"/>
      <c r="GY11" s="92"/>
      <c r="GZ11" s="92"/>
      <c r="HA11" s="92"/>
      <c r="HB11" s="92"/>
      <c r="HC11" s="92"/>
      <c r="HD11" s="92"/>
      <c r="HE11" s="92"/>
      <c r="HF11" s="92"/>
      <c r="HG11" s="92"/>
      <c r="HH11" s="92"/>
      <c r="HI11" s="92"/>
      <c r="HJ11" s="92"/>
      <c r="HK11" s="92"/>
      <c r="HL11" s="92"/>
      <c r="HM11" s="92"/>
      <c r="HN11" s="92"/>
      <c r="HO11" s="92"/>
      <c r="HP11" s="92"/>
      <c r="HQ11" s="92"/>
      <c r="HR11" s="92"/>
      <c r="HS11" s="92"/>
      <c r="HT11" s="92"/>
      <c r="HU11" s="92"/>
      <c r="HV11" s="92"/>
      <c r="HW11" s="92"/>
      <c r="HX11" s="92"/>
      <c r="HY11" s="92"/>
      <c r="HZ11" s="92"/>
      <c r="IA11" s="92"/>
      <c r="IB11" s="92"/>
      <c r="IC11" s="92"/>
      <c r="ID11" s="92"/>
      <c r="IE11" s="92"/>
      <c r="IF11" s="92"/>
      <c r="IG11" s="92"/>
      <c r="IH11" s="92"/>
      <c r="II11" s="92"/>
      <c r="IJ11" s="92"/>
      <c r="IK11" s="92"/>
      <c r="IL11" s="92"/>
      <c r="IM11" s="92"/>
      <c r="IN11" s="92"/>
      <c r="IO11" s="92"/>
      <c r="IP11" s="92"/>
      <c r="IQ11" s="92"/>
      <c r="IR11" s="92"/>
      <c r="IS11" s="92"/>
      <c r="IT11" s="92"/>
      <c r="IU11" s="92"/>
      <c r="IV11" s="92"/>
    </row>
    <row r="12" spans="1:256" ht="69" customHeight="1" x14ac:dyDescent="0.25">
      <c r="B12" s="1498"/>
      <c r="C12" s="1500"/>
      <c r="D12" s="1236" t="s">
        <v>850</v>
      </c>
      <c r="E12" s="1209" t="s">
        <v>290</v>
      </c>
      <c r="F12" s="1209" t="s">
        <v>539</v>
      </c>
      <c r="G12" s="1209" t="s">
        <v>201</v>
      </c>
      <c r="H12" s="1511" t="s">
        <v>285</v>
      </c>
      <c r="I12" s="1513" t="s">
        <v>540</v>
      </c>
      <c r="J12" s="1236" t="s">
        <v>857</v>
      </c>
      <c r="K12" s="1209" t="s">
        <v>605</v>
      </c>
      <c r="L12" s="1207" t="s">
        <v>606</v>
      </c>
      <c r="M12" s="1209" t="s">
        <v>884</v>
      </c>
      <c r="N12" s="1209" t="s">
        <v>668</v>
      </c>
      <c r="O12" s="1209" t="s">
        <v>599</v>
      </c>
      <c r="P12" s="1209" t="s">
        <v>607</v>
      </c>
      <c r="Q12" s="1209" t="s">
        <v>604</v>
      </c>
      <c r="R12" s="1209" t="s">
        <v>601</v>
      </c>
      <c r="S12" s="1209" t="s">
        <v>602</v>
      </c>
      <c r="T12" s="1209" t="s">
        <v>600</v>
      </c>
      <c r="U12" s="1209" t="s">
        <v>603</v>
      </c>
      <c r="V12" s="1209" t="s">
        <v>652</v>
      </c>
      <c r="W12" s="1494" t="s">
        <v>619</v>
      </c>
      <c r="X12" s="1535" t="s">
        <v>292</v>
      </c>
      <c r="Y12" s="1536"/>
      <c r="Z12" s="1537"/>
      <c r="AA12" s="1539" t="s">
        <v>196</v>
      </c>
      <c r="AB12" s="1539"/>
      <c r="AC12" s="1539" t="s">
        <v>197</v>
      </c>
      <c r="AD12" s="1539"/>
      <c r="AE12" s="1538"/>
      <c r="AF12" s="1199" t="s">
        <v>207</v>
      </c>
      <c r="AG12" s="1199" t="s">
        <v>208</v>
      </c>
      <c r="AH12" s="1199" t="s">
        <v>209</v>
      </c>
      <c r="AI12" s="1199" t="s">
        <v>885</v>
      </c>
      <c r="AJ12" s="1201" t="s">
        <v>783</v>
      </c>
      <c r="AK12" s="1202"/>
      <c r="AL12" s="1203" t="s">
        <v>851</v>
      </c>
      <c r="AM12" s="1517" t="s">
        <v>711</v>
      </c>
      <c r="AN12" s="1518"/>
      <c r="AO12" s="1541" t="s">
        <v>713</v>
      </c>
      <c r="AP12" s="1517" t="s">
        <v>654</v>
      </c>
      <c r="AQ12" s="1518"/>
      <c r="AR12" s="1203" t="s">
        <v>639</v>
      </c>
      <c r="AS12" s="1506" t="s">
        <v>870</v>
      </c>
      <c r="AT12" s="1199" t="s">
        <v>495</v>
      </c>
      <c r="AU12" s="1199" t="s">
        <v>871</v>
      </c>
      <c r="AV12" s="1203" t="s">
        <v>886</v>
      </c>
      <c r="AW12" s="1203" t="s">
        <v>656</v>
      </c>
      <c r="AX12" s="1509" t="s">
        <v>610</v>
      </c>
      <c r="AY12" s="1546"/>
      <c r="AZ12" s="1547"/>
      <c r="BA12" s="1151" t="s">
        <v>631</v>
      </c>
      <c r="BB12" s="1152"/>
      <c r="BC12" s="1488" t="s">
        <v>632</v>
      </c>
      <c r="BD12" s="1489"/>
      <c r="BE12" s="1209" t="s">
        <v>617</v>
      </c>
      <c r="BF12" s="1523" t="s">
        <v>723</v>
      </c>
      <c r="BG12" s="1524"/>
      <c r="BH12" s="1527" t="s">
        <v>725</v>
      </c>
      <c r="BI12" s="1209" t="s">
        <v>179</v>
      </c>
      <c r="BJ12" s="1209" t="s">
        <v>753</v>
      </c>
      <c r="BK12" s="1209" t="s">
        <v>210</v>
      </c>
      <c r="BL12" s="1216" t="s">
        <v>179</v>
      </c>
      <c r="BM12" s="1209" t="s">
        <v>211</v>
      </c>
      <c r="BN12" s="1209" t="s">
        <v>182</v>
      </c>
      <c r="BO12" s="1209" t="s">
        <v>212</v>
      </c>
      <c r="BP12" s="1209" t="s">
        <v>184</v>
      </c>
      <c r="BQ12" s="1209" t="s">
        <v>185</v>
      </c>
      <c r="BR12" s="1493" t="s">
        <v>213</v>
      </c>
      <c r="BS12" s="1493" t="s">
        <v>633</v>
      </c>
      <c r="BT12" s="1493" t="s">
        <v>229</v>
      </c>
      <c r="BU12" s="1493" t="s">
        <v>186</v>
      </c>
      <c r="BV12" s="1562" t="s">
        <v>230</v>
      </c>
      <c r="BW12" s="1563"/>
      <c r="BX12" s="1566"/>
      <c r="BY12" s="1571"/>
      <c r="BZ12" s="1575"/>
      <c r="CA12" s="1576"/>
      <c r="CB12" s="1576"/>
      <c r="CC12" s="1576"/>
      <c r="CD12" s="1576"/>
      <c r="CE12" s="1576"/>
      <c r="CF12" s="1141"/>
      <c r="CG12" s="1150"/>
      <c r="CH12" s="1150"/>
      <c r="CI12" s="1150"/>
      <c r="CJ12" s="1150"/>
      <c r="CK12" s="1560"/>
      <c r="CL12" s="1150"/>
      <c r="CM12" s="1150"/>
      <c r="CN12" s="1141"/>
      <c r="CO12" s="1142"/>
    </row>
    <row r="13" spans="1:256" ht="81" customHeight="1" x14ac:dyDescent="0.25">
      <c r="B13" s="1498"/>
      <c r="C13" s="1500"/>
      <c r="D13" s="1237"/>
      <c r="E13" s="1210"/>
      <c r="F13" s="1210"/>
      <c r="G13" s="1210"/>
      <c r="H13" s="1308"/>
      <c r="I13" s="1514"/>
      <c r="J13" s="1237"/>
      <c r="K13" s="1210"/>
      <c r="L13" s="1208"/>
      <c r="M13" s="1210"/>
      <c r="N13" s="1493"/>
      <c r="O13" s="1493"/>
      <c r="P13" s="1210"/>
      <c r="Q13" s="1210"/>
      <c r="R13" s="1210"/>
      <c r="S13" s="1210"/>
      <c r="T13" s="1210"/>
      <c r="U13" s="1210"/>
      <c r="V13" s="1493"/>
      <c r="W13" s="1495"/>
      <c r="X13" s="268" t="s">
        <v>202</v>
      </c>
      <c r="Y13" s="588" t="s">
        <v>203</v>
      </c>
      <c r="Z13" s="588" t="s">
        <v>204</v>
      </c>
      <c r="AA13" s="588" t="s">
        <v>219</v>
      </c>
      <c r="AB13" s="588" t="s">
        <v>205</v>
      </c>
      <c r="AC13" s="588" t="s">
        <v>220</v>
      </c>
      <c r="AD13" s="588" t="s">
        <v>206</v>
      </c>
      <c r="AE13" s="1165"/>
      <c r="AF13" s="1508"/>
      <c r="AG13" s="1508"/>
      <c r="AH13" s="1508"/>
      <c r="AI13" s="1200"/>
      <c r="AJ13" s="709" t="s">
        <v>35</v>
      </c>
      <c r="AK13" s="709" t="s">
        <v>36</v>
      </c>
      <c r="AL13" s="1204"/>
      <c r="AM13" s="643" t="s">
        <v>35</v>
      </c>
      <c r="AN13" s="643" t="s">
        <v>36</v>
      </c>
      <c r="AO13" s="1542"/>
      <c r="AP13" s="643" t="s">
        <v>35</v>
      </c>
      <c r="AQ13" s="643" t="s">
        <v>36</v>
      </c>
      <c r="AR13" s="1204"/>
      <c r="AS13" s="1507"/>
      <c r="AT13" s="1508"/>
      <c r="AU13" s="1508"/>
      <c r="AV13" s="1490"/>
      <c r="AW13" s="1490"/>
      <c r="AX13" s="1510"/>
      <c r="AY13" s="838" t="s">
        <v>35</v>
      </c>
      <c r="AZ13" s="839" t="s">
        <v>36</v>
      </c>
      <c r="BA13" s="268" t="s">
        <v>35</v>
      </c>
      <c r="BB13" s="441" t="s">
        <v>36</v>
      </c>
      <c r="BC13" s="840" t="s">
        <v>35</v>
      </c>
      <c r="BD13" s="805" t="s">
        <v>36</v>
      </c>
      <c r="BE13" s="1493"/>
      <c r="BF13" s="648" t="s">
        <v>727</v>
      </c>
      <c r="BG13" s="649" t="s">
        <v>729</v>
      </c>
      <c r="BH13" s="1528"/>
      <c r="BI13" s="1493"/>
      <c r="BJ13" s="1493"/>
      <c r="BK13" s="1493"/>
      <c r="BL13" s="1217"/>
      <c r="BM13" s="1493"/>
      <c r="BN13" s="1508"/>
      <c r="BO13" s="1508"/>
      <c r="BP13" s="1508"/>
      <c r="BQ13" s="1508"/>
      <c r="BR13" s="1508"/>
      <c r="BS13" s="1508"/>
      <c r="BT13" s="1508"/>
      <c r="BU13" s="1508"/>
      <c r="BV13" s="1208"/>
      <c r="BW13" s="1564"/>
      <c r="BX13" s="1567"/>
      <c r="BY13" s="1572"/>
      <c r="BZ13" s="269" t="s">
        <v>45</v>
      </c>
      <c r="CA13" s="270" t="s">
        <v>46</v>
      </c>
      <c r="CB13" s="271" t="s">
        <v>47</v>
      </c>
      <c r="CC13" s="271" t="s">
        <v>48</v>
      </c>
      <c r="CD13" s="271" t="s">
        <v>228</v>
      </c>
      <c r="CE13" s="271" t="s">
        <v>186</v>
      </c>
      <c r="CF13" s="271" t="s">
        <v>190</v>
      </c>
      <c r="CG13" s="271" t="s">
        <v>191</v>
      </c>
      <c r="CH13" s="271" t="s">
        <v>192</v>
      </c>
      <c r="CI13" s="271" t="s">
        <v>193</v>
      </c>
      <c r="CJ13" s="272" t="s">
        <v>297</v>
      </c>
      <c r="CK13" s="496" t="s">
        <v>186</v>
      </c>
      <c r="CL13" s="496" t="s">
        <v>660</v>
      </c>
      <c r="CM13" s="271" t="s">
        <v>661</v>
      </c>
      <c r="CN13" s="271" t="s">
        <v>35</v>
      </c>
      <c r="CO13" s="547" t="s">
        <v>36</v>
      </c>
    </row>
    <row r="14" spans="1:256" s="117" customFormat="1" ht="21.75" customHeight="1" x14ac:dyDescent="0.25">
      <c r="A14" s="112"/>
      <c r="B14" s="1498"/>
      <c r="C14" s="1500"/>
      <c r="D14" s="273">
        <v>1</v>
      </c>
      <c r="E14" s="274">
        <v>2</v>
      </c>
      <c r="F14" s="274">
        <v>3</v>
      </c>
      <c r="G14" s="274">
        <v>4</v>
      </c>
      <c r="H14" s="1512"/>
      <c r="I14" s="1424"/>
      <c r="J14" s="273">
        <v>5</v>
      </c>
      <c r="K14" s="275">
        <v>6</v>
      </c>
      <c r="L14" s="274">
        <v>7</v>
      </c>
      <c r="M14" s="818">
        <v>8</v>
      </c>
      <c r="N14" s="1210"/>
      <c r="O14" s="824"/>
      <c r="P14" s="807">
        <v>9</v>
      </c>
      <c r="Q14" s="808">
        <v>10</v>
      </c>
      <c r="R14" s="808">
        <v>11</v>
      </c>
      <c r="S14" s="808">
        <v>12</v>
      </c>
      <c r="T14" s="807">
        <v>13</v>
      </c>
      <c r="U14" s="819">
        <v>14</v>
      </c>
      <c r="V14" s="1210"/>
      <c r="W14" s="1496"/>
      <c r="X14" s="1134">
        <v>15</v>
      </c>
      <c r="Y14" s="1135"/>
      <c r="Z14" s="1136"/>
      <c r="AA14" s="1138">
        <v>16</v>
      </c>
      <c r="AB14" s="1136"/>
      <c r="AC14" s="1138">
        <v>17</v>
      </c>
      <c r="AD14" s="1136"/>
      <c r="AE14" s="807">
        <v>18</v>
      </c>
      <c r="AF14" s="1138">
        <v>19</v>
      </c>
      <c r="AG14" s="1135"/>
      <c r="AH14" s="1136"/>
      <c r="AI14" s="274">
        <v>20</v>
      </c>
      <c r="AJ14" s="1138">
        <v>21</v>
      </c>
      <c r="AK14" s="1136"/>
      <c r="AL14" s="807">
        <v>22</v>
      </c>
      <c r="AM14" s="1519">
        <v>23</v>
      </c>
      <c r="AN14" s="1520"/>
      <c r="AO14" s="644">
        <v>24</v>
      </c>
      <c r="AP14" s="1519">
        <v>25</v>
      </c>
      <c r="AQ14" s="1520"/>
      <c r="AR14" s="829">
        <v>26</v>
      </c>
      <c r="AS14" s="829">
        <v>27</v>
      </c>
      <c r="AT14" s="806"/>
      <c r="AU14" s="806"/>
      <c r="AV14" s="1204"/>
      <c r="AW14" s="1204"/>
      <c r="AX14" s="836"/>
      <c r="AY14" s="1530">
        <v>28</v>
      </c>
      <c r="AZ14" s="1531"/>
      <c r="BA14" s="1530">
        <v>29</v>
      </c>
      <c r="BB14" s="1522"/>
      <c r="BC14" s="1521">
        <v>30</v>
      </c>
      <c r="BD14" s="1522"/>
      <c r="BE14" s="1210"/>
      <c r="BF14" s="1525">
        <v>31</v>
      </c>
      <c r="BG14" s="1526"/>
      <c r="BH14" s="1529"/>
      <c r="BI14" s="1550">
        <v>32</v>
      </c>
      <c r="BJ14" s="1532"/>
      <c r="BK14" s="1532"/>
      <c r="BL14" s="1532"/>
      <c r="BM14" s="1532">
        <v>33</v>
      </c>
      <c r="BN14" s="1532"/>
      <c r="BO14" s="1532"/>
      <c r="BP14" s="1532"/>
      <c r="BQ14" s="1532"/>
      <c r="BR14" s="1548">
        <v>34</v>
      </c>
      <c r="BS14" s="1549"/>
      <c r="BT14" s="1549"/>
      <c r="BU14" s="1550"/>
      <c r="BV14" s="1532">
        <v>35</v>
      </c>
      <c r="BW14" s="1532"/>
      <c r="BX14" s="275" t="s">
        <v>226</v>
      </c>
      <c r="BY14" s="275" t="s">
        <v>226</v>
      </c>
      <c r="BZ14" s="1561">
        <v>36</v>
      </c>
      <c r="CA14" s="1549"/>
      <c r="CB14" s="1549"/>
      <c r="CC14" s="1549"/>
      <c r="CD14" s="1549"/>
      <c r="CE14" s="1550"/>
      <c r="CF14" s="1532">
        <v>37</v>
      </c>
      <c r="CG14" s="1532"/>
      <c r="CH14" s="1532"/>
      <c r="CI14" s="1532"/>
      <c r="CJ14" s="1548"/>
      <c r="CK14" s="1532"/>
      <c r="CL14" s="1550">
        <v>38</v>
      </c>
      <c r="CM14" s="1532"/>
      <c r="CN14" s="1532">
        <v>39</v>
      </c>
      <c r="CO14" s="1569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</row>
    <row r="15" spans="1:256" x14ac:dyDescent="0.25">
      <c r="B15" s="1498"/>
      <c r="C15" s="1501"/>
      <c r="D15" s="545" t="s">
        <v>214</v>
      </c>
      <c r="E15" s="546" t="s">
        <v>214</v>
      </c>
      <c r="F15" s="277" t="s">
        <v>216</v>
      </c>
      <c r="G15" s="277" t="s">
        <v>215</v>
      </c>
      <c r="H15" s="826" t="s">
        <v>218</v>
      </c>
      <c r="I15" s="827"/>
      <c r="J15" s="276" t="s">
        <v>217</v>
      </c>
      <c r="K15" s="278" t="s">
        <v>217</v>
      </c>
      <c r="L15" s="277" t="s">
        <v>217</v>
      </c>
      <c r="M15" s="277" t="s">
        <v>217</v>
      </c>
      <c r="N15" s="277" t="s">
        <v>217</v>
      </c>
      <c r="O15" s="822" t="s">
        <v>156</v>
      </c>
      <c r="P15" s="277" t="s">
        <v>217</v>
      </c>
      <c r="Q15" s="277" t="s">
        <v>217</v>
      </c>
      <c r="R15" s="277" t="s">
        <v>217</v>
      </c>
      <c r="S15" s="277" t="s">
        <v>217</v>
      </c>
      <c r="T15" s="277" t="s">
        <v>217</v>
      </c>
      <c r="U15" s="277" t="s">
        <v>217</v>
      </c>
      <c r="V15" s="277" t="s">
        <v>217</v>
      </c>
      <c r="W15" s="822" t="s">
        <v>156</v>
      </c>
      <c r="X15" s="276" t="s">
        <v>2</v>
      </c>
      <c r="Y15" s="277" t="s">
        <v>1</v>
      </c>
      <c r="Z15" s="277" t="s">
        <v>0</v>
      </c>
      <c r="AA15" s="277" t="s">
        <v>2</v>
      </c>
      <c r="AB15" s="277" t="s">
        <v>1</v>
      </c>
      <c r="AC15" s="277" t="s">
        <v>2</v>
      </c>
      <c r="AD15" s="277" t="s">
        <v>1</v>
      </c>
      <c r="AE15" s="277" t="s">
        <v>214</v>
      </c>
      <c r="AF15" s="277" t="s">
        <v>2</v>
      </c>
      <c r="AG15" s="277" t="s">
        <v>1</v>
      </c>
      <c r="AH15" s="277" t="s">
        <v>0</v>
      </c>
      <c r="AI15" s="277" t="s">
        <v>217</v>
      </c>
      <c r="AJ15" s="277" t="s">
        <v>2</v>
      </c>
      <c r="AK15" s="277" t="s">
        <v>1</v>
      </c>
      <c r="AL15" s="277" t="s">
        <v>217</v>
      </c>
      <c r="AM15" s="639" t="s">
        <v>2</v>
      </c>
      <c r="AN15" s="639" t="s">
        <v>1</v>
      </c>
      <c r="AO15" s="639" t="s">
        <v>217</v>
      </c>
      <c r="AP15" s="639" t="s">
        <v>2</v>
      </c>
      <c r="AQ15" s="639" t="s">
        <v>1</v>
      </c>
      <c r="AR15" s="277" t="s">
        <v>217</v>
      </c>
      <c r="AS15" s="277" t="s">
        <v>217</v>
      </c>
      <c r="AT15" s="830"/>
      <c r="AU15" s="831" t="s">
        <v>215</v>
      </c>
      <c r="AV15" s="834"/>
      <c r="AW15" s="834"/>
      <c r="AX15" s="837" t="s">
        <v>215</v>
      </c>
      <c r="AY15" s="279" t="s">
        <v>2</v>
      </c>
      <c r="AZ15" s="459" t="s">
        <v>1</v>
      </c>
      <c r="BA15" s="456" t="s">
        <v>2</v>
      </c>
      <c r="BB15" s="493" t="s">
        <v>1</v>
      </c>
      <c r="BC15" s="456" t="s">
        <v>2</v>
      </c>
      <c r="BD15" s="493" t="s">
        <v>1</v>
      </c>
      <c r="BE15" s="552" t="s">
        <v>215</v>
      </c>
      <c r="BF15" s="650" t="s">
        <v>2</v>
      </c>
      <c r="BG15" s="651" t="s">
        <v>1</v>
      </c>
      <c r="BH15" s="652" t="s">
        <v>215</v>
      </c>
      <c r="BI15" s="456" t="s">
        <v>2</v>
      </c>
      <c r="BJ15" s="280" t="s">
        <v>1</v>
      </c>
      <c r="BK15" s="280" t="s">
        <v>0</v>
      </c>
      <c r="BL15" s="657" t="s">
        <v>4</v>
      </c>
      <c r="BM15" s="280" t="s">
        <v>2</v>
      </c>
      <c r="BN15" s="280" t="s">
        <v>1</v>
      </c>
      <c r="BO15" s="280" t="s">
        <v>0</v>
      </c>
      <c r="BP15" s="280" t="s">
        <v>4</v>
      </c>
      <c r="BQ15" s="280" t="s">
        <v>3</v>
      </c>
      <c r="BR15" s="280" t="s">
        <v>2</v>
      </c>
      <c r="BS15" s="280" t="s">
        <v>1</v>
      </c>
      <c r="BT15" s="280" t="s">
        <v>0</v>
      </c>
      <c r="BU15" s="280" t="s">
        <v>4</v>
      </c>
      <c r="BV15" s="280" t="s">
        <v>2</v>
      </c>
      <c r="BW15" s="280" t="s">
        <v>1</v>
      </c>
      <c r="BX15" s="456"/>
      <c r="BY15" s="456"/>
      <c r="BZ15" s="276" t="s">
        <v>2</v>
      </c>
      <c r="CA15" s="277" t="s">
        <v>1</v>
      </c>
      <c r="CB15" s="277" t="s">
        <v>0</v>
      </c>
      <c r="CC15" s="277" t="s">
        <v>4</v>
      </c>
      <c r="CD15" s="277"/>
      <c r="CE15" s="277" t="s">
        <v>3</v>
      </c>
      <c r="CF15" s="277" t="s">
        <v>2</v>
      </c>
      <c r="CG15" s="277" t="s">
        <v>1</v>
      </c>
      <c r="CH15" s="277" t="s">
        <v>0</v>
      </c>
      <c r="CI15" s="277" t="s">
        <v>4</v>
      </c>
      <c r="CJ15" s="277" t="s">
        <v>3</v>
      </c>
      <c r="CK15" s="278" t="s">
        <v>5</v>
      </c>
      <c r="CL15" s="278" t="s">
        <v>2</v>
      </c>
      <c r="CM15" s="277" t="s">
        <v>1</v>
      </c>
      <c r="CN15" s="277" t="s">
        <v>2</v>
      </c>
      <c r="CO15" s="548" t="s">
        <v>1</v>
      </c>
    </row>
    <row r="16" spans="1:256" s="265" customFormat="1" ht="21" customHeight="1" thickBot="1" x14ac:dyDescent="0.3">
      <c r="A16" s="259"/>
      <c r="B16" s="251" t="s">
        <v>231</v>
      </c>
      <c r="C16" s="252" t="s">
        <v>232</v>
      </c>
      <c r="D16" s="260" t="s">
        <v>233</v>
      </c>
      <c r="E16" s="261" t="s">
        <v>234</v>
      </c>
      <c r="F16" s="253" t="s">
        <v>235</v>
      </c>
      <c r="G16" s="262" t="s">
        <v>236</v>
      </c>
      <c r="H16" s="253" t="s">
        <v>494</v>
      </c>
      <c r="I16" s="256" t="s">
        <v>256</v>
      </c>
      <c r="J16" s="355" t="s">
        <v>257</v>
      </c>
      <c r="K16" s="255" t="s">
        <v>258</v>
      </c>
      <c r="L16" s="253" t="s">
        <v>259</v>
      </c>
      <c r="M16" s="255" t="s">
        <v>260</v>
      </c>
      <c r="N16" s="255" t="s">
        <v>671</v>
      </c>
      <c r="O16" s="263" t="s">
        <v>737</v>
      </c>
      <c r="P16" s="253" t="s">
        <v>263</v>
      </c>
      <c r="Q16" s="253" t="s">
        <v>264</v>
      </c>
      <c r="R16" s="253" t="s">
        <v>265</v>
      </c>
      <c r="S16" s="253" t="s">
        <v>266</v>
      </c>
      <c r="T16" s="253" t="s">
        <v>267</v>
      </c>
      <c r="U16" s="253" t="s">
        <v>268</v>
      </c>
      <c r="V16" s="255" t="s">
        <v>672</v>
      </c>
      <c r="W16" s="264" t="s">
        <v>759</v>
      </c>
      <c r="X16" s="257" t="s">
        <v>271</v>
      </c>
      <c r="Y16" s="258" t="s">
        <v>272</v>
      </c>
      <c r="Z16" s="258" t="s">
        <v>273</v>
      </c>
      <c r="AA16" s="258" t="s">
        <v>274</v>
      </c>
      <c r="AB16" s="258" t="s">
        <v>275</v>
      </c>
      <c r="AC16" s="258" t="s">
        <v>276</v>
      </c>
      <c r="AD16" s="258" t="s">
        <v>277</v>
      </c>
      <c r="AE16" s="258" t="s">
        <v>278</v>
      </c>
      <c r="AF16" s="258" t="s">
        <v>279</v>
      </c>
      <c r="AG16" s="258" t="s">
        <v>280</v>
      </c>
      <c r="AH16" s="258" t="s">
        <v>673</v>
      </c>
      <c r="AI16" s="258" t="s">
        <v>281</v>
      </c>
      <c r="AJ16" s="253" t="s">
        <v>283</v>
      </c>
      <c r="AK16" s="253" t="s">
        <v>284</v>
      </c>
      <c r="AL16" s="253" t="s">
        <v>293</v>
      </c>
      <c r="AM16" s="645" t="s">
        <v>294</v>
      </c>
      <c r="AN16" s="645" t="s">
        <v>295</v>
      </c>
      <c r="AO16" s="645" t="s">
        <v>296</v>
      </c>
      <c r="AP16" s="645" t="s">
        <v>429</v>
      </c>
      <c r="AQ16" s="645" t="s">
        <v>430</v>
      </c>
      <c r="AR16" s="253" t="s">
        <v>431</v>
      </c>
      <c r="AS16" s="451" t="s">
        <v>432</v>
      </c>
      <c r="AT16" s="255" t="s">
        <v>433</v>
      </c>
      <c r="AU16" s="253" t="s">
        <v>434</v>
      </c>
      <c r="AV16" s="452" t="s">
        <v>757</v>
      </c>
      <c r="AW16" s="452" t="s">
        <v>754</v>
      </c>
      <c r="AX16" s="254" t="s">
        <v>755</v>
      </c>
      <c r="AY16" s="255" t="s">
        <v>435</v>
      </c>
      <c r="AZ16" s="458" t="s">
        <v>436</v>
      </c>
      <c r="BA16" s="256" t="s">
        <v>437</v>
      </c>
      <c r="BB16" s="256" t="s">
        <v>438</v>
      </c>
      <c r="BC16" s="256" t="s">
        <v>439</v>
      </c>
      <c r="BD16" s="256" t="s">
        <v>440</v>
      </c>
      <c r="BE16" s="256" t="s">
        <v>441</v>
      </c>
      <c r="BF16" s="655" t="s">
        <v>442</v>
      </c>
      <c r="BG16" s="655" t="s">
        <v>443</v>
      </c>
      <c r="BH16" s="656" t="s">
        <v>444</v>
      </c>
      <c r="BI16" s="457" t="s">
        <v>445</v>
      </c>
      <c r="BJ16" s="258" t="s">
        <v>446</v>
      </c>
      <c r="BK16" s="258" t="s">
        <v>447</v>
      </c>
      <c r="BL16" s="658" t="s">
        <v>448</v>
      </c>
      <c r="BM16" s="258" t="s">
        <v>674</v>
      </c>
      <c r="BN16" s="258" t="s">
        <v>675</v>
      </c>
      <c r="BO16" s="258" t="s">
        <v>676</v>
      </c>
      <c r="BP16" s="258" t="s">
        <v>677</v>
      </c>
      <c r="BQ16" s="258" t="s">
        <v>678</v>
      </c>
      <c r="BR16" s="258" t="s">
        <v>679</v>
      </c>
      <c r="BS16" s="258" t="s">
        <v>680</v>
      </c>
      <c r="BT16" s="258" t="s">
        <v>681</v>
      </c>
      <c r="BU16" s="258" t="s">
        <v>682</v>
      </c>
      <c r="BV16" s="258" t="s">
        <v>683</v>
      </c>
      <c r="BW16" s="258" t="s">
        <v>684</v>
      </c>
      <c r="BX16" s="255" t="s">
        <v>685</v>
      </c>
      <c r="BY16" s="255" t="s">
        <v>686</v>
      </c>
      <c r="BZ16" s="257" t="s">
        <v>687</v>
      </c>
      <c r="CA16" s="258" t="s">
        <v>688</v>
      </c>
      <c r="CB16" s="258" t="s">
        <v>689</v>
      </c>
      <c r="CC16" s="258" t="s">
        <v>690</v>
      </c>
      <c r="CD16" s="258" t="s">
        <v>691</v>
      </c>
      <c r="CE16" s="258" t="s">
        <v>692</v>
      </c>
      <c r="CF16" s="258" t="s">
        <v>693</v>
      </c>
      <c r="CG16" s="258" t="s">
        <v>694</v>
      </c>
      <c r="CH16" s="258" t="s">
        <v>695</v>
      </c>
      <c r="CI16" s="258" t="s">
        <v>696</v>
      </c>
      <c r="CJ16" s="258" t="s">
        <v>697</v>
      </c>
      <c r="CK16" s="457" t="s">
        <v>698</v>
      </c>
      <c r="CL16" s="457" t="s">
        <v>699</v>
      </c>
      <c r="CM16" s="258" t="s">
        <v>700</v>
      </c>
      <c r="CN16" s="258" t="s">
        <v>749</v>
      </c>
      <c r="CO16" s="549" t="s">
        <v>750</v>
      </c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/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59"/>
      <c r="FJ16" s="259"/>
      <c r="FK16" s="259"/>
      <c r="FL16" s="259"/>
      <c r="FM16" s="259"/>
      <c r="FN16" s="259"/>
      <c r="FO16" s="259"/>
      <c r="FP16" s="259"/>
      <c r="FQ16" s="259"/>
      <c r="FR16" s="259"/>
      <c r="FS16" s="259"/>
      <c r="FT16" s="259"/>
      <c r="FU16" s="259"/>
      <c r="FV16" s="259"/>
      <c r="FW16" s="259"/>
      <c r="FX16" s="259"/>
      <c r="FY16" s="259"/>
      <c r="FZ16" s="259"/>
      <c r="GA16" s="259"/>
      <c r="GB16" s="259"/>
      <c r="GC16" s="259"/>
      <c r="GD16" s="259"/>
      <c r="GE16" s="259"/>
      <c r="GF16" s="259"/>
      <c r="GG16" s="259"/>
      <c r="GH16" s="259"/>
      <c r="GI16" s="259"/>
      <c r="GJ16" s="259"/>
      <c r="GK16" s="259"/>
      <c r="GL16" s="259"/>
      <c r="GM16" s="259"/>
      <c r="GN16" s="259"/>
      <c r="GO16" s="259"/>
      <c r="GP16" s="259"/>
      <c r="GQ16" s="259"/>
      <c r="GR16" s="259"/>
      <c r="GS16" s="259"/>
      <c r="GT16" s="259"/>
      <c r="GU16" s="259"/>
      <c r="GV16" s="259"/>
      <c r="GW16" s="259"/>
      <c r="GX16" s="259"/>
      <c r="GY16" s="259"/>
      <c r="GZ16" s="259"/>
      <c r="HA16" s="259"/>
      <c r="HB16" s="259"/>
      <c r="HC16" s="259"/>
      <c r="HD16" s="259"/>
      <c r="HE16" s="259"/>
      <c r="HF16" s="259"/>
      <c r="HG16" s="259"/>
      <c r="HH16" s="259"/>
      <c r="HI16" s="259"/>
      <c r="HJ16" s="259"/>
      <c r="HK16" s="259"/>
      <c r="HL16" s="259"/>
      <c r="HM16" s="259"/>
      <c r="HN16" s="259"/>
      <c r="HO16" s="259"/>
      <c r="HP16" s="259"/>
      <c r="HQ16" s="259"/>
      <c r="HR16" s="259"/>
      <c r="HS16" s="259"/>
      <c r="HT16" s="259"/>
      <c r="HU16" s="259"/>
      <c r="HV16" s="259"/>
      <c r="HW16" s="259"/>
      <c r="HX16" s="259"/>
      <c r="HY16" s="259"/>
      <c r="HZ16" s="259"/>
      <c r="IA16" s="259"/>
      <c r="IB16" s="259"/>
      <c r="IC16" s="259"/>
      <c r="ID16" s="259"/>
      <c r="IE16" s="259"/>
      <c r="IF16" s="259"/>
      <c r="IG16" s="259"/>
      <c r="IH16" s="259"/>
      <c r="II16" s="259"/>
      <c r="IJ16" s="259"/>
      <c r="IK16" s="259"/>
      <c r="IL16" s="259"/>
      <c r="IM16" s="259"/>
      <c r="IN16" s="259"/>
      <c r="IO16" s="259"/>
      <c r="IP16" s="259"/>
      <c r="IQ16" s="259"/>
      <c r="IR16" s="259"/>
      <c r="IS16" s="259"/>
      <c r="IT16" s="259"/>
      <c r="IU16" s="259"/>
      <c r="IV16" s="259"/>
    </row>
    <row r="17" spans="1:256" s="122" customFormat="1" ht="23.25" customHeight="1" thickBot="1" x14ac:dyDescent="0.3">
      <c r="A17" s="89"/>
      <c r="B17" s="420">
        <v>1</v>
      </c>
      <c r="C17" s="421" t="str">
        <f>'B.DP-LINGKUNGAN'!J5</f>
        <v>RT003-RW008</v>
      </c>
      <c r="D17" s="422">
        <f>'B.DP-LINGKUNGAN'!J9</f>
        <v>0.93</v>
      </c>
      <c r="E17" s="266">
        <f>'B.DP-LINGKUNGAN'!J11</f>
        <v>0.8</v>
      </c>
      <c r="F17" s="267">
        <f>'B.DP-LINGKUNGAN'!J13</f>
        <v>40</v>
      </c>
      <c r="G17" s="423">
        <f>'B.DP-LINGKUNGAN'!J15</f>
        <v>0.1</v>
      </c>
      <c r="H17" s="828">
        <f>IF(F17&gt;0,F17/E17,0)</f>
        <v>50</v>
      </c>
      <c r="I17" s="267" t="str">
        <f>IF(H17&lt;=250,"Rendah",IF(H17&gt;=300,"Tinggi","Sedang"))</f>
        <v>Rendah</v>
      </c>
      <c r="J17" s="449">
        <f>'B.DP-LINGKUNGAN'!J18</f>
        <v>685</v>
      </c>
      <c r="K17" s="449">
        <f>'B.DP-LINGKUNGAN'!J20</f>
        <v>685</v>
      </c>
      <c r="L17" s="449">
        <f>'B.DP-LINGKUNGAN'!J22</f>
        <v>685</v>
      </c>
      <c r="M17" s="582">
        <f>'B.DP-LINGKUNGAN'!J24</f>
        <v>300</v>
      </c>
      <c r="N17" s="582">
        <f>J17+M17</f>
        <v>985</v>
      </c>
      <c r="O17" s="825">
        <f>IF(N17=0,0,((J17)/N17))</f>
        <v>0.69543147208121825</v>
      </c>
      <c r="P17" s="354">
        <f>'B.DP-LINGKUNGAN'!J26</f>
        <v>0</v>
      </c>
      <c r="Q17" s="354">
        <f>'B.DP-LINGKUNGAN'!J28</f>
        <v>0</v>
      </c>
      <c r="R17" s="354">
        <f>'B.DP-LINGKUNGAN'!J30</f>
        <v>0</v>
      </c>
      <c r="S17" s="354">
        <f>'B.DP-LINGKUNGAN'!J32</f>
        <v>0</v>
      </c>
      <c r="T17" s="354">
        <f>'B.DP-LINGKUNGAN'!J34</f>
        <v>50</v>
      </c>
      <c r="U17" s="354">
        <f>'B.DP-LINGKUNGAN'!J36</f>
        <v>0</v>
      </c>
      <c r="V17" s="354">
        <f>R17+S17+P17+Q17</f>
        <v>0</v>
      </c>
      <c r="W17" s="823">
        <f>IF(J17=0,0,V17/N17)</f>
        <v>0</v>
      </c>
      <c r="X17" s="118">
        <f>'B.DP-LINGKUNGAN'!F39</f>
        <v>1</v>
      </c>
      <c r="Y17" s="119" t="str">
        <f>'B.DP-LINGKUNGAN'!I39</f>
        <v/>
      </c>
      <c r="Z17" s="418" t="str">
        <f>'B.DP-LINGKUNGAN'!L39</f>
        <v/>
      </c>
      <c r="AA17" s="119" t="str">
        <f>'B.DP-LINGKUNGAN'!F41</f>
        <v/>
      </c>
      <c r="AB17" s="418" t="str">
        <f>'B.DP-LINGKUNGAN'!I41</f>
        <v/>
      </c>
      <c r="AC17" s="119" t="str">
        <f>'B.DP-LINGKUNGAN'!F43</f>
        <v/>
      </c>
      <c r="AD17" s="418" t="str">
        <f>'B.DP-LINGKUNGAN'!I43</f>
        <v/>
      </c>
      <c r="AE17" s="120">
        <f>'B.DP-LINGKUNGAN'!J45</f>
        <v>0</v>
      </c>
      <c r="AF17" s="119" t="str">
        <f>'B.DP-LINGKUNGAN'!F47</f>
        <v/>
      </c>
      <c r="AG17" s="119" t="str">
        <f>'B.DP-LINGKUNGAN'!I47</f>
        <v/>
      </c>
      <c r="AH17" s="119" t="str">
        <f>'B.DP-LINGKUNGAN'!L47</f>
        <v/>
      </c>
      <c r="AI17" s="91">
        <f>'B.DP-LINGKUNGAN'!J49</f>
        <v>50</v>
      </c>
      <c r="AJ17" s="491">
        <f>'B.DP-LINGKUNGAN'!I51</f>
        <v>1</v>
      </c>
      <c r="AK17" s="491" t="str">
        <f>'B.DP-LINGKUNGAN'!L51</f>
        <v/>
      </c>
      <c r="AL17" s="592">
        <f>'B.DP-LINGKUNGAN'!J53</f>
        <v>1000</v>
      </c>
      <c r="AM17" s="640">
        <v>0</v>
      </c>
      <c r="AN17" s="640">
        <v>0</v>
      </c>
      <c r="AO17" s="646">
        <v>0</v>
      </c>
      <c r="AP17" s="640">
        <v>0</v>
      </c>
      <c r="AQ17" s="640">
        <v>0</v>
      </c>
      <c r="AR17" s="592">
        <f>'B.DP-LINGKUNGAN'!J61</f>
        <v>0</v>
      </c>
      <c r="AS17" s="450">
        <f>'B.DP-LINGKUNGAN'!J63</f>
        <v>50</v>
      </c>
      <c r="AT17" s="551">
        <f>IF(AND(Z17=1,AB17=1,AD17=1),0,1)</f>
        <v>1</v>
      </c>
      <c r="AU17" s="832">
        <f>IF(AT17=1,1,(1-(AE17/E17)))</f>
        <v>1</v>
      </c>
      <c r="AV17" s="592">
        <f>AL17</f>
        <v>1000</v>
      </c>
      <c r="AW17" s="592">
        <f>AI17+AL17</f>
        <v>1050</v>
      </c>
      <c r="AX17" s="832">
        <f>IF(AI17=0,0,AS17/AW17)</f>
        <v>4.7619047619047616E-2</v>
      </c>
      <c r="AY17" s="832" t="str">
        <f>'B.DP-LINGKUNGAN'!F66</f>
        <v/>
      </c>
      <c r="AZ17" s="553">
        <f>'B.DP-LINGKUNGAN'!I66</f>
        <v>1</v>
      </c>
      <c r="BA17" s="118" t="str">
        <f>'B.DP-LINGKUNGAN'!F69</f>
        <v/>
      </c>
      <c r="BB17" s="119">
        <f>'B.DP-LINGKUNGAN'!I69</f>
        <v>1</v>
      </c>
      <c r="BC17" s="119" t="str">
        <f>'B.DP-LINGKUNGAN'!F71</f>
        <v/>
      </c>
      <c r="BD17" s="119">
        <f>'B.DP-LINGKUNGAN'!I71</f>
        <v>1</v>
      </c>
      <c r="BE17" s="583">
        <f>IF(AND(BA17=1,BC17=1),1,0)</f>
        <v>0</v>
      </c>
      <c r="BF17" s="653">
        <v>0</v>
      </c>
      <c r="BG17" s="653">
        <v>0</v>
      </c>
      <c r="BH17" s="654">
        <v>0</v>
      </c>
      <c r="BI17" s="121">
        <f>'B.DP-LINGKUNGAN'!F76</f>
        <v>1</v>
      </c>
      <c r="BJ17" s="111" t="str">
        <f>'B.DP-LINGKUNGAN'!I76</f>
        <v/>
      </c>
      <c r="BK17" s="111" t="str">
        <f>'B.DP-LINGKUNGAN'!F78</f>
        <v/>
      </c>
      <c r="BL17" s="653">
        <v>0</v>
      </c>
      <c r="BM17" s="119" t="str">
        <f>'B.DP-LINGKUNGAN'!F80</f>
        <v/>
      </c>
      <c r="BN17" s="119" t="str">
        <f>'B.DP-LINGKUNGAN'!I80</f>
        <v/>
      </c>
      <c r="BO17" s="119" t="str">
        <f>'B.DP-LINGKUNGAN'!F82</f>
        <v/>
      </c>
      <c r="BP17" s="119" t="str">
        <f>'B.DP-LINGKUNGAN'!I82</f>
        <v/>
      </c>
      <c r="BQ17" s="119" t="str">
        <f>'B.DP-LINGKUNGAN'!L82</f>
        <v/>
      </c>
      <c r="BR17" s="111" t="str">
        <f>'B.DP-LINGKUNGAN'!F84</f>
        <v/>
      </c>
      <c r="BS17" s="111" t="str">
        <f>'B.DP-LINGKUNGAN'!I84</f>
        <v/>
      </c>
      <c r="BT17" s="111" t="str">
        <f>'B.DP-LINGKUNGAN'!F86</f>
        <v/>
      </c>
      <c r="BU17" s="418">
        <f>'B.DP-LINGKUNGAN'!I86</f>
        <v>1</v>
      </c>
      <c r="BV17" s="111">
        <f>'B.DP-LINGKUNGAN'!F88</f>
        <v>1</v>
      </c>
      <c r="BW17" s="419" t="str">
        <f>'B.DP-LINGKUNGAN'!I88</f>
        <v/>
      </c>
      <c r="BX17" s="583">
        <f>IF(OR(BS17=1,BV17=1),1,0)</f>
        <v>1</v>
      </c>
      <c r="BY17" s="841">
        <f>IF(OR(BR17=1,BT17=1),1,0)</f>
        <v>0</v>
      </c>
      <c r="BZ17" s="121" t="str">
        <f>'B.DP-LINGKUNGAN'!F91</f>
        <v/>
      </c>
      <c r="CA17" s="111" t="str">
        <f>'B.DP-LINGKUNGAN'!I91</f>
        <v/>
      </c>
      <c r="CB17" s="111">
        <f>'B.DP-LINGKUNGAN'!L91</f>
        <v>1</v>
      </c>
      <c r="CC17" s="111" t="str">
        <f>'B.DP-LINGKUNGAN'!F93</f>
        <v/>
      </c>
      <c r="CD17" s="111" t="str">
        <f>'B.DP-LINGKUNGAN'!I93</f>
        <v/>
      </c>
      <c r="CE17" s="111" t="str">
        <f>'B.DP-LINGKUNGAN'!L93</f>
        <v/>
      </c>
      <c r="CF17" s="111">
        <f>'B.DP-LINGKUNGAN'!F95</f>
        <v>1</v>
      </c>
      <c r="CG17" s="111">
        <f>'B.DP-LINGKUNGAN'!I95</f>
        <v>1</v>
      </c>
      <c r="CH17" s="111" t="str">
        <f>'B.DP-LINGKUNGAN'!L95</f>
        <v/>
      </c>
      <c r="CI17" s="111" t="str">
        <f>'B.DP-LINGKUNGAN'!F97</f>
        <v/>
      </c>
      <c r="CJ17" s="111" t="str">
        <f>'B.DP-LINGKUNGAN'!I97</f>
        <v/>
      </c>
      <c r="CK17" s="121" t="str">
        <f>'B.DP-LINGKUNGAN'!L97</f>
        <v/>
      </c>
      <c r="CL17" s="121" t="str">
        <f>'B.DP-LINGKUNGAN'!F100</f>
        <v/>
      </c>
      <c r="CM17" s="111">
        <f>'B.DP-LINGKUNGAN'!I100</f>
        <v>1</v>
      </c>
      <c r="CN17" s="111" t="str">
        <f>'B.DP-LINGKUNGAN'!F103</f>
        <v/>
      </c>
      <c r="CO17" s="550">
        <f>'B.DP-LINGKUNGAN'!I103</f>
        <v>1</v>
      </c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89"/>
      <c r="ER17" s="89"/>
      <c r="ES17" s="89"/>
      <c r="ET17" s="89"/>
      <c r="EU17" s="89"/>
      <c r="EV17" s="89"/>
      <c r="EW17" s="89"/>
      <c r="EX17" s="89"/>
      <c r="EY17" s="89"/>
      <c r="EZ17" s="89"/>
      <c r="FA17" s="89"/>
      <c r="FB17" s="89"/>
      <c r="FC17" s="89"/>
      <c r="FD17" s="89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89"/>
      <c r="FQ17" s="89"/>
      <c r="FR17" s="89"/>
      <c r="FS17" s="89"/>
      <c r="FT17" s="89"/>
      <c r="FU17" s="89"/>
      <c r="FV17" s="89"/>
      <c r="FW17" s="89"/>
      <c r="FX17" s="89"/>
      <c r="FY17" s="89"/>
      <c r="FZ17" s="89"/>
      <c r="GA17" s="89"/>
      <c r="GB17" s="89"/>
      <c r="GC17" s="89"/>
      <c r="GD17" s="89"/>
      <c r="GE17" s="89"/>
      <c r="GF17" s="89"/>
      <c r="GG17" s="89"/>
      <c r="GH17" s="89"/>
      <c r="GI17" s="89"/>
      <c r="GJ17" s="89"/>
      <c r="GK17" s="89"/>
      <c r="GL17" s="89"/>
      <c r="GM17" s="89"/>
      <c r="GN17" s="89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89"/>
      <c r="HD17" s="89"/>
      <c r="HE17" s="89"/>
      <c r="HF17" s="89"/>
      <c r="HG17" s="89"/>
      <c r="HH17" s="89"/>
      <c r="HI17" s="89"/>
      <c r="HJ17" s="89"/>
      <c r="HK17" s="89"/>
      <c r="HL17" s="89"/>
      <c r="HM17" s="89"/>
      <c r="HN17" s="89"/>
      <c r="HO17" s="89"/>
      <c r="HP17" s="89"/>
      <c r="HQ17" s="89"/>
      <c r="HR17" s="89"/>
      <c r="HS17" s="89"/>
      <c r="HT17" s="89"/>
      <c r="HU17" s="89"/>
      <c r="HV17" s="89"/>
      <c r="HW17" s="89"/>
      <c r="HX17" s="89"/>
      <c r="HY17" s="89"/>
      <c r="HZ17" s="89"/>
      <c r="IA17" s="89"/>
      <c r="IB17" s="89"/>
      <c r="IC17" s="89"/>
      <c r="ID17" s="89"/>
      <c r="IE17" s="89"/>
      <c r="IF17" s="89"/>
      <c r="IG17" s="89"/>
      <c r="IH17" s="89"/>
      <c r="II17" s="89"/>
      <c r="IJ17" s="89"/>
      <c r="IK17" s="89"/>
      <c r="IL17" s="89"/>
      <c r="IM17" s="89"/>
      <c r="IN17" s="89"/>
      <c r="IO17" s="89"/>
      <c r="IP17" s="89"/>
      <c r="IQ17" s="89"/>
      <c r="IR17" s="89"/>
      <c r="IS17" s="89"/>
      <c r="IT17" s="89"/>
      <c r="IU17" s="89"/>
      <c r="IV17" s="89"/>
    </row>
    <row r="18" spans="1:256" ht="22.5" customHeight="1" x14ac:dyDescent="0.25"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328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123"/>
      <c r="CK18" s="84"/>
      <c r="CL18" s="84"/>
      <c r="CM18" s="84"/>
      <c r="CN18" s="84"/>
      <c r="CO18" s="84"/>
    </row>
  </sheetData>
  <mergeCells count="120">
    <mergeCell ref="BZ14:CE14"/>
    <mergeCell ref="BV12:BW13"/>
    <mergeCell ref="BX11:BX13"/>
    <mergeCell ref="CF14:CK14"/>
    <mergeCell ref="BV1:BW1"/>
    <mergeCell ref="BZ1:CE1"/>
    <mergeCell ref="CF1:CK1"/>
    <mergeCell ref="CL10:CO10"/>
    <mergeCell ref="CN14:CO14"/>
    <mergeCell ref="CN11:CO12"/>
    <mergeCell ref="BY11:BY13"/>
    <mergeCell ref="BZ11:CE12"/>
    <mergeCell ref="CL11:CM12"/>
    <mergeCell ref="CL14:CM14"/>
    <mergeCell ref="BZ10:CK10"/>
    <mergeCell ref="X1:Z1"/>
    <mergeCell ref="AA1:AB1"/>
    <mergeCell ref="AC1:AD1"/>
    <mergeCell ref="AF1:AH1"/>
    <mergeCell ref="AY1:AZ1"/>
    <mergeCell ref="AY10:AZ10"/>
    <mergeCell ref="BI10:BY10"/>
    <mergeCell ref="BA10:BH10"/>
    <mergeCell ref="CF11:CK12"/>
    <mergeCell ref="BR14:BU14"/>
    <mergeCell ref="BI1:BL1"/>
    <mergeCell ref="BM1:BQ1"/>
    <mergeCell ref="BR1:BU1"/>
    <mergeCell ref="BS12:BS13"/>
    <mergeCell ref="BT12:BT13"/>
    <mergeCell ref="BM11:BQ11"/>
    <mergeCell ref="BR11:BW11"/>
    <mergeCell ref="BU12:BU13"/>
    <mergeCell ref="BR12:BR13"/>
    <mergeCell ref="BV14:BW14"/>
    <mergeCell ref="BP12:BP13"/>
    <mergeCell ref="BI12:BI13"/>
    <mergeCell ref="BI11:BL11"/>
    <mergeCell ref="BI14:BL14"/>
    <mergeCell ref="BK12:BK13"/>
    <mergeCell ref="BL12:BL13"/>
    <mergeCell ref="BS5:BS7"/>
    <mergeCell ref="BU5:BV5"/>
    <mergeCell ref="BM12:BM13"/>
    <mergeCell ref="BM14:BQ14"/>
    <mergeCell ref="BN12:BN13"/>
    <mergeCell ref="BQ12:BQ13"/>
    <mergeCell ref="D11:I11"/>
    <mergeCell ref="J11:O11"/>
    <mergeCell ref="X11:AD11"/>
    <mergeCell ref="AE11:AE13"/>
    <mergeCell ref="AF11:AH11"/>
    <mergeCell ref="AI11:AS11"/>
    <mergeCell ref="X12:Z12"/>
    <mergeCell ref="AM12:AN12"/>
    <mergeCell ref="AO12:AO13"/>
    <mergeCell ref="AJ12:AK12"/>
    <mergeCell ref="O12:O13"/>
    <mergeCell ref="BJ12:BJ13"/>
    <mergeCell ref="BO12:BO13"/>
    <mergeCell ref="AT11:AU11"/>
    <mergeCell ref="AY11:AZ12"/>
    <mergeCell ref="AL12:AL13"/>
    <mergeCell ref="AJ14:AK14"/>
    <mergeCell ref="AA12:AB12"/>
    <mergeCell ref="AC12:AD12"/>
    <mergeCell ref="BF11:BH11"/>
    <mergeCell ref="AU12:AU13"/>
    <mergeCell ref="X14:Z14"/>
    <mergeCell ref="AA14:AB14"/>
    <mergeCell ref="AC14:AD14"/>
    <mergeCell ref="AR12:AR13"/>
    <mergeCell ref="AP12:AQ12"/>
    <mergeCell ref="AM14:AN14"/>
    <mergeCell ref="AP14:AQ14"/>
    <mergeCell ref="BC14:BD14"/>
    <mergeCell ref="BF12:BG12"/>
    <mergeCell ref="BE12:BE14"/>
    <mergeCell ref="BF14:BG14"/>
    <mergeCell ref="BH12:BH14"/>
    <mergeCell ref="AY14:AZ14"/>
    <mergeCell ref="BA14:BB14"/>
    <mergeCell ref="BA12:BB12"/>
    <mergeCell ref="B10:B15"/>
    <mergeCell ref="C10:C15"/>
    <mergeCell ref="D10:I10"/>
    <mergeCell ref="J10:W10"/>
    <mergeCell ref="X10:AX10"/>
    <mergeCell ref="AS12:AS13"/>
    <mergeCell ref="AT12:AT13"/>
    <mergeCell ref="AF12:AF13"/>
    <mergeCell ref="AG12:AG13"/>
    <mergeCell ref="AH12:AH13"/>
    <mergeCell ref="AX12:AX13"/>
    <mergeCell ref="AF14:AH14"/>
    <mergeCell ref="AV12:AV14"/>
    <mergeCell ref="D12:D13"/>
    <mergeCell ref="E12:E13"/>
    <mergeCell ref="F12:F13"/>
    <mergeCell ref="G12:G13"/>
    <mergeCell ref="H12:H14"/>
    <mergeCell ref="AI12:AI13"/>
    <mergeCell ref="I12:I14"/>
    <mergeCell ref="BC12:BD12"/>
    <mergeCell ref="AW12:AW14"/>
    <mergeCell ref="J12:J13"/>
    <mergeCell ref="K12:K13"/>
    <mergeCell ref="L12:L13"/>
    <mergeCell ref="Q12:Q13"/>
    <mergeCell ref="R12:R13"/>
    <mergeCell ref="M12:M13"/>
    <mergeCell ref="P11:W11"/>
    <mergeCell ref="P12:P13"/>
    <mergeCell ref="T12:T13"/>
    <mergeCell ref="U12:U13"/>
    <mergeCell ref="N12:N14"/>
    <mergeCell ref="V12:V14"/>
    <mergeCell ref="W12:W14"/>
    <mergeCell ref="S12:S13"/>
    <mergeCell ref="BA11:BE1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95"/>
  <sheetViews>
    <sheetView zoomScale="110" zoomScaleNormal="110" workbookViewId="0">
      <selection activeCell="C27" sqref="C27"/>
    </sheetView>
  </sheetViews>
  <sheetFormatPr defaultRowHeight="15" x14ac:dyDescent="0.25"/>
  <cols>
    <col min="2" max="2" width="37.28515625" customWidth="1"/>
    <col min="3" max="3" width="88.140625" customWidth="1"/>
    <col min="4" max="4" width="13.28515625" customWidth="1"/>
    <col min="5" max="5" width="18.42578125" bestFit="1" customWidth="1"/>
    <col min="6" max="6" width="18.85546875" customWidth="1"/>
    <col min="7" max="7" width="2.42578125" style="343" customWidth="1"/>
    <col min="8" max="8" width="86.85546875" style="428" hidden="1" customWidth="1"/>
    <col min="9" max="22" width="9.140625" style="343"/>
  </cols>
  <sheetData>
    <row r="1" spans="1:13" s="343" customFormat="1" x14ac:dyDescent="0.25">
      <c r="E1" s="443"/>
      <c r="H1" s="428"/>
    </row>
    <row r="2" spans="1:13" s="343" customFormat="1" x14ac:dyDescent="0.25">
      <c r="A2" s="331" t="s">
        <v>241</v>
      </c>
      <c r="B2" s="344" t="s">
        <v>13</v>
      </c>
      <c r="C2" s="842" t="str">
        <f>Cover!F17</f>
        <v>JAWA TENGAH</v>
      </c>
      <c r="H2" s="428"/>
    </row>
    <row r="3" spans="1:13" s="343" customFormat="1" x14ac:dyDescent="0.25">
      <c r="A3" s="331" t="s">
        <v>242</v>
      </c>
      <c r="B3" s="344" t="s">
        <v>895</v>
      </c>
      <c r="C3" s="1048" t="str">
        <f>Cover!F18</f>
        <v>SUKOHARJO</v>
      </c>
      <c r="H3" s="428"/>
    </row>
    <row r="4" spans="1:13" s="343" customFormat="1" x14ac:dyDescent="0.25">
      <c r="A4" s="331" t="s">
        <v>516</v>
      </c>
      <c r="B4" s="344" t="s">
        <v>12</v>
      </c>
      <c r="C4" s="1048" t="str">
        <f>Cover!F19</f>
        <v>MOJOLABAN</v>
      </c>
      <c r="H4" s="428"/>
    </row>
    <row r="5" spans="1:13" s="343" customFormat="1" x14ac:dyDescent="0.25">
      <c r="A5" s="331" t="s">
        <v>508</v>
      </c>
      <c r="B5" s="344" t="s">
        <v>517</v>
      </c>
      <c r="C5" s="842" t="str">
        <f>Cover!F20</f>
        <v>BEKONANG</v>
      </c>
      <c r="H5" s="428"/>
    </row>
    <row r="6" spans="1:13" s="343" customFormat="1" x14ac:dyDescent="0.25">
      <c r="A6" s="331" t="s">
        <v>509</v>
      </c>
      <c r="B6" s="345" t="s">
        <v>890</v>
      </c>
      <c r="C6" s="842" t="str">
        <f>Cover!F21</f>
        <v>RT003-RW008</v>
      </c>
      <c r="H6" s="428"/>
    </row>
    <row r="7" spans="1:13" s="343" customFormat="1" x14ac:dyDescent="0.25">
      <c r="A7" s="331" t="s">
        <v>510</v>
      </c>
      <c r="B7" s="346" t="s">
        <v>149</v>
      </c>
      <c r="C7" s="843">
        <f>'A.6.1'!P167</f>
        <v>40</v>
      </c>
      <c r="H7" s="428"/>
    </row>
    <row r="8" spans="1:13" s="343" customFormat="1" x14ac:dyDescent="0.25">
      <c r="A8" s="331" t="s">
        <v>511</v>
      </c>
      <c r="B8" s="346" t="s">
        <v>10</v>
      </c>
      <c r="C8" s="843">
        <f>'A.6.1'!S167</f>
        <v>40</v>
      </c>
      <c r="H8" s="428"/>
    </row>
    <row r="9" spans="1:13" s="343" customFormat="1" ht="28.5" x14ac:dyDescent="0.25">
      <c r="A9" s="331" t="s">
        <v>243</v>
      </c>
      <c r="B9" s="346" t="s">
        <v>518</v>
      </c>
      <c r="C9" s="843">
        <f>'A.6.1'!Q167</f>
        <v>40</v>
      </c>
      <c r="H9" s="428"/>
    </row>
    <row r="10" spans="1:13" s="343" customFormat="1" ht="28.5" x14ac:dyDescent="0.25">
      <c r="A10" s="331" t="s">
        <v>341</v>
      </c>
      <c r="B10" s="346" t="s">
        <v>519</v>
      </c>
      <c r="C10" s="843">
        <f>C7-C9</f>
        <v>0</v>
      </c>
      <c r="H10" s="428"/>
    </row>
    <row r="11" spans="1:13" s="343" customFormat="1" x14ac:dyDescent="0.25">
      <c r="A11" s="331" t="s">
        <v>520</v>
      </c>
      <c r="B11" s="346" t="s">
        <v>521</v>
      </c>
      <c r="C11" s="843">
        <f>'A.6.1'!T167</f>
        <v>65</v>
      </c>
      <c r="H11" s="428"/>
    </row>
    <row r="12" spans="1:13" s="343" customFormat="1" x14ac:dyDescent="0.25">
      <c r="A12" s="331" t="s">
        <v>522</v>
      </c>
      <c r="B12" s="346" t="s">
        <v>512</v>
      </c>
      <c r="C12" s="843">
        <f>'A.6.1'!U167</f>
        <v>66</v>
      </c>
      <c r="H12" s="428"/>
    </row>
    <row r="13" spans="1:13" s="343" customFormat="1" ht="15.75" x14ac:dyDescent="0.25">
      <c r="A13" s="331" t="s">
        <v>541</v>
      </c>
      <c r="B13" s="347" t="s">
        <v>523</v>
      </c>
      <c r="C13" s="844">
        <f>SUM(C11:C12)</f>
        <v>131</v>
      </c>
      <c r="H13" s="428"/>
    </row>
    <row r="14" spans="1:13" s="343" customFormat="1" ht="6.75" customHeight="1" x14ac:dyDescent="0.25">
      <c r="H14" s="428"/>
    </row>
    <row r="15" spans="1:13" customFormat="1" x14ac:dyDescent="0.25">
      <c r="A15" s="1610" t="s">
        <v>244</v>
      </c>
      <c r="B15" s="1580" t="s">
        <v>741</v>
      </c>
      <c r="C15" s="1610" t="s">
        <v>742</v>
      </c>
      <c r="D15" s="1610" t="s">
        <v>463</v>
      </c>
      <c r="E15" s="1580" t="s">
        <v>464</v>
      </c>
      <c r="F15" s="1580" t="s">
        <v>361</v>
      </c>
      <c r="G15" s="343"/>
      <c r="H15" s="1586" t="s">
        <v>595</v>
      </c>
      <c r="I15" s="343"/>
      <c r="J15" s="343"/>
      <c r="K15" s="343"/>
      <c r="L15" s="343"/>
      <c r="M15" s="343"/>
    </row>
    <row r="16" spans="1:13" customFormat="1" x14ac:dyDescent="0.25">
      <c r="A16" s="1610"/>
      <c r="B16" s="1611"/>
      <c r="C16" s="1610"/>
      <c r="D16" s="1610"/>
      <c r="E16" s="1580"/>
      <c r="F16" s="1580"/>
      <c r="G16" s="343"/>
      <c r="H16" s="1587"/>
      <c r="I16" s="343"/>
      <c r="J16" s="343"/>
      <c r="K16" s="343"/>
      <c r="L16" s="343"/>
      <c r="M16" s="343"/>
    </row>
    <row r="17" spans="1:22" x14ac:dyDescent="0.25">
      <c r="A17" s="898" t="s">
        <v>241</v>
      </c>
      <c r="B17" s="899" t="s">
        <v>245</v>
      </c>
      <c r="C17" s="900"/>
      <c r="D17" s="901"/>
      <c r="E17" s="901"/>
      <c r="F17" s="902"/>
      <c r="N17"/>
      <c r="O17"/>
      <c r="P17"/>
      <c r="Q17"/>
      <c r="R17"/>
      <c r="S17"/>
      <c r="T17"/>
      <c r="U17"/>
      <c r="V17"/>
    </row>
    <row r="18" spans="1:22" x14ac:dyDescent="0.25">
      <c r="A18" s="1594">
        <v>1</v>
      </c>
      <c r="B18" s="1583" t="s">
        <v>239</v>
      </c>
      <c r="C18" s="332" t="s">
        <v>524</v>
      </c>
      <c r="D18" s="866">
        <f>A.1_Update!U167</f>
        <v>40</v>
      </c>
      <c r="E18" s="855" t="s">
        <v>525</v>
      </c>
      <c r="F18" s="1594" t="s">
        <v>93</v>
      </c>
      <c r="H18" s="436" t="s">
        <v>576</v>
      </c>
      <c r="M18" s="424"/>
      <c r="N18"/>
      <c r="O18"/>
      <c r="P18"/>
      <c r="Q18"/>
      <c r="R18"/>
      <c r="S18"/>
      <c r="T18"/>
      <c r="U18"/>
      <c r="V18"/>
    </row>
    <row r="19" spans="1:22" x14ac:dyDescent="0.25">
      <c r="A19" s="1595"/>
      <c r="B19" s="1585"/>
      <c r="C19" s="332" t="s">
        <v>543</v>
      </c>
      <c r="D19" s="867">
        <f>A.1_Update!U169</f>
        <v>1</v>
      </c>
      <c r="E19" s="856" t="s">
        <v>462</v>
      </c>
      <c r="F19" s="1595"/>
      <c r="H19" s="429" t="s">
        <v>556</v>
      </c>
      <c r="M19" s="424"/>
      <c r="N19"/>
      <c r="O19"/>
      <c r="P19"/>
      <c r="Q19"/>
      <c r="R19"/>
      <c r="S19"/>
      <c r="T19"/>
      <c r="U19"/>
      <c r="V19"/>
    </row>
    <row r="20" spans="1:22" x14ac:dyDescent="0.25">
      <c r="A20" s="1612">
        <v>2</v>
      </c>
      <c r="B20" s="1634" t="s">
        <v>238</v>
      </c>
      <c r="C20" s="897" t="s">
        <v>461</v>
      </c>
      <c r="D20" s="868">
        <f>'B.1-B.6-Lingkungan (tk RT)'!E17</f>
        <v>0.8</v>
      </c>
      <c r="E20" s="869" t="s">
        <v>465</v>
      </c>
      <c r="F20" s="1618" t="s">
        <v>162</v>
      </c>
      <c r="H20" s="430" t="s">
        <v>577</v>
      </c>
      <c r="M20" s="424"/>
      <c r="N20"/>
      <c r="O20"/>
      <c r="P20"/>
      <c r="Q20"/>
      <c r="R20"/>
      <c r="S20"/>
      <c r="T20"/>
      <c r="U20"/>
      <c r="V20"/>
    </row>
    <row r="21" spans="1:22" x14ac:dyDescent="0.25">
      <c r="A21" s="1613"/>
      <c r="B21" s="1635"/>
      <c r="C21" s="897" t="s">
        <v>526</v>
      </c>
      <c r="D21" s="869">
        <f>'B.1-B.6-Lingkungan (tk RT)'!F17</f>
        <v>40</v>
      </c>
      <c r="E21" s="869" t="s">
        <v>467</v>
      </c>
      <c r="F21" s="1618"/>
      <c r="H21" s="437" t="s">
        <v>578</v>
      </c>
      <c r="M21" s="424"/>
      <c r="N21"/>
      <c r="O21"/>
      <c r="P21"/>
      <c r="Q21"/>
      <c r="R21"/>
      <c r="S21"/>
      <c r="T21"/>
      <c r="U21"/>
      <c r="V21"/>
    </row>
    <row r="22" spans="1:22" x14ac:dyDescent="0.25">
      <c r="A22" s="1613"/>
      <c r="B22" s="1635"/>
      <c r="C22" s="897" t="s">
        <v>527</v>
      </c>
      <c r="D22" s="870">
        <f>D21/D20</f>
        <v>50</v>
      </c>
      <c r="E22" s="885" t="s">
        <v>466</v>
      </c>
      <c r="F22" s="1618"/>
      <c r="H22" s="432" t="s">
        <v>558</v>
      </c>
      <c r="M22" s="424"/>
      <c r="N22"/>
      <c r="O22"/>
      <c r="P22"/>
      <c r="Q22"/>
      <c r="R22"/>
      <c r="S22"/>
      <c r="T22"/>
      <c r="U22"/>
      <c r="V22"/>
    </row>
    <row r="23" spans="1:22" x14ac:dyDescent="0.25">
      <c r="A23" s="1614"/>
      <c r="B23" s="1636"/>
      <c r="C23" s="897" t="s">
        <v>635</v>
      </c>
      <c r="D23" s="870"/>
      <c r="E23" s="885" t="s">
        <v>465</v>
      </c>
      <c r="F23" s="1618"/>
      <c r="H23" s="432" t="s">
        <v>558</v>
      </c>
      <c r="M23" s="424"/>
      <c r="N23"/>
      <c r="O23"/>
      <c r="P23"/>
      <c r="Q23"/>
      <c r="R23"/>
      <c r="S23"/>
      <c r="T23"/>
      <c r="U23"/>
      <c r="V23"/>
    </row>
    <row r="24" spans="1:22" x14ac:dyDescent="0.25">
      <c r="A24" s="334">
        <v>3</v>
      </c>
      <c r="B24" s="335" t="s">
        <v>240</v>
      </c>
      <c r="C24" s="845" t="s">
        <v>528</v>
      </c>
      <c r="D24" s="871">
        <f>A.2!L167</f>
        <v>37</v>
      </c>
      <c r="E24" s="857" t="s">
        <v>525</v>
      </c>
      <c r="F24" s="1619" t="s">
        <v>360</v>
      </c>
      <c r="H24" s="431" t="s">
        <v>579</v>
      </c>
      <c r="M24" s="424"/>
      <c r="N24"/>
      <c r="O24"/>
      <c r="P24"/>
      <c r="Q24"/>
      <c r="R24"/>
      <c r="S24"/>
      <c r="T24"/>
      <c r="U24"/>
      <c r="V24"/>
    </row>
    <row r="25" spans="1:22" x14ac:dyDescent="0.25">
      <c r="A25" s="336"/>
      <c r="B25" s="337"/>
      <c r="C25" s="846" t="s">
        <v>544</v>
      </c>
      <c r="D25" s="872">
        <f>A.2!L169</f>
        <v>0.92500000000000004</v>
      </c>
      <c r="E25" s="858" t="s">
        <v>462</v>
      </c>
      <c r="F25" s="1619"/>
      <c r="H25" s="438" t="s">
        <v>556</v>
      </c>
      <c r="M25" s="424"/>
      <c r="N25"/>
      <c r="O25"/>
      <c r="P25"/>
      <c r="Q25"/>
      <c r="R25"/>
      <c r="S25"/>
      <c r="T25"/>
      <c r="U25"/>
      <c r="V25"/>
    </row>
    <row r="26" spans="1:22" x14ac:dyDescent="0.25">
      <c r="A26" s="336"/>
      <c r="B26" s="337"/>
      <c r="C26" s="338" t="s">
        <v>529</v>
      </c>
      <c r="D26" s="871">
        <f>A.2!S167</f>
        <v>35</v>
      </c>
      <c r="E26" s="857" t="s">
        <v>525</v>
      </c>
      <c r="F26" s="1619"/>
      <c r="H26" s="437" t="s">
        <v>579</v>
      </c>
      <c r="M26" s="424"/>
      <c r="N26"/>
      <c r="O26"/>
      <c r="P26"/>
      <c r="Q26"/>
      <c r="R26"/>
      <c r="S26"/>
      <c r="T26"/>
      <c r="U26"/>
      <c r="V26"/>
    </row>
    <row r="27" spans="1:22" ht="26.25" customHeight="1" x14ac:dyDescent="0.25">
      <c r="A27" s="339"/>
      <c r="B27" s="340"/>
      <c r="C27" s="332" t="s">
        <v>545</v>
      </c>
      <c r="D27" s="873">
        <f>A.2!S169</f>
        <v>0.875</v>
      </c>
      <c r="E27" s="859" t="s">
        <v>462</v>
      </c>
      <c r="F27" s="1619"/>
      <c r="H27" s="432" t="s">
        <v>556</v>
      </c>
      <c r="M27" s="424"/>
      <c r="N27"/>
      <c r="O27"/>
      <c r="P27"/>
      <c r="Q27"/>
      <c r="R27"/>
      <c r="S27"/>
      <c r="T27"/>
      <c r="U27"/>
      <c r="V27"/>
    </row>
    <row r="28" spans="1:22" x14ac:dyDescent="0.25">
      <c r="A28" s="1604">
        <v>4</v>
      </c>
      <c r="B28" s="1598" t="s">
        <v>291</v>
      </c>
      <c r="C28" s="903" t="s">
        <v>555</v>
      </c>
      <c r="D28" s="874">
        <f>'B.1-B.6-Lingkungan (tk RT)'!J17</f>
        <v>685</v>
      </c>
      <c r="E28" s="874" t="s">
        <v>530</v>
      </c>
      <c r="F28" s="1631" t="s">
        <v>165</v>
      </c>
      <c r="H28" s="431" t="s">
        <v>559</v>
      </c>
      <c r="M28" s="424"/>
      <c r="N28"/>
      <c r="O28"/>
      <c r="P28"/>
      <c r="Q28"/>
      <c r="R28"/>
      <c r="S28"/>
      <c r="T28"/>
      <c r="U28"/>
      <c r="V28"/>
    </row>
    <row r="29" spans="1:22" x14ac:dyDescent="0.25">
      <c r="A29" s="1605"/>
      <c r="B29" s="1599"/>
      <c r="C29" s="904" t="s">
        <v>874</v>
      </c>
      <c r="D29" s="875">
        <f>'B.1-B.6-Lingkungan (tk RT)'!K17</f>
        <v>685</v>
      </c>
      <c r="E29" s="875" t="s">
        <v>530</v>
      </c>
      <c r="F29" s="1632"/>
      <c r="H29" s="438" t="s">
        <v>560</v>
      </c>
      <c r="M29" s="424"/>
      <c r="N29"/>
      <c r="O29"/>
      <c r="P29"/>
      <c r="Q29"/>
      <c r="R29"/>
      <c r="S29"/>
      <c r="T29"/>
      <c r="U29"/>
      <c r="V29"/>
    </row>
    <row r="30" spans="1:22" x14ac:dyDescent="0.25">
      <c r="A30" s="1605"/>
      <c r="B30" s="1599"/>
      <c r="C30" s="904" t="s">
        <v>875</v>
      </c>
      <c r="D30" s="875">
        <f>'B.1-B.6-Lingkungan (tk RT)'!L17</f>
        <v>685</v>
      </c>
      <c r="E30" s="905" t="s">
        <v>530</v>
      </c>
      <c r="F30" s="1632"/>
      <c r="H30" s="437" t="s">
        <v>580</v>
      </c>
      <c r="M30" s="424"/>
      <c r="N30"/>
      <c r="O30"/>
      <c r="P30"/>
      <c r="Q30"/>
      <c r="R30"/>
      <c r="S30"/>
      <c r="T30"/>
      <c r="U30"/>
      <c r="V30"/>
    </row>
    <row r="31" spans="1:22" ht="28.5" x14ac:dyDescent="0.25">
      <c r="A31" s="1605"/>
      <c r="B31" s="1599"/>
      <c r="C31" s="904" t="s">
        <v>719</v>
      </c>
      <c r="D31" s="875">
        <f>'B.1-B.6-Lingkungan (tk RT)'!M17</f>
        <v>300</v>
      </c>
      <c r="E31" s="905" t="s">
        <v>530</v>
      </c>
      <c r="F31" s="1632"/>
      <c r="H31" s="437"/>
      <c r="M31" s="424"/>
      <c r="N31"/>
      <c r="O31"/>
      <c r="P31"/>
      <c r="Q31"/>
      <c r="R31"/>
      <c r="S31"/>
      <c r="T31"/>
      <c r="U31"/>
      <c r="V31"/>
    </row>
    <row r="32" spans="1:22" ht="28.5" x14ac:dyDescent="0.25">
      <c r="A32" s="1605"/>
      <c r="B32" s="1599"/>
      <c r="C32" s="904" t="s">
        <v>718</v>
      </c>
      <c r="D32" s="876">
        <f>IF(D33=0,0,D31/D33)</f>
        <v>0.30456852791878175</v>
      </c>
      <c r="E32" s="905"/>
      <c r="F32" s="1632"/>
      <c r="H32" s="437"/>
      <c r="M32" s="424"/>
      <c r="N32"/>
      <c r="O32"/>
      <c r="P32"/>
      <c r="Q32"/>
      <c r="R32"/>
      <c r="S32"/>
      <c r="T32"/>
      <c r="U32"/>
      <c r="V32"/>
    </row>
    <row r="33" spans="1:22" x14ac:dyDescent="0.25">
      <c r="A33" s="1605"/>
      <c r="B33" s="1599"/>
      <c r="C33" s="904" t="s">
        <v>598</v>
      </c>
      <c r="D33" s="875">
        <f>'B.1-B.6-Lingkungan (tk RT)'!N17</f>
        <v>985</v>
      </c>
      <c r="E33" s="905" t="s">
        <v>530</v>
      </c>
      <c r="F33" s="1632"/>
      <c r="H33" s="437"/>
      <c r="M33" s="424"/>
      <c r="N33"/>
      <c r="O33"/>
      <c r="P33"/>
      <c r="Q33"/>
      <c r="R33"/>
      <c r="S33"/>
      <c r="T33"/>
      <c r="U33"/>
      <c r="V33"/>
    </row>
    <row r="34" spans="1:22" x14ac:dyDescent="0.25">
      <c r="A34" s="1605"/>
      <c r="B34" s="1599"/>
      <c r="C34" s="904" t="s">
        <v>618</v>
      </c>
      <c r="D34" s="876">
        <f>'B.1-B.6-Lingkungan (tk RT)'!O17</f>
        <v>0.69543147208121825</v>
      </c>
      <c r="E34" s="875" t="s">
        <v>462</v>
      </c>
      <c r="F34" s="1632"/>
      <c r="H34" s="438" t="s">
        <v>556</v>
      </c>
      <c r="M34" s="424"/>
      <c r="N34"/>
      <c r="O34"/>
      <c r="P34"/>
      <c r="Q34"/>
      <c r="R34"/>
      <c r="S34"/>
      <c r="T34"/>
      <c r="U34"/>
      <c r="V34"/>
    </row>
    <row r="35" spans="1:22" ht="28.5" x14ac:dyDescent="0.25">
      <c r="A35" s="1605"/>
      <c r="B35" s="1599"/>
      <c r="C35" s="904" t="s">
        <v>568</v>
      </c>
      <c r="D35" s="877">
        <f>'B.1-B.6-Lingkungan (tk RT)'!P17</f>
        <v>0</v>
      </c>
      <c r="E35" s="875" t="s">
        <v>530</v>
      </c>
      <c r="F35" s="1632"/>
      <c r="H35" s="438"/>
      <c r="M35" s="424"/>
      <c r="N35"/>
      <c r="O35"/>
      <c r="P35"/>
      <c r="Q35"/>
      <c r="R35"/>
      <c r="S35"/>
      <c r="T35"/>
      <c r="U35"/>
      <c r="V35"/>
    </row>
    <row r="36" spans="1:22" ht="28.5" x14ac:dyDescent="0.25">
      <c r="A36" s="1605"/>
      <c r="B36" s="1599"/>
      <c r="C36" s="904" t="s">
        <v>608</v>
      </c>
      <c r="D36" s="877">
        <f>'B.1-B.6-Lingkungan (tk RT)'!Q17</f>
        <v>0</v>
      </c>
      <c r="E36" s="875" t="s">
        <v>530</v>
      </c>
      <c r="F36" s="1632"/>
      <c r="H36" s="438"/>
      <c r="M36" s="424"/>
      <c r="N36"/>
      <c r="O36"/>
      <c r="P36"/>
      <c r="Q36"/>
      <c r="R36"/>
      <c r="S36"/>
      <c r="T36"/>
      <c r="U36"/>
      <c r="V36"/>
    </row>
    <row r="37" spans="1:22" ht="28.5" x14ac:dyDescent="0.25">
      <c r="A37" s="1605"/>
      <c r="B37" s="1599"/>
      <c r="C37" s="904" t="s">
        <v>601</v>
      </c>
      <c r="D37" s="877">
        <f>'B.1-B.6-Lingkungan (tk RT)'!R17</f>
        <v>0</v>
      </c>
      <c r="E37" s="875" t="s">
        <v>530</v>
      </c>
      <c r="F37" s="1632"/>
      <c r="H37" s="438"/>
      <c r="M37" s="424"/>
      <c r="N37"/>
      <c r="O37"/>
      <c r="P37"/>
      <c r="Q37"/>
      <c r="R37"/>
      <c r="S37"/>
      <c r="T37"/>
      <c r="U37"/>
      <c r="V37"/>
    </row>
    <row r="38" spans="1:22" ht="28.5" x14ac:dyDescent="0.25">
      <c r="A38" s="1605"/>
      <c r="B38" s="1599"/>
      <c r="C38" s="904" t="s">
        <v>602</v>
      </c>
      <c r="D38" s="877">
        <f>'B.1-B.6-Lingkungan (tk RT)'!S17</f>
        <v>0</v>
      </c>
      <c r="E38" s="875" t="s">
        <v>530</v>
      </c>
      <c r="F38" s="1632"/>
      <c r="H38" s="438"/>
      <c r="M38" s="424"/>
      <c r="N38"/>
      <c r="O38"/>
      <c r="P38"/>
      <c r="Q38"/>
      <c r="R38"/>
      <c r="S38"/>
      <c r="T38"/>
      <c r="U38"/>
      <c r="V38"/>
    </row>
    <row r="39" spans="1:22" ht="18" customHeight="1" x14ac:dyDescent="0.25">
      <c r="A39" s="1605"/>
      <c r="B39" s="1599"/>
      <c r="C39" s="906" t="s">
        <v>569</v>
      </c>
      <c r="D39" s="877">
        <f>'B.1-B.6-Lingkungan (tk RT)'!T17</f>
        <v>50</v>
      </c>
      <c r="E39" s="875" t="s">
        <v>530</v>
      </c>
      <c r="F39" s="1632"/>
      <c r="H39" s="439" t="s">
        <v>581</v>
      </c>
      <c r="M39" s="424"/>
      <c r="N39"/>
      <c r="O39"/>
      <c r="P39"/>
      <c r="Q39"/>
      <c r="R39"/>
      <c r="S39"/>
      <c r="T39"/>
      <c r="U39"/>
      <c r="V39"/>
    </row>
    <row r="40" spans="1:22" x14ac:dyDescent="0.25">
      <c r="A40" s="1605"/>
      <c r="B40" s="1599"/>
      <c r="C40" s="906" t="s">
        <v>609</v>
      </c>
      <c r="D40" s="877">
        <f>'B.1-B.6-Lingkungan (tk RT)'!U17</f>
        <v>0</v>
      </c>
      <c r="E40" s="875" t="s">
        <v>530</v>
      </c>
      <c r="F40" s="1632"/>
      <c r="H40" s="439"/>
      <c r="M40" s="424"/>
      <c r="N40"/>
      <c r="O40"/>
      <c r="P40"/>
      <c r="Q40"/>
      <c r="R40"/>
      <c r="S40"/>
      <c r="T40"/>
      <c r="U40"/>
      <c r="V40"/>
    </row>
    <row r="41" spans="1:22" x14ac:dyDescent="0.25">
      <c r="A41" s="1605"/>
      <c r="B41" s="1599"/>
      <c r="C41" s="904" t="s">
        <v>651</v>
      </c>
      <c r="D41" s="877">
        <f>'B.1-B.6-Lingkungan (tk RT)'!V17</f>
        <v>0</v>
      </c>
      <c r="E41" s="875" t="s">
        <v>530</v>
      </c>
      <c r="F41" s="1632"/>
      <c r="H41" s="430"/>
      <c r="M41" s="424"/>
      <c r="N41"/>
      <c r="O41"/>
      <c r="P41"/>
      <c r="Q41"/>
      <c r="R41"/>
      <c r="S41"/>
      <c r="T41"/>
      <c r="U41"/>
      <c r="V41"/>
    </row>
    <row r="42" spans="1:22" x14ac:dyDescent="0.25">
      <c r="A42" s="1606"/>
      <c r="B42" s="1600"/>
      <c r="C42" s="907" t="s">
        <v>570</v>
      </c>
      <c r="D42" s="878">
        <f>'B.1-B.6-Lingkungan (tk RT)'!W17</f>
        <v>0</v>
      </c>
      <c r="E42" s="908" t="s">
        <v>462</v>
      </c>
      <c r="F42" s="1633"/>
      <c r="H42" s="429" t="s">
        <v>556</v>
      </c>
      <c r="M42" s="424"/>
      <c r="N42"/>
      <c r="O42"/>
      <c r="P42"/>
      <c r="Q42"/>
      <c r="R42"/>
      <c r="S42"/>
      <c r="T42"/>
      <c r="U42"/>
      <c r="V42"/>
    </row>
    <row r="43" spans="1:22" ht="18" customHeight="1" x14ac:dyDescent="0.25">
      <c r="A43" s="1594">
        <v>5</v>
      </c>
      <c r="B43" s="1583" t="s">
        <v>286</v>
      </c>
      <c r="C43" s="845" t="s">
        <v>571</v>
      </c>
      <c r="D43" s="879">
        <f>D44*D20</f>
        <v>0.8</v>
      </c>
      <c r="E43" s="860" t="s">
        <v>531</v>
      </c>
      <c r="F43" s="1637" t="s">
        <v>167</v>
      </c>
      <c r="H43" s="433" t="s">
        <v>574</v>
      </c>
      <c r="M43" s="424"/>
      <c r="N43"/>
      <c r="O43"/>
      <c r="P43"/>
      <c r="Q43"/>
      <c r="R43"/>
      <c r="S43"/>
      <c r="T43"/>
      <c r="U43"/>
      <c r="V43"/>
    </row>
    <row r="44" spans="1:22" x14ac:dyDescent="0.25">
      <c r="A44" s="1609"/>
      <c r="B44" s="1584"/>
      <c r="C44" s="845" t="s">
        <v>546</v>
      </c>
      <c r="D44" s="872">
        <f>'B.1-B.6-Lingkungan (tk RT)'!AU17</f>
        <v>1</v>
      </c>
      <c r="E44" s="858" t="s">
        <v>462</v>
      </c>
      <c r="F44" s="1638"/>
      <c r="H44" s="437" t="s">
        <v>556</v>
      </c>
      <c r="M44" s="424"/>
      <c r="N44"/>
      <c r="O44"/>
      <c r="P44"/>
      <c r="Q44"/>
      <c r="R44"/>
      <c r="S44"/>
      <c r="T44"/>
      <c r="U44"/>
      <c r="V44"/>
    </row>
    <row r="45" spans="1:22" x14ac:dyDescent="0.25">
      <c r="A45" s="1609"/>
      <c r="B45" s="1584"/>
      <c r="C45" s="845" t="s">
        <v>638</v>
      </c>
      <c r="D45" s="880">
        <f>'B.1-B.6-Lingkungan (tk RT)'!AI17</f>
        <v>50</v>
      </c>
      <c r="E45" s="858" t="s">
        <v>530</v>
      </c>
      <c r="F45" s="1638"/>
      <c r="H45" s="438" t="s">
        <v>559</v>
      </c>
      <c r="M45" s="424"/>
      <c r="N45"/>
      <c r="O45"/>
      <c r="P45"/>
      <c r="Q45"/>
      <c r="R45"/>
      <c r="S45"/>
      <c r="T45"/>
      <c r="U45"/>
      <c r="V45"/>
    </row>
    <row r="46" spans="1:22" ht="28.5" x14ac:dyDescent="0.25">
      <c r="A46" s="1609"/>
      <c r="B46" s="1584"/>
      <c r="C46" s="845" t="s">
        <v>876</v>
      </c>
      <c r="D46" s="880">
        <f>'B.1-B.6-Lingkungan (tk RT)'!AV17</f>
        <v>1000</v>
      </c>
      <c r="E46" s="858" t="s">
        <v>530</v>
      </c>
      <c r="F46" s="1638"/>
      <c r="H46" s="438"/>
      <c r="I46" s="509" t="s">
        <v>658</v>
      </c>
      <c r="M46" s="424"/>
      <c r="N46"/>
      <c r="O46"/>
      <c r="P46"/>
      <c r="Q46"/>
      <c r="R46"/>
      <c r="S46"/>
      <c r="T46"/>
      <c r="U46"/>
      <c r="V46"/>
    </row>
    <row r="47" spans="1:22" ht="28.5" x14ac:dyDescent="0.25">
      <c r="A47" s="1609"/>
      <c r="B47" s="1584"/>
      <c r="C47" s="845" t="s">
        <v>887</v>
      </c>
      <c r="D47" s="872">
        <f>IF(D50=0,0,D46/D50)</f>
        <v>0.95238095238095233</v>
      </c>
      <c r="E47" s="858" t="s">
        <v>462</v>
      </c>
      <c r="F47" s="1638"/>
      <c r="H47" s="438"/>
      <c r="I47" s="509"/>
      <c r="M47" s="424"/>
      <c r="N47"/>
      <c r="O47"/>
      <c r="P47"/>
      <c r="Q47"/>
      <c r="R47"/>
      <c r="S47"/>
      <c r="T47"/>
      <c r="U47"/>
      <c r="V47"/>
    </row>
    <row r="48" spans="1:22" ht="28.5" x14ac:dyDescent="0.25">
      <c r="A48" s="1609"/>
      <c r="B48" s="1584"/>
      <c r="C48" s="847" t="s">
        <v>877</v>
      </c>
      <c r="D48" s="880">
        <v>0</v>
      </c>
      <c r="E48" s="861" t="s">
        <v>530</v>
      </c>
      <c r="F48" s="1638"/>
      <c r="H48" s="438"/>
      <c r="I48" s="509" t="s">
        <v>658</v>
      </c>
      <c r="M48" s="424"/>
      <c r="N48"/>
      <c r="O48"/>
      <c r="P48"/>
      <c r="Q48"/>
      <c r="R48"/>
      <c r="S48"/>
      <c r="T48"/>
      <c r="U48"/>
      <c r="V48"/>
    </row>
    <row r="49" spans="1:22" ht="28.5" x14ac:dyDescent="0.25">
      <c r="A49" s="1609"/>
      <c r="B49" s="1584"/>
      <c r="C49" s="847" t="s">
        <v>716</v>
      </c>
      <c r="D49" s="872">
        <v>0</v>
      </c>
      <c r="E49" s="861" t="s">
        <v>462</v>
      </c>
      <c r="F49" s="1638"/>
      <c r="H49" s="438"/>
      <c r="I49" s="509"/>
      <c r="M49" s="424"/>
      <c r="N49"/>
      <c r="O49"/>
      <c r="P49"/>
      <c r="Q49"/>
      <c r="R49"/>
      <c r="S49"/>
      <c r="T49"/>
      <c r="U49"/>
      <c r="V49"/>
    </row>
    <row r="50" spans="1:22" x14ac:dyDescent="0.25">
      <c r="A50" s="1609"/>
      <c r="B50" s="1584"/>
      <c r="C50" s="845" t="s">
        <v>637</v>
      </c>
      <c r="D50" s="880">
        <f>'B.1-B.6-Lingkungan (tk RT)'!AW17</f>
        <v>1050</v>
      </c>
      <c r="E50" s="858" t="s">
        <v>530</v>
      </c>
      <c r="F50" s="1638"/>
      <c r="H50" s="438"/>
      <c r="I50" s="509"/>
      <c r="M50" s="424"/>
      <c r="N50"/>
      <c r="O50"/>
      <c r="P50"/>
      <c r="Q50"/>
      <c r="R50"/>
      <c r="S50"/>
      <c r="T50"/>
      <c r="U50"/>
      <c r="V50"/>
    </row>
    <row r="51" spans="1:22" x14ac:dyDescent="0.25">
      <c r="A51" s="1609"/>
      <c r="B51" s="1584"/>
      <c r="C51" s="845" t="s">
        <v>636</v>
      </c>
      <c r="D51" s="880">
        <f>'B.1-B.6-Lingkungan (tk RT)'!AR17</f>
        <v>0</v>
      </c>
      <c r="E51" s="858"/>
      <c r="F51" s="1638"/>
      <c r="H51" s="438"/>
      <c r="I51" s="509" t="s">
        <v>657</v>
      </c>
      <c r="M51" s="424"/>
      <c r="N51"/>
      <c r="O51"/>
      <c r="P51"/>
      <c r="Q51"/>
      <c r="R51"/>
      <c r="S51"/>
      <c r="T51"/>
      <c r="U51"/>
      <c r="V51"/>
    </row>
    <row r="52" spans="1:22" x14ac:dyDescent="0.25">
      <c r="A52" s="1609"/>
      <c r="B52" s="1584"/>
      <c r="C52" s="845" t="s">
        <v>717</v>
      </c>
      <c r="D52" s="872">
        <f>IF(D45=0,0,D51/D50)</f>
        <v>0</v>
      </c>
      <c r="E52" s="858"/>
      <c r="F52" s="1638"/>
      <c r="H52" s="438"/>
      <c r="I52" s="509"/>
      <c r="M52" s="424"/>
      <c r="N52"/>
      <c r="O52"/>
      <c r="P52"/>
      <c r="Q52"/>
      <c r="R52"/>
      <c r="S52"/>
      <c r="T52"/>
      <c r="U52"/>
      <c r="V52"/>
    </row>
    <row r="53" spans="1:22" ht="28.5" x14ac:dyDescent="0.25">
      <c r="A53" s="1609"/>
      <c r="B53" s="1584"/>
      <c r="C53" s="845" t="s">
        <v>572</v>
      </c>
      <c r="D53" s="874">
        <f>'B.1-B.6-Lingkungan (tk RT)'!AS17</f>
        <v>50</v>
      </c>
      <c r="E53" s="858" t="s">
        <v>530</v>
      </c>
      <c r="F53" s="1638"/>
      <c r="H53" s="437" t="s">
        <v>561</v>
      </c>
      <c r="M53" s="424"/>
      <c r="N53"/>
      <c r="O53"/>
      <c r="P53"/>
      <c r="Q53"/>
      <c r="R53"/>
      <c r="S53"/>
      <c r="T53"/>
      <c r="U53"/>
      <c r="V53"/>
    </row>
    <row r="54" spans="1:22" ht="28.5" x14ac:dyDescent="0.25">
      <c r="A54" s="1595"/>
      <c r="B54" s="1585"/>
      <c r="C54" s="845" t="s">
        <v>547</v>
      </c>
      <c r="D54" s="872">
        <f>'B.1-B.6-Lingkungan (tk RT)'!AX17</f>
        <v>4.7619047619047616E-2</v>
      </c>
      <c r="E54" s="858" t="s">
        <v>462</v>
      </c>
      <c r="F54" s="1639"/>
      <c r="H54" s="432" t="s">
        <v>556</v>
      </c>
      <c r="M54" s="424"/>
      <c r="N54"/>
      <c r="O54"/>
      <c r="P54"/>
      <c r="Q54"/>
      <c r="R54"/>
      <c r="S54"/>
      <c r="T54"/>
      <c r="U54"/>
      <c r="V54"/>
    </row>
    <row r="55" spans="1:22" ht="28.5" x14ac:dyDescent="0.25">
      <c r="A55" s="1604">
        <v>6</v>
      </c>
      <c r="B55" s="1598" t="s">
        <v>344</v>
      </c>
      <c r="C55" s="909" t="s">
        <v>532</v>
      </c>
      <c r="D55" s="881">
        <f>A.3!Q167</f>
        <v>40</v>
      </c>
      <c r="E55" s="881" t="s">
        <v>525</v>
      </c>
      <c r="F55" s="1604" t="s">
        <v>95</v>
      </c>
      <c r="H55" s="431" t="s">
        <v>557</v>
      </c>
      <c r="M55" s="424"/>
      <c r="N55"/>
      <c r="O55"/>
      <c r="P55"/>
      <c r="Q55"/>
      <c r="R55"/>
      <c r="S55"/>
      <c r="T55"/>
      <c r="U55"/>
      <c r="V55"/>
    </row>
    <row r="56" spans="1:22" ht="28.5" x14ac:dyDescent="0.25">
      <c r="A56" s="1605"/>
      <c r="B56" s="1599"/>
      <c r="C56" s="909" t="s">
        <v>548</v>
      </c>
      <c r="D56" s="882">
        <f>A.3!Q169</f>
        <v>1</v>
      </c>
      <c r="E56" s="881" t="s">
        <v>462</v>
      </c>
      <c r="F56" s="1605"/>
      <c r="G56" s="426"/>
      <c r="H56" s="438" t="s">
        <v>556</v>
      </c>
      <c r="M56" s="424"/>
      <c r="N56"/>
      <c r="O56"/>
      <c r="P56"/>
      <c r="Q56"/>
      <c r="R56"/>
      <c r="S56"/>
      <c r="T56"/>
      <c r="U56"/>
      <c r="V56"/>
    </row>
    <row r="57" spans="1:22" x14ac:dyDescent="0.25">
      <c r="A57" s="1605"/>
      <c r="B57" s="1599"/>
      <c r="C57" s="909" t="s">
        <v>533</v>
      </c>
      <c r="D57" s="883">
        <f>A.3!U167</f>
        <v>40</v>
      </c>
      <c r="E57" s="883" t="s">
        <v>525</v>
      </c>
      <c r="F57" s="1605"/>
      <c r="G57" s="427"/>
      <c r="H57" s="437" t="s">
        <v>557</v>
      </c>
      <c r="M57" s="424"/>
      <c r="N57"/>
      <c r="O57"/>
      <c r="P57"/>
      <c r="Q57"/>
      <c r="R57"/>
      <c r="S57"/>
      <c r="T57"/>
      <c r="U57"/>
      <c r="V57"/>
    </row>
    <row r="58" spans="1:22" ht="16.5" customHeight="1" x14ac:dyDescent="0.25">
      <c r="A58" s="1606"/>
      <c r="B58" s="1600"/>
      <c r="C58" s="909" t="s">
        <v>549</v>
      </c>
      <c r="D58" s="884">
        <f>A.3!U169</f>
        <v>1</v>
      </c>
      <c r="E58" s="883" t="s">
        <v>462</v>
      </c>
      <c r="F58" s="1606"/>
      <c r="G58" s="426"/>
      <c r="H58" s="432" t="s">
        <v>556</v>
      </c>
      <c r="M58" s="424"/>
      <c r="N58"/>
      <c r="O58"/>
      <c r="P58"/>
      <c r="Q58"/>
      <c r="R58"/>
      <c r="S58"/>
      <c r="T58"/>
      <c r="U58"/>
      <c r="V58"/>
    </row>
    <row r="59" spans="1:22" x14ac:dyDescent="0.25">
      <c r="A59" s="1594">
        <v>7</v>
      </c>
      <c r="B59" s="1583" t="s">
        <v>287</v>
      </c>
      <c r="C59" s="848" t="s">
        <v>534</v>
      </c>
      <c r="D59" s="885">
        <f>A.4!G167</f>
        <v>40</v>
      </c>
      <c r="E59" s="862" t="s">
        <v>525</v>
      </c>
      <c r="F59" s="1637" t="s">
        <v>96</v>
      </c>
      <c r="H59" s="431" t="s">
        <v>557</v>
      </c>
      <c r="M59" s="424"/>
      <c r="N59"/>
      <c r="O59"/>
      <c r="P59"/>
      <c r="Q59"/>
      <c r="R59"/>
      <c r="S59"/>
      <c r="T59"/>
      <c r="U59"/>
      <c r="V59"/>
    </row>
    <row r="60" spans="1:22" ht="18.75" customHeight="1" x14ac:dyDescent="0.25">
      <c r="A60" s="1609"/>
      <c r="B60" s="1584"/>
      <c r="C60" s="848" t="s">
        <v>550</v>
      </c>
      <c r="D60" s="886">
        <f>A.4!G169</f>
        <v>1</v>
      </c>
      <c r="E60" s="863" t="s">
        <v>462</v>
      </c>
      <c r="F60" s="1638"/>
      <c r="G60" s="426"/>
      <c r="H60" s="438" t="s">
        <v>556</v>
      </c>
      <c r="M60" s="424"/>
      <c r="N60"/>
      <c r="O60"/>
      <c r="P60"/>
      <c r="Q60"/>
      <c r="R60"/>
      <c r="S60"/>
      <c r="T60"/>
      <c r="U60"/>
      <c r="V60"/>
    </row>
    <row r="61" spans="1:22" ht="28.5" x14ac:dyDescent="0.25">
      <c r="A61" s="1609"/>
      <c r="B61" s="1584"/>
      <c r="C61" s="845" t="s">
        <v>535</v>
      </c>
      <c r="D61" s="874">
        <f>A.4!L167</f>
        <v>40</v>
      </c>
      <c r="E61" s="858" t="s">
        <v>525</v>
      </c>
      <c r="F61" s="1639"/>
      <c r="H61" s="429" t="s">
        <v>557</v>
      </c>
      <c r="M61" s="424"/>
      <c r="N61"/>
      <c r="O61"/>
      <c r="P61"/>
      <c r="Q61"/>
      <c r="R61"/>
      <c r="S61"/>
      <c r="T61"/>
      <c r="U61"/>
      <c r="V61"/>
    </row>
    <row r="62" spans="1:22" ht="28.5" x14ac:dyDescent="0.25">
      <c r="A62" s="1609"/>
      <c r="B62" s="1584"/>
      <c r="C62" s="849" t="s">
        <v>551</v>
      </c>
      <c r="D62" s="887">
        <f>A.4!L169</f>
        <v>1</v>
      </c>
      <c r="E62" s="864" t="s">
        <v>462</v>
      </c>
      <c r="F62" s="336"/>
      <c r="G62" s="426"/>
      <c r="H62" s="436" t="s">
        <v>556</v>
      </c>
      <c r="M62" s="424"/>
      <c r="N62"/>
      <c r="O62"/>
      <c r="P62"/>
      <c r="Q62"/>
      <c r="R62"/>
      <c r="S62"/>
      <c r="T62"/>
      <c r="U62"/>
      <c r="V62"/>
    </row>
    <row r="63" spans="1:22" ht="18.75" customHeight="1" x14ac:dyDescent="0.25">
      <c r="A63" s="1595"/>
      <c r="B63" s="1585"/>
      <c r="C63" s="850" t="s">
        <v>454</v>
      </c>
      <c r="D63" s="872">
        <f>IF('B.1-B.6-Lingkungan (tk RT)'!AY17="",0,'B.1-B.6-Lingkungan (tk RT)'!AY17)</f>
        <v>0</v>
      </c>
      <c r="E63" s="858" t="s">
        <v>462</v>
      </c>
      <c r="F63" s="341" t="s">
        <v>177</v>
      </c>
      <c r="H63" s="429" t="s">
        <v>556</v>
      </c>
      <c r="M63" s="424"/>
      <c r="N63"/>
      <c r="O63"/>
      <c r="P63"/>
      <c r="Q63"/>
      <c r="R63"/>
      <c r="S63"/>
      <c r="T63"/>
      <c r="U63"/>
      <c r="V63"/>
    </row>
    <row r="64" spans="1:22" ht="28.5" x14ac:dyDescent="0.25">
      <c r="A64" s="1604">
        <v>8</v>
      </c>
      <c r="B64" s="1601" t="s">
        <v>288</v>
      </c>
      <c r="C64" s="910" t="s">
        <v>640</v>
      </c>
      <c r="D64" s="874">
        <f>INT(D$65*C$8/-1)*-1</f>
        <v>0</v>
      </c>
      <c r="E64" s="874" t="s">
        <v>641</v>
      </c>
      <c r="F64" s="1620" t="s">
        <v>629</v>
      </c>
      <c r="H64" s="436" t="s">
        <v>557</v>
      </c>
      <c r="M64" s="424"/>
      <c r="N64"/>
      <c r="O64"/>
      <c r="P64"/>
      <c r="Q64"/>
      <c r="R64"/>
      <c r="S64"/>
      <c r="T64"/>
      <c r="U64"/>
      <c r="V64"/>
    </row>
    <row r="65" spans="1:22" x14ac:dyDescent="0.25">
      <c r="A65" s="1605"/>
      <c r="B65" s="1602"/>
      <c r="C65" s="910" t="s">
        <v>617</v>
      </c>
      <c r="D65" s="872">
        <f>'B.1-B.6-Lingkungan (tk RT)'!BE17</f>
        <v>0</v>
      </c>
      <c r="E65" s="911" t="s">
        <v>462</v>
      </c>
      <c r="F65" s="1621"/>
      <c r="H65" s="430"/>
      <c r="M65" s="424"/>
      <c r="N65"/>
      <c r="O65"/>
      <c r="P65"/>
      <c r="Q65"/>
      <c r="R65"/>
      <c r="S65"/>
      <c r="T65"/>
      <c r="U65"/>
      <c r="V65"/>
    </row>
    <row r="66" spans="1:22" ht="28.5" x14ac:dyDescent="0.25">
      <c r="A66" s="1605"/>
      <c r="B66" s="1602"/>
      <c r="C66" s="910" t="s">
        <v>536</v>
      </c>
      <c r="D66" s="874">
        <f>A.5!K167</f>
        <v>0</v>
      </c>
      <c r="E66" s="874" t="s">
        <v>525</v>
      </c>
      <c r="F66" s="1620" t="s">
        <v>97</v>
      </c>
      <c r="H66" s="430"/>
      <c r="I66" s="492" t="s">
        <v>642</v>
      </c>
      <c r="M66" s="424"/>
      <c r="N66"/>
      <c r="O66"/>
      <c r="P66"/>
      <c r="Q66"/>
      <c r="R66"/>
      <c r="S66"/>
      <c r="T66"/>
      <c r="U66"/>
      <c r="V66"/>
    </row>
    <row r="67" spans="1:22" ht="28.5" x14ac:dyDescent="0.25">
      <c r="A67" s="1605"/>
      <c r="B67" s="1602"/>
      <c r="C67" s="910" t="s">
        <v>552</v>
      </c>
      <c r="D67" s="888">
        <f>A.5!K169</f>
        <v>0</v>
      </c>
      <c r="E67" s="911" t="s">
        <v>462</v>
      </c>
      <c r="F67" s="1621"/>
      <c r="H67" s="430"/>
      <c r="M67" s="424"/>
      <c r="N67"/>
      <c r="O67"/>
      <c r="P67"/>
      <c r="Q67"/>
      <c r="R67"/>
      <c r="S67"/>
      <c r="T67"/>
      <c r="U67"/>
      <c r="V67"/>
    </row>
    <row r="68" spans="1:22" ht="28.5" x14ac:dyDescent="0.25">
      <c r="A68" s="1605"/>
      <c r="B68" s="1602"/>
      <c r="C68" s="910" t="s">
        <v>730</v>
      </c>
      <c r="D68" s="874">
        <v>0</v>
      </c>
      <c r="E68" s="874" t="s">
        <v>641</v>
      </c>
      <c r="F68" s="1626" t="s">
        <v>629</v>
      </c>
      <c r="H68" s="430"/>
      <c r="M68" s="424"/>
      <c r="N68"/>
      <c r="O68"/>
      <c r="P68"/>
      <c r="Q68"/>
      <c r="R68"/>
      <c r="S68"/>
      <c r="T68"/>
      <c r="U68"/>
      <c r="V68"/>
    </row>
    <row r="69" spans="1:22" ht="28.5" x14ac:dyDescent="0.25">
      <c r="A69" s="1606"/>
      <c r="B69" s="1603"/>
      <c r="C69" s="910" t="s">
        <v>726</v>
      </c>
      <c r="D69" s="872">
        <v>0</v>
      </c>
      <c r="E69" s="911" t="s">
        <v>462</v>
      </c>
      <c r="F69" s="1627"/>
      <c r="G69" s="426"/>
      <c r="H69" s="429" t="s">
        <v>556</v>
      </c>
      <c r="M69" s="424"/>
    </row>
    <row r="70" spans="1:22" ht="21" customHeight="1" x14ac:dyDescent="0.25">
      <c r="A70" s="1604">
        <v>9</v>
      </c>
      <c r="B70" s="1615" t="s">
        <v>289</v>
      </c>
      <c r="C70" s="851" t="s">
        <v>732</v>
      </c>
      <c r="D70" s="874">
        <f>INT(D71*C$7/-1)*-1</f>
        <v>40</v>
      </c>
      <c r="E70" s="874" t="s">
        <v>525</v>
      </c>
      <c r="F70" s="942" t="s">
        <v>188</v>
      </c>
      <c r="H70" s="430"/>
      <c r="I70" s="492" t="s">
        <v>644</v>
      </c>
      <c r="M70" s="424"/>
    </row>
    <row r="71" spans="1:22" x14ac:dyDescent="0.25">
      <c r="A71" s="1605"/>
      <c r="B71" s="1616"/>
      <c r="C71" s="852" t="s">
        <v>643</v>
      </c>
      <c r="D71" s="888">
        <f>'B.1-B.6-Lingkungan (tk RT)'!BX17</f>
        <v>1</v>
      </c>
      <c r="E71" s="911" t="s">
        <v>462</v>
      </c>
      <c r="F71" s="942"/>
      <c r="H71" s="430"/>
      <c r="I71" s="492"/>
      <c r="M71" s="424"/>
    </row>
    <row r="72" spans="1:22" ht="24" customHeight="1" x14ac:dyDescent="0.25">
      <c r="A72" s="1605"/>
      <c r="B72" s="1616"/>
      <c r="C72" s="851" t="s">
        <v>733</v>
      </c>
      <c r="D72" s="874">
        <f>INT(D73*C$7/-1)*-1</f>
        <v>0</v>
      </c>
      <c r="E72" s="874" t="s">
        <v>525</v>
      </c>
      <c r="F72" s="942"/>
      <c r="H72" s="430"/>
      <c r="I72" s="492"/>
      <c r="M72" s="424"/>
    </row>
    <row r="73" spans="1:22" ht="17.25" customHeight="1" x14ac:dyDescent="0.25">
      <c r="A73" s="1606"/>
      <c r="B73" s="1617"/>
      <c r="C73" s="853" t="s">
        <v>731</v>
      </c>
      <c r="D73" s="889">
        <f>'B.1-B.6-Lingkungan (tk RT)'!BY17</f>
        <v>0</v>
      </c>
      <c r="E73" s="865" t="s">
        <v>462</v>
      </c>
      <c r="F73" s="342" t="s">
        <v>188</v>
      </c>
      <c r="H73" s="432" t="s">
        <v>556</v>
      </c>
      <c r="I73" s="492" t="s">
        <v>644</v>
      </c>
      <c r="M73" s="424"/>
    </row>
    <row r="74" spans="1:22" ht="7.5" customHeight="1" x14ac:dyDescent="0.25">
      <c r="A74" s="912"/>
      <c r="B74" s="913"/>
      <c r="C74" s="914"/>
      <c r="D74" s="890"/>
      <c r="E74" s="890"/>
      <c r="F74" s="912"/>
      <c r="H74" s="434"/>
      <c r="M74" s="424"/>
    </row>
    <row r="75" spans="1:22" x14ac:dyDescent="0.25">
      <c r="A75" s="916" t="s">
        <v>242</v>
      </c>
      <c r="B75" s="917" t="s">
        <v>246</v>
      </c>
      <c r="C75" s="915"/>
      <c r="D75" s="891"/>
      <c r="E75" s="891"/>
      <c r="F75" s="918"/>
      <c r="H75" s="434"/>
      <c r="M75" s="424"/>
    </row>
    <row r="76" spans="1:22" x14ac:dyDescent="0.25">
      <c r="A76" s="1581">
        <v>1</v>
      </c>
      <c r="B76" s="1582" t="s">
        <v>247</v>
      </c>
      <c r="C76" s="845" t="s">
        <v>537</v>
      </c>
      <c r="D76" s="874">
        <f>'A.6.3'!G167</f>
        <v>0</v>
      </c>
      <c r="E76" s="858" t="s">
        <v>525</v>
      </c>
      <c r="F76" s="1637" t="s">
        <v>107</v>
      </c>
      <c r="H76" s="430" t="s">
        <v>557</v>
      </c>
      <c r="M76" s="424"/>
    </row>
    <row r="77" spans="1:22" x14ac:dyDescent="0.25">
      <c r="A77" s="1581"/>
      <c r="B77" s="1582"/>
      <c r="C77" s="845" t="s">
        <v>553</v>
      </c>
      <c r="D77" s="892">
        <f>'A.6.3'!G169</f>
        <v>0</v>
      </c>
      <c r="E77" s="865" t="s">
        <v>462</v>
      </c>
      <c r="F77" s="1638"/>
      <c r="H77" s="437" t="s">
        <v>556</v>
      </c>
      <c r="M77" s="424"/>
    </row>
    <row r="78" spans="1:22" x14ac:dyDescent="0.25">
      <c r="A78" s="1581"/>
      <c r="B78" s="1582"/>
      <c r="C78" s="845" t="s">
        <v>538</v>
      </c>
      <c r="D78" s="874">
        <f>'A.6.3'!L167</f>
        <v>40</v>
      </c>
      <c r="E78" s="858" t="s">
        <v>525</v>
      </c>
      <c r="F78" s="1638"/>
      <c r="H78" s="438" t="s">
        <v>557</v>
      </c>
      <c r="M78" s="424"/>
    </row>
    <row r="79" spans="1:22" x14ac:dyDescent="0.25">
      <c r="A79" s="1581"/>
      <c r="B79" s="1582"/>
      <c r="C79" s="845" t="s">
        <v>554</v>
      </c>
      <c r="D79" s="867">
        <f>'A.6.3'!L169</f>
        <v>1</v>
      </c>
      <c r="E79" s="856" t="s">
        <v>462</v>
      </c>
      <c r="F79" s="1639"/>
      <c r="H79" s="429" t="s">
        <v>556</v>
      </c>
      <c r="M79" s="424"/>
    </row>
    <row r="80" spans="1:22" x14ac:dyDescent="0.25">
      <c r="A80" s="1581">
        <v>2</v>
      </c>
      <c r="B80" s="1582" t="s">
        <v>248</v>
      </c>
      <c r="C80" s="845" t="s">
        <v>474</v>
      </c>
      <c r="D80" s="893">
        <f>D81/D82</f>
        <v>140.86021505376343</v>
      </c>
      <c r="E80" s="856" t="s">
        <v>473</v>
      </c>
      <c r="F80" s="333"/>
      <c r="H80" s="430" t="s">
        <v>575</v>
      </c>
      <c r="M80" s="424"/>
    </row>
    <row r="81" spans="1:22" x14ac:dyDescent="0.25">
      <c r="A81" s="1581"/>
      <c r="B81" s="1582"/>
      <c r="C81" s="845" t="s">
        <v>471</v>
      </c>
      <c r="D81" s="894">
        <f>C13</f>
        <v>131</v>
      </c>
      <c r="E81" s="856" t="s">
        <v>115</v>
      </c>
      <c r="F81" s="333" t="s">
        <v>99</v>
      </c>
      <c r="H81" s="429" t="s">
        <v>562</v>
      </c>
      <c r="M81" s="424"/>
    </row>
    <row r="82" spans="1:22" x14ac:dyDescent="0.25">
      <c r="A82" s="1581"/>
      <c r="B82" s="1582"/>
      <c r="C82" s="845" t="s">
        <v>472</v>
      </c>
      <c r="D82" s="895">
        <f>'B.1-B.6-Lingkungan (tk RT)'!D17</f>
        <v>0.93</v>
      </c>
      <c r="E82" s="856" t="s">
        <v>465</v>
      </c>
      <c r="F82" s="333" t="s">
        <v>162</v>
      </c>
      <c r="H82" s="435" t="s">
        <v>563</v>
      </c>
      <c r="M82" s="424"/>
    </row>
    <row r="83" spans="1:22" x14ac:dyDescent="0.25">
      <c r="A83" s="1581">
        <v>3</v>
      </c>
      <c r="B83" s="1582" t="s">
        <v>249</v>
      </c>
      <c r="C83" s="845" t="s">
        <v>475</v>
      </c>
      <c r="D83" s="894">
        <f>'A.6.1'!D167</f>
        <v>38</v>
      </c>
      <c r="E83" s="1629" t="s">
        <v>485</v>
      </c>
      <c r="F83" s="1581" t="s">
        <v>480</v>
      </c>
      <c r="H83" s="1588" t="s">
        <v>564</v>
      </c>
      <c r="M83" s="424"/>
    </row>
    <row r="84" spans="1:22" x14ac:dyDescent="0.25">
      <c r="A84" s="1581"/>
      <c r="B84" s="1582"/>
      <c r="C84" s="845" t="s">
        <v>449</v>
      </c>
      <c r="D84" s="894">
        <f>'A.6.1'!E167</f>
        <v>0</v>
      </c>
      <c r="E84" s="1629"/>
      <c r="F84" s="1581"/>
      <c r="H84" s="1589"/>
      <c r="M84" s="424"/>
    </row>
    <row r="85" spans="1:22" x14ac:dyDescent="0.25">
      <c r="A85" s="1581"/>
      <c r="B85" s="1582"/>
      <c r="C85" s="845" t="s">
        <v>476</v>
      </c>
      <c r="D85" s="894">
        <f>'A.6.1'!F167</f>
        <v>0</v>
      </c>
      <c r="E85" s="1629"/>
      <c r="F85" s="1581"/>
      <c r="H85" s="1589"/>
      <c r="M85" s="424"/>
    </row>
    <row r="86" spans="1:22" x14ac:dyDescent="0.25">
      <c r="A86" s="1581"/>
      <c r="B86" s="1582"/>
      <c r="C86" s="845" t="s">
        <v>477</v>
      </c>
      <c r="D86" s="894">
        <f>'A.6.1'!G167</f>
        <v>2</v>
      </c>
      <c r="E86" s="1629"/>
      <c r="F86" s="1581"/>
      <c r="H86" s="1589"/>
      <c r="M86" s="424"/>
    </row>
    <row r="87" spans="1:22" x14ac:dyDescent="0.25">
      <c r="A87" s="1581"/>
      <c r="B87" s="1582"/>
      <c r="C87" s="845" t="s">
        <v>478</v>
      </c>
      <c r="D87" s="894">
        <f>'A.6.1'!H167</f>
        <v>0</v>
      </c>
      <c r="E87" s="1629"/>
      <c r="F87" s="1581"/>
      <c r="H87" s="1589"/>
      <c r="M87" s="424"/>
      <c r="N87"/>
      <c r="O87"/>
      <c r="P87"/>
      <c r="Q87"/>
      <c r="R87"/>
      <c r="S87"/>
      <c r="T87"/>
      <c r="U87"/>
      <c r="V87"/>
    </row>
    <row r="88" spans="1:22" x14ac:dyDescent="0.25">
      <c r="A88" s="1581"/>
      <c r="B88" s="1582"/>
      <c r="C88" s="845" t="s">
        <v>479</v>
      </c>
      <c r="D88" s="894">
        <f>'A.6.1'!I167</f>
        <v>0</v>
      </c>
      <c r="E88" s="1629"/>
      <c r="F88" s="1581"/>
      <c r="H88" s="1589"/>
      <c r="M88" s="424"/>
      <c r="N88"/>
      <c r="O88"/>
      <c r="P88"/>
      <c r="Q88"/>
      <c r="R88"/>
      <c r="S88"/>
      <c r="T88"/>
      <c r="U88"/>
      <c r="V88"/>
    </row>
    <row r="89" spans="1:22" x14ac:dyDescent="0.25">
      <c r="A89" s="1581"/>
      <c r="B89" s="1582"/>
      <c r="C89" s="845" t="s">
        <v>58</v>
      </c>
      <c r="D89" s="894">
        <f>'A.6.1'!J167</f>
        <v>0</v>
      </c>
      <c r="E89" s="1629"/>
      <c r="F89" s="1581"/>
      <c r="H89" s="1590"/>
      <c r="M89" s="424"/>
      <c r="N89"/>
      <c r="O89"/>
      <c r="P89"/>
      <c r="Q89"/>
      <c r="R89"/>
      <c r="S89"/>
      <c r="T89"/>
      <c r="U89"/>
      <c r="V89"/>
    </row>
    <row r="90" spans="1:22" x14ac:dyDescent="0.25">
      <c r="A90" s="1581">
        <v>4</v>
      </c>
      <c r="B90" s="1582" t="s">
        <v>250</v>
      </c>
      <c r="C90" s="845" t="s">
        <v>481</v>
      </c>
      <c r="D90" s="894">
        <f>'A.6.1'!K167</f>
        <v>38</v>
      </c>
      <c r="E90" s="1629" t="s">
        <v>485</v>
      </c>
      <c r="F90" s="1594" t="s">
        <v>99</v>
      </c>
      <c r="H90" s="1591" t="s">
        <v>565</v>
      </c>
      <c r="M90" s="424"/>
      <c r="N90"/>
      <c r="O90"/>
      <c r="P90"/>
      <c r="Q90"/>
      <c r="R90"/>
      <c r="S90"/>
      <c r="T90"/>
      <c r="U90"/>
      <c r="V90"/>
    </row>
    <row r="91" spans="1:22" x14ac:dyDescent="0.25">
      <c r="A91" s="1581"/>
      <c r="B91" s="1582"/>
      <c r="C91" s="845" t="s">
        <v>482</v>
      </c>
      <c r="D91" s="894">
        <f>'A.6.1'!L167</f>
        <v>2</v>
      </c>
      <c r="E91" s="1629"/>
      <c r="F91" s="1594"/>
      <c r="H91" s="1592"/>
      <c r="M91" s="424"/>
      <c r="N91"/>
      <c r="O91"/>
      <c r="P91"/>
      <c r="Q91"/>
      <c r="R91"/>
      <c r="S91"/>
      <c r="T91"/>
      <c r="U91"/>
      <c r="V91"/>
    </row>
    <row r="92" spans="1:22" x14ac:dyDescent="0.25">
      <c r="A92" s="1581"/>
      <c r="B92" s="1582"/>
      <c r="C92" s="845" t="s">
        <v>483</v>
      </c>
      <c r="D92" s="894">
        <f>'A.6.1'!M167</f>
        <v>0</v>
      </c>
      <c r="E92" s="1629"/>
      <c r="F92" s="1594"/>
      <c r="H92" s="1592"/>
      <c r="M92" s="424"/>
      <c r="N92"/>
      <c r="O92"/>
      <c r="P92"/>
      <c r="Q92"/>
      <c r="R92"/>
      <c r="S92"/>
      <c r="T92"/>
      <c r="U92"/>
      <c r="V92"/>
    </row>
    <row r="93" spans="1:22" x14ac:dyDescent="0.25">
      <c r="A93" s="1581"/>
      <c r="B93" s="1582"/>
      <c r="C93" s="845" t="s">
        <v>573</v>
      </c>
      <c r="D93" s="894">
        <f>'A.6.1'!N167</f>
        <v>0</v>
      </c>
      <c r="E93" s="1629"/>
      <c r="F93" s="1594"/>
      <c r="H93" s="1592"/>
      <c r="M93" s="424"/>
      <c r="N93"/>
      <c r="O93"/>
      <c r="P93"/>
      <c r="Q93"/>
      <c r="R93"/>
      <c r="S93"/>
      <c r="T93"/>
      <c r="U93"/>
      <c r="V93"/>
    </row>
    <row r="94" spans="1:22" x14ac:dyDescent="0.25">
      <c r="A94" s="1581"/>
      <c r="B94" s="1582"/>
      <c r="C94" s="845" t="s">
        <v>484</v>
      </c>
      <c r="D94" s="894">
        <f>'A.6.1'!O167</f>
        <v>0</v>
      </c>
      <c r="E94" s="1629"/>
      <c r="F94" s="1645"/>
      <c r="H94" s="1593"/>
      <c r="M94" s="424"/>
      <c r="N94"/>
      <c r="O94"/>
      <c r="P94"/>
      <c r="Q94"/>
      <c r="R94"/>
      <c r="S94"/>
      <c r="T94"/>
      <c r="U94"/>
      <c r="V94"/>
    </row>
    <row r="95" spans="1:22" x14ac:dyDescent="0.25">
      <c r="A95" s="1581">
        <v>5</v>
      </c>
      <c r="B95" s="1582" t="s">
        <v>251</v>
      </c>
      <c r="C95" s="845" t="s">
        <v>45</v>
      </c>
      <c r="D95" s="894">
        <f>'A.6.2'!D167</f>
        <v>0</v>
      </c>
      <c r="E95" s="1629" t="s">
        <v>485</v>
      </c>
      <c r="F95" s="1595" t="s">
        <v>106</v>
      </c>
      <c r="H95" s="1588" t="s">
        <v>566</v>
      </c>
      <c r="M95" s="424"/>
      <c r="N95"/>
      <c r="O95"/>
      <c r="P95"/>
      <c r="Q95"/>
      <c r="R95"/>
      <c r="S95"/>
      <c r="T95"/>
      <c r="U95"/>
      <c r="V95"/>
    </row>
    <row r="96" spans="1:22" x14ac:dyDescent="0.25">
      <c r="A96" s="1581"/>
      <c r="B96" s="1582"/>
      <c r="C96" s="845" t="s">
        <v>486</v>
      </c>
      <c r="D96" s="894">
        <f>'A.6.2'!E167</f>
        <v>0</v>
      </c>
      <c r="E96" s="1629"/>
      <c r="F96" s="1595"/>
      <c r="H96" s="1589"/>
      <c r="M96" s="424"/>
      <c r="N96"/>
      <c r="O96"/>
      <c r="P96"/>
      <c r="Q96"/>
      <c r="R96"/>
      <c r="S96"/>
      <c r="T96"/>
      <c r="U96"/>
      <c r="V96"/>
    </row>
    <row r="97" spans="1:22" x14ac:dyDescent="0.25">
      <c r="A97" s="1581"/>
      <c r="B97" s="1582"/>
      <c r="C97" s="845" t="s">
        <v>487</v>
      </c>
      <c r="D97" s="894">
        <f>'A.6.2'!F167</f>
        <v>40</v>
      </c>
      <c r="E97" s="1629"/>
      <c r="F97" s="1595"/>
      <c r="H97" s="1589"/>
      <c r="M97" s="424"/>
      <c r="N97"/>
      <c r="O97"/>
      <c r="P97"/>
      <c r="Q97"/>
      <c r="R97"/>
      <c r="S97"/>
      <c r="T97"/>
      <c r="U97"/>
      <c r="V97"/>
    </row>
    <row r="98" spans="1:22" x14ac:dyDescent="0.25">
      <c r="A98" s="1581"/>
      <c r="B98" s="1582"/>
      <c r="C98" s="845" t="s">
        <v>488</v>
      </c>
      <c r="D98" s="894">
        <f>'A.6.2'!G167</f>
        <v>0</v>
      </c>
      <c r="E98" s="1629"/>
      <c r="F98" s="1595"/>
      <c r="H98" s="1589"/>
      <c r="M98" s="424"/>
      <c r="N98"/>
      <c r="O98"/>
      <c r="P98"/>
      <c r="Q98"/>
      <c r="R98"/>
      <c r="S98"/>
      <c r="T98"/>
      <c r="U98"/>
      <c r="V98"/>
    </row>
    <row r="99" spans="1:22" x14ac:dyDescent="0.25">
      <c r="A99" s="1581"/>
      <c r="B99" s="1582"/>
      <c r="C99" s="845" t="s">
        <v>68</v>
      </c>
      <c r="D99" s="894">
        <f>'A.6.2'!H167</f>
        <v>0</v>
      </c>
      <c r="E99" s="1629"/>
      <c r="F99" s="1595"/>
      <c r="H99" s="1589"/>
      <c r="M99" s="424"/>
      <c r="N99"/>
      <c r="O99"/>
      <c r="P99"/>
      <c r="Q99"/>
      <c r="R99"/>
      <c r="S99"/>
      <c r="T99"/>
      <c r="U99"/>
      <c r="V99"/>
    </row>
    <row r="100" spans="1:22" x14ac:dyDescent="0.25">
      <c r="A100" s="1581"/>
      <c r="B100" s="1582"/>
      <c r="C100" s="845" t="s">
        <v>489</v>
      </c>
      <c r="D100" s="894">
        <f>'A.6.2'!I167</f>
        <v>0</v>
      </c>
      <c r="E100" s="1629"/>
      <c r="F100" s="1595"/>
      <c r="H100" s="1590"/>
      <c r="M100" s="424"/>
      <c r="N100"/>
      <c r="O100"/>
      <c r="P100"/>
      <c r="Q100"/>
      <c r="R100"/>
      <c r="S100"/>
      <c r="T100"/>
      <c r="U100"/>
      <c r="V100"/>
    </row>
    <row r="101" spans="1:22" x14ac:dyDescent="0.25">
      <c r="A101" s="1581">
        <v>6</v>
      </c>
      <c r="B101" s="1583" t="s">
        <v>252</v>
      </c>
      <c r="C101" s="854" t="s">
        <v>490</v>
      </c>
      <c r="D101" s="894">
        <f>'A.6.2'!M167</f>
        <v>29</v>
      </c>
      <c r="E101" s="1629" t="s">
        <v>485</v>
      </c>
      <c r="F101" s="1581" t="s">
        <v>106</v>
      </c>
      <c r="H101" s="1592" t="s">
        <v>567</v>
      </c>
      <c r="M101" s="424"/>
      <c r="N101"/>
      <c r="O101"/>
      <c r="P101"/>
      <c r="Q101"/>
      <c r="R101"/>
      <c r="S101"/>
      <c r="T101"/>
      <c r="U101"/>
      <c r="V101"/>
    </row>
    <row r="102" spans="1:22" x14ac:dyDescent="0.25">
      <c r="A102" s="1581"/>
      <c r="B102" s="1584"/>
      <c r="C102" s="854" t="s">
        <v>491</v>
      </c>
      <c r="D102" s="894">
        <f>'A.6.2'!N167</f>
        <v>0</v>
      </c>
      <c r="E102" s="1629"/>
      <c r="F102" s="1581"/>
      <c r="H102" s="1592"/>
      <c r="M102" s="424"/>
      <c r="N102"/>
      <c r="O102"/>
      <c r="P102"/>
      <c r="Q102"/>
      <c r="R102"/>
      <c r="S102"/>
      <c r="T102"/>
      <c r="U102"/>
      <c r="V102"/>
    </row>
    <row r="103" spans="1:22" x14ac:dyDescent="0.25">
      <c r="A103" s="1581"/>
      <c r="B103" s="1584"/>
      <c r="C103" s="854" t="s">
        <v>72</v>
      </c>
      <c r="D103" s="894">
        <f>'A.6.2'!O167</f>
        <v>0</v>
      </c>
      <c r="E103" s="1629"/>
      <c r="F103" s="1581"/>
      <c r="H103" s="1592"/>
      <c r="M103" s="424"/>
      <c r="N103"/>
      <c r="O103"/>
      <c r="P103"/>
      <c r="Q103"/>
      <c r="R103"/>
      <c r="S103"/>
      <c r="T103"/>
      <c r="U103"/>
      <c r="V103"/>
    </row>
    <row r="104" spans="1:22" x14ac:dyDescent="0.25">
      <c r="A104" s="1581"/>
      <c r="B104" s="1584"/>
      <c r="C104" s="854" t="s">
        <v>73</v>
      </c>
      <c r="D104" s="894">
        <f>'A.6.2'!P167</f>
        <v>0</v>
      </c>
      <c r="E104" s="1629"/>
      <c r="F104" s="1581"/>
      <c r="H104" s="1592"/>
      <c r="M104" s="424"/>
      <c r="N104"/>
      <c r="O104"/>
      <c r="P104"/>
      <c r="Q104"/>
      <c r="R104"/>
      <c r="S104"/>
      <c r="T104"/>
      <c r="U104"/>
      <c r="V104"/>
    </row>
    <row r="105" spans="1:22" x14ac:dyDescent="0.25">
      <c r="A105" s="1581"/>
      <c r="B105" s="1585"/>
      <c r="C105" s="854" t="s">
        <v>492</v>
      </c>
      <c r="D105" s="894">
        <f>'A.6.2'!Q167</f>
        <v>11</v>
      </c>
      <c r="E105" s="1630"/>
      <c r="F105" s="1594"/>
      <c r="H105" s="1593"/>
      <c r="M105" s="424"/>
      <c r="N105"/>
      <c r="O105"/>
      <c r="P105"/>
      <c r="Q105"/>
      <c r="R105"/>
      <c r="S105"/>
      <c r="T105"/>
      <c r="U105"/>
      <c r="V105"/>
    </row>
    <row r="106" spans="1:22" x14ac:dyDescent="0.25">
      <c r="A106" s="1607">
        <v>7</v>
      </c>
      <c r="B106" s="1596" t="s">
        <v>702</v>
      </c>
      <c r="C106" s="854" t="s">
        <v>878</v>
      </c>
      <c r="D106" s="896" t="str">
        <f>'B.1-B.6-Lingkungan (tk RT)'!CL17</f>
        <v/>
      </c>
      <c r="E106" s="1628" t="s">
        <v>847</v>
      </c>
      <c r="F106" s="1642" t="s">
        <v>106</v>
      </c>
      <c r="H106" s="1592" t="s">
        <v>567</v>
      </c>
      <c r="M106" s="424"/>
      <c r="N106"/>
      <c r="O106"/>
      <c r="P106"/>
      <c r="Q106"/>
      <c r="R106"/>
      <c r="S106"/>
      <c r="T106"/>
      <c r="U106"/>
      <c r="V106"/>
    </row>
    <row r="107" spans="1:22" x14ac:dyDescent="0.25">
      <c r="A107" s="1608"/>
      <c r="B107" s="1597"/>
      <c r="C107" s="854" t="s">
        <v>879</v>
      </c>
      <c r="D107" s="896">
        <f>'B.1-B.6-Lingkungan (tk RT)'!CM17</f>
        <v>1</v>
      </c>
      <c r="E107" s="1623"/>
      <c r="F107" s="1642"/>
      <c r="H107" s="1592"/>
      <c r="M107" s="424"/>
      <c r="N107"/>
      <c r="O107"/>
      <c r="P107"/>
      <c r="Q107"/>
      <c r="R107"/>
      <c r="S107"/>
      <c r="T107"/>
      <c r="U107"/>
      <c r="V107"/>
    </row>
    <row r="108" spans="1:22" x14ac:dyDescent="0.25">
      <c r="A108" s="1640">
        <v>8</v>
      </c>
      <c r="B108" s="1624" t="s">
        <v>701</v>
      </c>
      <c r="C108" s="854" t="s">
        <v>880</v>
      </c>
      <c r="D108" s="896" t="str">
        <f>'B.1-B.6-Lingkungan (tk RT)'!CN17</f>
        <v/>
      </c>
      <c r="E108" s="1622" t="s">
        <v>847</v>
      </c>
      <c r="F108" s="1643" t="s">
        <v>667</v>
      </c>
      <c r="H108" s="1592"/>
      <c r="M108" s="424"/>
      <c r="N108"/>
      <c r="O108"/>
      <c r="P108"/>
      <c r="Q108"/>
      <c r="R108"/>
      <c r="S108"/>
      <c r="T108"/>
      <c r="U108"/>
      <c r="V108"/>
    </row>
    <row r="109" spans="1:22" x14ac:dyDescent="0.25">
      <c r="A109" s="1641"/>
      <c r="B109" s="1625"/>
      <c r="C109" s="854" t="s">
        <v>881</v>
      </c>
      <c r="D109" s="896">
        <f>'B.1-B.6-Lingkungan (tk RT)'!CO17</f>
        <v>1</v>
      </c>
      <c r="E109" s="1623"/>
      <c r="F109" s="1644"/>
      <c r="H109" s="1593"/>
      <c r="M109" s="424"/>
      <c r="N109"/>
      <c r="O109"/>
      <c r="P109"/>
      <c r="Q109"/>
      <c r="R109"/>
      <c r="S109"/>
      <c r="T109"/>
      <c r="U109"/>
      <c r="V109"/>
    </row>
    <row r="110" spans="1:22" s="343" customFormat="1" x14ac:dyDescent="0.25">
      <c r="H110" s="428"/>
    </row>
    <row r="111" spans="1:22" s="343" customFormat="1" x14ac:dyDescent="0.25">
      <c r="H111" s="428"/>
    </row>
    <row r="112" spans="1:22" s="343" customFormat="1" x14ac:dyDescent="0.25">
      <c r="H112" s="428"/>
    </row>
    <row r="113" spans="8:8" s="343" customFormat="1" x14ac:dyDescent="0.25">
      <c r="H113" s="428"/>
    </row>
    <row r="114" spans="8:8" s="343" customFormat="1" x14ac:dyDescent="0.25">
      <c r="H114" s="428"/>
    </row>
    <row r="115" spans="8:8" s="343" customFormat="1" x14ac:dyDescent="0.25">
      <c r="H115" s="428"/>
    </row>
    <row r="116" spans="8:8" s="343" customFormat="1" x14ac:dyDescent="0.25">
      <c r="H116" s="428"/>
    </row>
    <row r="117" spans="8:8" s="343" customFormat="1" x14ac:dyDescent="0.25">
      <c r="H117" s="428"/>
    </row>
    <row r="118" spans="8:8" s="343" customFormat="1" x14ac:dyDescent="0.25">
      <c r="H118" s="428"/>
    </row>
    <row r="119" spans="8:8" s="343" customFormat="1" x14ac:dyDescent="0.25">
      <c r="H119" s="428"/>
    </row>
    <row r="120" spans="8:8" s="343" customFormat="1" x14ac:dyDescent="0.25">
      <c r="H120" s="428"/>
    </row>
    <row r="121" spans="8:8" s="343" customFormat="1" x14ac:dyDescent="0.25">
      <c r="H121" s="428"/>
    </row>
    <row r="122" spans="8:8" s="343" customFormat="1" x14ac:dyDescent="0.25">
      <c r="H122" s="428"/>
    </row>
    <row r="123" spans="8:8" s="343" customFormat="1" x14ac:dyDescent="0.25">
      <c r="H123" s="428"/>
    </row>
    <row r="124" spans="8:8" s="343" customFormat="1" x14ac:dyDescent="0.25">
      <c r="H124" s="428"/>
    </row>
    <row r="125" spans="8:8" s="343" customFormat="1" x14ac:dyDescent="0.25">
      <c r="H125" s="428"/>
    </row>
    <row r="126" spans="8:8" s="343" customFormat="1" x14ac:dyDescent="0.25">
      <c r="H126" s="428"/>
    </row>
    <row r="127" spans="8:8" s="343" customFormat="1" x14ac:dyDescent="0.25">
      <c r="H127" s="428"/>
    </row>
    <row r="128" spans="8:8" s="343" customFormat="1" x14ac:dyDescent="0.25">
      <c r="H128" s="428"/>
    </row>
    <row r="129" spans="8:8" s="343" customFormat="1" x14ac:dyDescent="0.25">
      <c r="H129" s="428"/>
    </row>
    <row r="130" spans="8:8" s="343" customFormat="1" x14ac:dyDescent="0.25">
      <c r="H130" s="428"/>
    </row>
    <row r="131" spans="8:8" s="343" customFormat="1" x14ac:dyDescent="0.25">
      <c r="H131" s="428"/>
    </row>
    <row r="132" spans="8:8" s="343" customFormat="1" x14ac:dyDescent="0.25">
      <c r="H132" s="428"/>
    </row>
    <row r="133" spans="8:8" s="343" customFormat="1" x14ac:dyDescent="0.25">
      <c r="H133" s="428"/>
    </row>
    <row r="134" spans="8:8" s="343" customFormat="1" x14ac:dyDescent="0.25">
      <c r="H134" s="428"/>
    </row>
    <row r="135" spans="8:8" s="343" customFormat="1" x14ac:dyDescent="0.25">
      <c r="H135" s="428"/>
    </row>
    <row r="136" spans="8:8" s="343" customFormat="1" x14ac:dyDescent="0.25">
      <c r="H136" s="428"/>
    </row>
    <row r="137" spans="8:8" s="343" customFormat="1" x14ac:dyDescent="0.25">
      <c r="H137" s="428"/>
    </row>
    <row r="138" spans="8:8" s="343" customFormat="1" x14ac:dyDescent="0.25">
      <c r="H138" s="428"/>
    </row>
    <row r="139" spans="8:8" s="343" customFormat="1" x14ac:dyDescent="0.25">
      <c r="H139" s="428"/>
    </row>
    <row r="140" spans="8:8" s="343" customFormat="1" x14ac:dyDescent="0.25">
      <c r="H140" s="428"/>
    </row>
    <row r="141" spans="8:8" s="343" customFormat="1" x14ac:dyDescent="0.25">
      <c r="H141" s="428"/>
    </row>
    <row r="142" spans="8:8" s="343" customFormat="1" x14ac:dyDescent="0.25">
      <c r="H142" s="428"/>
    </row>
    <row r="143" spans="8:8" s="343" customFormat="1" x14ac:dyDescent="0.25">
      <c r="H143" s="428"/>
    </row>
    <row r="144" spans="8:8" s="343" customFormat="1" x14ac:dyDescent="0.25">
      <c r="H144" s="428"/>
    </row>
    <row r="145" spans="8:8" s="343" customFormat="1" x14ac:dyDescent="0.25">
      <c r="H145" s="428"/>
    </row>
    <row r="146" spans="8:8" s="343" customFormat="1" x14ac:dyDescent="0.25">
      <c r="H146" s="428"/>
    </row>
    <row r="147" spans="8:8" s="343" customFormat="1" x14ac:dyDescent="0.25">
      <c r="H147" s="428"/>
    </row>
    <row r="148" spans="8:8" s="343" customFormat="1" x14ac:dyDescent="0.25">
      <c r="H148" s="428"/>
    </row>
    <row r="149" spans="8:8" s="343" customFormat="1" x14ac:dyDescent="0.25">
      <c r="H149" s="428"/>
    </row>
    <row r="150" spans="8:8" s="343" customFormat="1" x14ac:dyDescent="0.25">
      <c r="H150" s="428"/>
    </row>
    <row r="151" spans="8:8" s="343" customFormat="1" x14ac:dyDescent="0.25">
      <c r="H151" s="428"/>
    </row>
    <row r="152" spans="8:8" s="343" customFormat="1" x14ac:dyDescent="0.25">
      <c r="H152" s="428"/>
    </row>
    <row r="153" spans="8:8" s="343" customFormat="1" x14ac:dyDescent="0.25">
      <c r="H153" s="428"/>
    </row>
    <row r="154" spans="8:8" s="343" customFormat="1" x14ac:dyDescent="0.25">
      <c r="H154" s="428"/>
    </row>
    <row r="155" spans="8:8" s="343" customFormat="1" x14ac:dyDescent="0.25">
      <c r="H155" s="428"/>
    </row>
    <row r="156" spans="8:8" s="343" customFormat="1" x14ac:dyDescent="0.25">
      <c r="H156" s="428"/>
    </row>
    <row r="157" spans="8:8" s="343" customFormat="1" x14ac:dyDescent="0.25">
      <c r="H157" s="428"/>
    </row>
    <row r="158" spans="8:8" s="343" customFormat="1" x14ac:dyDescent="0.25">
      <c r="H158" s="428"/>
    </row>
    <row r="159" spans="8:8" s="343" customFormat="1" x14ac:dyDescent="0.25">
      <c r="H159" s="428"/>
    </row>
    <row r="160" spans="8:8" s="343" customFormat="1" x14ac:dyDescent="0.25">
      <c r="H160" s="428"/>
    </row>
    <row r="161" spans="8:8" s="343" customFormat="1" x14ac:dyDescent="0.25">
      <c r="H161" s="428"/>
    </row>
    <row r="162" spans="8:8" s="343" customFormat="1" x14ac:dyDescent="0.25">
      <c r="H162" s="428"/>
    </row>
    <row r="163" spans="8:8" s="343" customFormat="1" x14ac:dyDescent="0.25">
      <c r="H163" s="428"/>
    </row>
    <row r="164" spans="8:8" s="343" customFormat="1" x14ac:dyDescent="0.25">
      <c r="H164" s="428"/>
    </row>
    <row r="165" spans="8:8" s="343" customFormat="1" x14ac:dyDescent="0.25">
      <c r="H165" s="428"/>
    </row>
    <row r="166" spans="8:8" s="343" customFormat="1" x14ac:dyDescent="0.25">
      <c r="H166" s="428"/>
    </row>
    <row r="167" spans="8:8" s="343" customFormat="1" x14ac:dyDescent="0.25">
      <c r="H167" s="428"/>
    </row>
    <row r="168" spans="8:8" s="343" customFormat="1" x14ac:dyDescent="0.25">
      <c r="H168" s="428"/>
    </row>
    <row r="169" spans="8:8" s="343" customFormat="1" x14ac:dyDescent="0.25">
      <c r="H169" s="428"/>
    </row>
    <row r="170" spans="8:8" s="343" customFormat="1" x14ac:dyDescent="0.25">
      <c r="H170" s="428"/>
    </row>
    <row r="171" spans="8:8" s="343" customFormat="1" x14ac:dyDescent="0.25">
      <c r="H171" s="428"/>
    </row>
    <row r="172" spans="8:8" s="343" customFormat="1" x14ac:dyDescent="0.25">
      <c r="H172" s="428"/>
    </row>
    <row r="173" spans="8:8" s="343" customFormat="1" x14ac:dyDescent="0.25">
      <c r="H173" s="428"/>
    </row>
    <row r="174" spans="8:8" s="343" customFormat="1" x14ac:dyDescent="0.25">
      <c r="H174" s="428"/>
    </row>
    <row r="175" spans="8:8" s="343" customFormat="1" x14ac:dyDescent="0.25">
      <c r="H175" s="428"/>
    </row>
    <row r="176" spans="8:8" s="343" customFormat="1" x14ac:dyDescent="0.25">
      <c r="H176" s="428"/>
    </row>
    <row r="177" spans="8:8" s="343" customFormat="1" x14ac:dyDescent="0.25">
      <c r="H177" s="428"/>
    </row>
    <row r="178" spans="8:8" s="343" customFormat="1" x14ac:dyDescent="0.25">
      <c r="H178" s="428"/>
    </row>
    <row r="179" spans="8:8" s="343" customFormat="1" x14ac:dyDescent="0.25">
      <c r="H179" s="428"/>
    </row>
    <row r="180" spans="8:8" s="343" customFormat="1" x14ac:dyDescent="0.25">
      <c r="H180" s="428"/>
    </row>
    <row r="181" spans="8:8" s="343" customFormat="1" x14ac:dyDescent="0.25">
      <c r="H181" s="428"/>
    </row>
    <row r="182" spans="8:8" s="343" customFormat="1" x14ac:dyDescent="0.25">
      <c r="H182" s="428"/>
    </row>
    <row r="183" spans="8:8" s="343" customFormat="1" x14ac:dyDescent="0.25">
      <c r="H183" s="428"/>
    </row>
    <row r="184" spans="8:8" s="343" customFormat="1" x14ac:dyDescent="0.25">
      <c r="H184" s="428"/>
    </row>
    <row r="185" spans="8:8" s="343" customFormat="1" x14ac:dyDescent="0.25">
      <c r="H185" s="428"/>
    </row>
    <row r="186" spans="8:8" s="343" customFormat="1" x14ac:dyDescent="0.25">
      <c r="H186" s="428"/>
    </row>
    <row r="187" spans="8:8" s="343" customFormat="1" x14ac:dyDescent="0.25">
      <c r="H187" s="428"/>
    </row>
    <row r="188" spans="8:8" s="343" customFormat="1" x14ac:dyDescent="0.25">
      <c r="H188" s="428"/>
    </row>
    <row r="189" spans="8:8" s="343" customFormat="1" x14ac:dyDescent="0.25">
      <c r="H189" s="428"/>
    </row>
    <row r="190" spans="8:8" s="343" customFormat="1" x14ac:dyDescent="0.25">
      <c r="H190" s="428"/>
    </row>
    <row r="191" spans="8:8" s="343" customFormat="1" x14ac:dyDescent="0.25">
      <c r="H191" s="428"/>
    </row>
    <row r="192" spans="8:8" s="343" customFormat="1" x14ac:dyDescent="0.25">
      <c r="H192" s="428"/>
    </row>
    <row r="193" spans="8:8" s="343" customFormat="1" x14ac:dyDescent="0.25">
      <c r="H193" s="428"/>
    </row>
    <row r="194" spans="8:8" s="343" customFormat="1" x14ac:dyDescent="0.25">
      <c r="H194" s="428"/>
    </row>
    <row r="195" spans="8:8" s="343" customFormat="1" x14ac:dyDescent="0.25">
      <c r="H195" s="428"/>
    </row>
  </sheetData>
  <mergeCells count="67">
    <mergeCell ref="F43:F54"/>
    <mergeCell ref="F64:F65"/>
    <mergeCell ref="A108:A109"/>
    <mergeCell ref="F55:F58"/>
    <mergeCell ref="E83:E89"/>
    <mergeCell ref="F106:F107"/>
    <mergeCell ref="F108:F109"/>
    <mergeCell ref="B76:B79"/>
    <mergeCell ref="F101:F105"/>
    <mergeCell ref="F90:F94"/>
    <mergeCell ref="F59:F61"/>
    <mergeCell ref="F76:F79"/>
    <mergeCell ref="D15:D16"/>
    <mergeCell ref="H106:H109"/>
    <mergeCell ref="B70:B73"/>
    <mergeCell ref="F20:F23"/>
    <mergeCell ref="F24:F27"/>
    <mergeCell ref="F66:F67"/>
    <mergeCell ref="E108:E109"/>
    <mergeCell ref="B108:B109"/>
    <mergeCell ref="F68:F69"/>
    <mergeCell ref="E106:E107"/>
    <mergeCell ref="E101:E105"/>
    <mergeCell ref="E90:E94"/>
    <mergeCell ref="E95:E100"/>
    <mergeCell ref="F95:F100"/>
    <mergeCell ref="F28:F42"/>
    <mergeCell ref="F18:F19"/>
    <mergeCell ref="C15:C16"/>
    <mergeCell ref="A28:A42"/>
    <mergeCell ref="A59:A63"/>
    <mergeCell ref="B59:B63"/>
    <mergeCell ref="A64:A69"/>
    <mergeCell ref="A20:A23"/>
    <mergeCell ref="B20:B23"/>
    <mergeCell ref="B106:B107"/>
    <mergeCell ref="B95:B100"/>
    <mergeCell ref="A90:A94"/>
    <mergeCell ref="B90:B94"/>
    <mergeCell ref="B55:B58"/>
    <mergeCell ref="B64:B69"/>
    <mergeCell ref="A70:A73"/>
    <mergeCell ref="A106:A107"/>
    <mergeCell ref="B83:B89"/>
    <mergeCell ref="A55:A58"/>
    <mergeCell ref="A83:A89"/>
    <mergeCell ref="H15:H16"/>
    <mergeCell ref="H83:H89"/>
    <mergeCell ref="H90:H94"/>
    <mergeCell ref="H95:H100"/>
    <mergeCell ref="H101:H105"/>
    <mergeCell ref="F15:F16"/>
    <mergeCell ref="A80:A82"/>
    <mergeCell ref="B80:B82"/>
    <mergeCell ref="A101:A105"/>
    <mergeCell ref="B101:B105"/>
    <mergeCell ref="A76:A79"/>
    <mergeCell ref="A18:A19"/>
    <mergeCell ref="B18:B19"/>
    <mergeCell ref="A95:A100"/>
    <mergeCell ref="E15:E16"/>
    <mergeCell ref="B28:B42"/>
    <mergeCell ref="A43:A54"/>
    <mergeCell ref="B43:B54"/>
    <mergeCell ref="F83:F89"/>
    <mergeCell ref="A15:A16"/>
    <mergeCell ref="B15:B16"/>
  </mergeCells>
  <conditionalFormatting sqref="C7:C12">
    <cfRule type="containsBlanks" dxfId="4" priority="1">
      <formula>LEN(TRIM(C7))=0</formula>
    </cfRule>
  </conditionalFormatting>
  <pageMargins left="0.7" right="0.7" top="0.75" bottom="0.75" header="0.3" footer="0.3"/>
  <pageSetup orientation="portrait" r:id="rId1"/>
  <ignoredErrors>
    <ignoredError sqref="D7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J44"/>
  <sheetViews>
    <sheetView showGridLines="0" zoomScale="115" zoomScaleNormal="115" zoomScaleSheetLayoutView="75" zoomScalePageLayoutView="90" workbookViewId="0">
      <pane xSplit="2" ySplit="13" topLeftCell="C14" activePane="bottomRight" state="frozen"/>
      <selection pane="topRight" activeCell="C1" sqref="C1"/>
      <selection pane="bottomLeft" activeCell="A12" sqref="A12"/>
      <selection pane="bottomRight" activeCell="H12" sqref="H12"/>
    </sheetView>
  </sheetViews>
  <sheetFormatPr defaultColWidth="8.85546875" defaultRowHeight="15" x14ac:dyDescent="0.25"/>
  <cols>
    <col min="1" max="1" width="24" customWidth="1"/>
    <col min="2" max="2" width="55.140625" customWidth="1"/>
    <col min="3" max="3" width="12.42578125" customWidth="1"/>
    <col min="4" max="4" width="9.140625" customWidth="1"/>
    <col min="5" max="5" width="12.140625" customWidth="1"/>
    <col min="6" max="6" width="9.140625" customWidth="1"/>
  </cols>
  <sheetData>
    <row r="1" spans="1:10" ht="36.75" customHeight="1" x14ac:dyDescent="0.25">
      <c r="A1" s="1660" t="s">
        <v>842</v>
      </c>
      <c r="B1" s="1660"/>
      <c r="C1" s="1660"/>
      <c r="D1" s="1660"/>
      <c r="E1" s="1660"/>
      <c r="F1" s="1660"/>
    </row>
    <row r="2" spans="1:10" ht="3.75" customHeight="1" x14ac:dyDescent="0.25">
      <c r="A2" s="1661"/>
      <c r="B2" s="1661"/>
      <c r="C2" s="761"/>
      <c r="D2" s="761"/>
      <c r="E2" s="761"/>
      <c r="F2" s="761"/>
    </row>
    <row r="3" spans="1:10" ht="15.75" customHeight="1" x14ac:dyDescent="0.25">
      <c r="A3" s="762" t="s">
        <v>13</v>
      </c>
      <c r="B3" s="763" t="str">
        <f>": "&amp;Cover!F17</f>
        <v>: JAWA TENGAH</v>
      </c>
      <c r="C3" s="764" t="s">
        <v>791</v>
      </c>
      <c r="D3" s="765"/>
      <c r="E3" s="766">
        <f>'C. Rekap data RT (logbook SIM)'!D20</f>
        <v>0.8</v>
      </c>
      <c r="F3" t="s">
        <v>465</v>
      </c>
    </row>
    <row r="4" spans="1:10" ht="15.75" customHeight="1" x14ac:dyDescent="0.25">
      <c r="A4" s="762" t="s">
        <v>895</v>
      </c>
      <c r="B4" s="1044" t="str">
        <f>": "&amp;Cover!F18</f>
        <v>: SUKOHARJO</v>
      </c>
      <c r="C4" s="764" t="s">
        <v>792</v>
      </c>
      <c r="D4" s="761"/>
      <c r="E4" s="767">
        <f>'C. Rekap data RT (logbook SIM)'!C7</f>
        <v>40</v>
      </c>
      <c r="F4" t="s">
        <v>793</v>
      </c>
    </row>
    <row r="5" spans="1:10" ht="15.75" customHeight="1" x14ac:dyDescent="0.25">
      <c r="A5" s="768" t="s">
        <v>12</v>
      </c>
      <c r="B5" s="1044" t="str">
        <f>": "&amp;Cover!F19</f>
        <v>: MOJOLABAN</v>
      </c>
      <c r="C5" s="764" t="s">
        <v>794</v>
      </c>
      <c r="D5" s="765"/>
      <c r="E5" s="769">
        <f>'C. Rekap data RT (logbook SIM)'!D21</f>
        <v>40</v>
      </c>
      <c r="F5" t="s">
        <v>467</v>
      </c>
    </row>
    <row r="6" spans="1:10" ht="15.75" customHeight="1" x14ac:dyDescent="0.25">
      <c r="A6" s="768" t="s">
        <v>517</v>
      </c>
      <c r="B6" s="763" t="str">
        <f>": "&amp;Cover!F20</f>
        <v>: BEKONANG</v>
      </c>
      <c r="C6" s="764" t="s">
        <v>523</v>
      </c>
      <c r="D6" s="765"/>
      <c r="E6" s="767">
        <f>'C. Rekap data RT (logbook SIM)'!C13</f>
        <v>131</v>
      </c>
      <c r="F6" t="s">
        <v>795</v>
      </c>
    </row>
    <row r="7" spans="1:10" ht="15.75" customHeight="1" x14ac:dyDescent="0.25">
      <c r="A7" s="944" t="s">
        <v>890</v>
      </c>
      <c r="B7" s="763" t="str">
        <f>": "&amp;Cover!F21</f>
        <v>: RT003-RW008</v>
      </c>
      <c r="C7" s="764" t="s">
        <v>796</v>
      </c>
      <c r="D7" s="761"/>
      <c r="E7" s="767">
        <f>'C. Rekap data RT (logbook SIM)'!C8</f>
        <v>40</v>
      </c>
      <c r="F7" t="s">
        <v>797</v>
      </c>
    </row>
    <row r="8" spans="1:10" s="774" customFormat="1" ht="12" hidden="1" customHeight="1" x14ac:dyDescent="0.25">
      <c r="A8" s="770"/>
      <c r="B8" s="771"/>
      <c r="C8" s="772"/>
      <c r="D8" s="771"/>
      <c r="E8" s="773"/>
    </row>
    <row r="9" spans="1:10" s="774" customFormat="1" ht="12" hidden="1" customHeight="1" x14ac:dyDescent="0.25">
      <c r="A9" s="770"/>
      <c r="B9" s="771"/>
      <c r="C9" s="772"/>
      <c r="D9" s="771"/>
      <c r="E9" s="773"/>
    </row>
    <row r="10" spans="1:10" s="777" customFormat="1" ht="5.25" customHeight="1" x14ac:dyDescent="0.2">
      <c r="A10" s="775"/>
      <c r="B10" s="776"/>
      <c r="C10" s="776"/>
      <c r="D10" s="776"/>
      <c r="E10" s="776"/>
      <c r="F10" s="776"/>
    </row>
    <row r="11" spans="1:10" ht="12" customHeight="1" x14ac:dyDescent="0.25">
      <c r="A11" s="1659" t="s">
        <v>798</v>
      </c>
      <c r="B11" s="1663" t="s">
        <v>799</v>
      </c>
      <c r="C11" s="1665" t="s">
        <v>800</v>
      </c>
      <c r="D11" s="1666"/>
      <c r="E11" s="1666"/>
      <c r="F11" s="1667"/>
    </row>
    <row r="12" spans="1:10" ht="9.75" customHeight="1" x14ac:dyDescent="0.25">
      <c r="A12" s="1662"/>
      <c r="B12" s="1664"/>
      <c r="C12" s="1668"/>
      <c r="D12" s="1669"/>
      <c r="E12" s="1669"/>
      <c r="F12" s="1670"/>
    </row>
    <row r="13" spans="1:10" ht="15.75" x14ac:dyDescent="0.25">
      <c r="A13" s="1662"/>
      <c r="B13" s="1664"/>
      <c r="C13" s="919" t="s">
        <v>801</v>
      </c>
      <c r="D13" s="919" t="s">
        <v>464</v>
      </c>
      <c r="E13" s="919" t="s">
        <v>802</v>
      </c>
      <c r="F13" s="920" t="s">
        <v>463</v>
      </c>
    </row>
    <row r="14" spans="1:10" s="782" customFormat="1" ht="27" customHeight="1" x14ac:dyDescent="0.25">
      <c r="A14" s="1658" t="s">
        <v>803</v>
      </c>
      <c r="B14" s="778" t="s">
        <v>804</v>
      </c>
      <c r="C14" s="779">
        <f>'C. Rekap data RT (logbook SIM)'!C7-'C. Rekap data RT (logbook SIM)'!D18</f>
        <v>0</v>
      </c>
      <c r="D14" s="780" t="s">
        <v>467</v>
      </c>
      <c r="E14" s="781">
        <f>C14/E4*100%</f>
        <v>0</v>
      </c>
      <c r="F14" s="938">
        <f>IF(AND(E14&gt;=24.995%,E14&lt;50.995%),1,IF(AND(E14&gt;=50.995%,E14&lt;75.995%),3,IF(E14&gt;=75.995%,5,0)))</f>
        <v>0</v>
      </c>
      <c r="G14" s="782">
        <v>0</v>
      </c>
    </row>
    <row r="15" spans="1:10" s="782" customFormat="1" ht="27" customHeight="1" x14ac:dyDescent="0.25">
      <c r="A15" s="1658"/>
      <c r="B15" s="778" t="s">
        <v>805</v>
      </c>
      <c r="C15" s="783">
        <f>IFERROR(IF('C. Rekap data RT (logbook SIM)'!D22&gt;250,'Kekumuhan Awal_RT'!E3,0),0)</f>
        <v>0</v>
      </c>
      <c r="D15" s="780" t="s">
        <v>465</v>
      </c>
      <c r="E15" s="781">
        <f>C15/E3*100%</f>
        <v>0</v>
      </c>
      <c r="F15" s="938">
        <f>IF(AND(E15&gt;=24.995%,E15&lt;50.995%),1,IF(AND(E15&gt;=50.995%,E15&lt;75.995%),3,IF(E15&gt;=75.995%,5,0)))</f>
        <v>0</v>
      </c>
      <c r="G15" s="782">
        <v>0</v>
      </c>
    </row>
    <row r="16" spans="1:10" s="782" customFormat="1" ht="27" customHeight="1" thickBot="1" x14ac:dyDescent="0.3">
      <c r="A16" s="1659"/>
      <c r="B16" s="784" t="s">
        <v>806</v>
      </c>
      <c r="C16" s="783">
        <f>'C. Rekap data RT (logbook SIM)'!C7-'C. Rekap data RT (logbook SIM)'!D26</f>
        <v>5</v>
      </c>
      <c r="D16" s="780" t="s">
        <v>467</v>
      </c>
      <c r="E16" s="781">
        <f>C16/E4*100%</f>
        <v>0.125</v>
      </c>
      <c r="F16" s="939">
        <f>IF(AND(E16&gt;=24.995%,E16&lt;50.995%),1,IF(AND(E16&gt;=50.995%,E16&lt;75.995%),3,IF(E16&gt;=75.995%,5,0)))</f>
        <v>0</v>
      </c>
      <c r="G16" s="782">
        <v>0</v>
      </c>
      <c r="H16" s="782">
        <v>3</v>
      </c>
      <c r="J16" s="782" t="s">
        <v>943</v>
      </c>
    </row>
    <row r="17" spans="1:9" s="782" customFormat="1" ht="24" customHeight="1" thickBot="1" x14ac:dyDescent="0.3">
      <c r="A17" s="924" t="s">
        <v>807</v>
      </c>
      <c r="B17" s="925"/>
      <c r="C17" s="921"/>
      <c r="D17" s="922"/>
      <c r="E17" s="923">
        <f>IF(SUM(F14:F16)&gt;0,(SUMIF(F14:F16,"&gt;0",E14:E16)/3),0)</f>
        <v>0</v>
      </c>
      <c r="F17" s="928"/>
    </row>
    <row r="18" spans="1:9" s="782" customFormat="1" ht="27" customHeight="1" x14ac:dyDescent="0.25">
      <c r="A18" s="1657" t="s">
        <v>808</v>
      </c>
      <c r="B18" s="785" t="s">
        <v>809</v>
      </c>
      <c r="C18" s="786">
        <f>'C. Rekap data RT (logbook SIM)'!D31</f>
        <v>300</v>
      </c>
      <c r="D18" s="787" t="s">
        <v>743</v>
      </c>
      <c r="E18" s="788">
        <f>(C18/'C. Rekap data RT (logbook SIM)'!$D$33)*100%</f>
        <v>0.30456852791878175</v>
      </c>
      <c r="F18" s="940">
        <f>IF(AND(E18&gt;=24.995%,E18&lt;50.995%),1,IF(AND(E18&gt;=50.995%,E18&lt;75.995%),3,IF(E18&gt;=75.995%,5,0)))</f>
        <v>1</v>
      </c>
      <c r="G18" s="782">
        <v>1</v>
      </c>
      <c r="H18" s="782">
        <v>300</v>
      </c>
      <c r="I18" s="782">
        <f>H18/1200</f>
        <v>0.25</v>
      </c>
    </row>
    <row r="19" spans="1:9" s="782" customFormat="1" ht="27" customHeight="1" thickBot="1" x14ac:dyDescent="0.3">
      <c r="A19" s="1658"/>
      <c r="B19" s="789" t="s">
        <v>810</v>
      </c>
      <c r="C19" s="779">
        <f>'C. Rekap data RT (logbook SIM)'!D28-'C. Rekap data RT (logbook SIM)'!D41</f>
        <v>685</v>
      </c>
      <c r="D19" s="790" t="s">
        <v>743</v>
      </c>
      <c r="E19" s="788">
        <f>(C19/'C. Rekap data RT (logbook SIM)'!$D$33)*100%</f>
        <v>0.69543147208121825</v>
      </c>
      <c r="F19" s="938">
        <f>IF(AND(E19&gt;=24.995%,E19&lt;50.995%),1,IF(AND(E19&gt;=50.995%,E19&lt;75.995%),3,IF(E19&gt;=75.995%,5,0)))</f>
        <v>3</v>
      </c>
      <c r="G19" s="782">
        <v>5</v>
      </c>
      <c r="H19" s="782">
        <v>685</v>
      </c>
      <c r="I19" s="782">
        <f>H19/900</f>
        <v>0.76111111111111107</v>
      </c>
    </row>
    <row r="20" spans="1:9" s="782" customFormat="1" ht="24.75" customHeight="1" thickBot="1" x14ac:dyDescent="0.3">
      <c r="A20" s="924" t="s">
        <v>811</v>
      </c>
      <c r="B20" s="925"/>
      <c r="C20" s="926"/>
      <c r="D20" s="926"/>
      <c r="E20" s="927">
        <f>IF(SUM(F18:F19)&gt;0,(SUMIF(F18:F19,"&gt;0",E18:E19)/2),0)</f>
        <v>0.5</v>
      </c>
      <c r="F20" s="928"/>
    </row>
    <row r="21" spans="1:9" s="782" customFormat="1" ht="27" customHeight="1" x14ac:dyDescent="0.25">
      <c r="A21" s="1658" t="s">
        <v>812</v>
      </c>
      <c r="B21" s="789" t="s">
        <v>813</v>
      </c>
      <c r="C21" s="779">
        <f>IFERROR(ROUND((1-'C. Rekap data RT (logbook SIM)'!D56)*('C. Rekap data RT (logbook SIM)'!C8),0),0)</f>
        <v>0</v>
      </c>
      <c r="D21" s="790" t="s">
        <v>797</v>
      </c>
      <c r="E21" s="791">
        <f>C21/E$7*100%</f>
        <v>0</v>
      </c>
      <c r="F21" s="938">
        <f>IF(AND(E21&gt;=24.995%,E21&lt;50.995%),1,IF(AND(E21&gt;=50.995%,E21&lt;75.995%),3,IF(E21&gt;=75.995%,5,0)))</f>
        <v>0</v>
      </c>
      <c r="G21" s="782">
        <v>0</v>
      </c>
      <c r="I21" s="782" t="s">
        <v>944</v>
      </c>
    </row>
    <row r="22" spans="1:9" s="782" customFormat="1" ht="27" customHeight="1" thickBot="1" x14ac:dyDescent="0.3">
      <c r="A22" s="1658"/>
      <c r="B22" s="789" t="s">
        <v>814</v>
      </c>
      <c r="C22" s="779">
        <f>IFERROR(ROUND((1-'C. Rekap data RT (logbook SIM)'!D58)*('C. Rekap data RT (logbook SIM)'!C8),0),0)</f>
        <v>0</v>
      </c>
      <c r="D22" s="790" t="s">
        <v>797</v>
      </c>
      <c r="E22" s="791">
        <f>C22/E$7*100%</f>
        <v>0</v>
      </c>
      <c r="F22" s="938">
        <f>IF(AND(E22&gt;=24.995%,E22&lt;50.995%),1,IF(AND(E22&gt;=50.995%,E22&lt;75.995%),3,IF(E22&gt;=75.995%,5,0)))</f>
        <v>0</v>
      </c>
      <c r="G22" s="782">
        <v>0</v>
      </c>
    </row>
    <row r="23" spans="1:9" s="792" customFormat="1" ht="24.75" customHeight="1" thickBot="1" x14ac:dyDescent="0.3">
      <c r="A23" s="924" t="s">
        <v>815</v>
      </c>
      <c r="B23" s="925"/>
      <c r="C23" s="926"/>
      <c r="D23" s="926"/>
      <c r="E23" s="927">
        <f>IF(SUM(F21:F22)&gt;0,(SUMIF(F21:F22,"&gt;0",E21:E22)/2),0)</f>
        <v>0</v>
      </c>
      <c r="F23" s="928"/>
    </row>
    <row r="24" spans="1:9" s="782" customFormat="1" ht="27" customHeight="1" x14ac:dyDescent="0.25">
      <c r="A24" s="1658" t="s">
        <v>816</v>
      </c>
      <c r="B24" s="793" t="s">
        <v>817</v>
      </c>
      <c r="C24" s="779">
        <f>'C. Rekap data RT (logbook SIM)'!D20-'C. Rekap data RT (logbook SIM)'!D43</f>
        <v>0</v>
      </c>
      <c r="D24" s="790" t="s">
        <v>465</v>
      </c>
      <c r="E24" s="794">
        <f>C24/E$3*100%</f>
        <v>0</v>
      </c>
      <c r="F24" s="938">
        <f>IF(AND(E24&gt;=24.995%,E24&lt;50.995%),1,IF(AND(E24&gt;=50.995%,E24&lt;75.995%),3,IF(E24&gt;=75.995%,5,0)))</f>
        <v>0</v>
      </c>
      <c r="G24" s="782">
        <v>0</v>
      </c>
    </row>
    <row r="25" spans="1:9" s="782" customFormat="1" ht="27" customHeight="1" x14ac:dyDescent="0.25">
      <c r="A25" s="1658"/>
      <c r="B25" s="789" t="s">
        <v>818</v>
      </c>
      <c r="C25" s="779">
        <f>'C. Rekap data RT (logbook SIM)'!D46</f>
        <v>1000</v>
      </c>
      <c r="D25" s="790" t="s">
        <v>743</v>
      </c>
      <c r="E25" s="794">
        <f>('Kekumuhan Awal_RT'!C25/'C. Rekap data RT (logbook SIM)'!$D$50)*100%</f>
        <v>0.95238095238095233</v>
      </c>
      <c r="F25" s="938">
        <f>IF(AND(E25&gt;=24.995%,E25&lt;50.995%),1,IF(AND(E25&gt;=50.995%,E25&lt;75.995%),3,IF(E25&gt;=75.995%,5,0)))</f>
        <v>5</v>
      </c>
      <c r="G25" s="782">
        <v>5</v>
      </c>
      <c r="H25" s="782">
        <v>1000</v>
      </c>
    </row>
    <row r="26" spans="1:9" s="782" customFormat="1" ht="27" customHeight="1" thickBot="1" x14ac:dyDescent="0.3">
      <c r="A26" s="1658"/>
      <c r="B26" s="793" t="s">
        <v>819</v>
      </c>
      <c r="C26" s="779">
        <f>'C. Rekap data RT (logbook SIM)'!D45-'C. Rekap data RT (logbook SIM)'!D53</f>
        <v>0</v>
      </c>
      <c r="D26" s="790" t="s">
        <v>743</v>
      </c>
      <c r="E26" s="794">
        <f>('Kekumuhan Awal_RT'!C26/'C. Rekap data RT (logbook SIM)'!$D$50)*100%</f>
        <v>0</v>
      </c>
      <c r="F26" s="938">
        <f>IF(AND(E26&gt;=24.995%,E26&lt;50.995%),1,IF(AND(E26&gt;=50.995%,E26&lt;75.995%),3,IF(E26&gt;=75.995%,5,0)))</f>
        <v>0</v>
      </c>
      <c r="G26" s="782">
        <v>0</v>
      </c>
    </row>
    <row r="27" spans="1:9" s="94" customFormat="1" ht="24.75" customHeight="1" thickBot="1" x14ac:dyDescent="0.3">
      <c r="A27" s="924" t="s">
        <v>820</v>
      </c>
      <c r="B27" s="925"/>
      <c r="C27" s="926"/>
      <c r="D27" s="926"/>
      <c r="E27" s="927">
        <f>IF(SUM(F24:F26)&gt;0,(SUMIF(F24:F26,"&gt;0",E24:E26)/3),0)</f>
        <v>0.31746031746031744</v>
      </c>
      <c r="F27" s="928"/>
    </row>
    <row r="28" spans="1:9" s="782" customFormat="1" ht="36.75" customHeight="1" x14ac:dyDescent="0.25">
      <c r="A28" s="1658" t="s">
        <v>821</v>
      </c>
      <c r="B28" s="789" t="s">
        <v>822</v>
      </c>
      <c r="C28" s="779">
        <f>IFERROR(INT('C. Rekap data RT (logbook SIM)'!C8*(1-'C. Rekap data RT (logbook SIM)'!D60)/1)*1,0)</f>
        <v>0</v>
      </c>
      <c r="D28" s="790" t="s">
        <v>797</v>
      </c>
      <c r="E28" s="795">
        <f>C28/E$7*100%</f>
        <v>0</v>
      </c>
      <c r="F28" s="938">
        <f>IF(AND(E28&gt;=24.995%,E28&lt;50.995%),1,IF(AND(E28&gt;=50.995%,E28&lt;75.995%),3,IF(E28&gt;=75.995%,5,0)))</f>
        <v>0</v>
      </c>
      <c r="G28" s="782">
        <v>0</v>
      </c>
    </row>
    <row r="29" spans="1:9" s="782" customFormat="1" ht="33.75" customHeight="1" thickBot="1" x14ac:dyDescent="0.3">
      <c r="A29" s="1658"/>
      <c r="B29" s="789" t="s">
        <v>823</v>
      </c>
      <c r="C29" s="779">
        <f>IFERROR(INT('C. Rekap data RT (logbook SIM)'!C8*(1-'C. Rekap data RT (logbook SIM)'!D62)/1)*1,0)</f>
        <v>0</v>
      </c>
      <c r="D29" s="790" t="s">
        <v>797</v>
      </c>
      <c r="E29" s="795">
        <f>C29/E$7*100%</f>
        <v>0</v>
      </c>
      <c r="F29" s="938">
        <f>IF(AND(E29&gt;=24.995%,E29&lt;50.995%),1,IF(AND(E29&gt;=50.995%,E29&lt;75.995%),3,IF(E29&gt;=75.995%,5,0)))</f>
        <v>0</v>
      </c>
      <c r="G29" s="782">
        <v>0</v>
      </c>
    </row>
    <row r="30" spans="1:9" s="94" customFormat="1" ht="24.75" customHeight="1" thickBot="1" x14ac:dyDescent="0.3">
      <c r="A30" s="929" t="s">
        <v>824</v>
      </c>
      <c r="B30" s="925"/>
      <c r="C30" s="926"/>
      <c r="D30" s="926"/>
      <c r="E30" s="927">
        <f>IF(SUM(F28:F29)&gt;0,(SUMIF(F28:F29,"&gt;0",E28:E29)/2),0)</f>
        <v>0</v>
      </c>
      <c r="F30" s="928"/>
    </row>
    <row r="31" spans="1:9" s="782" customFormat="1" ht="36.75" customHeight="1" x14ac:dyDescent="0.25">
      <c r="A31" s="1658" t="s">
        <v>825</v>
      </c>
      <c r="B31" s="789" t="s">
        <v>826</v>
      </c>
      <c r="C31" s="796">
        <f>IFERROR('C. Rekap data RT (logbook SIM)'!C8-'C. Rekap data RT (logbook SIM)'!D64,0)</f>
        <v>40</v>
      </c>
      <c r="D31" s="751" t="s">
        <v>797</v>
      </c>
      <c r="E31" s="795">
        <f>C31/E$7*100%</f>
        <v>1</v>
      </c>
      <c r="F31" s="938">
        <f>IF(AND(E31&gt;=24.995%,E31&lt;50.995%),1,IF(AND(E31&gt;=50.995%,E31&lt;75.995%),3,IF(E31&gt;=75.995%,5,0)))</f>
        <v>5</v>
      </c>
      <c r="G31" s="782">
        <v>5</v>
      </c>
    </row>
    <row r="32" spans="1:9" s="782" customFormat="1" ht="36.75" customHeight="1" thickBot="1" x14ac:dyDescent="0.3">
      <c r="A32" s="1658"/>
      <c r="B32" s="789" t="s">
        <v>827</v>
      </c>
      <c r="C32" s="796">
        <f>IFERROR(INT('C. Rekap data RT (logbook SIM)'!C8*(1-'C. Rekap data RT (logbook SIM)'!D67)/1)*1,0)</f>
        <v>40</v>
      </c>
      <c r="D32" s="751" t="s">
        <v>797</v>
      </c>
      <c r="E32" s="795">
        <f>C32/E$7*100%</f>
        <v>1</v>
      </c>
      <c r="F32" s="938">
        <f>IF(AND(E32&gt;=24.995%,E32&lt;50.995%),1,IF(AND(E32&gt;=50.995%,E32&lt;75.995%),3,IF(E32&gt;=75.995%,5,0)))</f>
        <v>5</v>
      </c>
      <c r="G32" s="782">
        <v>5</v>
      </c>
    </row>
    <row r="33" spans="1:7" s="94" customFormat="1" ht="24.75" customHeight="1" thickBot="1" x14ac:dyDescent="0.3">
      <c r="A33" s="924" t="s">
        <v>828</v>
      </c>
      <c r="B33" s="925"/>
      <c r="C33" s="926"/>
      <c r="D33" s="926"/>
      <c r="E33" s="927">
        <f>IF(SUM(F31:F32)&gt;0,(SUMIF(F31:F32,"&gt;0",E31:E32)/2),0)</f>
        <v>1</v>
      </c>
      <c r="F33" s="928"/>
    </row>
    <row r="34" spans="1:7" s="782" customFormat="1" ht="27" customHeight="1" x14ac:dyDescent="0.25">
      <c r="A34" s="1658" t="s">
        <v>829</v>
      </c>
      <c r="B34" s="797" t="s">
        <v>830</v>
      </c>
      <c r="C34" s="796">
        <f>'C. Rekap data RT (logbook SIM)'!C7-'C. Rekap data RT (logbook SIM)'!D70</f>
        <v>0</v>
      </c>
      <c r="D34" s="751" t="s">
        <v>467</v>
      </c>
      <c r="E34" s="794">
        <f>C34/E4*100%</f>
        <v>0</v>
      </c>
      <c r="F34" s="938">
        <f>IF(AND(E34&gt;=24.995%,E34&lt;50.995%),1,IF(AND(E34&gt;=50.995%,E34&lt;75.995%),3,IF(E34&gt;=75.995%,5,0)))</f>
        <v>0</v>
      </c>
      <c r="G34" s="782">
        <v>0</v>
      </c>
    </row>
    <row r="35" spans="1:7" s="782" customFormat="1" ht="27" customHeight="1" thickBot="1" x14ac:dyDescent="0.3">
      <c r="A35" s="1658"/>
      <c r="B35" s="797" t="s">
        <v>831</v>
      </c>
      <c r="C35" s="798">
        <f>'C. Rekap data RT (logbook SIM)'!C7-'C. Rekap data RT (logbook SIM)'!D72</f>
        <v>40</v>
      </c>
      <c r="D35" s="751" t="s">
        <v>467</v>
      </c>
      <c r="E35" s="794">
        <f>C35/E4*100%</f>
        <v>1</v>
      </c>
      <c r="F35" s="938">
        <f>IF(AND(E35&gt;=24.995%,E35&lt;50.995%),1,IF(AND(E35&gt;=50.995%,E35&lt;75.995%),3,IF(E35&gt;=75.995%,5,0)))</f>
        <v>5</v>
      </c>
      <c r="G35" s="782">
        <v>5</v>
      </c>
    </row>
    <row r="36" spans="1:7" s="792" customFormat="1" ht="24.75" customHeight="1" thickBot="1" x14ac:dyDescent="0.3">
      <c r="A36" s="924" t="s">
        <v>832</v>
      </c>
      <c r="B36" s="925"/>
      <c r="C36" s="926"/>
      <c r="D36" s="926"/>
      <c r="E36" s="927">
        <f>IF(SUM(F34:F35)&gt;0,(SUMIF(F34:F35,"&gt;0",E34:E35)/2),0)</f>
        <v>0.5</v>
      </c>
      <c r="F36" s="930"/>
    </row>
    <row r="37" spans="1:7" ht="15" customHeight="1" x14ac:dyDescent="0.25">
      <c r="A37" s="799"/>
      <c r="B37" s="931" t="s">
        <v>833</v>
      </c>
      <c r="D37" s="1646" t="s">
        <v>834</v>
      </c>
      <c r="E37" s="1647"/>
      <c r="F37" s="1650">
        <f>SUM(F14:F35)</f>
        <v>24</v>
      </c>
    </row>
    <row r="38" spans="1:7" ht="15" customHeight="1" x14ac:dyDescent="0.25">
      <c r="A38" s="799"/>
      <c r="B38" s="932" t="s">
        <v>835</v>
      </c>
      <c r="D38" s="1648"/>
      <c r="E38" s="1649"/>
      <c r="F38" s="1651"/>
      <c r="G38">
        <f>SUM(G14:G37)</f>
        <v>26</v>
      </c>
    </row>
    <row r="39" spans="1:7" ht="15" customHeight="1" x14ac:dyDescent="0.25">
      <c r="A39" s="799"/>
      <c r="B39" s="932" t="s">
        <v>836</v>
      </c>
      <c r="D39" s="1652" t="s">
        <v>837</v>
      </c>
      <c r="E39" s="1653"/>
      <c r="F39" s="1540" t="str">
        <f>IF(F37="N/A","TIDAK KUMUH",IF(F37&gt;=60,"KUMUH BERAT",IF(AND(F37&lt;=59,F37&gt;=38),"KUMUH SEDANG",IF(AND(F37&lt;=37,F37&gt;=16),"KUMUH RINGAN","TIDAK KUMUH"))))</f>
        <v>KUMUH RINGAN</v>
      </c>
    </row>
    <row r="40" spans="1:7" ht="15" customHeight="1" x14ac:dyDescent="0.25">
      <c r="A40" s="799"/>
      <c r="B40" s="932" t="s">
        <v>838</v>
      </c>
      <c r="D40" s="1654"/>
      <c r="E40" s="1655"/>
      <c r="F40" s="1656" t="str">
        <f>IF(E40&gt;71,"KB",IF(E40&gt;=47,"KS","KR"))</f>
        <v>KR</v>
      </c>
    </row>
    <row r="41" spans="1:7" ht="21" customHeight="1" x14ac:dyDescent="0.25">
      <c r="B41" s="933" t="s">
        <v>839</v>
      </c>
      <c r="C41" s="937"/>
      <c r="D41" s="934"/>
      <c r="E41" s="935" t="s">
        <v>840</v>
      </c>
      <c r="F41" s="936">
        <f>AVERAGE(E17,E20,E23,E27,E30,E33,E36)</f>
        <v>0.33106575963718815</v>
      </c>
    </row>
    <row r="42" spans="1:7" ht="21" customHeight="1" x14ac:dyDescent="0.25">
      <c r="B42" s="173"/>
      <c r="C42" s="937"/>
      <c r="D42" s="934"/>
      <c r="E42" s="935" t="s">
        <v>841</v>
      </c>
      <c r="F42" s="936">
        <v>0</v>
      </c>
    </row>
    <row r="43" spans="1:7" s="774" customFormat="1" ht="15" customHeight="1" x14ac:dyDescent="0.25"/>
    <row r="44" spans="1:7" s="774" customFormat="1" x14ac:dyDescent="0.25"/>
  </sheetData>
  <mergeCells count="16">
    <mergeCell ref="A14:A16"/>
    <mergeCell ref="A1:F1"/>
    <mergeCell ref="A2:B2"/>
    <mergeCell ref="A11:A13"/>
    <mergeCell ref="B11:B13"/>
    <mergeCell ref="C11:F12"/>
    <mergeCell ref="D37:E38"/>
    <mergeCell ref="F37:F38"/>
    <mergeCell ref="D39:E40"/>
    <mergeCell ref="F39:F40"/>
    <mergeCell ref="A18:A19"/>
    <mergeCell ref="A21:A22"/>
    <mergeCell ref="A24:A26"/>
    <mergeCell ref="A28:A29"/>
    <mergeCell ref="A31:A32"/>
    <mergeCell ref="A34:A35"/>
  </mergeCells>
  <conditionalFormatting sqref="F39:F40">
    <cfRule type="expression" dxfId="3" priority="1">
      <formula>F39="KUMUH SEDANG"</formula>
    </cfRule>
    <cfRule type="expression" dxfId="2" priority="2">
      <formula>F39="TIDAK KUMUH"</formula>
    </cfRule>
    <cfRule type="expression" dxfId="1" priority="3">
      <formula>F39="KUMUH BERAT"</formula>
    </cfRule>
    <cfRule type="expression" dxfId="0" priority="4">
      <formula>F39="KUMUH RINGAN"</formula>
    </cfRule>
  </conditionalFormatting>
  <pageMargins left="0.7" right="0.2" top="0.75" bottom="0.75" header="0.3" footer="0.3"/>
  <pageSetup paperSize="9" scale="7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C2:CY160"/>
  <sheetViews>
    <sheetView view="pageBreakPreview" topLeftCell="V1" zoomScale="40" zoomScaleNormal="55" zoomScaleSheetLayoutView="40" workbookViewId="0">
      <selection activeCell="F6" sqref="F6:Q6"/>
    </sheetView>
  </sheetViews>
  <sheetFormatPr defaultRowHeight="15" x14ac:dyDescent="0.25"/>
  <cols>
    <col min="1" max="2" width="1.85546875" style="343" customWidth="1"/>
    <col min="3" max="3" width="8.7109375" style="343" customWidth="1"/>
    <col min="4" max="4" width="62.7109375" style="343" customWidth="1"/>
    <col min="5" max="5" width="46.42578125" style="343" customWidth="1"/>
    <col min="6" max="6" width="5.85546875" style="343" customWidth="1"/>
    <col min="7" max="7" width="9.7109375" style="343" customWidth="1"/>
    <col min="8" max="8" width="5.85546875" style="343" customWidth="1"/>
    <col min="9" max="9" width="9.85546875" style="343" customWidth="1"/>
    <col min="10" max="11" width="5.85546875" style="343" customWidth="1"/>
    <col min="12" max="12" width="9.140625" style="343" customWidth="1"/>
    <col min="13" max="16" width="5.85546875" style="343" customWidth="1"/>
    <col min="17" max="17" width="11.28515625" style="343" customWidth="1"/>
    <col min="18" max="21" width="8.7109375" style="343" customWidth="1"/>
    <col min="22" max="22" width="5.140625" style="343" customWidth="1"/>
    <col min="23" max="23" width="7" style="343" customWidth="1"/>
    <col min="24" max="24" width="5.140625" style="343" customWidth="1"/>
    <col min="25" max="25" width="9.5703125" style="343" customWidth="1"/>
    <col min="26" max="26" width="5.140625" style="343" customWidth="1"/>
    <col min="27" max="27" width="10" style="343" customWidth="1"/>
    <col min="28" max="38" width="5" style="343" customWidth="1"/>
    <col min="39" max="39" width="5.5703125" style="343" customWidth="1"/>
    <col min="40" max="40" width="10.140625" style="343" customWidth="1"/>
    <col min="41" max="45" width="4.5703125" style="343" customWidth="1"/>
    <col min="46" max="46" width="6.42578125" style="343" customWidth="1"/>
    <col min="47" max="47" width="4.5703125" style="343" customWidth="1"/>
    <col min="48" max="48" width="6.140625" style="343" customWidth="1"/>
    <col min="49" max="49" width="4.5703125" style="343" customWidth="1"/>
    <col min="50" max="50" width="8" style="343" customWidth="1"/>
    <col min="51" max="56" width="6.5703125" style="343" customWidth="1"/>
    <col min="57" max="57" width="7.85546875" style="343" customWidth="1"/>
    <col min="58" max="64" width="6.5703125" style="343" customWidth="1"/>
    <col min="65" max="68" width="6" style="343" customWidth="1"/>
    <col min="69" max="69" width="6.5703125" style="343" customWidth="1"/>
    <col min="70" max="70" width="6.28515625" style="343" hidden="1" customWidth="1"/>
    <col min="71" max="71" width="5.85546875" style="343" customWidth="1"/>
    <col min="72" max="72" width="7.42578125" style="343" customWidth="1"/>
    <col min="73" max="73" width="7.85546875" style="343" customWidth="1"/>
    <col min="74" max="75" width="6" style="343" customWidth="1"/>
    <col min="76" max="76" width="6" style="343" hidden="1" customWidth="1"/>
    <col min="77" max="77" width="8.42578125" style="343" customWidth="1"/>
    <col min="78" max="80" width="5.28515625" style="343" customWidth="1"/>
    <col min="81" max="81" width="6" style="343" customWidth="1"/>
    <col min="82" max="90" width="5.28515625" style="343" customWidth="1"/>
    <col min="91" max="91" width="6.28515625" style="343" customWidth="1"/>
    <col min="92" max="93" width="4.7109375" style="343" customWidth="1"/>
    <col min="94" max="94" width="10.5703125" style="343" customWidth="1"/>
    <col min="95" max="95" width="5.28515625" style="343" customWidth="1"/>
    <col min="96" max="96" width="9.85546875" style="343" customWidth="1"/>
    <col min="97" max="98" width="5.140625" style="343" customWidth="1"/>
    <col min="99" max="99" width="10.140625" style="343" customWidth="1"/>
    <col min="100" max="103" width="5.85546875" style="343" customWidth="1"/>
    <col min="104" max="104" width="3" style="343" customWidth="1"/>
    <col min="105" max="107" width="9.140625" style="343"/>
    <col min="108" max="108" width="9.140625" style="343" customWidth="1"/>
    <col min="109" max="16384" width="9.140625" style="343"/>
  </cols>
  <sheetData>
    <row r="2" spans="3:103" ht="25.5" customHeight="1" x14ac:dyDescent="0.35">
      <c r="D2" s="688" t="s">
        <v>846</v>
      </c>
      <c r="E2" s="1046" t="str">
        <f>Cover!F19</f>
        <v>MOJOLABAN</v>
      </c>
    </row>
    <row r="3" spans="3:103" ht="25.5" customHeight="1" x14ac:dyDescent="0.35">
      <c r="D3" s="688" t="s">
        <v>845</v>
      </c>
      <c r="E3" s="1046" t="str">
        <f>Cover!F20</f>
        <v>BEKONANG</v>
      </c>
    </row>
    <row r="4" spans="3:103" ht="25.5" customHeight="1" x14ac:dyDescent="0.35">
      <c r="D4" s="688" t="s">
        <v>891</v>
      </c>
      <c r="E4" s="688" t="str">
        <f>Cover!F21</f>
        <v>RT003-RW008</v>
      </c>
    </row>
    <row r="5" spans="3:103" ht="11.25" customHeight="1" thickBot="1" x14ac:dyDescent="0.3">
      <c r="AX5" s="689"/>
      <c r="CY5" s="689"/>
    </row>
    <row r="6" spans="3:103" s="690" customFormat="1" ht="66" customHeight="1" thickBot="1" x14ac:dyDescent="0.55000000000000004">
      <c r="C6" s="1113" t="s">
        <v>760</v>
      </c>
      <c r="D6" s="1117" t="s">
        <v>761</v>
      </c>
      <c r="E6" s="1120" t="s">
        <v>738</v>
      </c>
      <c r="F6" s="1123" t="s">
        <v>117</v>
      </c>
      <c r="G6" s="1124"/>
      <c r="H6" s="1124"/>
      <c r="I6" s="1124"/>
      <c r="J6" s="1124"/>
      <c r="K6" s="1124"/>
      <c r="L6" s="1124"/>
      <c r="M6" s="1124"/>
      <c r="N6" s="1124"/>
      <c r="O6" s="1124"/>
      <c r="P6" s="1124"/>
      <c r="Q6" s="1125"/>
      <c r="R6" s="1126" t="s">
        <v>124</v>
      </c>
      <c r="S6" s="1127"/>
      <c r="T6" s="1127"/>
      <c r="U6" s="1127"/>
      <c r="V6" s="1127"/>
      <c r="W6" s="1127"/>
      <c r="X6" s="1127"/>
      <c r="Y6" s="1127"/>
      <c r="Z6" s="1127"/>
      <c r="AA6" s="1128"/>
      <c r="AB6" s="1101" t="s">
        <v>195</v>
      </c>
      <c r="AC6" s="1102"/>
      <c r="AD6" s="1102"/>
      <c r="AE6" s="1102"/>
      <c r="AF6" s="1102"/>
      <c r="AG6" s="1102"/>
      <c r="AH6" s="1102"/>
      <c r="AI6" s="1102"/>
      <c r="AJ6" s="1102"/>
      <c r="AK6" s="1102"/>
      <c r="AL6" s="1102"/>
      <c r="AM6" s="1102"/>
      <c r="AN6" s="1102"/>
      <c r="AO6" s="1102"/>
      <c r="AP6" s="1102"/>
      <c r="AQ6" s="1103"/>
      <c r="AR6" s="1107" t="s">
        <v>493</v>
      </c>
      <c r="AS6" s="1108"/>
      <c r="AT6" s="1108"/>
      <c r="AU6" s="1108"/>
      <c r="AV6" s="1108"/>
      <c r="AW6" s="1108"/>
      <c r="AX6" s="1109"/>
      <c r="AY6" s="1107" t="s">
        <v>134</v>
      </c>
      <c r="AZ6" s="1108"/>
      <c r="BA6" s="1108"/>
      <c r="BB6" s="1108"/>
      <c r="BC6" s="1108"/>
      <c r="BD6" s="1108"/>
      <c r="BE6" s="1109"/>
      <c r="BF6" s="1101" t="s">
        <v>141</v>
      </c>
      <c r="BG6" s="1102"/>
      <c r="BH6" s="1102"/>
      <c r="BI6" s="1102"/>
      <c r="BJ6" s="1102"/>
      <c r="BK6" s="1102"/>
      <c r="BL6" s="1102"/>
      <c r="BM6" s="1102"/>
      <c r="BN6" s="1102"/>
      <c r="BO6" s="1102"/>
      <c r="BP6" s="1102"/>
      <c r="BQ6" s="1103"/>
      <c r="BR6" s="1054" t="s">
        <v>149</v>
      </c>
      <c r="BS6" s="1057" t="s">
        <v>89</v>
      </c>
      <c r="BT6" s="1058"/>
      <c r="BU6" s="1063" t="s">
        <v>282</v>
      </c>
      <c r="BV6" s="1057" t="s">
        <v>865</v>
      </c>
      <c r="BW6" s="1099"/>
      <c r="BX6" s="1099"/>
      <c r="BY6" s="1058"/>
      <c r="BZ6" s="1102" t="s">
        <v>143</v>
      </c>
      <c r="CA6" s="1102"/>
      <c r="CB6" s="1102"/>
      <c r="CC6" s="1102"/>
      <c r="CD6" s="1102"/>
      <c r="CE6" s="1102"/>
      <c r="CF6" s="1102"/>
      <c r="CG6" s="1102"/>
      <c r="CH6" s="1102"/>
      <c r="CI6" s="1102"/>
      <c r="CJ6" s="1102"/>
      <c r="CK6" s="1102"/>
      <c r="CL6" s="1102"/>
      <c r="CM6" s="1103"/>
      <c r="CN6" s="1051" t="s">
        <v>358</v>
      </c>
      <c r="CO6" s="1052"/>
      <c r="CP6" s="1052"/>
      <c r="CQ6" s="1052"/>
      <c r="CR6" s="1052"/>
      <c r="CS6" s="1052"/>
      <c r="CT6" s="1052"/>
      <c r="CU6" s="1052"/>
      <c r="CV6" s="1052"/>
      <c r="CW6" s="1052"/>
      <c r="CX6" s="1052"/>
      <c r="CY6" s="1053"/>
    </row>
    <row r="7" spans="3:103" s="987" customFormat="1" ht="306" customHeight="1" thickBot="1" x14ac:dyDescent="0.4">
      <c r="C7" s="1114"/>
      <c r="D7" s="1118"/>
      <c r="E7" s="1121"/>
      <c r="F7" s="1110" t="s">
        <v>843</v>
      </c>
      <c r="G7" s="1111"/>
      <c r="H7" s="1097" t="s">
        <v>844</v>
      </c>
      <c r="I7" s="1098"/>
      <c r="J7" s="1095" t="s">
        <v>938</v>
      </c>
      <c r="K7" s="1112"/>
      <c r="L7" s="1096"/>
      <c r="M7" s="1095" t="s">
        <v>862</v>
      </c>
      <c r="N7" s="1085"/>
      <c r="O7" s="1096"/>
      <c r="P7" s="1095" t="s">
        <v>331</v>
      </c>
      <c r="Q7" s="1096"/>
      <c r="R7" s="1072" t="s">
        <v>762</v>
      </c>
      <c r="S7" s="1073"/>
      <c r="T7" s="1074"/>
      <c r="U7" s="988" t="s">
        <v>763</v>
      </c>
      <c r="V7" s="1097" t="s">
        <v>335</v>
      </c>
      <c r="W7" s="1098"/>
      <c r="X7" s="1095" t="s">
        <v>336</v>
      </c>
      <c r="Y7" s="1096"/>
      <c r="Z7" s="1097" t="s">
        <v>337</v>
      </c>
      <c r="AA7" s="1098"/>
      <c r="AB7" s="1095" t="s">
        <v>863</v>
      </c>
      <c r="AC7" s="1085"/>
      <c r="AD7" s="1085"/>
      <c r="AE7" s="1085"/>
      <c r="AF7" s="1085"/>
      <c r="AG7" s="1085"/>
      <c r="AH7" s="1085"/>
      <c r="AI7" s="1085"/>
      <c r="AJ7" s="1085"/>
      <c r="AK7" s="1085"/>
      <c r="AL7" s="1096"/>
      <c r="AM7" s="1097" t="s">
        <v>764</v>
      </c>
      <c r="AN7" s="1098"/>
      <c r="AO7" s="1095" t="s">
        <v>340</v>
      </c>
      <c r="AP7" s="1085"/>
      <c r="AQ7" s="1096"/>
      <c r="AR7" s="1069" t="s">
        <v>765</v>
      </c>
      <c r="AS7" s="1070"/>
      <c r="AT7" s="1071"/>
      <c r="AU7" s="1095" t="s">
        <v>62</v>
      </c>
      <c r="AV7" s="1096"/>
      <c r="AW7" s="1097" t="s">
        <v>131</v>
      </c>
      <c r="AX7" s="1098"/>
      <c r="AY7" s="1104" t="s">
        <v>860</v>
      </c>
      <c r="AZ7" s="1105"/>
      <c r="BA7" s="1105"/>
      <c r="BB7" s="1105"/>
      <c r="BC7" s="1106"/>
      <c r="BD7" s="1097" t="s">
        <v>150</v>
      </c>
      <c r="BE7" s="1098"/>
      <c r="BF7" s="1104" t="s">
        <v>70</v>
      </c>
      <c r="BG7" s="1105"/>
      <c r="BH7" s="1105"/>
      <c r="BI7" s="1105"/>
      <c r="BJ7" s="1105"/>
      <c r="BK7" s="1105"/>
      <c r="BL7" s="1106"/>
      <c r="BM7" s="1097" t="s">
        <v>87</v>
      </c>
      <c r="BN7" s="1073"/>
      <c r="BO7" s="1073"/>
      <c r="BP7" s="1073"/>
      <c r="BQ7" s="1098"/>
      <c r="BR7" s="1055"/>
      <c r="BS7" s="1059"/>
      <c r="BT7" s="1060"/>
      <c r="BU7" s="1064"/>
      <c r="BV7" s="1061"/>
      <c r="BW7" s="1100"/>
      <c r="BX7" s="1100"/>
      <c r="BY7" s="1062"/>
      <c r="BZ7" s="1104" t="s">
        <v>352</v>
      </c>
      <c r="CA7" s="1105"/>
      <c r="CB7" s="1105"/>
      <c r="CC7" s="1105"/>
      <c r="CD7" s="1105"/>
      <c r="CE7" s="1106"/>
      <c r="CF7" s="1072" t="s">
        <v>353</v>
      </c>
      <c r="CG7" s="1073"/>
      <c r="CH7" s="1074"/>
      <c r="CI7" s="1075" t="s">
        <v>452</v>
      </c>
      <c r="CJ7" s="1085"/>
      <c r="CK7" s="1085"/>
      <c r="CL7" s="1085"/>
      <c r="CM7" s="1076"/>
      <c r="CN7" s="1069" t="s">
        <v>354</v>
      </c>
      <c r="CO7" s="1070"/>
      <c r="CP7" s="1071"/>
      <c r="CQ7" s="1075" t="s">
        <v>355</v>
      </c>
      <c r="CR7" s="1076"/>
      <c r="CS7" s="1072" t="s">
        <v>356</v>
      </c>
      <c r="CT7" s="1073"/>
      <c r="CU7" s="1074"/>
      <c r="CV7" s="1095" t="s">
        <v>357</v>
      </c>
      <c r="CW7" s="1085"/>
      <c r="CX7" s="1085"/>
      <c r="CY7" s="1096"/>
    </row>
    <row r="8" spans="3:103" s="691" customFormat="1" ht="18" customHeight="1" x14ac:dyDescent="0.2">
      <c r="C8" s="1114"/>
      <c r="D8" s="1118"/>
      <c r="E8" s="1121"/>
      <c r="F8" s="1129">
        <v>1</v>
      </c>
      <c r="G8" s="1130"/>
      <c r="H8" s="1131">
        <v>2</v>
      </c>
      <c r="I8" s="1132"/>
      <c r="J8" s="1083">
        <v>3</v>
      </c>
      <c r="K8" s="1133"/>
      <c r="L8" s="1084"/>
      <c r="M8" s="1131">
        <v>4</v>
      </c>
      <c r="N8" s="1078"/>
      <c r="O8" s="1132"/>
      <c r="P8" s="1083">
        <v>5</v>
      </c>
      <c r="Q8" s="1084"/>
      <c r="R8" s="1077">
        <v>6</v>
      </c>
      <c r="S8" s="1078"/>
      <c r="T8" s="1079"/>
      <c r="U8" s="945">
        <v>7</v>
      </c>
      <c r="V8" s="1131">
        <v>9</v>
      </c>
      <c r="W8" s="1132"/>
      <c r="X8" s="1083">
        <v>10</v>
      </c>
      <c r="Y8" s="1084"/>
      <c r="Z8" s="1131">
        <v>11</v>
      </c>
      <c r="AA8" s="1132"/>
      <c r="AB8" s="1083">
        <v>12</v>
      </c>
      <c r="AC8" s="1067"/>
      <c r="AD8" s="1067"/>
      <c r="AE8" s="1067"/>
      <c r="AF8" s="1067"/>
      <c r="AG8" s="1067"/>
      <c r="AH8" s="1067"/>
      <c r="AI8" s="1067"/>
      <c r="AJ8" s="1067"/>
      <c r="AK8" s="1067"/>
      <c r="AL8" s="1084"/>
      <c r="AM8" s="1131">
        <v>13</v>
      </c>
      <c r="AN8" s="1132"/>
      <c r="AO8" s="1083">
        <v>14</v>
      </c>
      <c r="AP8" s="1067"/>
      <c r="AQ8" s="1084"/>
      <c r="AR8" s="1077">
        <v>15</v>
      </c>
      <c r="AS8" s="1078"/>
      <c r="AT8" s="1079"/>
      <c r="AU8" s="1083">
        <v>16</v>
      </c>
      <c r="AV8" s="1084"/>
      <c r="AW8" s="1131">
        <v>17</v>
      </c>
      <c r="AX8" s="1132"/>
      <c r="AY8" s="1066">
        <v>18</v>
      </c>
      <c r="AZ8" s="1067"/>
      <c r="BA8" s="1067"/>
      <c r="BB8" s="1067"/>
      <c r="BC8" s="1068"/>
      <c r="BD8" s="1131">
        <v>19</v>
      </c>
      <c r="BE8" s="1132"/>
      <c r="BF8" s="1066">
        <v>20</v>
      </c>
      <c r="BG8" s="1067"/>
      <c r="BH8" s="1067"/>
      <c r="BI8" s="1067"/>
      <c r="BJ8" s="1067"/>
      <c r="BK8" s="1067"/>
      <c r="BL8" s="1068"/>
      <c r="BM8" s="1131">
        <v>21</v>
      </c>
      <c r="BN8" s="1078"/>
      <c r="BO8" s="1078"/>
      <c r="BP8" s="1078"/>
      <c r="BQ8" s="1132"/>
      <c r="BR8" s="1055"/>
      <c r="BS8" s="1059"/>
      <c r="BT8" s="1060"/>
      <c r="BU8" s="1064"/>
      <c r="BV8" s="1080" t="s">
        <v>151</v>
      </c>
      <c r="BW8" s="1086" t="s">
        <v>152</v>
      </c>
      <c r="BX8" s="1089" t="s">
        <v>383</v>
      </c>
      <c r="BY8" s="1092" t="s">
        <v>153</v>
      </c>
      <c r="BZ8" s="1066">
        <v>22</v>
      </c>
      <c r="CA8" s="1067"/>
      <c r="CB8" s="1067"/>
      <c r="CC8" s="1067"/>
      <c r="CD8" s="1067"/>
      <c r="CE8" s="1068"/>
      <c r="CF8" s="1077">
        <v>23</v>
      </c>
      <c r="CG8" s="1078"/>
      <c r="CH8" s="1079"/>
      <c r="CI8" s="1066">
        <v>24</v>
      </c>
      <c r="CJ8" s="1067"/>
      <c r="CK8" s="1067"/>
      <c r="CL8" s="1067"/>
      <c r="CM8" s="1068"/>
      <c r="CN8" s="1077">
        <v>25</v>
      </c>
      <c r="CO8" s="1078"/>
      <c r="CP8" s="1079"/>
      <c r="CQ8" s="1066">
        <v>26</v>
      </c>
      <c r="CR8" s="1068"/>
      <c r="CS8" s="1077">
        <v>27</v>
      </c>
      <c r="CT8" s="1078"/>
      <c r="CU8" s="1079"/>
      <c r="CV8" s="1083">
        <v>28</v>
      </c>
      <c r="CW8" s="1067"/>
      <c r="CX8" s="1067"/>
      <c r="CY8" s="1084"/>
    </row>
    <row r="9" spans="3:103" s="699" customFormat="1" ht="17.25" customHeight="1" x14ac:dyDescent="0.3">
      <c r="C9" s="1115"/>
      <c r="D9" s="1118"/>
      <c r="E9" s="1121"/>
      <c r="F9" s="692" t="s">
        <v>2</v>
      </c>
      <c r="G9" s="693" t="s">
        <v>1</v>
      </c>
      <c r="H9" s="694" t="s">
        <v>2</v>
      </c>
      <c r="I9" s="693" t="s">
        <v>1</v>
      </c>
      <c r="J9" s="694" t="s">
        <v>2</v>
      </c>
      <c r="K9" s="695" t="s">
        <v>1</v>
      </c>
      <c r="L9" s="693" t="s">
        <v>0</v>
      </c>
      <c r="M9" s="694" t="s">
        <v>2</v>
      </c>
      <c r="N9" s="695" t="s">
        <v>1</v>
      </c>
      <c r="O9" s="693" t="s">
        <v>0</v>
      </c>
      <c r="P9" s="694" t="s">
        <v>2</v>
      </c>
      <c r="Q9" s="693" t="s">
        <v>1</v>
      </c>
      <c r="R9" s="694" t="s">
        <v>2</v>
      </c>
      <c r="S9" s="696" t="s">
        <v>1</v>
      </c>
      <c r="T9" s="693" t="s">
        <v>0</v>
      </c>
      <c r="U9" s="697" t="s">
        <v>2</v>
      </c>
      <c r="V9" s="694" t="s">
        <v>2</v>
      </c>
      <c r="W9" s="693" t="s">
        <v>1</v>
      </c>
      <c r="X9" s="694" t="s">
        <v>2</v>
      </c>
      <c r="Y9" s="693" t="s">
        <v>1</v>
      </c>
      <c r="Z9" s="694" t="s">
        <v>2</v>
      </c>
      <c r="AA9" s="693" t="s">
        <v>1</v>
      </c>
      <c r="AB9" s="694" t="s">
        <v>2</v>
      </c>
      <c r="AC9" s="695" t="s">
        <v>1</v>
      </c>
      <c r="AD9" s="695" t="s">
        <v>0</v>
      </c>
      <c r="AE9" s="695" t="s">
        <v>4</v>
      </c>
      <c r="AF9" s="695" t="s">
        <v>3</v>
      </c>
      <c r="AG9" s="695" t="s">
        <v>5</v>
      </c>
      <c r="AH9" s="695" t="s">
        <v>9</v>
      </c>
      <c r="AI9" s="695" t="s">
        <v>8</v>
      </c>
      <c r="AJ9" s="695" t="s">
        <v>7</v>
      </c>
      <c r="AK9" s="696" t="s">
        <v>6</v>
      </c>
      <c r="AL9" s="693" t="s">
        <v>61</v>
      </c>
      <c r="AM9" s="694" t="s">
        <v>2</v>
      </c>
      <c r="AN9" s="693" t="s">
        <v>1</v>
      </c>
      <c r="AO9" s="694" t="s">
        <v>2</v>
      </c>
      <c r="AP9" s="696" t="s">
        <v>1</v>
      </c>
      <c r="AQ9" s="693" t="s">
        <v>0</v>
      </c>
      <c r="AR9" s="694" t="s">
        <v>2</v>
      </c>
      <c r="AS9" s="696" t="s">
        <v>1</v>
      </c>
      <c r="AT9" s="693" t="s">
        <v>0</v>
      </c>
      <c r="AU9" s="694" t="s">
        <v>2</v>
      </c>
      <c r="AV9" s="693" t="s">
        <v>1</v>
      </c>
      <c r="AW9" s="694" t="s">
        <v>2</v>
      </c>
      <c r="AX9" s="693" t="s">
        <v>1</v>
      </c>
      <c r="AY9" s="694" t="s">
        <v>2</v>
      </c>
      <c r="AZ9" s="696" t="s">
        <v>1</v>
      </c>
      <c r="BA9" s="695" t="s">
        <v>0</v>
      </c>
      <c r="BB9" s="696" t="s">
        <v>4</v>
      </c>
      <c r="BC9" s="693" t="s">
        <v>3</v>
      </c>
      <c r="BD9" s="694" t="s">
        <v>2</v>
      </c>
      <c r="BE9" s="693" t="s">
        <v>1</v>
      </c>
      <c r="BF9" s="694" t="s">
        <v>2</v>
      </c>
      <c r="BG9" s="696" t="s">
        <v>1</v>
      </c>
      <c r="BH9" s="695" t="s">
        <v>0</v>
      </c>
      <c r="BI9" s="695" t="s">
        <v>4</v>
      </c>
      <c r="BJ9" s="696" t="s">
        <v>3</v>
      </c>
      <c r="BK9" s="695" t="s">
        <v>5</v>
      </c>
      <c r="BL9" s="693" t="s">
        <v>9</v>
      </c>
      <c r="BM9" s="694" t="s">
        <v>2</v>
      </c>
      <c r="BN9" s="696" t="s">
        <v>1</v>
      </c>
      <c r="BO9" s="698" t="s">
        <v>0</v>
      </c>
      <c r="BP9" s="696" t="s">
        <v>4</v>
      </c>
      <c r="BQ9" s="693" t="s">
        <v>3</v>
      </c>
      <c r="BR9" s="1055"/>
      <c r="BS9" s="1061"/>
      <c r="BT9" s="1062"/>
      <c r="BU9" s="1064"/>
      <c r="BV9" s="1081"/>
      <c r="BW9" s="1087"/>
      <c r="BX9" s="1090"/>
      <c r="BY9" s="1093"/>
      <c r="BZ9" s="694" t="s">
        <v>2</v>
      </c>
      <c r="CA9" s="696" t="s">
        <v>1</v>
      </c>
      <c r="CB9" s="695" t="s">
        <v>0</v>
      </c>
      <c r="CC9" s="695" t="s">
        <v>4</v>
      </c>
      <c r="CD9" s="696" t="s">
        <v>3</v>
      </c>
      <c r="CE9" s="693" t="s">
        <v>5</v>
      </c>
      <c r="CF9" s="694" t="s">
        <v>2</v>
      </c>
      <c r="CG9" s="696" t="s">
        <v>1</v>
      </c>
      <c r="CH9" s="693" t="s">
        <v>0</v>
      </c>
      <c r="CI9" s="697" t="s">
        <v>2</v>
      </c>
      <c r="CJ9" s="695" t="s">
        <v>1</v>
      </c>
      <c r="CK9" s="696" t="s">
        <v>0</v>
      </c>
      <c r="CL9" s="695" t="s">
        <v>4</v>
      </c>
      <c r="CM9" s="693" t="s">
        <v>3</v>
      </c>
      <c r="CN9" s="694" t="s">
        <v>2</v>
      </c>
      <c r="CO9" s="696" t="s">
        <v>1</v>
      </c>
      <c r="CP9" s="693" t="s">
        <v>0</v>
      </c>
      <c r="CQ9" s="694" t="s">
        <v>2</v>
      </c>
      <c r="CR9" s="693" t="s">
        <v>1</v>
      </c>
      <c r="CS9" s="697" t="s">
        <v>2</v>
      </c>
      <c r="CT9" s="695" t="s">
        <v>1</v>
      </c>
      <c r="CU9" s="693" t="s">
        <v>0</v>
      </c>
      <c r="CV9" s="694" t="s">
        <v>2</v>
      </c>
      <c r="CW9" s="696" t="s">
        <v>1</v>
      </c>
      <c r="CX9" s="695" t="s">
        <v>0</v>
      </c>
      <c r="CY9" s="693" t="s">
        <v>4</v>
      </c>
    </row>
    <row r="10" spans="3:103" s="986" customFormat="1" ht="276" customHeight="1" thickBot="1" x14ac:dyDescent="0.5">
      <c r="C10" s="1116"/>
      <c r="D10" s="1119"/>
      <c r="E10" s="1122"/>
      <c r="F10" s="973" t="s">
        <v>35</v>
      </c>
      <c r="G10" s="701" t="s">
        <v>114</v>
      </c>
      <c r="H10" s="700" t="s">
        <v>35</v>
      </c>
      <c r="I10" s="701" t="s">
        <v>114</v>
      </c>
      <c r="J10" s="700" t="s">
        <v>118</v>
      </c>
      <c r="K10" s="974" t="s">
        <v>35</v>
      </c>
      <c r="L10" s="701" t="s">
        <v>114</v>
      </c>
      <c r="M10" s="700" t="s">
        <v>118</v>
      </c>
      <c r="N10" s="975" t="s">
        <v>36</v>
      </c>
      <c r="O10" s="976" t="s">
        <v>35</v>
      </c>
      <c r="P10" s="977" t="s">
        <v>36</v>
      </c>
      <c r="Q10" s="976" t="s">
        <v>35</v>
      </c>
      <c r="R10" s="700" t="s">
        <v>766</v>
      </c>
      <c r="S10" s="978" t="s">
        <v>767</v>
      </c>
      <c r="T10" s="976" t="s">
        <v>122</v>
      </c>
      <c r="U10" s="979" t="s">
        <v>115</v>
      </c>
      <c r="V10" s="700" t="s">
        <v>38</v>
      </c>
      <c r="W10" s="701" t="s">
        <v>39</v>
      </c>
      <c r="X10" s="700" t="s">
        <v>19</v>
      </c>
      <c r="Y10" s="701" t="s">
        <v>77</v>
      </c>
      <c r="Z10" s="700" t="s">
        <v>78</v>
      </c>
      <c r="AA10" s="701" t="s">
        <v>79</v>
      </c>
      <c r="AB10" s="700" t="s">
        <v>21</v>
      </c>
      <c r="AC10" s="975" t="s">
        <v>33</v>
      </c>
      <c r="AD10" s="974" t="s">
        <v>22</v>
      </c>
      <c r="AE10" s="975" t="s">
        <v>23</v>
      </c>
      <c r="AF10" s="974" t="s">
        <v>24</v>
      </c>
      <c r="AG10" s="975" t="s">
        <v>25</v>
      </c>
      <c r="AH10" s="974" t="s">
        <v>768</v>
      </c>
      <c r="AI10" s="975" t="s">
        <v>80</v>
      </c>
      <c r="AJ10" s="974" t="s">
        <v>60</v>
      </c>
      <c r="AK10" s="978" t="s">
        <v>34</v>
      </c>
      <c r="AL10" s="976" t="s">
        <v>769</v>
      </c>
      <c r="AM10" s="700" t="s">
        <v>127</v>
      </c>
      <c r="AN10" s="701" t="s">
        <v>26</v>
      </c>
      <c r="AO10" s="700" t="s">
        <v>132</v>
      </c>
      <c r="AP10" s="978" t="s">
        <v>128</v>
      </c>
      <c r="AQ10" s="976" t="s">
        <v>129</v>
      </c>
      <c r="AR10" s="977" t="s">
        <v>770</v>
      </c>
      <c r="AS10" s="980" t="s">
        <v>771</v>
      </c>
      <c r="AT10" s="701" t="s">
        <v>64</v>
      </c>
      <c r="AU10" s="700" t="s">
        <v>63</v>
      </c>
      <c r="AV10" s="701" t="s">
        <v>772</v>
      </c>
      <c r="AW10" s="700" t="s">
        <v>773</v>
      </c>
      <c r="AX10" s="701" t="s">
        <v>774</v>
      </c>
      <c r="AY10" s="700" t="s">
        <v>28</v>
      </c>
      <c r="AZ10" s="978" t="s">
        <v>775</v>
      </c>
      <c r="BA10" s="974" t="s">
        <v>351</v>
      </c>
      <c r="BB10" s="978" t="s">
        <v>43</v>
      </c>
      <c r="BC10" s="976" t="s">
        <v>868</v>
      </c>
      <c r="BD10" s="977" t="s">
        <v>136</v>
      </c>
      <c r="BE10" s="976" t="s">
        <v>937</v>
      </c>
      <c r="BF10" s="977" t="s">
        <v>52</v>
      </c>
      <c r="BG10" s="980" t="s">
        <v>53</v>
      </c>
      <c r="BH10" s="975" t="s">
        <v>54</v>
      </c>
      <c r="BI10" s="974" t="s">
        <v>55</v>
      </c>
      <c r="BJ10" s="978" t="s">
        <v>56</v>
      </c>
      <c r="BK10" s="974" t="s">
        <v>57</v>
      </c>
      <c r="BL10" s="701" t="s">
        <v>58</v>
      </c>
      <c r="BM10" s="981" t="s">
        <v>852</v>
      </c>
      <c r="BN10" s="975">
        <v>900</v>
      </c>
      <c r="BO10" s="974">
        <v>1300</v>
      </c>
      <c r="BP10" s="982" t="s">
        <v>776</v>
      </c>
      <c r="BQ10" s="976" t="s">
        <v>777</v>
      </c>
      <c r="BR10" s="1056"/>
      <c r="BS10" s="983" t="s">
        <v>112</v>
      </c>
      <c r="BT10" s="984" t="s">
        <v>113</v>
      </c>
      <c r="BU10" s="1065"/>
      <c r="BV10" s="1082"/>
      <c r="BW10" s="1088"/>
      <c r="BX10" s="1091"/>
      <c r="BY10" s="1094"/>
      <c r="BZ10" s="700" t="s">
        <v>45</v>
      </c>
      <c r="CA10" s="978" t="s">
        <v>46</v>
      </c>
      <c r="CB10" s="974" t="s">
        <v>47</v>
      </c>
      <c r="CC10" s="975" t="s">
        <v>48</v>
      </c>
      <c r="CD10" s="980" t="s">
        <v>88</v>
      </c>
      <c r="CE10" s="701" t="s">
        <v>59</v>
      </c>
      <c r="CF10" s="700" t="s">
        <v>144</v>
      </c>
      <c r="CG10" s="978" t="s">
        <v>145</v>
      </c>
      <c r="CH10" s="976" t="s">
        <v>146</v>
      </c>
      <c r="CI10" s="979" t="s">
        <v>144</v>
      </c>
      <c r="CJ10" s="974" t="s">
        <v>147</v>
      </c>
      <c r="CK10" s="978" t="s">
        <v>51</v>
      </c>
      <c r="CL10" s="974" t="s">
        <v>73</v>
      </c>
      <c r="CM10" s="701" t="s">
        <v>778</v>
      </c>
      <c r="CN10" s="700" t="s">
        <v>29</v>
      </c>
      <c r="CO10" s="978" t="s">
        <v>148</v>
      </c>
      <c r="CP10" s="976" t="s">
        <v>81</v>
      </c>
      <c r="CQ10" s="977" t="s">
        <v>31</v>
      </c>
      <c r="CR10" s="976" t="s">
        <v>82</v>
      </c>
      <c r="CS10" s="979" t="s">
        <v>29</v>
      </c>
      <c r="CT10" s="974" t="s">
        <v>148</v>
      </c>
      <c r="CU10" s="701" t="s">
        <v>81</v>
      </c>
      <c r="CV10" s="700" t="s">
        <v>779</v>
      </c>
      <c r="CW10" s="985" t="s">
        <v>84</v>
      </c>
      <c r="CX10" s="974" t="s">
        <v>85</v>
      </c>
      <c r="CY10" s="701" t="s">
        <v>86</v>
      </c>
    </row>
    <row r="11" spans="3:103" s="1018" customFormat="1" ht="43.9" customHeight="1" x14ac:dyDescent="0.25">
      <c r="C11" s="1005">
        <v>1</v>
      </c>
      <c r="D11" s="1006" t="s">
        <v>898</v>
      </c>
      <c r="E11" s="954"/>
      <c r="F11" s="1007">
        <v>1</v>
      </c>
      <c r="G11" s="1008"/>
      <c r="H11" s="1007">
        <v>1</v>
      </c>
      <c r="I11" s="1008"/>
      <c r="J11" s="1007">
        <v>1</v>
      </c>
      <c r="K11" s="1009"/>
      <c r="L11" s="1008"/>
      <c r="M11" s="1007">
        <v>1</v>
      </c>
      <c r="N11" s="1010"/>
      <c r="O11" s="1011"/>
      <c r="P11" s="1007">
        <v>1</v>
      </c>
      <c r="Q11" s="1011"/>
      <c r="R11" s="1012">
        <v>12</v>
      </c>
      <c r="S11" s="1013">
        <v>7</v>
      </c>
      <c r="T11" s="1005">
        <v>1</v>
      </c>
      <c r="U11" s="1014">
        <v>4</v>
      </c>
      <c r="V11" s="1007">
        <v>1</v>
      </c>
      <c r="W11" s="1008"/>
      <c r="X11" s="1007">
        <v>1</v>
      </c>
      <c r="Y11" s="1008"/>
      <c r="Z11" s="1007">
        <v>1</v>
      </c>
      <c r="AA11" s="1008"/>
      <c r="AB11" s="1007">
        <v>1</v>
      </c>
      <c r="AC11" s="1010"/>
      <c r="AD11" s="1009"/>
      <c r="AE11" s="1010"/>
      <c r="AF11" s="1009"/>
      <c r="AG11" s="1010"/>
      <c r="AH11" s="1009"/>
      <c r="AI11" s="1010"/>
      <c r="AJ11" s="1009"/>
      <c r="AK11" s="1010"/>
      <c r="AL11" s="1011"/>
      <c r="AM11" s="1007"/>
      <c r="AN11" s="1008"/>
      <c r="AO11" s="1007">
        <v>1</v>
      </c>
      <c r="AP11" s="1010"/>
      <c r="AQ11" s="1011"/>
      <c r="AR11" s="1007">
        <v>1</v>
      </c>
      <c r="AS11" s="1009"/>
      <c r="AT11" s="1008"/>
      <c r="AU11" s="1007">
        <v>1</v>
      </c>
      <c r="AV11" s="1008"/>
      <c r="AW11" s="1007">
        <v>1</v>
      </c>
      <c r="AX11" s="1008"/>
      <c r="AY11" s="1007"/>
      <c r="AZ11" s="1010"/>
      <c r="BA11" s="1007">
        <v>1</v>
      </c>
      <c r="BB11" s="1010"/>
      <c r="BC11" s="1011"/>
      <c r="BD11" s="1015"/>
      <c r="BE11" s="1011"/>
      <c r="BF11" s="1007">
        <v>1</v>
      </c>
      <c r="BG11" s="1009"/>
      <c r="BH11" s="1010"/>
      <c r="BI11" s="1009"/>
      <c r="BJ11" s="1010"/>
      <c r="BK11" s="1009"/>
      <c r="BL11" s="1008"/>
      <c r="BM11" s="1007">
        <v>1</v>
      </c>
      <c r="BN11" s="1010"/>
      <c r="BO11" s="1009"/>
      <c r="BP11" s="1010"/>
      <c r="BQ11" s="1011"/>
      <c r="BR11" s="1016"/>
      <c r="BS11" s="1007">
        <v>1</v>
      </c>
      <c r="BT11" s="1008"/>
      <c r="BU11" s="1007">
        <v>1</v>
      </c>
      <c r="BV11" s="1017">
        <v>3</v>
      </c>
      <c r="BW11" s="1012">
        <v>1</v>
      </c>
      <c r="BX11" s="1009"/>
      <c r="BY11" s="1008"/>
      <c r="BZ11" s="1007"/>
      <c r="CA11" s="1010"/>
      <c r="CB11" s="1007">
        <v>1</v>
      </c>
      <c r="CC11" s="1010"/>
      <c r="CD11" s="1009"/>
      <c r="CE11" s="1008"/>
      <c r="CF11" s="1007">
        <v>1</v>
      </c>
      <c r="CG11" s="1010"/>
      <c r="CH11" s="1011"/>
      <c r="CI11" s="1007">
        <v>1</v>
      </c>
      <c r="CJ11" s="1009"/>
      <c r="CK11" s="1010"/>
      <c r="CL11" s="1009"/>
      <c r="CM11" s="1008"/>
      <c r="CN11" s="1007">
        <v>1</v>
      </c>
      <c r="CO11" s="1010"/>
      <c r="CP11" s="1011"/>
      <c r="CQ11" s="1015"/>
      <c r="CR11" s="1007">
        <v>1</v>
      </c>
      <c r="CS11" s="1007">
        <v>1</v>
      </c>
      <c r="CT11" s="1009"/>
      <c r="CU11" s="1008"/>
      <c r="CV11" s="1007">
        <v>1</v>
      </c>
      <c r="CW11" s="1010"/>
      <c r="CX11" s="1009"/>
      <c r="CY11" s="1008"/>
    </row>
    <row r="12" spans="3:103" s="1024" customFormat="1" ht="43.9" customHeight="1" x14ac:dyDescent="0.25">
      <c r="C12" s="1019">
        <f t="shared" ref="C12:C75" si="0">C11+1</f>
        <v>2</v>
      </c>
      <c r="D12" s="1020" t="s">
        <v>899</v>
      </c>
      <c r="E12" s="954"/>
      <c r="F12" s="1021">
        <v>1</v>
      </c>
      <c r="G12" s="1022"/>
      <c r="H12" s="1021">
        <v>1</v>
      </c>
      <c r="I12" s="1022"/>
      <c r="J12" s="1021">
        <v>1</v>
      </c>
      <c r="K12" s="1023"/>
      <c r="L12" s="1022"/>
      <c r="M12" s="1021">
        <v>1</v>
      </c>
      <c r="N12" s="1023"/>
      <c r="O12" s="1022"/>
      <c r="P12" s="1021">
        <v>1</v>
      </c>
      <c r="Q12" s="1022"/>
      <c r="R12" s="1017">
        <v>12</v>
      </c>
      <c r="S12" s="1013">
        <v>6</v>
      </c>
      <c r="T12" s="1019">
        <v>1</v>
      </c>
      <c r="U12" s="1014">
        <v>5</v>
      </c>
      <c r="V12" s="1021">
        <v>1</v>
      </c>
      <c r="W12" s="1022"/>
      <c r="X12" s="1021">
        <v>1</v>
      </c>
      <c r="Y12" s="1022"/>
      <c r="Z12" s="1021">
        <v>1</v>
      </c>
      <c r="AA12" s="1022"/>
      <c r="AB12" s="1021">
        <v>1</v>
      </c>
      <c r="AC12" s="1023"/>
      <c r="AD12" s="1023"/>
      <c r="AE12" s="1023"/>
      <c r="AF12" s="1023"/>
      <c r="AG12" s="1023"/>
      <c r="AH12" s="1023"/>
      <c r="AI12" s="1023"/>
      <c r="AJ12" s="1023"/>
      <c r="AK12" s="1023"/>
      <c r="AL12" s="1022"/>
      <c r="AM12" s="1021"/>
      <c r="AN12" s="1022"/>
      <c r="AO12" s="1021">
        <v>1</v>
      </c>
      <c r="AP12" s="1023"/>
      <c r="AQ12" s="1022"/>
      <c r="AR12" s="1021">
        <v>1</v>
      </c>
      <c r="AS12" s="1023"/>
      <c r="AT12" s="1022"/>
      <c r="AU12" s="1021">
        <v>1</v>
      </c>
      <c r="AV12" s="1022"/>
      <c r="AW12" s="1021">
        <v>1</v>
      </c>
      <c r="AX12" s="1022"/>
      <c r="AY12" s="1021"/>
      <c r="AZ12" s="1023"/>
      <c r="BA12" s="1021">
        <v>1</v>
      </c>
      <c r="BB12" s="1023"/>
      <c r="BC12" s="1022"/>
      <c r="BD12" s="1021"/>
      <c r="BE12" s="1022"/>
      <c r="BF12" s="1021">
        <v>1</v>
      </c>
      <c r="BG12" s="1023"/>
      <c r="BH12" s="1023"/>
      <c r="BI12" s="1023"/>
      <c r="BJ12" s="1023"/>
      <c r="BK12" s="1023"/>
      <c r="BL12" s="1022"/>
      <c r="BM12" s="1021">
        <v>1</v>
      </c>
      <c r="BN12" s="1023"/>
      <c r="BO12" s="1023"/>
      <c r="BP12" s="1023"/>
      <c r="BQ12" s="1022"/>
      <c r="BR12" s="1019"/>
      <c r="BS12" s="1021">
        <v>1</v>
      </c>
      <c r="BT12" s="1022"/>
      <c r="BU12" s="1021">
        <v>1</v>
      </c>
      <c r="BV12" s="1017">
        <v>2</v>
      </c>
      <c r="BW12" s="1017">
        <v>3</v>
      </c>
      <c r="BX12" s="1023"/>
      <c r="BY12" s="1022"/>
      <c r="BZ12" s="1021"/>
      <c r="CA12" s="1023"/>
      <c r="CB12" s="1021">
        <v>1</v>
      </c>
      <c r="CC12" s="1023"/>
      <c r="CD12" s="1023"/>
      <c r="CE12" s="1022"/>
      <c r="CF12" s="1021">
        <v>1</v>
      </c>
      <c r="CG12" s="1023"/>
      <c r="CH12" s="1022"/>
      <c r="CI12" s="1021">
        <v>1</v>
      </c>
      <c r="CJ12" s="1023"/>
      <c r="CK12" s="1023"/>
      <c r="CL12" s="1023"/>
      <c r="CM12" s="1022"/>
      <c r="CN12" s="1021">
        <v>1</v>
      </c>
      <c r="CO12" s="1023"/>
      <c r="CP12" s="1022"/>
      <c r="CQ12" s="1021"/>
      <c r="CR12" s="1021">
        <v>1</v>
      </c>
      <c r="CS12" s="1021">
        <v>1</v>
      </c>
      <c r="CT12" s="1023"/>
      <c r="CU12" s="1022"/>
      <c r="CV12" s="1021">
        <v>1</v>
      </c>
      <c r="CW12" s="1023"/>
      <c r="CX12" s="1023"/>
      <c r="CY12" s="1022"/>
    </row>
    <row r="13" spans="3:103" s="1018" customFormat="1" ht="43.9" customHeight="1" x14ac:dyDescent="0.25">
      <c r="C13" s="1025">
        <f t="shared" si="0"/>
        <v>3</v>
      </c>
      <c r="D13" s="1006" t="s">
        <v>900</v>
      </c>
      <c r="E13" s="954"/>
      <c r="F13" s="1026">
        <v>1</v>
      </c>
      <c r="G13" s="1022"/>
      <c r="H13" s="1026">
        <v>1</v>
      </c>
      <c r="I13" s="1022"/>
      <c r="J13" s="1026">
        <v>1</v>
      </c>
      <c r="K13" s="1027"/>
      <c r="L13" s="1022"/>
      <c r="M13" s="1026">
        <v>1</v>
      </c>
      <c r="N13" s="1023"/>
      <c r="O13" s="1028"/>
      <c r="P13" s="1026">
        <v>1</v>
      </c>
      <c r="Q13" s="1028"/>
      <c r="R13" s="1012">
        <v>12</v>
      </c>
      <c r="S13" s="1013">
        <v>7</v>
      </c>
      <c r="T13" s="1025">
        <v>1</v>
      </c>
      <c r="U13" s="1014">
        <v>3</v>
      </c>
      <c r="V13" s="1026">
        <v>1</v>
      </c>
      <c r="W13" s="1022"/>
      <c r="X13" s="1026">
        <v>1</v>
      </c>
      <c r="Y13" s="1022"/>
      <c r="Z13" s="1026"/>
      <c r="AA13" s="1022">
        <v>1</v>
      </c>
      <c r="AB13" s="1026">
        <v>1</v>
      </c>
      <c r="AC13" s="1023"/>
      <c r="AD13" s="1027"/>
      <c r="AE13" s="1023"/>
      <c r="AF13" s="1027"/>
      <c r="AG13" s="1023"/>
      <c r="AH13" s="1027"/>
      <c r="AI13" s="1023"/>
      <c r="AJ13" s="1027"/>
      <c r="AK13" s="1023"/>
      <c r="AL13" s="1028"/>
      <c r="AM13" s="1026"/>
      <c r="AN13" s="1022"/>
      <c r="AO13" s="1026">
        <v>1</v>
      </c>
      <c r="AP13" s="1023"/>
      <c r="AQ13" s="1028"/>
      <c r="AR13" s="1026">
        <v>1</v>
      </c>
      <c r="AS13" s="1027"/>
      <c r="AT13" s="1022"/>
      <c r="AU13" s="1026">
        <v>1</v>
      </c>
      <c r="AV13" s="1022"/>
      <c r="AW13" s="1026">
        <v>1</v>
      </c>
      <c r="AX13" s="1022"/>
      <c r="AY13" s="1026"/>
      <c r="AZ13" s="1023"/>
      <c r="BA13" s="1026">
        <v>1</v>
      </c>
      <c r="BB13" s="1023"/>
      <c r="BC13" s="1028"/>
      <c r="BD13" s="1021"/>
      <c r="BE13" s="1028"/>
      <c r="BF13" s="1026">
        <v>1</v>
      </c>
      <c r="BG13" s="1027"/>
      <c r="BH13" s="1023"/>
      <c r="BI13" s="1027"/>
      <c r="BJ13" s="1023"/>
      <c r="BK13" s="1027"/>
      <c r="BL13" s="1022"/>
      <c r="BM13" s="1026">
        <v>1</v>
      </c>
      <c r="BN13" s="1023"/>
      <c r="BO13" s="1027"/>
      <c r="BP13" s="1023"/>
      <c r="BQ13" s="1028"/>
      <c r="BR13" s="1019"/>
      <c r="BS13" s="1026">
        <v>1</v>
      </c>
      <c r="BT13" s="1022"/>
      <c r="BU13" s="1026">
        <v>1</v>
      </c>
      <c r="BV13" s="1017">
        <v>2</v>
      </c>
      <c r="BW13" s="1012">
        <v>1</v>
      </c>
      <c r="BX13" s="1027"/>
      <c r="BY13" s="1022"/>
      <c r="BZ13" s="1026"/>
      <c r="CA13" s="1023"/>
      <c r="CB13" s="1026">
        <v>1</v>
      </c>
      <c r="CC13" s="1023"/>
      <c r="CD13" s="1027"/>
      <c r="CE13" s="1022"/>
      <c r="CF13" s="1026">
        <v>1</v>
      </c>
      <c r="CG13" s="1023"/>
      <c r="CH13" s="1028"/>
      <c r="CI13" s="1026">
        <v>1</v>
      </c>
      <c r="CJ13" s="1027"/>
      <c r="CK13" s="1023"/>
      <c r="CL13" s="1027"/>
      <c r="CM13" s="1022"/>
      <c r="CN13" s="1026">
        <v>1</v>
      </c>
      <c r="CO13" s="1023"/>
      <c r="CP13" s="1028"/>
      <c r="CQ13" s="1021"/>
      <c r="CR13" s="1026">
        <v>1</v>
      </c>
      <c r="CS13" s="1026">
        <v>1</v>
      </c>
      <c r="CT13" s="1027"/>
      <c r="CU13" s="1022"/>
      <c r="CV13" s="1026">
        <v>1</v>
      </c>
      <c r="CW13" s="1023"/>
      <c r="CX13" s="1027"/>
      <c r="CY13" s="1022"/>
    </row>
    <row r="14" spans="3:103" s="1024" customFormat="1" ht="43.9" customHeight="1" x14ac:dyDescent="0.25">
      <c r="C14" s="1019">
        <f t="shared" si="0"/>
        <v>4</v>
      </c>
      <c r="D14" s="1020" t="s">
        <v>901</v>
      </c>
      <c r="E14" s="954"/>
      <c r="F14" s="1021">
        <v>1</v>
      </c>
      <c r="G14" s="1022"/>
      <c r="H14" s="1021">
        <v>1</v>
      </c>
      <c r="I14" s="1022"/>
      <c r="J14" s="1021">
        <v>1</v>
      </c>
      <c r="K14" s="1023"/>
      <c r="L14" s="1022"/>
      <c r="M14" s="1021">
        <v>1</v>
      </c>
      <c r="N14" s="1023"/>
      <c r="O14" s="1022"/>
      <c r="P14" s="1021">
        <v>1</v>
      </c>
      <c r="Q14" s="1022"/>
      <c r="R14" s="1017">
        <v>7</v>
      </c>
      <c r="S14" s="1013">
        <v>6</v>
      </c>
      <c r="T14" s="1019">
        <v>1</v>
      </c>
      <c r="U14" s="1014">
        <v>2</v>
      </c>
      <c r="V14" s="1021">
        <v>1</v>
      </c>
      <c r="W14" s="1022"/>
      <c r="X14" s="1021">
        <v>1</v>
      </c>
      <c r="Y14" s="1022"/>
      <c r="Z14" s="1021">
        <v>1</v>
      </c>
      <c r="AA14" s="1022"/>
      <c r="AB14" s="1021">
        <v>1</v>
      </c>
      <c r="AC14" s="1023"/>
      <c r="AD14" s="1023"/>
      <c r="AE14" s="1023"/>
      <c r="AF14" s="1023"/>
      <c r="AG14" s="1023"/>
      <c r="AH14" s="1023"/>
      <c r="AI14" s="1023"/>
      <c r="AJ14" s="1023"/>
      <c r="AK14" s="1023"/>
      <c r="AL14" s="1022"/>
      <c r="AM14" s="1021"/>
      <c r="AN14" s="1022"/>
      <c r="AO14" s="1021">
        <v>1</v>
      </c>
      <c r="AP14" s="1023"/>
      <c r="AQ14" s="1022"/>
      <c r="AR14" s="1021">
        <v>1</v>
      </c>
      <c r="AS14" s="1023"/>
      <c r="AT14" s="1022"/>
      <c r="AU14" s="1021">
        <v>1</v>
      </c>
      <c r="AV14" s="1022"/>
      <c r="AW14" s="1021">
        <v>1</v>
      </c>
      <c r="AX14" s="1022"/>
      <c r="AY14" s="1021"/>
      <c r="AZ14" s="1023"/>
      <c r="BA14" s="1021">
        <v>1</v>
      </c>
      <c r="BB14" s="1023"/>
      <c r="BC14" s="1022"/>
      <c r="BD14" s="1021"/>
      <c r="BE14" s="1022"/>
      <c r="BF14" s="1021">
        <v>1</v>
      </c>
      <c r="BG14" s="1023"/>
      <c r="BH14" s="1023"/>
      <c r="BI14" s="1023"/>
      <c r="BJ14" s="1023"/>
      <c r="BK14" s="1023"/>
      <c r="BL14" s="1022"/>
      <c r="BM14" s="1021">
        <v>1</v>
      </c>
      <c r="BN14" s="1023"/>
      <c r="BO14" s="1023"/>
      <c r="BP14" s="1023"/>
      <c r="BQ14" s="1022"/>
      <c r="BR14" s="1019"/>
      <c r="BS14" s="1021">
        <v>1</v>
      </c>
      <c r="BT14" s="1022"/>
      <c r="BU14" s="1021">
        <v>1</v>
      </c>
      <c r="BV14" s="1017">
        <v>1</v>
      </c>
      <c r="BW14" s="1017">
        <v>1</v>
      </c>
      <c r="BX14" s="1023"/>
      <c r="BY14" s="1022"/>
      <c r="BZ14" s="1021"/>
      <c r="CA14" s="1023"/>
      <c r="CB14" s="1021">
        <v>1</v>
      </c>
      <c r="CC14" s="1023"/>
      <c r="CD14" s="1023"/>
      <c r="CE14" s="1022"/>
      <c r="CF14" s="1021">
        <v>1</v>
      </c>
      <c r="CG14" s="1023"/>
      <c r="CH14" s="1022"/>
      <c r="CI14" s="1021"/>
      <c r="CJ14" s="1023"/>
      <c r="CK14" s="1023"/>
      <c r="CL14" s="1023"/>
      <c r="CM14" s="1022">
        <v>1</v>
      </c>
      <c r="CN14" s="1021">
        <v>1</v>
      </c>
      <c r="CO14" s="1023"/>
      <c r="CP14" s="1022"/>
      <c r="CQ14" s="1021"/>
      <c r="CR14" s="1021">
        <v>1</v>
      </c>
      <c r="CS14" s="1021">
        <v>1</v>
      </c>
      <c r="CT14" s="1023"/>
      <c r="CU14" s="1022"/>
      <c r="CV14" s="1021">
        <v>1</v>
      </c>
      <c r="CW14" s="1023"/>
      <c r="CX14" s="1023"/>
      <c r="CY14" s="1022"/>
    </row>
    <row r="15" spans="3:103" s="1018" customFormat="1" ht="43.9" customHeight="1" x14ac:dyDescent="0.25">
      <c r="C15" s="1025">
        <f t="shared" si="0"/>
        <v>5</v>
      </c>
      <c r="D15" s="1006" t="s">
        <v>902</v>
      </c>
      <c r="E15" s="954"/>
      <c r="F15" s="1026">
        <v>1</v>
      </c>
      <c r="G15" s="1022"/>
      <c r="H15" s="1026">
        <v>1</v>
      </c>
      <c r="I15" s="1022"/>
      <c r="J15" s="1026">
        <v>1</v>
      </c>
      <c r="K15" s="1027"/>
      <c r="L15" s="1022"/>
      <c r="M15" s="1026">
        <v>1</v>
      </c>
      <c r="N15" s="1023"/>
      <c r="O15" s="1028"/>
      <c r="P15" s="1026">
        <v>1</v>
      </c>
      <c r="Q15" s="1028"/>
      <c r="R15" s="1012">
        <v>12</v>
      </c>
      <c r="S15" s="1013">
        <v>7</v>
      </c>
      <c r="T15" s="1025">
        <v>1</v>
      </c>
      <c r="U15" s="1014">
        <v>2</v>
      </c>
      <c r="V15" s="1026">
        <v>1</v>
      </c>
      <c r="W15" s="1022"/>
      <c r="X15" s="1026">
        <v>1</v>
      </c>
      <c r="Y15" s="1022"/>
      <c r="Z15" s="1026">
        <v>1</v>
      </c>
      <c r="AA15" s="1022"/>
      <c r="AB15" s="1026">
        <v>1</v>
      </c>
      <c r="AC15" s="1023"/>
      <c r="AD15" s="1027"/>
      <c r="AE15" s="1023"/>
      <c r="AF15" s="1027"/>
      <c r="AG15" s="1023"/>
      <c r="AH15" s="1027"/>
      <c r="AI15" s="1023"/>
      <c r="AJ15" s="1027"/>
      <c r="AK15" s="1023"/>
      <c r="AL15" s="1028"/>
      <c r="AM15" s="1026"/>
      <c r="AN15" s="1022"/>
      <c r="AO15" s="1026">
        <v>1</v>
      </c>
      <c r="AP15" s="1023"/>
      <c r="AQ15" s="1028"/>
      <c r="AR15" s="1026">
        <v>1</v>
      </c>
      <c r="AS15" s="1027"/>
      <c r="AT15" s="1022"/>
      <c r="AU15" s="1026">
        <v>1</v>
      </c>
      <c r="AV15" s="1022"/>
      <c r="AW15" s="1026">
        <v>1</v>
      </c>
      <c r="AX15" s="1022"/>
      <c r="AY15" s="1026"/>
      <c r="AZ15" s="1023"/>
      <c r="BA15" s="1026">
        <v>1</v>
      </c>
      <c r="BB15" s="1023"/>
      <c r="BC15" s="1028"/>
      <c r="BD15" s="1021"/>
      <c r="BE15" s="1028"/>
      <c r="BF15" s="1026">
        <v>1</v>
      </c>
      <c r="BG15" s="1027"/>
      <c r="BH15" s="1023"/>
      <c r="BI15" s="1027"/>
      <c r="BJ15" s="1023"/>
      <c r="BK15" s="1027"/>
      <c r="BL15" s="1022"/>
      <c r="BM15" s="1026">
        <v>1</v>
      </c>
      <c r="BN15" s="1023"/>
      <c r="BO15" s="1027"/>
      <c r="BP15" s="1023"/>
      <c r="BQ15" s="1028"/>
      <c r="BR15" s="1019"/>
      <c r="BS15" s="1026">
        <v>1</v>
      </c>
      <c r="BT15" s="1022"/>
      <c r="BU15" s="1026">
        <v>1</v>
      </c>
      <c r="BV15" s="1017">
        <v>1</v>
      </c>
      <c r="BW15" s="1012">
        <v>1</v>
      </c>
      <c r="BX15" s="1027"/>
      <c r="BY15" s="1022"/>
      <c r="BZ15" s="1026"/>
      <c r="CA15" s="1023"/>
      <c r="CB15" s="1026">
        <v>1</v>
      </c>
      <c r="CC15" s="1023"/>
      <c r="CD15" s="1027"/>
      <c r="CE15" s="1022"/>
      <c r="CF15" s="1026">
        <v>1</v>
      </c>
      <c r="CG15" s="1023"/>
      <c r="CH15" s="1028"/>
      <c r="CI15" s="1026"/>
      <c r="CJ15" s="1027"/>
      <c r="CK15" s="1023"/>
      <c r="CL15" s="1027"/>
      <c r="CM15" s="1022">
        <v>1</v>
      </c>
      <c r="CN15" s="1026">
        <v>1</v>
      </c>
      <c r="CO15" s="1023"/>
      <c r="CP15" s="1028"/>
      <c r="CQ15" s="1021"/>
      <c r="CR15" s="1026">
        <v>1</v>
      </c>
      <c r="CS15" s="1026">
        <v>1</v>
      </c>
      <c r="CT15" s="1027"/>
      <c r="CU15" s="1022"/>
      <c r="CV15" s="1026">
        <v>1</v>
      </c>
      <c r="CW15" s="1023"/>
      <c r="CX15" s="1027"/>
      <c r="CY15" s="1022"/>
    </row>
    <row r="16" spans="3:103" s="1024" customFormat="1" ht="43.9" customHeight="1" x14ac:dyDescent="0.25">
      <c r="C16" s="1019">
        <f t="shared" si="0"/>
        <v>6</v>
      </c>
      <c r="D16" s="1020" t="s">
        <v>903</v>
      </c>
      <c r="E16" s="954"/>
      <c r="F16" s="1021">
        <v>1</v>
      </c>
      <c r="G16" s="1022"/>
      <c r="H16" s="1021">
        <v>1</v>
      </c>
      <c r="I16" s="1022"/>
      <c r="J16" s="1021">
        <v>1</v>
      </c>
      <c r="K16" s="1023"/>
      <c r="L16" s="1022"/>
      <c r="M16" s="1021">
        <v>1</v>
      </c>
      <c r="N16" s="1023"/>
      <c r="O16" s="1022"/>
      <c r="P16" s="1021">
        <v>1</v>
      </c>
      <c r="Q16" s="1022"/>
      <c r="R16" s="1017">
        <v>7</v>
      </c>
      <c r="S16" s="1013">
        <v>5</v>
      </c>
      <c r="T16" s="1019">
        <v>1</v>
      </c>
      <c r="U16" s="1014">
        <v>4</v>
      </c>
      <c r="V16" s="1021">
        <v>1</v>
      </c>
      <c r="W16" s="1022"/>
      <c r="X16" s="1021">
        <v>1</v>
      </c>
      <c r="Y16" s="1022"/>
      <c r="Z16" s="1021">
        <v>1</v>
      </c>
      <c r="AA16" s="1022"/>
      <c r="AB16" s="1021">
        <v>1</v>
      </c>
      <c r="AC16" s="1023"/>
      <c r="AD16" s="1023"/>
      <c r="AE16" s="1023"/>
      <c r="AF16" s="1023"/>
      <c r="AG16" s="1023"/>
      <c r="AH16" s="1023"/>
      <c r="AI16" s="1023"/>
      <c r="AJ16" s="1023"/>
      <c r="AK16" s="1023"/>
      <c r="AL16" s="1022"/>
      <c r="AM16" s="1021"/>
      <c r="AN16" s="1022"/>
      <c r="AO16" s="1021">
        <v>1</v>
      </c>
      <c r="AP16" s="1023"/>
      <c r="AQ16" s="1022"/>
      <c r="AR16" s="1021">
        <v>1</v>
      </c>
      <c r="AS16" s="1023"/>
      <c r="AT16" s="1022"/>
      <c r="AU16" s="1021">
        <v>1</v>
      </c>
      <c r="AV16" s="1022"/>
      <c r="AW16" s="1021">
        <v>1</v>
      </c>
      <c r="AX16" s="1022"/>
      <c r="AY16" s="1021"/>
      <c r="AZ16" s="1023"/>
      <c r="BA16" s="1021">
        <v>1</v>
      </c>
      <c r="BB16" s="1023"/>
      <c r="BC16" s="1022"/>
      <c r="BD16" s="1021"/>
      <c r="BE16" s="1022"/>
      <c r="BF16" s="1021">
        <v>1</v>
      </c>
      <c r="BG16" s="1023"/>
      <c r="BH16" s="1023"/>
      <c r="BI16" s="1023"/>
      <c r="BJ16" s="1023"/>
      <c r="BK16" s="1023"/>
      <c r="BL16" s="1022"/>
      <c r="BM16" s="1021">
        <v>1</v>
      </c>
      <c r="BN16" s="1023"/>
      <c r="BO16" s="1023"/>
      <c r="BP16" s="1023"/>
      <c r="BQ16" s="1022"/>
      <c r="BR16" s="1019"/>
      <c r="BS16" s="1021">
        <v>1</v>
      </c>
      <c r="BT16" s="1022"/>
      <c r="BU16" s="1021">
        <v>1</v>
      </c>
      <c r="BV16" s="1017">
        <v>2</v>
      </c>
      <c r="BW16" s="1017">
        <v>2</v>
      </c>
      <c r="BX16" s="1023"/>
      <c r="BY16" s="1022"/>
      <c r="BZ16" s="1021"/>
      <c r="CA16" s="1023"/>
      <c r="CB16" s="1021">
        <v>1</v>
      </c>
      <c r="CC16" s="1023"/>
      <c r="CD16" s="1023"/>
      <c r="CE16" s="1022"/>
      <c r="CF16" s="1021">
        <v>1</v>
      </c>
      <c r="CG16" s="1023"/>
      <c r="CH16" s="1022"/>
      <c r="CI16" s="1021">
        <v>1</v>
      </c>
      <c r="CJ16" s="1023"/>
      <c r="CK16" s="1023"/>
      <c r="CL16" s="1023"/>
      <c r="CM16" s="1022"/>
      <c r="CN16" s="1021">
        <v>1</v>
      </c>
      <c r="CO16" s="1023"/>
      <c r="CP16" s="1022"/>
      <c r="CQ16" s="1021"/>
      <c r="CR16" s="1021">
        <v>1</v>
      </c>
      <c r="CS16" s="1021">
        <v>1</v>
      </c>
      <c r="CT16" s="1023"/>
      <c r="CU16" s="1022"/>
      <c r="CV16" s="1021">
        <v>1</v>
      </c>
      <c r="CW16" s="1023"/>
      <c r="CX16" s="1023"/>
      <c r="CY16" s="1022"/>
    </row>
    <row r="17" spans="3:103" s="1018" customFormat="1" ht="43.9" customHeight="1" x14ac:dyDescent="0.25">
      <c r="C17" s="1025">
        <f t="shared" si="0"/>
        <v>7</v>
      </c>
      <c r="D17" s="1006" t="s">
        <v>904</v>
      </c>
      <c r="E17" s="954"/>
      <c r="F17" s="1026">
        <v>1</v>
      </c>
      <c r="G17" s="1022"/>
      <c r="H17" s="1026">
        <v>1</v>
      </c>
      <c r="I17" s="1022"/>
      <c r="J17" s="1026">
        <v>1</v>
      </c>
      <c r="K17" s="1027"/>
      <c r="L17" s="1022"/>
      <c r="M17" s="1026">
        <v>1</v>
      </c>
      <c r="N17" s="1023"/>
      <c r="O17" s="1028"/>
      <c r="P17" s="1026">
        <v>1</v>
      </c>
      <c r="Q17" s="1028"/>
      <c r="R17" s="1012">
        <v>12</v>
      </c>
      <c r="S17" s="1013">
        <v>6</v>
      </c>
      <c r="T17" s="1025">
        <v>1</v>
      </c>
      <c r="U17" s="1014">
        <v>4</v>
      </c>
      <c r="V17" s="1026">
        <v>1</v>
      </c>
      <c r="W17" s="1022"/>
      <c r="X17" s="1026">
        <v>1</v>
      </c>
      <c r="Y17" s="1022"/>
      <c r="Z17" s="1026">
        <v>1</v>
      </c>
      <c r="AA17" s="1022"/>
      <c r="AB17" s="1026">
        <v>1</v>
      </c>
      <c r="AC17" s="1023"/>
      <c r="AD17" s="1027"/>
      <c r="AE17" s="1023"/>
      <c r="AF17" s="1027"/>
      <c r="AG17" s="1023"/>
      <c r="AH17" s="1027"/>
      <c r="AI17" s="1023"/>
      <c r="AJ17" s="1027"/>
      <c r="AK17" s="1023"/>
      <c r="AL17" s="1028"/>
      <c r="AM17" s="1026"/>
      <c r="AN17" s="1022"/>
      <c r="AO17" s="1026">
        <v>1</v>
      </c>
      <c r="AP17" s="1023"/>
      <c r="AQ17" s="1028"/>
      <c r="AR17" s="1026">
        <v>1</v>
      </c>
      <c r="AS17" s="1027"/>
      <c r="AT17" s="1022"/>
      <c r="AU17" s="1026">
        <v>1</v>
      </c>
      <c r="AV17" s="1022"/>
      <c r="AW17" s="1026">
        <v>1</v>
      </c>
      <c r="AX17" s="1022"/>
      <c r="AY17" s="1026"/>
      <c r="AZ17" s="1023"/>
      <c r="BA17" s="1026">
        <v>1</v>
      </c>
      <c r="BB17" s="1023"/>
      <c r="BC17" s="1028"/>
      <c r="BD17" s="1021"/>
      <c r="BE17" s="1028"/>
      <c r="BF17" s="1026">
        <v>1</v>
      </c>
      <c r="BG17" s="1027"/>
      <c r="BH17" s="1023"/>
      <c r="BI17" s="1027"/>
      <c r="BJ17" s="1023"/>
      <c r="BK17" s="1027"/>
      <c r="BL17" s="1022"/>
      <c r="BM17" s="1026">
        <v>1</v>
      </c>
      <c r="BN17" s="1023"/>
      <c r="BO17" s="1027"/>
      <c r="BP17" s="1023"/>
      <c r="BQ17" s="1028"/>
      <c r="BR17" s="1019"/>
      <c r="BS17" s="1026">
        <v>1</v>
      </c>
      <c r="BT17" s="1022"/>
      <c r="BU17" s="1026">
        <v>1</v>
      </c>
      <c r="BV17" s="1017">
        <v>2</v>
      </c>
      <c r="BW17" s="1012">
        <v>2</v>
      </c>
      <c r="BX17" s="1027"/>
      <c r="BY17" s="1022"/>
      <c r="BZ17" s="1026"/>
      <c r="CA17" s="1023"/>
      <c r="CB17" s="1026">
        <v>1</v>
      </c>
      <c r="CC17" s="1023"/>
      <c r="CD17" s="1027"/>
      <c r="CE17" s="1022"/>
      <c r="CF17" s="1026">
        <v>1</v>
      </c>
      <c r="CG17" s="1023"/>
      <c r="CH17" s="1028"/>
      <c r="CI17" s="1026">
        <v>1</v>
      </c>
      <c r="CJ17" s="1027"/>
      <c r="CK17" s="1023"/>
      <c r="CL17" s="1027"/>
      <c r="CM17" s="1022"/>
      <c r="CN17" s="1026">
        <v>1</v>
      </c>
      <c r="CO17" s="1023"/>
      <c r="CP17" s="1028"/>
      <c r="CQ17" s="1021"/>
      <c r="CR17" s="1026">
        <v>1</v>
      </c>
      <c r="CS17" s="1026">
        <v>1</v>
      </c>
      <c r="CT17" s="1027"/>
      <c r="CU17" s="1022"/>
      <c r="CV17" s="1026">
        <v>1</v>
      </c>
      <c r="CW17" s="1023"/>
      <c r="CX17" s="1027"/>
      <c r="CY17" s="1022"/>
    </row>
    <row r="18" spans="3:103" s="1024" customFormat="1" ht="43.9" customHeight="1" x14ac:dyDescent="0.25">
      <c r="C18" s="1019">
        <f t="shared" si="0"/>
        <v>8</v>
      </c>
      <c r="D18" s="1020" t="s">
        <v>905</v>
      </c>
      <c r="E18" s="954"/>
      <c r="F18" s="1021">
        <v>1</v>
      </c>
      <c r="G18" s="1022"/>
      <c r="H18" s="1021">
        <v>1</v>
      </c>
      <c r="I18" s="1022"/>
      <c r="J18" s="1021">
        <v>1</v>
      </c>
      <c r="K18" s="1023"/>
      <c r="L18" s="1022"/>
      <c r="M18" s="1021">
        <v>1</v>
      </c>
      <c r="N18" s="1023"/>
      <c r="O18" s="1022"/>
      <c r="P18" s="1021">
        <v>1</v>
      </c>
      <c r="Q18" s="1022"/>
      <c r="R18" s="1017">
        <v>7</v>
      </c>
      <c r="S18" s="1013">
        <v>6</v>
      </c>
      <c r="T18" s="1019">
        <v>1</v>
      </c>
      <c r="U18" s="1014">
        <v>4</v>
      </c>
      <c r="V18" s="1021">
        <v>1</v>
      </c>
      <c r="W18" s="1022"/>
      <c r="X18" s="1021">
        <v>1</v>
      </c>
      <c r="Y18" s="1022"/>
      <c r="Z18" s="1021">
        <v>1</v>
      </c>
      <c r="AA18" s="1022"/>
      <c r="AB18" s="1021">
        <v>1</v>
      </c>
      <c r="AC18" s="1023"/>
      <c r="AD18" s="1023"/>
      <c r="AE18" s="1023"/>
      <c r="AF18" s="1023"/>
      <c r="AG18" s="1023"/>
      <c r="AH18" s="1023"/>
      <c r="AI18" s="1023"/>
      <c r="AJ18" s="1023"/>
      <c r="AK18" s="1023"/>
      <c r="AL18" s="1022"/>
      <c r="AM18" s="1021"/>
      <c r="AN18" s="1022"/>
      <c r="AO18" s="1021">
        <v>1</v>
      </c>
      <c r="AP18" s="1023"/>
      <c r="AQ18" s="1022"/>
      <c r="AR18" s="1021">
        <v>1</v>
      </c>
      <c r="AS18" s="1023"/>
      <c r="AT18" s="1022"/>
      <c r="AU18" s="1021">
        <v>1</v>
      </c>
      <c r="AV18" s="1022"/>
      <c r="AW18" s="1021">
        <v>1</v>
      </c>
      <c r="AX18" s="1022"/>
      <c r="AY18" s="1021"/>
      <c r="AZ18" s="1023"/>
      <c r="BA18" s="1021">
        <v>1</v>
      </c>
      <c r="BB18" s="1023"/>
      <c r="BC18" s="1022"/>
      <c r="BD18" s="1021"/>
      <c r="BE18" s="1022"/>
      <c r="BF18" s="1021">
        <v>1</v>
      </c>
      <c r="BG18" s="1023"/>
      <c r="BH18" s="1023"/>
      <c r="BI18" s="1023"/>
      <c r="BJ18" s="1023"/>
      <c r="BK18" s="1023"/>
      <c r="BL18" s="1022"/>
      <c r="BM18" s="1021">
        <v>1</v>
      </c>
      <c r="BN18" s="1023"/>
      <c r="BO18" s="1023"/>
      <c r="BP18" s="1023"/>
      <c r="BQ18" s="1022"/>
      <c r="BR18" s="1019"/>
      <c r="BS18" s="1021">
        <v>1</v>
      </c>
      <c r="BT18" s="1022"/>
      <c r="BU18" s="1021">
        <v>1</v>
      </c>
      <c r="BV18" s="1017">
        <v>2</v>
      </c>
      <c r="BW18" s="1017">
        <v>2</v>
      </c>
      <c r="BX18" s="1023"/>
      <c r="BY18" s="1022"/>
      <c r="BZ18" s="1021"/>
      <c r="CA18" s="1023"/>
      <c r="CB18" s="1021">
        <v>1</v>
      </c>
      <c r="CC18" s="1023"/>
      <c r="CD18" s="1023"/>
      <c r="CE18" s="1022"/>
      <c r="CF18" s="1021">
        <v>1</v>
      </c>
      <c r="CG18" s="1023"/>
      <c r="CH18" s="1022"/>
      <c r="CI18" s="1021">
        <v>1</v>
      </c>
      <c r="CJ18" s="1023"/>
      <c r="CK18" s="1023"/>
      <c r="CL18" s="1023"/>
      <c r="CM18" s="1022"/>
      <c r="CN18" s="1021">
        <v>1</v>
      </c>
      <c r="CO18" s="1023"/>
      <c r="CP18" s="1022"/>
      <c r="CQ18" s="1021"/>
      <c r="CR18" s="1021">
        <v>1</v>
      </c>
      <c r="CS18" s="1021">
        <v>1</v>
      </c>
      <c r="CT18" s="1023"/>
      <c r="CU18" s="1022"/>
      <c r="CV18" s="1021">
        <v>1</v>
      </c>
      <c r="CW18" s="1023"/>
      <c r="CX18" s="1023"/>
      <c r="CY18" s="1022"/>
    </row>
    <row r="19" spans="3:103" s="1018" customFormat="1" ht="43.9" customHeight="1" x14ac:dyDescent="0.25">
      <c r="C19" s="1025">
        <f t="shared" si="0"/>
        <v>9</v>
      </c>
      <c r="D19" s="1006" t="s">
        <v>906</v>
      </c>
      <c r="E19" s="954"/>
      <c r="F19" s="1026">
        <v>1</v>
      </c>
      <c r="G19" s="1022"/>
      <c r="H19" s="1026">
        <v>1</v>
      </c>
      <c r="I19" s="1022"/>
      <c r="J19" s="1026">
        <v>1</v>
      </c>
      <c r="K19" s="1027"/>
      <c r="L19" s="1022"/>
      <c r="M19" s="1026">
        <v>1</v>
      </c>
      <c r="N19" s="1023"/>
      <c r="O19" s="1028"/>
      <c r="P19" s="1026">
        <v>1</v>
      </c>
      <c r="Q19" s="1028"/>
      <c r="R19" s="1012">
        <v>12</v>
      </c>
      <c r="S19" s="1013">
        <v>6</v>
      </c>
      <c r="T19" s="1025">
        <v>1</v>
      </c>
      <c r="U19" s="1014">
        <v>4</v>
      </c>
      <c r="V19" s="1026">
        <v>1</v>
      </c>
      <c r="W19" s="1022"/>
      <c r="X19" s="1026">
        <v>1</v>
      </c>
      <c r="Y19" s="1022"/>
      <c r="Z19" s="1026">
        <v>1</v>
      </c>
      <c r="AA19" s="1022"/>
      <c r="AB19" s="1026">
        <v>1</v>
      </c>
      <c r="AC19" s="1023"/>
      <c r="AD19" s="1027"/>
      <c r="AE19" s="1023"/>
      <c r="AF19" s="1027"/>
      <c r="AG19" s="1023"/>
      <c r="AH19" s="1027"/>
      <c r="AI19" s="1023"/>
      <c r="AJ19" s="1027"/>
      <c r="AK19" s="1023"/>
      <c r="AL19" s="1028"/>
      <c r="AM19" s="1026"/>
      <c r="AN19" s="1022"/>
      <c r="AO19" s="1026">
        <v>1</v>
      </c>
      <c r="AP19" s="1023"/>
      <c r="AQ19" s="1028"/>
      <c r="AR19" s="1026">
        <v>1</v>
      </c>
      <c r="AS19" s="1027"/>
      <c r="AT19" s="1022"/>
      <c r="AU19" s="1026">
        <v>1</v>
      </c>
      <c r="AV19" s="1022"/>
      <c r="AW19" s="1026">
        <v>1</v>
      </c>
      <c r="AX19" s="1022"/>
      <c r="AY19" s="1026"/>
      <c r="AZ19" s="1023"/>
      <c r="BA19" s="1026">
        <v>1</v>
      </c>
      <c r="BB19" s="1023"/>
      <c r="BC19" s="1028"/>
      <c r="BD19" s="1021"/>
      <c r="BE19" s="1028"/>
      <c r="BF19" s="1026">
        <v>1</v>
      </c>
      <c r="BG19" s="1027"/>
      <c r="BH19" s="1023"/>
      <c r="BI19" s="1027"/>
      <c r="BJ19" s="1023"/>
      <c r="BK19" s="1027"/>
      <c r="BL19" s="1022"/>
      <c r="BM19" s="1026">
        <v>1</v>
      </c>
      <c r="BN19" s="1023"/>
      <c r="BO19" s="1027"/>
      <c r="BP19" s="1023"/>
      <c r="BQ19" s="1028"/>
      <c r="BR19" s="1019"/>
      <c r="BS19" s="1026">
        <v>1</v>
      </c>
      <c r="BT19" s="1022"/>
      <c r="BU19" s="1026">
        <v>1</v>
      </c>
      <c r="BV19" s="1017">
        <v>1</v>
      </c>
      <c r="BW19" s="1012">
        <v>3</v>
      </c>
      <c r="BX19" s="1027"/>
      <c r="BY19" s="1022"/>
      <c r="BZ19" s="1026"/>
      <c r="CA19" s="1023"/>
      <c r="CB19" s="1026">
        <v>1</v>
      </c>
      <c r="CC19" s="1023"/>
      <c r="CD19" s="1027"/>
      <c r="CE19" s="1022"/>
      <c r="CF19" s="1026">
        <v>1</v>
      </c>
      <c r="CG19" s="1023"/>
      <c r="CH19" s="1028"/>
      <c r="CI19" s="1026">
        <v>1</v>
      </c>
      <c r="CJ19" s="1027"/>
      <c r="CK19" s="1023"/>
      <c r="CL19" s="1027"/>
      <c r="CM19" s="1022"/>
      <c r="CN19" s="1026">
        <v>1</v>
      </c>
      <c r="CO19" s="1023"/>
      <c r="CP19" s="1028"/>
      <c r="CQ19" s="1021"/>
      <c r="CR19" s="1026">
        <v>1</v>
      </c>
      <c r="CS19" s="1026">
        <v>1</v>
      </c>
      <c r="CT19" s="1027"/>
      <c r="CU19" s="1022"/>
      <c r="CV19" s="1026">
        <v>1</v>
      </c>
      <c r="CW19" s="1023"/>
      <c r="CX19" s="1027"/>
      <c r="CY19" s="1022"/>
    </row>
    <row r="20" spans="3:103" s="1024" customFormat="1" ht="43.9" customHeight="1" x14ac:dyDescent="0.25">
      <c r="C20" s="1019">
        <f t="shared" si="0"/>
        <v>10</v>
      </c>
      <c r="D20" s="1020" t="s">
        <v>907</v>
      </c>
      <c r="E20" s="954"/>
      <c r="F20" s="1021">
        <v>1</v>
      </c>
      <c r="G20" s="1022"/>
      <c r="H20" s="1021">
        <v>1</v>
      </c>
      <c r="I20" s="1022"/>
      <c r="J20" s="1021">
        <v>1</v>
      </c>
      <c r="K20" s="1023"/>
      <c r="L20" s="1022"/>
      <c r="M20" s="1021">
        <v>1</v>
      </c>
      <c r="N20" s="1023"/>
      <c r="O20" s="1022"/>
      <c r="P20" s="1021">
        <v>1</v>
      </c>
      <c r="Q20" s="1022"/>
      <c r="R20" s="1017">
        <v>12</v>
      </c>
      <c r="S20" s="1013">
        <v>7</v>
      </c>
      <c r="T20" s="1019">
        <v>1</v>
      </c>
      <c r="U20" s="1014">
        <v>5</v>
      </c>
      <c r="V20" s="1021">
        <v>1</v>
      </c>
      <c r="W20" s="1022"/>
      <c r="X20" s="1021">
        <v>1</v>
      </c>
      <c r="Y20" s="1022"/>
      <c r="Z20" s="1021">
        <v>1</v>
      </c>
      <c r="AA20" s="1022"/>
      <c r="AB20" s="1021">
        <v>1</v>
      </c>
      <c r="AC20" s="1023"/>
      <c r="AD20" s="1023"/>
      <c r="AE20" s="1023"/>
      <c r="AF20" s="1023"/>
      <c r="AG20" s="1023"/>
      <c r="AH20" s="1023"/>
      <c r="AI20" s="1023"/>
      <c r="AJ20" s="1023"/>
      <c r="AK20" s="1023"/>
      <c r="AL20" s="1022"/>
      <c r="AM20" s="1021"/>
      <c r="AN20" s="1022"/>
      <c r="AO20" s="1021">
        <v>1</v>
      </c>
      <c r="AP20" s="1023"/>
      <c r="AQ20" s="1022"/>
      <c r="AR20" s="1021">
        <v>1</v>
      </c>
      <c r="AS20" s="1023"/>
      <c r="AT20" s="1022"/>
      <c r="AU20" s="1021">
        <v>1</v>
      </c>
      <c r="AV20" s="1022"/>
      <c r="AW20" s="1021">
        <v>1</v>
      </c>
      <c r="AX20" s="1022"/>
      <c r="AY20" s="1021"/>
      <c r="AZ20" s="1023"/>
      <c r="BA20" s="1021">
        <v>1</v>
      </c>
      <c r="BB20" s="1023"/>
      <c r="BC20" s="1022"/>
      <c r="BD20" s="1021"/>
      <c r="BE20" s="1022"/>
      <c r="BF20" s="1021">
        <v>1</v>
      </c>
      <c r="BG20" s="1023"/>
      <c r="BH20" s="1023"/>
      <c r="BI20" s="1023"/>
      <c r="BJ20" s="1023"/>
      <c r="BK20" s="1023"/>
      <c r="BL20" s="1022"/>
      <c r="BM20" s="1021">
        <v>1</v>
      </c>
      <c r="BN20" s="1023"/>
      <c r="BO20" s="1023"/>
      <c r="BP20" s="1023"/>
      <c r="BQ20" s="1022"/>
      <c r="BR20" s="1019"/>
      <c r="BS20" s="1021">
        <v>1</v>
      </c>
      <c r="BT20" s="1022"/>
      <c r="BU20" s="1021">
        <v>1</v>
      </c>
      <c r="BV20" s="1017">
        <v>3</v>
      </c>
      <c r="BW20" s="1017">
        <v>2</v>
      </c>
      <c r="BX20" s="1023"/>
      <c r="BY20" s="1022"/>
      <c r="BZ20" s="1021"/>
      <c r="CA20" s="1023"/>
      <c r="CB20" s="1021">
        <v>1</v>
      </c>
      <c r="CC20" s="1023"/>
      <c r="CD20" s="1023"/>
      <c r="CE20" s="1022"/>
      <c r="CF20" s="1021">
        <v>1</v>
      </c>
      <c r="CG20" s="1023"/>
      <c r="CH20" s="1022"/>
      <c r="CI20" s="1021">
        <v>1</v>
      </c>
      <c r="CJ20" s="1023"/>
      <c r="CK20" s="1023"/>
      <c r="CL20" s="1023"/>
      <c r="CM20" s="1022"/>
      <c r="CN20" s="1021">
        <v>1</v>
      </c>
      <c r="CO20" s="1023"/>
      <c r="CP20" s="1022"/>
      <c r="CQ20" s="1021"/>
      <c r="CR20" s="1021">
        <v>1</v>
      </c>
      <c r="CS20" s="1021">
        <v>1</v>
      </c>
      <c r="CT20" s="1023"/>
      <c r="CU20" s="1022"/>
      <c r="CV20" s="1021">
        <v>1</v>
      </c>
      <c r="CW20" s="1023"/>
      <c r="CX20" s="1023"/>
      <c r="CY20" s="1022"/>
    </row>
    <row r="21" spans="3:103" s="1018" customFormat="1" ht="43.9" customHeight="1" x14ac:dyDescent="0.25">
      <c r="C21" s="1025">
        <f t="shared" si="0"/>
        <v>11</v>
      </c>
      <c r="D21" s="1006" t="s">
        <v>908</v>
      </c>
      <c r="E21" s="954"/>
      <c r="F21" s="1026">
        <v>1</v>
      </c>
      <c r="G21" s="1022"/>
      <c r="H21" s="1026">
        <v>1</v>
      </c>
      <c r="I21" s="1022"/>
      <c r="J21" s="1026">
        <v>1</v>
      </c>
      <c r="K21" s="1027"/>
      <c r="L21" s="1022"/>
      <c r="M21" s="1026">
        <v>1</v>
      </c>
      <c r="N21" s="1023"/>
      <c r="O21" s="1028"/>
      <c r="P21" s="1026">
        <v>1</v>
      </c>
      <c r="Q21" s="1028"/>
      <c r="R21" s="1012">
        <v>12</v>
      </c>
      <c r="S21" s="1013">
        <v>7</v>
      </c>
      <c r="T21" s="1025">
        <v>1</v>
      </c>
      <c r="U21" s="1014">
        <v>3</v>
      </c>
      <c r="V21" s="1026">
        <v>1</v>
      </c>
      <c r="W21" s="1022"/>
      <c r="X21" s="1026">
        <v>1</v>
      </c>
      <c r="Y21" s="1022"/>
      <c r="Z21" s="1026">
        <v>1</v>
      </c>
      <c r="AA21" s="1022"/>
      <c r="AB21" s="1026">
        <v>1</v>
      </c>
      <c r="AC21" s="1023"/>
      <c r="AD21" s="1027"/>
      <c r="AE21" s="1023"/>
      <c r="AF21" s="1027"/>
      <c r="AG21" s="1023"/>
      <c r="AH21" s="1027"/>
      <c r="AI21" s="1023"/>
      <c r="AJ21" s="1027"/>
      <c r="AK21" s="1023"/>
      <c r="AL21" s="1028"/>
      <c r="AM21" s="1026"/>
      <c r="AN21" s="1022"/>
      <c r="AO21" s="1026">
        <v>1</v>
      </c>
      <c r="AP21" s="1023"/>
      <c r="AQ21" s="1028"/>
      <c r="AR21" s="1026">
        <v>1</v>
      </c>
      <c r="AS21" s="1027"/>
      <c r="AT21" s="1022"/>
      <c r="AU21" s="1026">
        <v>1</v>
      </c>
      <c r="AV21" s="1022"/>
      <c r="AW21" s="1026">
        <v>1</v>
      </c>
      <c r="AX21" s="1022"/>
      <c r="AY21" s="1026"/>
      <c r="AZ21" s="1023"/>
      <c r="BA21" s="1026">
        <v>1</v>
      </c>
      <c r="BB21" s="1023"/>
      <c r="BC21" s="1028"/>
      <c r="BD21" s="1021"/>
      <c r="BE21" s="1028"/>
      <c r="BF21" s="1026">
        <v>1</v>
      </c>
      <c r="BG21" s="1027"/>
      <c r="BH21" s="1023"/>
      <c r="BI21" s="1027"/>
      <c r="BJ21" s="1023"/>
      <c r="BK21" s="1027"/>
      <c r="BL21" s="1022"/>
      <c r="BM21" s="1026">
        <v>1</v>
      </c>
      <c r="BN21" s="1023"/>
      <c r="BO21" s="1027"/>
      <c r="BP21" s="1023"/>
      <c r="BQ21" s="1028"/>
      <c r="BR21" s="1019"/>
      <c r="BS21" s="1026">
        <v>1</v>
      </c>
      <c r="BT21" s="1022"/>
      <c r="BU21" s="1026">
        <v>1</v>
      </c>
      <c r="BV21" s="1017">
        <v>2</v>
      </c>
      <c r="BW21" s="1012">
        <v>1</v>
      </c>
      <c r="BX21" s="1027"/>
      <c r="BY21" s="1022"/>
      <c r="BZ21" s="1026"/>
      <c r="CA21" s="1023"/>
      <c r="CB21" s="1026">
        <v>1</v>
      </c>
      <c r="CC21" s="1023"/>
      <c r="CD21" s="1027"/>
      <c r="CE21" s="1022"/>
      <c r="CF21" s="1026">
        <v>1</v>
      </c>
      <c r="CG21" s="1023"/>
      <c r="CH21" s="1028"/>
      <c r="CI21" s="1026">
        <v>1</v>
      </c>
      <c r="CJ21" s="1027"/>
      <c r="CK21" s="1023"/>
      <c r="CL21" s="1027"/>
      <c r="CM21" s="1022"/>
      <c r="CN21" s="1026">
        <v>1</v>
      </c>
      <c r="CO21" s="1023"/>
      <c r="CP21" s="1028"/>
      <c r="CQ21" s="1021"/>
      <c r="CR21" s="1026">
        <v>1</v>
      </c>
      <c r="CS21" s="1026">
        <v>1</v>
      </c>
      <c r="CT21" s="1027"/>
      <c r="CU21" s="1022"/>
      <c r="CV21" s="1026">
        <v>1</v>
      </c>
      <c r="CW21" s="1023"/>
      <c r="CX21" s="1027"/>
      <c r="CY21" s="1022"/>
    </row>
    <row r="22" spans="3:103" s="1024" customFormat="1" ht="43.9" customHeight="1" x14ac:dyDescent="0.25">
      <c r="C22" s="1019">
        <f t="shared" si="0"/>
        <v>12</v>
      </c>
      <c r="D22" s="1020" t="s">
        <v>909</v>
      </c>
      <c r="E22" s="970"/>
      <c r="F22" s="1021">
        <v>1</v>
      </c>
      <c r="G22" s="1022"/>
      <c r="H22" s="1021">
        <v>1</v>
      </c>
      <c r="I22" s="1022"/>
      <c r="J22" s="1021">
        <v>1</v>
      </c>
      <c r="K22" s="1023"/>
      <c r="L22" s="1022"/>
      <c r="M22" s="1021">
        <v>1</v>
      </c>
      <c r="N22" s="1023"/>
      <c r="O22" s="1022"/>
      <c r="P22" s="1021">
        <v>1</v>
      </c>
      <c r="Q22" s="1022"/>
      <c r="R22" s="1017">
        <v>7</v>
      </c>
      <c r="S22" s="1013">
        <v>5</v>
      </c>
      <c r="T22" s="1019">
        <v>1</v>
      </c>
      <c r="U22" s="1014">
        <v>3</v>
      </c>
      <c r="V22" s="1021">
        <v>1</v>
      </c>
      <c r="W22" s="1022"/>
      <c r="X22" s="1021">
        <v>1</v>
      </c>
      <c r="Y22" s="1022"/>
      <c r="Z22" s="1021">
        <v>1</v>
      </c>
      <c r="AA22" s="1022"/>
      <c r="AB22" s="1021">
        <v>1</v>
      </c>
      <c r="AC22" s="1023"/>
      <c r="AD22" s="1023"/>
      <c r="AE22" s="1023"/>
      <c r="AF22" s="1023"/>
      <c r="AG22" s="1023"/>
      <c r="AH22" s="1023"/>
      <c r="AI22" s="1023"/>
      <c r="AJ22" s="1023"/>
      <c r="AK22" s="1023"/>
      <c r="AL22" s="1022"/>
      <c r="AM22" s="1021"/>
      <c r="AN22" s="1022"/>
      <c r="AO22" s="1021">
        <v>1</v>
      </c>
      <c r="AP22" s="1023"/>
      <c r="AQ22" s="1022"/>
      <c r="AR22" s="1021">
        <v>1</v>
      </c>
      <c r="AS22" s="1023"/>
      <c r="AT22" s="1022"/>
      <c r="AU22" s="1021">
        <v>1</v>
      </c>
      <c r="AV22" s="1022"/>
      <c r="AW22" s="1021">
        <v>1</v>
      </c>
      <c r="AX22" s="1022"/>
      <c r="AY22" s="1021"/>
      <c r="AZ22" s="1023"/>
      <c r="BA22" s="1021">
        <v>1</v>
      </c>
      <c r="BB22" s="1023"/>
      <c r="BC22" s="1022"/>
      <c r="BD22" s="1021"/>
      <c r="BE22" s="1022"/>
      <c r="BF22" s="1021">
        <v>1</v>
      </c>
      <c r="BG22" s="1023"/>
      <c r="BH22" s="1023"/>
      <c r="BI22" s="1023"/>
      <c r="BJ22" s="1023"/>
      <c r="BK22" s="1023"/>
      <c r="BL22" s="1022"/>
      <c r="BM22" s="1021">
        <v>1</v>
      </c>
      <c r="BN22" s="1023"/>
      <c r="BO22" s="1023"/>
      <c r="BP22" s="1023"/>
      <c r="BQ22" s="1022"/>
      <c r="BR22" s="1019"/>
      <c r="BS22" s="1021">
        <v>1</v>
      </c>
      <c r="BT22" s="1022"/>
      <c r="BU22" s="1021">
        <v>1</v>
      </c>
      <c r="BV22" s="1017">
        <v>1</v>
      </c>
      <c r="BW22" s="1017">
        <v>2</v>
      </c>
      <c r="BX22" s="1023"/>
      <c r="BY22" s="1022"/>
      <c r="BZ22" s="1021"/>
      <c r="CA22" s="1023"/>
      <c r="CB22" s="1021">
        <v>1</v>
      </c>
      <c r="CC22" s="1023"/>
      <c r="CD22" s="1023"/>
      <c r="CE22" s="1022"/>
      <c r="CF22" s="1021">
        <v>1</v>
      </c>
      <c r="CG22" s="1023"/>
      <c r="CH22" s="1022"/>
      <c r="CI22" s="1021">
        <v>1</v>
      </c>
      <c r="CJ22" s="1023"/>
      <c r="CK22" s="1023"/>
      <c r="CL22" s="1023"/>
      <c r="CM22" s="1022"/>
      <c r="CN22" s="1021">
        <v>1</v>
      </c>
      <c r="CO22" s="1023"/>
      <c r="CP22" s="1022"/>
      <c r="CQ22" s="1021"/>
      <c r="CR22" s="1021">
        <v>1</v>
      </c>
      <c r="CS22" s="1021">
        <v>1</v>
      </c>
      <c r="CT22" s="1023"/>
      <c r="CU22" s="1022"/>
      <c r="CV22" s="1021">
        <v>1</v>
      </c>
      <c r="CW22" s="1023"/>
      <c r="CX22" s="1023"/>
      <c r="CY22" s="1022"/>
    </row>
    <row r="23" spans="3:103" s="1018" customFormat="1" ht="43.9" customHeight="1" x14ac:dyDescent="0.25">
      <c r="C23" s="1025">
        <f t="shared" si="0"/>
        <v>13</v>
      </c>
      <c r="D23" s="1006" t="s">
        <v>910</v>
      </c>
      <c r="E23" s="964"/>
      <c r="F23" s="1026">
        <v>1</v>
      </c>
      <c r="G23" s="1022"/>
      <c r="H23" s="1026">
        <v>1</v>
      </c>
      <c r="I23" s="1022"/>
      <c r="J23" s="1026">
        <v>1</v>
      </c>
      <c r="K23" s="1027"/>
      <c r="L23" s="1022"/>
      <c r="M23" s="1026">
        <v>1</v>
      </c>
      <c r="N23" s="1023"/>
      <c r="O23" s="1028"/>
      <c r="P23" s="1026">
        <v>1</v>
      </c>
      <c r="Q23" s="1028"/>
      <c r="R23" s="1012">
        <v>12</v>
      </c>
      <c r="S23" s="1013">
        <v>7</v>
      </c>
      <c r="T23" s="1025">
        <v>1</v>
      </c>
      <c r="U23" s="1014">
        <v>5</v>
      </c>
      <c r="V23" s="1026">
        <v>1</v>
      </c>
      <c r="W23" s="1022"/>
      <c r="X23" s="1026">
        <v>1</v>
      </c>
      <c r="Y23" s="1022"/>
      <c r="Z23" s="1026">
        <v>1</v>
      </c>
      <c r="AA23" s="1022"/>
      <c r="AB23" s="1026">
        <v>1</v>
      </c>
      <c r="AC23" s="1023"/>
      <c r="AD23" s="1027"/>
      <c r="AE23" s="1023"/>
      <c r="AF23" s="1027"/>
      <c r="AG23" s="1023"/>
      <c r="AH23" s="1027"/>
      <c r="AI23" s="1023"/>
      <c r="AJ23" s="1027"/>
      <c r="AK23" s="1023"/>
      <c r="AL23" s="1028"/>
      <c r="AM23" s="1026"/>
      <c r="AN23" s="1022"/>
      <c r="AO23" s="1026">
        <v>1</v>
      </c>
      <c r="AP23" s="1023"/>
      <c r="AQ23" s="1028"/>
      <c r="AR23" s="1026">
        <v>1</v>
      </c>
      <c r="AS23" s="1027"/>
      <c r="AT23" s="1022"/>
      <c r="AU23" s="1026">
        <v>1</v>
      </c>
      <c r="AV23" s="1022"/>
      <c r="AW23" s="1026">
        <v>1</v>
      </c>
      <c r="AX23" s="1022"/>
      <c r="AY23" s="1026"/>
      <c r="AZ23" s="1023"/>
      <c r="BA23" s="1026">
        <v>1</v>
      </c>
      <c r="BB23" s="1023"/>
      <c r="BC23" s="1028"/>
      <c r="BD23" s="1021"/>
      <c r="BE23" s="1028"/>
      <c r="BF23" s="1026">
        <v>1</v>
      </c>
      <c r="BG23" s="1027"/>
      <c r="BH23" s="1023"/>
      <c r="BI23" s="1027"/>
      <c r="BJ23" s="1023"/>
      <c r="BK23" s="1027"/>
      <c r="BL23" s="1022"/>
      <c r="BM23" s="1026">
        <v>1</v>
      </c>
      <c r="BN23" s="1023"/>
      <c r="BO23" s="1027"/>
      <c r="BP23" s="1023"/>
      <c r="BQ23" s="1028"/>
      <c r="BR23" s="1019"/>
      <c r="BS23" s="1026">
        <v>1</v>
      </c>
      <c r="BT23" s="1022"/>
      <c r="BU23" s="1026">
        <v>1</v>
      </c>
      <c r="BV23" s="1017">
        <v>2</v>
      </c>
      <c r="BW23" s="1012">
        <v>3</v>
      </c>
      <c r="BX23" s="1027"/>
      <c r="BY23" s="1022"/>
      <c r="BZ23" s="1026"/>
      <c r="CA23" s="1023"/>
      <c r="CB23" s="1026">
        <v>1</v>
      </c>
      <c r="CC23" s="1023"/>
      <c r="CD23" s="1027"/>
      <c r="CE23" s="1022"/>
      <c r="CF23" s="1026">
        <v>1</v>
      </c>
      <c r="CG23" s="1023"/>
      <c r="CH23" s="1028"/>
      <c r="CI23" s="1026">
        <v>1</v>
      </c>
      <c r="CJ23" s="1027"/>
      <c r="CK23" s="1023"/>
      <c r="CL23" s="1027"/>
      <c r="CM23" s="1022"/>
      <c r="CN23" s="1026">
        <v>1</v>
      </c>
      <c r="CO23" s="1023"/>
      <c r="CP23" s="1028"/>
      <c r="CQ23" s="1021"/>
      <c r="CR23" s="1026">
        <v>1</v>
      </c>
      <c r="CS23" s="1026">
        <v>1</v>
      </c>
      <c r="CT23" s="1027"/>
      <c r="CU23" s="1022"/>
      <c r="CV23" s="1026">
        <v>1</v>
      </c>
      <c r="CW23" s="1023"/>
      <c r="CX23" s="1027"/>
      <c r="CY23" s="1022"/>
    </row>
    <row r="24" spans="3:103" s="1024" customFormat="1" ht="43.9" customHeight="1" x14ac:dyDescent="0.25">
      <c r="C24" s="1019">
        <f t="shared" si="0"/>
        <v>14</v>
      </c>
      <c r="D24" s="1020" t="s">
        <v>911</v>
      </c>
      <c r="E24" s="967"/>
      <c r="F24" s="1021">
        <v>1</v>
      </c>
      <c r="G24" s="1022"/>
      <c r="H24" s="1021">
        <v>1</v>
      </c>
      <c r="I24" s="1022"/>
      <c r="J24" s="1021">
        <v>1</v>
      </c>
      <c r="K24" s="1023"/>
      <c r="L24" s="1022"/>
      <c r="M24" s="1021">
        <v>1</v>
      </c>
      <c r="N24" s="1023"/>
      <c r="O24" s="1022"/>
      <c r="P24" s="1021">
        <v>1</v>
      </c>
      <c r="Q24" s="1022"/>
      <c r="R24" s="1017">
        <v>6</v>
      </c>
      <c r="S24" s="1013">
        <v>6</v>
      </c>
      <c r="T24" s="1019">
        <v>1</v>
      </c>
      <c r="U24" s="1014">
        <v>4</v>
      </c>
      <c r="V24" s="1021">
        <v>1</v>
      </c>
      <c r="W24" s="1022"/>
      <c r="X24" s="1021">
        <v>1</v>
      </c>
      <c r="Y24" s="1022"/>
      <c r="Z24" s="1021">
        <v>1</v>
      </c>
      <c r="AA24" s="1022"/>
      <c r="AB24" s="1021">
        <v>1</v>
      </c>
      <c r="AC24" s="1023"/>
      <c r="AD24" s="1023"/>
      <c r="AE24" s="1023"/>
      <c r="AF24" s="1023"/>
      <c r="AG24" s="1023"/>
      <c r="AH24" s="1023"/>
      <c r="AI24" s="1023"/>
      <c r="AJ24" s="1023"/>
      <c r="AK24" s="1023"/>
      <c r="AL24" s="1022"/>
      <c r="AM24" s="1021"/>
      <c r="AN24" s="1022"/>
      <c r="AO24" s="1021">
        <v>1</v>
      </c>
      <c r="AP24" s="1023"/>
      <c r="AQ24" s="1022"/>
      <c r="AR24" s="1021">
        <v>1</v>
      </c>
      <c r="AS24" s="1023"/>
      <c r="AT24" s="1022"/>
      <c r="AU24" s="1021">
        <v>1</v>
      </c>
      <c r="AV24" s="1022"/>
      <c r="AW24" s="1021">
        <v>1</v>
      </c>
      <c r="AX24" s="1022"/>
      <c r="AY24" s="1021"/>
      <c r="AZ24" s="1023"/>
      <c r="BA24" s="1021">
        <v>1</v>
      </c>
      <c r="BB24" s="1023"/>
      <c r="BC24" s="1022"/>
      <c r="BD24" s="1021"/>
      <c r="BE24" s="1022"/>
      <c r="BF24" s="1021">
        <v>1</v>
      </c>
      <c r="BG24" s="1023"/>
      <c r="BH24" s="1023"/>
      <c r="BI24" s="1023"/>
      <c r="BJ24" s="1023"/>
      <c r="BK24" s="1023"/>
      <c r="BL24" s="1022"/>
      <c r="BM24" s="1021">
        <v>1</v>
      </c>
      <c r="BN24" s="1023"/>
      <c r="BO24" s="1023"/>
      <c r="BP24" s="1023"/>
      <c r="BQ24" s="1022"/>
      <c r="BR24" s="1019"/>
      <c r="BS24" s="1021">
        <v>1</v>
      </c>
      <c r="BT24" s="1022"/>
      <c r="BU24" s="1021">
        <v>1</v>
      </c>
      <c r="BV24" s="1017">
        <v>2</v>
      </c>
      <c r="BW24" s="1017">
        <v>2</v>
      </c>
      <c r="BX24" s="1023"/>
      <c r="BY24" s="1022"/>
      <c r="BZ24" s="1021"/>
      <c r="CA24" s="1023"/>
      <c r="CB24" s="1021">
        <v>1</v>
      </c>
      <c r="CC24" s="1023"/>
      <c r="CD24" s="1023"/>
      <c r="CE24" s="1022"/>
      <c r="CF24" s="1021">
        <v>1</v>
      </c>
      <c r="CG24" s="1023"/>
      <c r="CH24" s="1022"/>
      <c r="CI24" s="1021">
        <v>1</v>
      </c>
      <c r="CJ24" s="1023"/>
      <c r="CK24" s="1023"/>
      <c r="CL24" s="1023"/>
      <c r="CM24" s="1022"/>
      <c r="CN24" s="1021">
        <v>1</v>
      </c>
      <c r="CO24" s="1023"/>
      <c r="CP24" s="1022"/>
      <c r="CQ24" s="1021"/>
      <c r="CR24" s="1021">
        <v>1</v>
      </c>
      <c r="CS24" s="1021">
        <v>1</v>
      </c>
      <c r="CT24" s="1023"/>
      <c r="CU24" s="1022"/>
      <c r="CV24" s="1021">
        <v>1</v>
      </c>
      <c r="CW24" s="1023"/>
      <c r="CX24" s="1023"/>
      <c r="CY24" s="1022"/>
    </row>
    <row r="25" spans="3:103" s="1018" customFormat="1" ht="43.9" customHeight="1" x14ac:dyDescent="0.25">
      <c r="C25" s="1025">
        <f t="shared" si="0"/>
        <v>15</v>
      </c>
      <c r="D25" s="1006" t="s">
        <v>912</v>
      </c>
      <c r="E25" s="964"/>
      <c r="F25" s="1026">
        <v>1</v>
      </c>
      <c r="G25" s="1022"/>
      <c r="H25" s="1026">
        <v>1</v>
      </c>
      <c r="I25" s="1022"/>
      <c r="J25" s="1026">
        <v>1</v>
      </c>
      <c r="K25" s="1027"/>
      <c r="L25" s="1022"/>
      <c r="M25" s="1026">
        <v>1</v>
      </c>
      <c r="N25" s="1023"/>
      <c r="O25" s="1028"/>
      <c r="P25" s="1026">
        <v>1</v>
      </c>
      <c r="Q25" s="1028"/>
      <c r="R25" s="1012">
        <v>7</v>
      </c>
      <c r="S25" s="1013">
        <v>6</v>
      </c>
      <c r="T25" s="1025">
        <v>1</v>
      </c>
      <c r="U25" s="1014">
        <v>4</v>
      </c>
      <c r="V25" s="1026">
        <v>1</v>
      </c>
      <c r="W25" s="1022"/>
      <c r="X25" s="1026">
        <v>1</v>
      </c>
      <c r="Y25" s="1022"/>
      <c r="Z25" s="1026">
        <v>1</v>
      </c>
      <c r="AA25" s="1022"/>
      <c r="AB25" s="1026">
        <v>1</v>
      </c>
      <c r="AC25" s="1023"/>
      <c r="AD25" s="1027"/>
      <c r="AE25" s="1023"/>
      <c r="AF25" s="1027"/>
      <c r="AG25" s="1023"/>
      <c r="AH25" s="1027"/>
      <c r="AI25" s="1023"/>
      <c r="AJ25" s="1027"/>
      <c r="AK25" s="1023"/>
      <c r="AL25" s="1028"/>
      <c r="AM25" s="1026"/>
      <c r="AN25" s="1022"/>
      <c r="AO25" s="1026">
        <v>1</v>
      </c>
      <c r="AP25" s="1023"/>
      <c r="AQ25" s="1028"/>
      <c r="AR25" s="1026">
        <v>1</v>
      </c>
      <c r="AS25" s="1027"/>
      <c r="AT25" s="1022"/>
      <c r="AU25" s="1026">
        <v>1</v>
      </c>
      <c r="AV25" s="1022"/>
      <c r="AW25" s="1026">
        <v>1</v>
      </c>
      <c r="AX25" s="1022"/>
      <c r="AY25" s="1026"/>
      <c r="AZ25" s="1023"/>
      <c r="BA25" s="1026">
        <v>1</v>
      </c>
      <c r="BB25" s="1023"/>
      <c r="BC25" s="1028"/>
      <c r="BD25" s="1021"/>
      <c r="BE25" s="1028"/>
      <c r="BF25" s="1026"/>
      <c r="BG25" s="1027"/>
      <c r="BH25" s="1023"/>
      <c r="BI25" s="1027">
        <v>1</v>
      </c>
      <c r="BJ25" s="1023"/>
      <c r="BK25" s="1027"/>
      <c r="BL25" s="1022"/>
      <c r="BM25" s="1026"/>
      <c r="BN25" s="1023">
        <v>1</v>
      </c>
      <c r="BO25" s="1027"/>
      <c r="BP25" s="1023"/>
      <c r="BQ25" s="1028"/>
      <c r="BR25" s="1019"/>
      <c r="BS25" s="1026">
        <v>1</v>
      </c>
      <c r="BT25" s="1022"/>
      <c r="BU25" s="1026">
        <v>1</v>
      </c>
      <c r="BV25" s="1017">
        <v>1</v>
      </c>
      <c r="BW25" s="1012">
        <v>3</v>
      </c>
      <c r="BX25" s="1027"/>
      <c r="BY25" s="1022"/>
      <c r="BZ25" s="1026"/>
      <c r="CA25" s="1023"/>
      <c r="CB25" s="1026">
        <v>1</v>
      </c>
      <c r="CC25" s="1023"/>
      <c r="CD25" s="1027"/>
      <c r="CE25" s="1022"/>
      <c r="CF25" s="1026">
        <v>1</v>
      </c>
      <c r="CG25" s="1023"/>
      <c r="CH25" s="1028"/>
      <c r="CI25" s="1026">
        <v>1</v>
      </c>
      <c r="CJ25" s="1027"/>
      <c r="CK25" s="1023"/>
      <c r="CL25" s="1027"/>
      <c r="CM25" s="1022"/>
      <c r="CN25" s="1026">
        <v>1</v>
      </c>
      <c r="CO25" s="1023"/>
      <c r="CP25" s="1028"/>
      <c r="CQ25" s="1021"/>
      <c r="CR25" s="1026">
        <v>1</v>
      </c>
      <c r="CS25" s="1026">
        <v>1</v>
      </c>
      <c r="CT25" s="1027"/>
      <c r="CU25" s="1022"/>
      <c r="CV25" s="1026">
        <v>1</v>
      </c>
      <c r="CW25" s="1023"/>
      <c r="CX25" s="1027"/>
      <c r="CY25" s="1022"/>
    </row>
    <row r="26" spans="3:103" s="1024" customFormat="1" ht="43.9" customHeight="1" x14ac:dyDescent="0.25">
      <c r="C26" s="1019">
        <f t="shared" si="0"/>
        <v>16</v>
      </c>
      <c r="D26" s="1020" t="s">
        <v>913</v>
      </c>
      <c r="E26" s="967"/>
      <c r="F26" s="1021">
        <v>1</v>
      </c>
      <c r="G26" s="1022"/>
      <c r="H26" s="1021">
        <v>1</v>
      </c>
      <c r="I26" s="1022"/>
      <c r="J26" s="1021">
        <v>1</v>
      </c>
      <c r="K26" s="1023"/>
      <c r="L26" s="1022"/>
      <c r="M26" s="1021">
        <v>1</v>
      </c>
      <c r="N26" s="1023"/>
      <c r="O26" s="1022"/>
      <c r="P26" s="1021">
        <v>1</v>
      </c>
      <c r="Q26" s="1022"/>
      <c r="R26" s="1017">
        <v>7</v>
      </c>
      <c r="S26" s="1013">
        <v>6</v>
      </c>
      <c r="T26" s="1019">
        <v>1</v>
      </c>
      <c r="U26" s="1014">
        <v>3</v>
      </c>
      <c r="V26" s="1021">
        <v>1</v>
      </c>
      <c r="W26" s="1022"/>
      <c r="X26" s="1021">
        <v>1</v>
      </c>
      <c r="Y26" s="1022"/>
      <c r="Z26" s="1021">
        <v>1</v>
      </c>
      <c r="AA26" s="1022"/>
      <c r="AB26" s="1021">
        <v>1</v>
      </c>
      <c r="AC26" s="1023"/>
      <c r="AD26" s="1023"/>
      <c r="AE26" s="1023"/>
      <c r="AF26" s="1023"/>
      <c r="AG26" s="1023"/>
      <c r="AH26" s="1023"/>
      <c r="AI26" s="1023"/>
      <c r="AJ26" s="1023"/>
      <c r="AK26" s="1023"/>
      <c r="AL26" s="1022"/>
      <c r="AM26" s="1021"/>
      <c r="AN26" s="1022"/>
      <c r="AO26" s="1021">
        <v>1</v>
      </c>
      <c r="AP26" s="1023"/>
      <c r="AQ26" s="1022"/>
      <c r="AR26" s="1021">
        <v>1</v>
      </c>
      <c r="AS26" s="1023"/>
      <c r="AT26" s="1022"/>
      <c r="AU26" s="1021">
        <v>1</v>
      </c>
      <c r="AV26" s="1022"/>
      <c r="AW26" s="1021">
        <v>1</v>
      </c>
      <c r="AX26" s="1022"/>
      <c r="AY26" s="1021"/>
      <c r="AZ26" s="1023"/>
      <c r="BA26" s="1021">
        <v>1</v>
      </c>
      <c r="BB26" s="1023"/>
      <c r="BC26" s="1022"/>
      <c r="BD26" s="1021"/>
      <c r="BE26" s="1022"/>
      <c r="BF26" s="1021">
        <v>1</v>
      </c>
      <c r="BG26" s="1023"/>
      <c r="BH26" s="1023"/>
      <c r="BI26" s="1023"/>
      <c r="BJ26" s="1023"/>
      <c r="BK26" s="1023"/>
      <c r="BL26" s="1022"/>
      <c r="BM26" s="1021">
        <v>1</v>
      </c>
      <c r="BN26" s="1023"/>
      <c r="BO26" s="1023"/>
      <c r="BP26" s="1023"/>
      <c r="BQ26" s="1022"/>
      <c r="BR26" s="1019"/>
      <c r="BS26" s="1021">
        <v>1</v>
      </c>
      <c r="BT26" s="1022"/>
      <c r="BU26" s="1021">
        <v>1</v>
      </c>
      <c r="BV26" s="1017">
        <v>1</v>
      </c>
      <c r="BW26" s="1017">
        <v>2</v>
      </c>
      <c r="BX26" s="1023"/>
      <c r="BY26" s="1022"/>
      <c r="BZ26" s="1021"/>
      <c r="CA26" s="1023"/>
      <c r="CB26" s="1021">
        <v>1</v>
      </c>
      <c r="CC26" s="1023"/>
      <c r="CD26" s="1023"/>
      <c r="CE26" s="1022"/>
      <c r="CF26" s="1021">
        <v>1</v>
      </c>
      <c r="CG26" s="1023"/>
      <c r="CH26" s="1022"/>
      <c r="CI26" s="1021">
        <v>1</v>
      </c>
      <c r="CJ26" s="1023"/>
      <c r="CK26" s="1023"/>
      <c r="CL26" s="1023"/>
      <c r="CM26" s="1022"/>
      <c r="CN26" s="1021">
        <v>1</v>
      </c>
      <c r="CO26" s="1023"/>
      <c r="CP26" s="1022"/>
      <c r="CQ26" s="1021"/>
      <c r="CR26" s="1021">
        <v>1</v>
      </c>
      <c r="CS26" s="1021">
        <v>1</v>
      </c>
      <c r="CT26" s="1023"/>
      <c r="CU26" s="1022"/>
      <c r="CV26" s="1021">
        <v>1</v>
      </c>
      <c r="CW26" s="1023"/>
      <c r="CX26" s="1023"/>
      <c r="CY26" s="1022"/>
    </row>
    <row r="27" spans="3:103" s="1018" customFormat="1" ht="43.9" customHeight="1" x14ac:dyDescent="0.25">
      <c r="C27" s="1025">
        <f t="shared" si="0"/>
        <v>17</v>
      </c>
      <c r="D27" s="1006" t="s">
        <v>914</v>
      </c>
      <c r="E27" s="964"/>
      <c r="F27" s="1026">
        <v>1</v>
      </c>
      <c r="G27" s="1022"/>
      <c r="H27" s="1026">
        <v>1</v>
      </c>
      <c r="I27" s="1022"/>
      <c r="J27" s="1026">
        <v>1</v>
      </c>
      <c r="K27" s="1027"/>
      <c r="L27" s="1022"/>
      <c r="M27" s="1026">
        <v>1</v>
      </c>
      <c r="N27" s="1023"/>
      <c r="O27" s="1028"/>
      <c r="P27" s="1026">
        <v>1</v>
      </c>
      <c r="Q27" s="1028"/>
      <c r="R27" s="1012">
        <v>12</v>
      </c>
      <c r="S27" s="1013">
        <v>6</v>
      </c>
      <c r="T27" s="1025">
        <v>1</v>
      </c>
      <c r="U27" s="1014">
        <v>4</v>
      </c>
      <c r="V27" s="1026">
        <v>1</v>
      </c>
      <c r="W27" s="1022"/>
      <c r="X27" s="1026">
        <v>1</v>
      </c>
      <c r="Y27" s="1022"/>
      <c r="Z27" s="1026">
        <v>1</v>
      </c>
      <c r="AA27" s="1022"/>
      <c r="AB27" s="1026">
        <v>1</v>
      </c>
      <c r="AC27" s="1023"/>
      <c r="AD27" s="1027"/>
      <c r="AE27" s="1023"/>
      <c r="AF27" s="1027"/>
      <c r="AG27" s="1023"/>
      <c r="AH27" s="1027"/>
      <c r="AI27" s="1023"/>
      <c r="AJ27" s="1027"/>
      <c r="AK27" s="1023"/>
      <c r="AL27" s="1028"/>
      <c r="AM27" s="1026"/>
      <c r="AN27" s="1022"/>
      <c r="AO27" s="1026">
        <v>1</v>
      </c>
      <c r="AP27" s="1023"/>
      <c r="AQ27" s="1028"/>
      <c r="AR27" s="1026">
        <v>1</v>
      </c>
      <c r="AS27" s="1027"/>
      <c r="AT27" s="1022"/>
      <c r="AU27" s="1026">
        <v>1</v>
      </c>
      <c r="AV27" s="1022"/>
      <c r="AW27" s="1026">
        <v>1</v>
      </c>
      <c r="AX27" s="1022"/>
      <c r="AY27" s="1026"/>
      <c r="AZ27" s="1023"/>
      <c r="BA27" s="1026">
        <v>1</v>
      </c>
      <c r="BB27" s="1023"/>
      <c r="BC27" s="1028"/>
      <c r="BD27" s="1021"/>
      <c r="BE27" s="1028"/>
      <c r="BF27" s="1026">
        <v>1</v>
      </c>
      <c r="BG27" s="1027"/>
      <c r="BH27" s="1023"/>
      <c r="BI27" s="1027"/>
      <c r="BJ27" s="1023"/>
      <c r="BK27" s="1027"/>
      <c r="BL27" s="1022"/>
      <c r="BM27" s="1026">
        <v>1</v>
      </c>
      <c r="BN27" s="1023"/>
      <c r="BO27" s="1027"/>
      <c r="BP27" s="1023"/>
      <c r="BQ27" s="1028"/>
      <c r="BR27" s="1019"/>
      <c r="BS27" s="1026">
        <v>1</v>
      </c>
      <c r="BT27" s="1022"/>
      <c r="BU27" s="1026">
        <v>1</v>
      </c>
      <c r="BV27" s="1017">
        <v>1</v>
      </c>
      <c r="BW27" s="1012">
        <v>3</v>
      </c>
      <c r="BX27" s="1027"/>
      <c r="BY27" s="1022"/>
      <c r="BZ27" s="1026"/>
      <c r="CA27" s="1023"/>
      <c r="CB27" s="1026">
        <v>1</v>
      </c>
      <c r="CC27" s="1023"/>
      <c r="CD27" s="1027"/>
      <c r="CE27" s="1022"/>
      <c r="CF27" s="1026">
        <v>1</v>
      </c>
      <c r="CG27" s="1023"/>
      <c r="CH27" s="1028"/>
      <c r="CI27" s="1026">
        <v>1</v>
      </c>
      <c r="CJ27" s="1027"/>
      <c r="CK27" s="1023"/>
      <c r="CL27" s="1027"/>
      <c r="CM27" s="1022"/>
      <c r="CN27" s="1026">
        <v>1</v>
      </c>
      <c r="CO27" s="1023"/>
      <c r="CP27" s="1028"/>
      <c r="CQ27" s="1021"/>
      <c r="CR27" s="1026">
        <v>1</v>
      </c>
      <c r="CS27" s="1026">
        <v>1</v>
      </c>
      <c r="CT27" s="1027"/>
      <c r="CU27" s="1022"/>
      <c r="CV27" s="1026">
        <v>1</v>
      </c>
      <c r="CW27" s="1023"/>
      <c r="CX27" s="1027"/>
      <c r="CY27" s="1022"/>
    </row>
    <row r="28" spans="3:103" s="1024" customFormat="1" ht="43.9" customHeight="1" x14ac:dyDescent="0.25">
      <c r="C28" s="1019">
        <f t="shared" si="0"/>
        <v>18</v>
      </c>
      <c r="D28" s="1020" t="s">
        <v>915</v>
      </c>
      <c r="E28" s="967"/>
      <c r="F28" s="1021">
        <v>1</v>
      </c>
      <c r="G28" s="1022"/>
      <c r="H28" s="1021">
        <v>1</v>
      </c>
      <c r="I28" s="1022"/>
      <c r="J28" s="1021">
        <v>1</v>
      </c>
      <c r="K28" s="1023"/>
      <c r="L28" s="1022"/>
      <c r="M28" s="1021">
        <v>1</v>
      </c>
      <c r="N28" s="1023"/>
      <c r="O28" s="1022"/>
      <c r="P28" s="1021">
        <v>1</v>
      </c>
      <c r="Q28" s="1022"/>
      <c r="R28" s="1017">
        <v>12</v>
      </c>
      <c r="S28" s="1013">
        <v>7</v>
      </c>
      <c r="T28" s="1019">
        <v>1</v>
      </c>
      <c r="U28" s="1014">
        <v>2</v>
      </c>
      <c r="V28" s="1021">
        <v>1</v>
      </c>
      <c r="W28" s="1022"/>
      <c r="X28" s="1021">
        <v>1</v>
      </c>
      <c r="Y28" s="1022"/>
      <c r="Z28" s="1021">
        <v>1</v>
      </c>
      <c r="AA28" s="1022"/>
      <c r="AB28" s="1021">
        <v>1</v>
      </c>
      <c r="AC28" s="1023"/>
      <c r="AD28" s="1023"/>
      <c r="AE28" s="1023"/>
      <c r="AF28" s="1023"/>
      <c r="AG28" s="1023"/>
      <c r="AH28" s="1023"/>
      <c r="AI28" s="1023"/>
      <c r="AJ28" s="1023"/>
      <c r="AK28" s="1023"/>
      <c r="AL28" s="1022"/>
      <c r="AM28" s="1021"/>
      <c r="AN28" s="1022"/>
      <c r="AO28" s="1021">
        <v>1</v>
      </c>
      <c r="AP28" s="1023"/>
      <c r="AQ28" s="1022"/>
      <c r="AR28" s="1021">
        <v>1</v>
      </c>
      <c r="AS28" s="1023"/>
      <c r="AT28" s="1022"/>
      <c r="AU28" s="1021">
        <v>1</v>
      </c>
      <c r="AV28" s="1022"/>
      <c r="AW28" s="1021">
        <v>1</v>
      </c>
      <c r="AX28" s="1022"/>
      <c r="AY28" s="1021"/>
      <c r="AZ28" s="1023"/>
      <c r="BA28" s="1021">
        <v>1</v>
      </c>
      <c r="BB28" s="1023"/>
      <c r="BC28" s="1022"/>
      <c r="BD28" s="1021"/>
      <c r="BE28" s="1022"/>
      <c r="BF28" s="1021">
        <v>1</v>
      </c>
      <c r="BG28" s="1023"/>
      <c r="BH28" s="1023"/>
      <c r="BI28" s="1023"/>
      <c r="BJ28" s="1023"/>
      <c r="BK28" s="1023"/>
      <c r="BL28" s="1022"/>
      <c r="BM28" s="1021"/>
      <c r="BN28" s="1023">
        <v>1</v>
      </c>
      <c r="BO28" s="1023"/>
      <c r="BP28" s="1023"/>
      <c r="BQ28" s="1022"/>
      <c r="BR28" s="1019"/>
      <c r="BS28" s="1021">
        <v>1</v>
      </c>
      <c r="BT28" s="1022"/>
      <c r="BU28" s="1021">
        <v>1</v>
      </c>
      <c r="BV28" s="1017">
        <v>1</v>
      </c>
      <c r="BW28" s="1017">
        <v>1</v>
      </c>
      <c r="BX28" s="1023"/>
      <c r="BY28" s="1022"/>
      <c r="BZ28" s="1021"/>
      <c r="CA28" s="1023"/>
      <c r="CB28" s="1021">
        <v>1</v>
      </c>
      <c r="CC28" s="1023"/>
      <c r="CD28" s="1023"/>
      <c r="CE28" s="1022"/>
      <c r="CF28" s="1021">
        <v>1</v>
      </c>
      <c r="CG28" s="1023"/>
      <c r="CH28" s="1022"/>
      <c r="CI28" s="1021"/>
      <c r="CJ28" s="1023"/>
      <c r="CK28" s="1023"/>
      <c r="CL28" s="1023"/>
      <c r="CM28" s="1022">
        <v>1</v>
      </c>
      <c r="CN28" s="1021">
        <v>1</v>
      </c>
      <c r="CO28" s="1023"/>
      <c r="CP28" s="1022"/>
      <c r="CQ28" s="1021"/>
      <c r="CR28" s="1021">
        <v>1</v>
      </c>
      <c r="CS28" s="1021">
        <v>1</v>
      </c>
      <c r="CT28" s="1023"/>
      <c r="CU28" s="1022"/>
      <c r="CV28" s="1021">
        <v>1</v>
      </c>
      <c r="CW28" s="1023"/>
      <c r="CX28" s="1023"/>
      <c r="CY28" s="1022"/>
    </row>
    <row r="29" spans="3:103" s="1018" customFormat="1" ht="43.9" customHeight="1" x14ac:dyDescent="0.25">
      <c r="C29" s="1025">
        <f t="shared" si="0"/>
        <v>19</v>
      </c>
      <c r="D29" s="1006" t="s">
        <v>916</v>
      </c>
      <c r="E29" s="964"/>
      <c r="F29" s="1026">
        <v>1</v>
      </c>
      <c r="G29" s="1022"/>
      <c r="H29" s="1026">
        <v>1</v>
      </c>
      <c r="I29" s="1022"/>
      <c r="J29" s="1026">
        <v>1</v>
      </c>
      <c r="K29" s="1027"/>
      <c r="L29" s="1022"/>
      <c r="M29" s="1026">
        <v>1</v>
      </c>
      <c r="N29" s="1023"/>
      <c r="O29" s="1028"/>
      <c r="P29" s="1026">
        <v>1</v>
      </c>
      <c r="Q29" s="1028"/>
      <c r="R29" s="1012">
        <v>6</v>
      </c>
      <c r="S29" s="1013">
        <v>5</v>
      </c>
      <c r="T29" s="1025">
        <v>1</v>
      </c>
      <c r="U29" s="1014">
        <v>2</v>
      </c>
      <c r="V29" s="1026">
        <v>1</v>
      </c>
      <c r="W29" s="1022"/>
      <c r="X29" s="1026">
        <v>1</v>
      </c>
      <c r="Y29" s="1022"/>
      <c r="Z29" s="1026">
        <v>1</v>
      </c>
      <c r="AA29" s="1022"/>
      <c r="AB29" s="1026">
        <v>1</v>
      </c>
      <c r="AC29" s="1023"/>
      <c r="AD29" s="1027"/>
      <c r="AE29" s="1023"/>
      <c r="AF29" s="1027"/>
      <c r="AG29" s="1023"/>
      <c r="AH29" s="1027"/>
      <c r="AI29" s="1023"/>
      <c r="AJ29" s="1027"/>
      <c r="AK29" s="1023"/>
      <c r="AL29" s="1028"/>
      <c r="AM29" s="1026"/>
      <c r="AN29" s="1022"/>
      <c r="AO29" s="1026">
        <v>1</v>
      </c>
      <c r="AP29" s="1023"/>
      <c r="AQ29" s="1028"/>
      <c r="AR29" s="1026">
        <v>1</v>
      </c>
      <c r="AS29" s="1027"/>
      <c r="AT29" s="1022"/>
      <c r="AU29" s="1026">
        <v>1</v>
      </c>
      <c r="AV29" s="1022"/>
      <c r="AW29" s="1026">
        <v>1</v>
      </c>
      <c r="AX29" s="1022"/>
      <c r="AY29" s="1026"/>
      <c r="AZ29" s="1023"/>
      <c r="BA29" s="1026">
        <v>1</v>
      </c>
      <c r="BB29" s="1023"/>
      <c r="BC29" s="1028"/>
      <c r="BD29" s="1021"/>
      <c r="BE29" s="1028"/>
      <c r="BF29" s="1026">
        <v>1</v>
      </c>
      <c r="BG29" s="1027"/>
      <c r="BH29" s="1023"/>
      <c r="BI29" s="1027"/>
      <c r="BJ29" s="1023"/>
      <c r="BK29" s="1027"/>
      <c r="BL29" s="1022"/>
      <c r="BM29" s="1026">
        <v>1</v>
      </c>
      <c r="BN29" s="1023"/>
      <c r="BO29" s="1027"/>
      <c r="BP29" s="1023"/>
      <c r="BQ29" s="1028"/>
      <c r="BR29" s="1019"/>
      <c r="BS29" s="1026">
        <v>1</v>
      </c>
      <c r="BT29" s="1022"/>
      <c r="BU29" s="1026">
        <v>1</v>
      </c>
      <c r="BV29" s="1017">
        <v>1</v>
      </c>
      <c r="BW29" s="1012">
        <v>1</v>
      </c>
      <c r="BX29" s="1027"/>
      <c r="BY29" s="1022"/>
      <c r="BZ29" s="1026"/>
      <c r="CA29" s="1023"/>
      <c r="CB29" s="1026">
        <v>1</v>
      </c>
      <c r="CC29" s="1023"/>
      <c r="CD29" s="1027"/>
      <c r="CE29" s="1022"/>
      <c r="CF29" s="1026">
        <v>1</v>
      </c>
      <c r="CG29" s="1023"/>
      <c r="CH29" s="1028"/>
      <c r="CI29" s="1026"/>
      <c r="CJ29" s="1027"/>
      <c r="CK29" s="1023"/>
      <c r="CL29" s="1027"/>
      <c r="CM29" s="1022">
        <v>1</v>
      </c>
      <c r="CN29" s="1026">
        <v>1</v>
      </c>
      <c r="CO29" s="1023"/>
      <c r="CP29" s="1028"/>
      <c r="CQ29" s="1021"/>
      <c r="CR29" s="1026">
        <v>1</v>
      </c>
      <c r="CS29" s="1026">
        <v>1</v>
      </c>
      <c r="CT29" s="1027"/>
      <c r="CU29" s="1022"/>
      <c r="CV29" s="1026">
        <v>1</v>
      </c>
      <c r="CW29" s="1023"/>
      <c r="CX29" s="1027"/>
      <c r="CY29" s="1022"/>
    </row>
    <row r="30" spans="3:103" s="1018" customFormat="1" ht="43.9" customHeight="1" x14ac:dyDescent="0.25">
      <c r="C30" s="1025">
        <f t="shared" si="0"/>
        <v>20</v>
      </c>
      <c r="D30" s="1006" t="s">
        <v>917</v>
      </c>
      <c r="E30" s="967"/>
      <c r="F30" s="1026">
        <v>1</v>
      </c>
      <c r="G30" s="1022"/>
      <c r="H30" s="1026">
        <v>1</v>
      </c>
      <c r="I30" s="1022"/>
      <c r="J30" s="1026">
        <v>1</v>
      </c>
      <c r="K30" s="1027"/>
      <c r="L30" s="1022"/>
      <c r="M30" s="1026">
        <v>1</v>
      </c>
      <c r="N30" s="1023"/>
      <c r="O30" s="1028"/>
      <c r="P30" s="1026">
        <v>1</v>
      </c>
      <c r="Q30" s="1028"/>
      <c r="R30" s="1012">
        <v>6</v>
      </c>
      <c r="S30" s="1013">
        <v>6</v>
      </c>
      <c r="T30" s="1025">
        <v>1</v>
      </c>
      <c r="U30" s="1014">
        <v>1</v>
      </c>
      <c r="V30" s="1026">
        <v>1</v>
      </c>
      <c r="W30" s="1022"/>
      <c r="X30" s="1026">
        <v>1</v>
      </c>
      <c r="Y30" s="1022"/>
      <c r="Z30" s="1026">
        <v>1</v>
      </c>
      <c r="AA30" s="1022"/>
      <c r="AB30" s="1026">
        <v>1</v>
      </c>
      <c r="AC30" s="1023"/>
      <c r="AD30" s="1027"/>
      <c r="AE30" s="1023"/>
      <c r="AF30" s="1027"/>
      <c r="AG30" s="1023"/>
      <c r="AH30" s="1027"/>
      <c r="AI30" s="1023"/>
      <c r="AJ30" s="1027"/>
      <c r="AK30" s="1023"/>
      <c r="AL30" s="1028"/>
      <c r="AM30" s="1026"/>
      <c r="AN30" s="1022"/>
      <c r="AO30" s="1026">
        <v>1</v>
      </c>
      <c r="AP30" s="1023"/>
      <c r="AQ30" s="1028"/>
      <c r="AR30" s="1026">
        <v>1</v>
      </c>
      <c r="AS30" s="1027"/>
      <c r="AT30" s="1022"/>
      <c r="AU30" s="1026">
        <v>1</v>
      </c>
      <c r="AV30" s="1022"/>
      <c r="AW30" s="1026">
        <v>1</v>
      </c>
      <c r="AX30" s="1022"/>
      <c r="AY30" s="1026"/>
      <c r="AZ30" s="1023"/>
      <c r="BA30" s="1026">
        <v>1</v>
      </c>
      <c r="BB30" s="1023"/>
      <c r="BC30" s="1028"/>
      <c r="BD30" s="1021"/>
      <c r="BE30" s="1028"/>
      <c r="BF30" s="1026">
        <v>1</v>
      </c>
      <c r="BG30" s="1027"/>
      <c r="BH30" s="1023"/>
      <c r="BI30" s="1027"/>
      <c r="BJ30" s="1023"/>
      <c r="BK30" s="1027"/>
      <c r="BL30" s="1022"/>
      <c r="BM30" s="1026">
        <v>1</v>
      </c>
      <c r="BN30" s="1023"/>
      <c r="BO30" s="1027"/>
      <c r="BP30" s="1023"/>
      <c r="BQ30" s="1028"/>
      <c r="BR30" s="1019"/>
      <c r="BS30" s="1026">
        <v>1</v>
      </c>
      <c r="BT30" s="1022"/>
      <c r="BU30" s="1026">
        <v>1</v>
      </c>
      <c r="BV30" s="1017">
        <v>1</v>
      </c>
      <c r="BW30" s="1012">
        <v>0</v>
      </c>
      <c r="BX30" s="1027"/>
      <c r="BY30" s="1022"/>
      <c r="BZ30" s="1026"/>
      <c r="CA30" s="1023"/>
      <c r="CB30" s="1026">
        <v>1</v>
      </c>
      <c r="CC30" s="1023"/>
      <c r="CD30" s="1027"/>
      <c r="CE30" s="1022"/>
      <c r="CF30" s="1026">
        <v>1</v>
      </c>
      <c r="CG30" s="1023"/>
      <c r="CH30" s="1028"/>
      <c r="CI30" s="1026"/>
      <c r="CJ30" s="1027"/>
      <c r="CK30" s="1023"/>
      <c r="CL30" s="1027"/>
      <c r="CM30" s="1022">
        <v>1</v>
      </c>
      <c r="CN30" s="1026">
        <v>1</v>
      </c>
      <c r="CO30" s="1023"/>
      <c r="CP30" s="1028"/>
      <c r="CQ30" s="1021"/>
      <c r="CR30" s="1026">
        <v>1</v>
      </c>
      <c r="CS30" s="1026">
        <v>1</v>
      </c>
      <c r="CT30" s="1027"/>
      <c r="CU30" s="1022"/>
      <c r="CV30" s="1026">
        <v>1</v>
      </c>
      <c r="CW30" s="1023"/>
      <c r="CX30" s="1027"/>
      <c r="CY30" s="1022"/>
    </row>
    <row r="31" spans="3:103" s="1024" customFormat="1" ht="43.9" customHeight="1" x14ac:dyDescent="0.25">
      <c r="C31" s="1019">
        <f t="shared" si="0"/>
        <v>21</v>
      </c>
      <c r="D31" s="1020" t="s">
        <v>918</v>
      </c>
      <c r="E31" s="967"/>
      <c r="F31" s="1021">
        <v>1</v>
      </c>
      <c r="G31" s="1022"/>
      <c r="H31" s="1021">
        <v>1</v>
      </c>
      <c r="I31" s="1022"/>
      <c r="J31" s="1021">
        <v>1</v>
      </c>
      <c r="K31" s="1023"/>
      <c r="L31" s="1022"/>
      <c r="M31" s="1021">
        <v>1</v>
      </c>
      <c r="N31" s="1023"/>
      <c r="O31" s="1022"/>
      <c r="P31" s="1021">
        <v>1</v>
      </c>
      <c r="Q31" s="1022"/>
      <c r="R31" s="1017">
        <v>12</v>
      </c>
      <c r="S31" s="1013">
        <v>7</v>
      </c>
      <c r="T31" s="1019">
        <v>1</v>
      </c>
      <c r="U31" s="1014">
        <v>3</v>
      </c>
      <c r="V31" s="1021">
        <v>1</v>
      </c>
      <c r="W31" s="1022"/>
      <c r="X31" s="1021">
        <v>1</v>
      </c>
      <c r="Y31" s="1022"/>
      <c r="Z31" s="1021">
        <v>1</v>
      </c>
      <c r="AA31" s="1022"/>
      <c r="AB31" s="1021">
        <v>1</v>
      </c>
      <c r="AC31" s="1023"/>
      <c r="AD31" s="1023"/>
      <c r="AE31" s="1023"/>
      <c r="AF31" s="1023"/>
      <c r="AG31" s="1023"/>
      <c r="AH31" s="1023"/>
      <c r="AI31" s="1023"/>
      <c r="AJ31" s="1023"/>
      <c r="AK31" s="1023"/>
      <c r="AL31" s="1022"/>
      <c r="AM31" s="1021"/>
      <c r="AN31" s="1022"/>
      <c r="AO31" s="1021">
        <v>1</v>
      </c>
      <c r="AP31" s="1023"/>
      <c r="AQ31" s="1022"/>
      <c r="AR31" s="1021">
        <v>1</v>
      </c>
      <c r="AS31" s="1023"/>
      <c r="AT31" s="1022"/>
      <c r="AU31" s="1021">
        <v>1</v>
      </c>
      <c r="AV31" s="1022"/>
      <c r="AW31" s="1021">
        <v>1</v>
      </c>
      <c r="AX31" s="1022"/>
      <c r="AY31" s="1021"/>
      <c r="AZ31" s="1023"/>
      <c r="BA31" s="1021">
        <v>1</v>
      </c>
      <c r="BB31" s="1023"/>
      <c r="BC31" s="1022"/>
      <c r="BD31" s="1021"/>
      <c r="BE31" s="1022"/>
      <c r="BF31" s="1021">
        <v>1</v>
      </c>
      <c r="BG31" s="1023"/>
      <c r="BH31" s="1023"/>
      <c r="BI31" s="1023"/>
      <c r="BJ31" s="1023"/>
      <c r="BK31" s="1023"/>
      <c r="BL31" s="1022"/>
      <c r="BM31" s="1021">
        <v>1</v>
      </c>
      <c r="BN31" s="1023"/>
      <c r="BO31" s="1023"/>
      <c r="BP31" s="1023"/>
      <c r="BQ31" s="1022"/>
      <c r="BR31" s="1019"/>
      <c r="BS31" s="1021">
        <v>1</v>
      </c>
      <c r="BT31" s="1022"/>
      <c r="BU31" s="1021">
        <v>1</v>
      </c>
      <c r="BV31" s="1017">
        <v>2</v>
      </c>
      <c r="BW31" s="1017">
        <v>1</v>
      </c>
      <c r="BX31" s="1023"/>
      <c r="BY31" s="1022"/>
      <c r="BZ31" s="1021"/>
      <c r="CA31" s="1023"/>
      <c r="CB31" s="1021">
        <v>1</v>
      </c>
      <c r="CC31" s="1023"/>
      <c r="CD31" s="1023"/>
      <c r="CE31" s="1022"/>
      <c r="CF31" s="1021">
        <v>1</v>
      </c>
      <c r="CG31" s="1023"/>
      <c r="CH31" s="1022"/>
      <c r="CI31" s="1021">
        <v>1</v>
      </c>
      <c r="CJ31" s="1023"/>
      <c r="CK31" s="1023"/>
      <c r="CL31" s="1023"/>
      <c r="CM31" s="1022"/>
      <c r="CN31" s="1021">
        <v>1</v>
      </c>
      <c r="CO31" s="1023"/>
      <c r="CP31" s="1022"/>
      <c r="CQ31" s="1021"/>
      <c r="CR31" s="1021">
        <v>1</v>
      </c>
      <c r="CS31" s="1021">
        <v>1</v>
      </c>
      <c r="CT31" s="1023"/>
      <c r="CU31" s="1022"/>
      <c r="CV31" s="1021">
        <v>1</v>
      </c>
      <c r="CW31" s="1023"/>
      <c r="CX31" s="1023"/>
      <c r="CY31" s="1022"/>
    </row>
    <row r="32" spans="3:103" s="1018" customFormat="1" ht="43.9" customHeight="1" x14ac:dyDescent="0.25">
      <c r="C32" s="1025">
        <f t="shared" si="0"/>
        <v>22</v>
      </c>
      <c r="D32" s="1006" t="s">
        <v>919</v>
      </c>
      <c r="E32" s="967"/>
      <c r="F32" s="1026">
        <v>1</v>
      </c>
      <c r="G32" s="1022"/>
      <c r="H32" s="1026">
        <v>1</v>
      </c>
      <c r="I32" s="1022"/>
      <c r="J32" s="1026">
        <v>1</v>
      </c>
      <c r="K32" s="1027"/>
      <c r="L32" s="1022"/>
      <c r="M32" s="1026">
        <v>1</v>
      </c>
      <c r="N32" s="1023"/>
      <c r="O32" s="1028"/>
      <c r="P32" s="1026">
        <v>1</v>
      </c>
      <c r="Q32" s="1028"/>
      <c r="R32" s="1012">
        <v>12</v>
      </c>
      <c r="S32" s="1013">
        <v>7</v>
      </c>
      <c r="T32" s="1025">
        <v>1</v>
      </c>
      <c r="U32" s="1014">
        <v>2</v>
      </c>
      <c r="V32" s="1026">
        <v>1</v>
      </c>
      <c r="W32" s="1022"/>
      <c r="X32" s="1026">
        <v>1</v>
      </c>
      <c r="Y32" s="1022"/>
      <c r="Z32" s="1026"/>
      <c r="AA32" s="1022">
        <v>1</v>
      </c>
      <c r="AB32" s="1026">
        <v>1</v>
      </c>
      <c r="AC32" s="1023"/>
      <c r="AD32" s="1027"/>
      <c r="AE32" s="1023"/>
      <c r="AF32" s="1027"/>
      <c r="AG32" s="1023"/>
      <c r="AH32" s="1027"/>
      <c r="AI32" s="1023"/>
      <c r="AJ32" s="1027"/>
      <c r="AK32" s="1023"/>
      <c r="AL32" s="1028"/>
      <c r="AM32" s="1026"/>
      <c r="AN32" s="1022"/>
      <c r="AO32" s="1026">
        <v>1</v>
      </c>
      <c r="AP32" s="1023"/>
      <c r="AQ32" s="1028"/>
      <c r="AR32" s="1026">
        <v>1</v>
      </c>
      <c r="AS32" s="1027"/>
      <c r="AT32" s="1022"/>
      <c r="AU32" s="1026">
        <v>1</v>
      </c>
      <c r="AV32" s="1022"/>
      <c r="AW32" s="1026">
        <v>1</v>
      </c>
      <c r="AX32" s="1022"/>
      <c r="AY32" s="1026"/>
      <c r="AZ32" s="1023"/>
      <c r="BA32" s="1026">
        <v>1</v>
      </c>
      <c r="BB32" s="1023"/>
      <c r="BC32" s="1028"/>
      <c r="BD32" s="1021"/>
      <c r="BE32" s="1028"/>
      <c r="BF32" s="1026">
        <v>1</v>
      </c>
      <c r="BG32" s="1027"/>
      <c r="BH32" s="1023"/>
      <c r="BI32" s="1027"/>
      <c r="BJ32" s="1023"/>
      <c r="BK32" s="1027"/>
      <c r="BL32" s="1022"/>
      <c r="BM32" s="1026">
        <v>1</v>
      </c>
      <c r="BN32" s="1023"/>
      <c r="BO32" s="1027"/>
      <c r="BP32" s="1023"/>
      <c r="BQ32" s="1028"/>
      <c r="BR32" s="1019"/>
      <c r="BS32" s="1026">
        <v>1</v>
      </c>
      <c r="BT32" s="1022"/>
      <c r="BU32" s="1026">
        <v>1</v>
      </c>
      <c r="BV32" s="1017">
        <v>1</v>
      </c>
      <c r="BW32" s="1012">
        <v>1</v>
      </c>
      <c r="BX32" s="1027"/>
      <c r="BY32" s="1022"/>
      <c r="BZ32" s="1026"/>
      <c r="CA32" s="1023"/>
      <c r="CB32" s="1026">
        <v>1</v>
      </c>
      <c r="CC32" s="1023"/>
      <c r="CD32" s="1027"/>
      <c r="CE32" s="1022"/>
      <c r="CF32" s="1026">
        <v>1</v>
      </c>
      <c r="CG32" s="1023"/>
      <c r="CH32" s="1028"/>
      <c r="CI32" s="1026"/>
      <c r="CJ32" s="1027"/>
      <c r="CK32" s="1023"/>
      <c r="CL32" s="1027"/>
      <c r="CM32" s="1022">
        <v>1</v>
      </c>
      <c r="CN32" s="1026">
        <v>1</v>
      </c>
      <c r="CO32" s="1023"/>
      <c r="CP32" s="1028"/>
      <c r="CQ32" s="1021"/>
      <c r="CR32" s="1026">
        <v>1</v>
      </c>
      <c r="CS32" s="1026">
        <v>1</v>
      </c>
      <c r="CT32" s="1027"/>
      <c r="CU32" s="1022"/>
      <c r="CV32" s="1026">
        <v>1</v>
      </c>
      <c r="CW32" s="1023"/>
      <c r="CX32" s="1027"/>
      <c r="CY32" s="1022"/>
    </row>
    <row r="33" spans="3:103" s="1024" customFormat="1" ht="43.9" customHeight="1" x14ac:dyDescent="0.25">
      <c r="C33" s="1019">
        <f t="shared" si="0"/>
        <v>23</v>
      </c>
      <c r="D33" s="1020" t="s">
        <v>920</v>
      </c>
      <c r="E33" s="967"/>
      <c r="F33" s="1021">
        <v>1</v>
      </c>
      <c r="G33" s="1022"/>
      <c r="H33" s="1021">
        <v>1</v>
      </c>
      <c r="I33" s="1022"/>
      <c r="J33" s="1021">
        <v>1</v>
      </c>
      <c r="K33" s="1023"/>
      <c r="L33" s="1022"/>
      <c r="M33" s="1021">
        <v>1</v>
      </c>
      <c r="N33" s="1023"/>
      <c r="O33" s="1022"/>
      <c r="P33" s="1021">
        <v>1</v>
      </c>
      <c r="Q33" s="1022"/>
      <c r="R33" s="1017">
        <v>12</v>
      </c>
      <c r="S33" s="1013">
        <v>7</v>
      </c>
      <c r="T33" s="1019">
        <v>1</v>
      </c>
      <c r="U33" s="1014">
        <v>5</v>
      </c>
      <c r="V33" s="1021">
        <v>1</v>
      </c>
      <c r="W33" s="1022"/>
      <c r="X33" s="1021">
        <v>1</v>
      </c>
      <c r="Y33" s="1022"/>
      <c r="Z33" s="1021">
        <v>1</v>
      </c>
      <c r="AA33" s="1022"/>
      <c r="AB33" s="1021">
        <v>1</v>
      </c>
      <c r="AC33" s="1023"/>
      <c r="AD33" s="1023"/>
      <c r="AE33" s="1023"/>
      <c r="AF33" s="1023"/>
      <c r="AG33" s="1023"/>
      <c r="AH33" s="1023"/>
      <c r="AI33" s="1023"/>
      <c r="AJ33" s="1023"/>
      <c r="AK33" s="1023"/>
      <c r="AL33" s="1022"/>
      <c r="AM33" s="1021"/>
      <c r="AN33" s="1022"/>
      <c r="AO33" s="1021">
        <v>1</v>
      </c>
      <c r="AP33" s="1023"/>
      <c r="AQ33" s="1022"/>
      <c r="AR33" s="1021">
        <v>1</v>
      </c>
      <c r="AS33" s="1023"/>
      <c r="AT33" s="1022"/>
      <c r="AU33" s="1021">
        <v>1</v>
      </c>
      <c r="AV33" s="1022"/>
      <c r="AW33" s="1021">
        <v>1</v>
      </c>
      <c r="AX33" s="1022"/>
      <c r="AY33" s="1021"/>
      <c r="AZ33" s="1023"/>
      <c r="BA33" s="1021">
        <v>1</v>
      </c>
      <c r="BB33" s="1023"/>
      <c r="BC33" s="1022"/>
      <c r="BD33" s="1021"/>
      <c r="BE33" s="1022"/>
      <c r="BF33" s="1021">
        <v>1</v>
      </c>
      <c r="BG33" s="1023"/>
      <c r="BH33" s="1023"/>
      <c r="BI33" s="1023"/>
      <c r="BJ33" s="1023"/>
      <c r="BK33" s="1023"/>
      <c r="BL33" s="1022"/>
      <c r="BM33" s="1021">
        <v>1</v>
      </c>
      <c r="BN33" s="1023"/>
      <c r="BO33" s="1023"/>
      <c r="BP33" s="1023"/>
      <c r="BQ33" s="1022"/>
      <c r="BR33" s="1019"/>
      <c r="BS33" s="1021">
        <v>1</v>
      </c>
      <c r="BT33" s="1022"/>
      <c r="BU33" s="1021">
        <v>1</v>
      </c>
      <c r="BV33" s="1017">
        <v>2</v>
      </c>
      <c r="BW33" s="1017">
        <v>3</v>
      </c>
      <c r="BX33" s="1023"/>
      <c r="BY33" s="1022"/>
      <c r="BZ33" s="1021"/>
      <c r="CA33" s="1023"/>
      <c r="CB33" s="1021">
        <v>1</v>
      </c>
      <c r="CC33" s="1023"/>
      <c r="CD33" s="1023"/>
      <c r="CE33" s="1022"/>
      <c r="CF33" s="1021">
        <v>1</v>
      </c>
      <c r="CG33" s="1023"/>
      <c r="CH33" s="1022"/>
      <c r="CI33" s="1021">
        <v>1</v>
      </c>
      <c r="CJ33" s="1023"/>
      <c r="CK33" s="1023"/>
      <c r="CL33" s="1023"/>
      <c r="CM33" s="1022"/>
      <c r="CN33" s="1021">
        <v>1</v>
      </c>
      <c r="CO33" s="1023"/>
      <c r="CP33" s="1022"/>
      <c r="CQ33" s="1021"/>
      <c r="CR33" s="1021">
        <v>1</v>
      </c>
      <c r="CS33" s="1021">
        <v>1</v>
      </c>
      <c r="CT33" s="1023"/>
      <c r="CU33" s="1022"/>
      <c r="CV33" s="1021">
        <v>1</v>
      </c>
      <c r="CW33" s="1023"/>
      <c r="CX33" s="1023"/>
      <c r="CY33" s="1022"/>
    </row>
    <row r="34" spans="3:103" s="1018" customFormat="1" ht="43.9" customHeight="1" x14ac:dyDescent="0.25">
      <c r="C34" s="1025">
        <f t="shared" si="0"/>
        <v>24</v>
      </c>
      <c r="D34" s="1006" t="s">
        <v>921</v>
      </c>
      <c r="E34" s="967"/>
      <c r="F34" s="1026">
        <v>1</v>
      </c>
      <c r="G34" s="1022"/>
      <c r="H34" s="1026">
        <v>1</v>
      </c>
      <c r="I34" s="1022"/>
      <c r="J34" s="1026">
        <v>1</v>
      </c>
      <c r="K34" s="1027"/>
      <c r="L34" s="1022"/>
      <c r="M34" s="1026">
        <v>1</v>
      </c>
      <c r="N34" s="1023"/>
      <c r="O34" s="1028"/>
      <c r="P34" s="1026">
        <v>1</v>
      </c>
      <c r="Q34" s="1028"/>
      <c r="R34" s="1012">
        <v>12</v>
      </c>
      <c r="S34" s="1013">
        <v>7</v>
      </c>
      <c r="T34" s="1025">
        <v>1</v>
      </c>
      <c r="U34" s="1014">
        <v>2</v>
      </c>
      <c r="V34" s="1026">
        <v>1</v>
      </c>
      <c r="W34" s="1022"/>
      <c r="X34" s="1026">
        <v>1</v>
      </c>
      <c r="Y34" s="1022"/>
      <c r="Z34" s="1026">
        <v>1</v>
      </c>
      <c r="AA34" s="1022"/>
      <c r="AB34" s="1026">
        <v>1</v>
      </c>
      <c r="AC34" s="1023"/>
      <c r="AD34" s="1027"/>
      <c r="AE34" s="1023"/>
      <c r="AF34" s="1027"/>
      <c r="AG34" s="1023"/>
      <c r="AH34" s="1027"/>
      <c r="AI34" s="1023"/>
      <c r="AJ34" s="1027"/>
      <c r="AK34" s="1023"/>
      <c r="AL34" s="1028"/>
      <c r="AM34" s="1026"/>
      <c r="AN34" s="1022"/>
      <c r="AO34" s="1026">
        <v>1</v>
      </c>
      <c r="AP34" s="1023"/>
      <c r="AQ34" s="1028"/>
      <c r="AR34" s="1026">
        <v>1</v>
      </c>
      <c r="AS34" s="1027"/>
      <c r="AT34" s="1022"/>
      <c r="AU34" s="1026">
        <v>1</v>
      </c>
      <c r="AV34" s="1022"/>
      <c r="AW34" s="1026">
        <v>1</v>
      </c>
      <c r="AX34" s="1022"/>
      <c r="AY34" s="1026"/>
      <c r="AZ34" s="1023"/>
      <c r="BA34" s="1026">
        <v>1</v>
      </c>
      <c r="BB34" s="1023"/>
      <c r="BC34" s="1028"/>
      <c r="BD34" s="1021"/>
      <c r="BE34" s="1028"/>
      <c r="BF34" s="1026">
        <v>1</v>
      </c>
      <c r="BG34" s="1027"/>
      <c r="BH34" s="1023"/>
      <c r="BI34" s="1027"/>
      <c r="BJ34" s="1023"/>
      <c r="BK34" s="1027"/>
      <c r="BL34" s="1022"/>
      <c r="BM34" s="1026">
        <v>1</v>
      </c>
      <c r="BN34" s="1023"/>
      <c r="BO34" s="1027"/>
      <c r="BP34" s="1023"/>
      <c r="BQ34" s="1028"/>
      <c r="BR34" s="1019"/>
      <c r="BS34" s="1026">
        <v>1</v>
      </c>
      <c r="BT34" s="1022"/>
      <c r="BU34" s="1026">
        <v>1</v>
      </c>
      <c r="BV34" s="1017">
        <v>1</v>
      </c>
      <c r="BW34" s="1012">
        <v>1</v>
      </c>
      <c r="BX34" s="1027"/>
      <c r="BY34" s="1022"/>
      <c r="BZ34" s="1026"/>
      <c r="CA34" s="1023"/>
      <c r="CB34" s="1026">
        <v>1</v>
      </c>
      <c r="CC34" s="1023"/>
      <c r="CD34" s="1027"/>
      <c r="CE34" s="1022"/>
      <c r="CF34" s="1026">
        <v>1</v>
      </c>
      <c r="CG34" s="1023"/>
      <c r="CH34" s="1028"/>
      <c r="CI34" s="1026"/>
      <c r="CJ34" s="1027"/>
      <c r="CK34" s="1023"/>
      <c r="CL34" s="1027"/>
      <c r="CM34" s="1022">
        <v>1</v>
      </c>
      <c r="CN34" s="1026">
        <v>1</v>
      </c>
      <c r="CO34" s="1023"/>
      <c r="CP34" s="1028"/>
      <c r="CQ34" s="1021"/>
      <c r="CR34" s="1026">
        <v>1</v>
      </c>
      <c r="CS34" s="1026">
        <v>1</v>
      </c>
      <c r="CT34" s="1027"/>
      <c r="CU34" s="1022"/>
      <c r="CV34" s="1026">
        <v>1</v>
      </c>
      <c r="CW34" s="1023"/>
      <c r="CX34" s="1027"/>
      <c r="CY34" s="1022"/>
    </row>
    <row r="35" spans="3:103" s="1024" customFormat="1" ht="43.9" customHeight="1" x14ac:dyDescent="0.25">
      <c r="C35" s="1019">
        <f t="shared" si="0"/>
        <v>25</v>
      </c>
      <c r="D35" s="1020" t="s">
        <v>922</v>
      </c>
      <c r="E35" s="967"/>
      <c r="F35" s="1021">
        <v>1</v>
      </c>
      <c r="G35" s="1022"/>
      <c r="H35" s="1021">
        <v>1</v>
      </c>
      <c r="I35" s="1022"/>
      <c r="J35" s="1021">
        <v>1</v>
      </c>
      <c r="K35" s="1023"/>
      <c r="L35" s="1022"/>
      <c r="M35" s="1021">
        <v>1</v>
      </c>
      <c r="N35" s="1023"/>
      <c r="O35" s="1022"/>
      <c r="P35" s="1021">
        <v>1</v>
      </c>
      <c r="Q35" s="1022"/>
      <c r="R35" s="1017">
        <v>12</v>
      </c>
      <c r="S35" s="1013">
        <v>7</v>
      </c>
      <c r="T35" s="1019">
        <v>1</v>
      </c>
      <c r="U35" s="1014">
        <v>3</v>
      </c>
      <c r="V35" s="1021">
        <v>1</v>
      </c>
      <c r="W35" s="1022"/>
      <c r="X35" s="1021">
        <v>1</v>
      </c>
      <c r="Y35" s="1022"/>
      <c r="Z35" s="1021"/>
      <c r="AA35" s="1022">
        <v>1</v>
      </c>
      <c r="AB35" s="1021">
        <v>1</v>
      </c>
      <c r="AC35" s="1023"/>
      <c r="AD35" s="1023"/>
      <c r="AE35" s="1023"/>
      <c r="AF35" s="1023"/>
      <c r="AG35" s="1023"/>
      <c r="AH35" s="1023"/>
      <c r="AI35" s="1023"/>
      <c r="AJ35" s="1023"/>
      <c r="AK35" s="1023"/>
      <c r="AL35" s="1022"/>
      <c r="AM35" s="1021"/>
      <c r="AN35" s="1022"/>
      <c r="AO35" s="1021">
        <v>1</v>
      </c>
      <c r="AP35" s="1023"/>
      <c r="AQ35" s="1022"/>
      <c r="AR35" s="1021">
        <v>1</v>
      </c>
      <c r="AS35" s="1023"/>
      <c r="AT35" s="1022"/>
      <c r="AU35" s="1021">
        <v>1</v>
      </c>
      <c r="AV35" s="1022"/>
      <c r="AW35" s="1021">
        <v>1</v>
      </c>
      <c r="AX35" s="1022"/>
      <c r="AY35" s="1021"/>
      <c r="AZ35" s="1023"/>
      <c r="BA35" s="1021">
        <v>1</v>
      </c>
      <c r="BB35" s="1023"/>
      <c r="BC35" s="1022"/>
      <c r="BD35" s="1021"/>
      <c r="BE35" s="1022"/>
      <c r="BF35" s="1021">
        <v>1</v>
      </c>
      <c r="BG35" s="1023"/>
      <c r="BH35" s="1023"/>
      <c r="BI35" s="1023"/>
      <c r="BJ35" s="1023"/>
      <c r="BK35" s="1023"/>
      <c r="BL35" s="1022"/>
      <c r="BM35" s="1021">
        <v>1</v>
      </c>
      <c r="BN35" s="1023"/>
      <c r="BO35" s="1023"/>
      <c r="BP35" s="1023"/>
      <c r="BQ35" s="1022"/>
      <c r="BR35" s="1019"/>
      <c r="BS35" s="1021">
        <v>1</v>
      </c>
      <c r="BT35" s="1022"/>
      <c r="BU35" s="1021">
        <v>1</v>
      </c>
      <c r="BV35" s="1017">
        <v>1</v>
      </c>
      <c r="BW35" s="1017">
        <v>2</v>
      </c>
      <c r="BX35" s="1023"/>
      <c r="BY35" s="1022">
        <v>1</v>
      </c>
      <c r="BZ35" s="1021"/>
      <c r="CA35" s="1023"/>
      <c r="CB35" s="1021">
        <v>1</v>
      </c>
      <c r="CC35" s="1023"/>
      <c r="CD35" s="1023"/>
      <c r="CE35" s="1022"/>
      <c r="CF35" s="1021">
        <v>1</v>
      </c>
      <c r="CG35" s="1023"/>
      <c r="CH35" s="1022"/>
      <c r="CI35" s="1021">
        <v>1</v>
      </c>
      <c r="CJ35" s="1023"/>
      <c r="CK35" s="1023"/>
      <c r="CL35" s="1023"/>
      <c r="CM35" s="1022"/>
      <c r="CN35" s="1021">
        <v>1</v>
      </c>
      <c r="CO35" s="1023"/>
      <c r="CP35" s="1022"/>
      <c r="CQ35" s="1021"/>
      <c r="CR35" s="1021">
        <v>1</v>
      </c>
      <c r="CS35" s="1021">
        <v>1</v>
      </c>
      <c r="CT35" s="1023"/>
      <c r="CU35" s="1022"/>
      <c r="CV35" s="1021">
        <v>1</v>
      </c>
      <c r="CW35" s="1023"/>
      <c r="CX35" s="1023"/>
      <c r="CY35" s="1022"/>
    </row>
    <row r="36" spans="3:103" s="1018" customFormat="1" ht="43.9" customHeight="1" x14ac:dyDescent="0.25">
      <c r="C36" s="1025">
        <f t="shared" si="0"/>
        <v>26</v>
      </c>
      <c r="D36" s="1006" t="s">
        <v>923</v>
      </c>
      <c r="E36" s="967"/>
      <c r="F36" s="1026">
        <v>1</v>
      </c>
      <c r="G36" s="1022"/>
      <c r="H36" s="1026">
        <v>1</v>
      </c>
      <c r="I36" s="1022"/>
      <c r="J36" s="1026">
        <v>1</v>
      </c>
      <c r="K36" s="1027"/>
      <c r="L36" s="1022"/>
      <c r="M36" s="1026">
        <v>1</v>
      </c>
      <c r="N36" s="1023"/>
      <c r="O36" s="1028"/>
      <c r="P36" s="1026">
        <v>1</v>
      </c>
      <c r="Q36" s="1028"/>
      <c r="R36" s="1012">
        <v>12</v>
      </c>
      <c r="S36" s="1013">
        <v>7</v>
      </c>
      <c r="T36" s="1025">
        <v>1</v>
      </c>
      <c r="U36" s="1014">
        <v>4</v>
      </c>
      <c r="V36" s="1026">
        <v>1</v>
      </c>
      <c r="W36" s="1022"/>
      <c r="X36" s="1026">
        <v>1</v>
      </c>
      <c r="Y36" s="1022"/>
      <c r="Z36" s="1026">
        <v>1</v>
      </c>
      <c r="AA36" s="1022"/>
      <c r="AB36" s="1026">
        <v>1</v>
      </c>
      <c r="AC36" s="1023"/>
      <c r="AD36" s="1027"/>
      <c r="AE36" s="1023"/>
      <c r="AF36" s="1027"/>
      <c r="AG36" s="1023"/>
      <c r="AH36" s="1027"/>
      <c r="AI36" s="1023"/>
      <c r="AJ36" s="1027"/>
      <c r="AK36" s="1023"/>
      <c r="AL36" s="1028"/>
      <c r="AM36" s="1026"/>
      <c r="AN36" s="1022"/>
      <c r="AO36" s="1026">
        <v>1</v>
      </c>
      <c r="AP36" s="1023"/>
      <c r="AQ36" s="1028"/>
      <c r="AR36" s="1026">
        <v>1</v>
      </c>
      <c r="AS36" s="1027"/>
      <c r="AT36" s="1022"/>
      <c r="AU36" s="1026">
        <v>1</v>
      </c>
      <c r="AV36" s="1022"/>
      <c r="AW36" s="1026">
        <v>1</v>
      </c>
      <c r="AX36" s="1022"/>
      <c r="AY36" s="1026"/>
      <c r="AZ36" s="1023"/>
      <c r="BA36" s="1026">
        <v>1</v>
      </c>
      <c r="BB36" s="1023"/>
      <c r="BC36" s="1028"/>
      <c r="BD36" s="1021"/>
      <c r="BE36" s="1028"/>
      <c r="BF36" s="1026">
        <v>1</v>
      </c>
      <c r="BG36" s="1027"/>
      <c r="BH36" s="1023"/>
      <c r="BI36" s="1027"/>
      <c r="BJ36" s="1023"/>
      <c r="BK36" s="1027"/>
      <c r="BL36" s="1022"/>
      <c r="BM36" s="1026">
        <v>1</v>
      </c>
      <c r="BN36" s="1023"/>
      <c r="BO36" s="1027"/>
      <c r="BP36" s="1023"/>
      <c r="BQ36" s="1028"/>
      <c r="BR36" s="1019"/>
      <c r="BS36" s="1026">
        <v>1</v>
      </c>
      <c r="BT36" s="1022"/>
      <c r="BU36" s="1026">
        <v>1</v>
      </c>
      <c r="BV36" s="1017">
        <v>2</v>
      </c>
      <c r="BW36" s="1012">
        <v>2</v>
      </c>
      <c r="BX36" s="1027"/>
      <c r="BY36" s="1022"/>
      <c r="BZ36" s="1026"/>
      <c r="CA36" s="1023"/>
      <c r="CB36" s="1026">
        <v>1</v>
      </c>
      <c r="CC36" s="1023"/>
      <c r="CD36" s="1027"/>
      <c r="CE36" s="1022"/>
      <c r="CF36" s="1026">
        <v>1</v>
      </c>
      <c r="CG36" s="1023"/>
      <c r="CH36" s="1028"/>
      <c r="CI36" s="1026">
        <v>1</v>
      </c>
      <c r="CJ36" s="1027"/>
      <c r="CK36" s="1023"/>
      <c r="CL36" s="1027"/>
      <c r="CM36" s="1022"/>
      <c r="CN36" s="1026">
        <v>1</v>
      </c>
      <c r="CO36" s="1023"/>
      <c r="CP36" s="1028"/>
      <c r="CQ36" s="1021"/>
      <c r="CR36" s="1026">
        <v>1</v>
      </c>
      <c r="CS36" s="1026">
        <v>1</v>
      </c>
      <c r="CT36" s="1027"/>
      <c r="CU36" s="1022"/>
      <c r="CV36" s="1026">
        <v>1</v>
      </c>
      <c r="CW36" s="1023"/>
      <c r="CX36" s="1027"/>
      <c r="CY36" s="1022"/>
    </row>
    <row r="37" spans="3:103" s="1024" customFormat="1" ht="43.9" customHeight="1" x14ac:dyDescent="0.25">
      <c r="C37" s="1019">
        <f t="shared" si="0"/>
        <v>27</v>
      </c>
      <c r="D37" s="1020" t="s">
        <v>924</v>
      </c>
      <c r="E37" s="753"/>
      <c r="F37" s="1021">
        <v>1</v>
      </c>
      <c r="G37" s="1022"/>
      <c r="H37" s="1021">
        <v>1</v>
      </c>
      <c r="I37" s="1022"/>
      <c r="J37" s="1021">
        <v>1</v>
      </c>
      <c r="K37" s="1023"/>
      <c r="L37" s="1022"/>
      <c r="M37" s="1021">
        <v>1</v>
      </c>
      <c r="N37" s="1023"/>
      <c r="O37" s="1022"/>
      <c r="P37" s="1021">
        <v>1</v>
      </c>
      <c r="Q37" s="1022"/>
      <c r="R37" s="1017">
        <v>12</v>
      </c>
      <c r="S37" s="1013">
        <v>7</v>
      </c>
      <c r="T37" s="1019">
        <v>1</v>
      </c>
      <c r="U37" s="1014">
        <v>3</v>
      </c>
      <c r="V37" s="1021">
        <v>1</v>
      </c>
      <c r="W37" s="1022"/>
      <c r="X37" s="1021">
        <v>1</v>
      </c>
      <c r="Y37" s="1022"/>
      <c r="Z37" s="1021">
        <v>1</v>
      </c>
      <c r="AA37" s="1022"/>
      <c r="AB37" s="1021">
        <v>1</v>
      </c>
      <c r="AC37" s="1023"/>
      <c r="AD37" s="1023"/>
      <c r="AE37" s="1023"/>
      <c r="AF37" s="1023"/>
      <c r="AG37" s="1023"/>
      <c r="AH37" s="1023"/>
      <c r="AI37" s="1023"/>
      <c r="AJ37" s="1023"/>
      <c r="AK37" s="1023"/>
      <c r="AL37" s="1022"/>
      <c r="AM37" s="1021"/>
      <c r="AN37" s="1022"/>
      <c r="AO37" s="1021">
        <v>1</v>
      </c>
      <c r="AP37" s="1023"/>
      <c r="AQ37" s="1022"/>
      <c r="AR37" s="1021">
        <v>1</v>
      </c>
      <c r="AS37" s="1023"/>
      <c r="AT37" s="1022"/>
      <c r="AU37" s="1021">
        <v>1</v>
      </c>
      <c r="AV37" s="1022"/>
      <c r="AW37" s="1021">
        <v>1</v>
      </c>
      <c r="AX37" s="1022"/>
      <c r="AY37" s="1021"/>
      <c r="AZ37" s="1023"/>
      <c r="BA37" s="1021">
        <v>1</v>
      </c>
      <c r="BB37" s="1023"/>
      <c r="BC37" s="1022"/>
      <c r="BD37" s="1021"/>
      <c r="BE37" s="1022"/>
      <c r="BF37" s="1021">
        <v>1</v>
      </c>
      <c r="BG37" s="1023"/>
      <c r="BH37" s="1023"/>
      <c r="BI37" s="1023"/>
      <c r="BJ37" s="1023"/>
      <c r="BK37" s="1023"/>
      <c r="BL37" s="1022"/>
      <c r="BM37" s="1021">
        <v>1</v>
      </c>
      <c r="BN37" s="1023"/>
      <c r="BO37" s="1023"/>
      <c r="BP37" s="1023"/>
      <c r="BQ37" s="1022"/>
      <c r="BR37" s="1019"/>
      <c r="BS37" s="1021">
        <v>1</v>
      </c>
      <c r="BT37" s="1022"/>
      <c r="BU37" s="1021">
        <v>1</v>
      </c>
      <c r="BV37" s="1017">
        <v>2</v>
      </c>
      <c r="BW37" s="1017">
        <v>1</v>
      </c>
      <c r="BX37" s="1023"/>
      <c r="BY37" s="1022"/>
      <c r="BZ37" s="1021"/>
      <c r="CA37" s="1023"/>
      <c r="CB37" s="1021">
        <v>1</v>
      </c>
      <c r="CC37" s="1023"/>
      <c r="CD37" s="1023"/>
      <c r="CE37" s="1022"/>
      <c r="CF37" s="1021">
        <v>1</v>
      </c>
      <c r="CG37" s="1023"/>
      <c r="CH37" s="1022"/>
      <c r="CI37" s="1021">
        <v>1</v>
      </c>
      <c r="CJ37" s="1023"/>
      <c r="CK37" s="1023"/>
      <c r="CL37" s="1023"/>
      <c r="CM37" s="1022"/>
      <c r="CN37" s="1021">
        <v>1</v>
      </c>
      <c r="CO37" s="1023"/>
      <c r="CP37" s="1022"/>
      <c r="CQ37" s="1021"/>
      <c r="CR37" s="1021">
        <v>1</v>
      </c>
      <c r="CS37" s="1021">
        <v>1</v>
      </c>
      <c r="CT37" s="1023"/>
      <c r="CU37" s="1022"/>
      <c r="CV37" s="1021">
        <v>1</v>
      </c>
      <c r="CW37" s="1023"/>
      <c r="CX37" s="1023"/>
      <c r="CY37" s="1022"/>
    </row>
    <row r="38" spans="3:103" s="1018" customFormat="1" ht="43.9" customHeight="1" x14ac:dyDescent="0.25">
      <c r="C38" s="1025">
        <f t="shared" si="0"/>
        <v>28</v>
      </c>
      <c r="D38" s="1006" t="s">
        <v>920</v>
      </c>
      <c r="E38" s="753"/>
      <c r="F38" s="1026">
        <v>1</v>
      </c>
      <c r="G38" s="1022"/>
      <c r="H38" s="1026">
        <v>1</v>
      </c>
      <c r="I38" s="1022"/>
      <c r="J38" s="1026">
        <v>1</v>
      </c>
      <c r="K38" s="1027"/>
      <c r="L38" s="1022"/>
      <c r="M38" s="1026">
        <v>1</v>
      </c>
      <c r="N38" s="1023"/>
      <c r="O38" s="1028"/>
      <c r="P38" s="1026">
        <v>1</v>
      </c>
      <c r="Q38" s="1028"/>
      <c r="R38" s="1012">
        <v>12</v>
      </c>
      <c r="S38" s="1013">
        <v>7</v>
      </c>
      <c r="T38" s="1025">
        <v>1</v>
      </c>
      <c r="U38" s="1014">
        <v>4</v>
      </c>
      <c r="V38" s="1026">
        <v>1</v>
      </c>
      <c r="W38" s="1022"/>
      <c r="X38" s="1026">
        <v>1</v>
      </c>
      <c r="Y38" s="1022"/>
      <c r="Z38" s="1026">
        <v>1</v>
      </c>
      <c r="AA38" s="1022"/>
      <c r="AB38" s="1026">
        <v>1</v>
      </c>
      <c r="AC38" s="1023"/>
      <c r="AD38" s="1027"/>
      <c r="AE38" s="1023"/>
      <c r="AF38" s="1027"/>
      <c r="AG38" s="1023"/>
      <c r="AH38" s="1027"/>
      <c r="AI38" s="1023"/>
      <c r="AJ38" s="1027"/>
      <c r="AK38" s="1023"/>
      <c r="AL38" s="1028"/>
      <c r="AM38" s="1026"/>
      <c r="AN38" s="1022"/>
      <c r="AO38" s="1026">
        <v>1</v>
      </c>
      <c r="AP38" s="1023"/>
      <c r="AQ38" s="1028"/>
      <c r="AR38" s="1026">
        <v>1</v>
      </c>
      <c r="AS38" s="1027"/>
      <c r="AT38" s="1022"/>
      <c r="AU38" s="1026">
        <v>1</v>
      </c>
      <c r="AV38" s="1022"/>
      <c r="AW38" s="1026">
        <v>1</v>
      </c>
      <c r="AX38" s="1022"/>
      <c r="AY38" s="1026"/>
      <c r="AZ38" s="1023"/>
      <c r="BA38" s="1026">
        <v>1</v>
      </c>
      <c r="BB38" s="1023"/>
      <c r="BC38" s="1028"/>
      <c r="BD38" s="1021"/>
      <c r="BE38" s="1028"/>
      <c r="BF38" s="1026">
        <v>1</v>
      </c>
      <c r="BG38" s="1027"/>
      <c r="BH38" s="1023"/>
      <c r="BI38" s="1027"/>
      <c r="BJ38" s="1023"/>
      <c r="BK38" s="1027"/>
      <c r="BL38" s="1022"/>
      <c r="BM38" s="1026">
        <v>1</v>
      </c>
      <c r="BN38" s="1023"/>
      <c r="BO38" s="1027"/>
      <c r="BP38" s="1023"/>
      <c r="BQ38" s="1028"/>
      <c r="BR38" s="1019"/>
      <c r="BS38" s="1026">
        <v>1</v>
      </c>
      <c r="BT38" s="1022"/>
      <c r="BU38" s="1026">
        <v>1</v>
      </c>
      <c r="BV38" s="1017">
        <v>3</v>
      </c>
      <c r="BW38" s="1012">
        <v>1</v>
      </c>
      <c r="BX38" s="1027"/>
      <c r="BY38" s="1022"/>
      <c r="BZ38" s="1026"/>
      <c r="CA38" s="1023"/>
      <c r="CB38" s="1026">
        <v>1</v>
      </c>
      <c r="CC38" s="1023"/>
      <c r="CD38" s="1027"/>
      <c r="CE38" s="1022"/>
      <c r="CF38" s="1026">
        <v>1</v>
      </c>
      <c r="CG38" s="1023"/>
      <c r="CH38" s="1028"/>
      <c r="CI38" s="1026">
        <v>1</v>
      </c>
      <c r="CJ38" s="1027"/>
      <c r="CK38" s="1023"/>
      <c r="CL38" s="1027"/>
      <c r="CM38" s="1022"/>
      <c r="CN38" s="1026">
        <v>1</v>
      </c>
      <c r="CO38" s="1023"/>
      <c r="CP38" s="1028"/>
      <c r="CQ38" s="1021"/>
      <c r="CR38" s="1026">
        <v>1</v>
      </c>
      <c r="CS38" s="1026">
        <v>1</v>
      </c>
      <c r="CT38" s="1027"/>
      <c r="CU38" s="1022"/>
      <c r="CV38" s="1026">
        <v>1</v>
      </c>
      <c r="CW38" s="1023"/>
      <c r="CX38" s="1027"/>
      <c r="CY38" s="1022"/>
    </row>
    <row r="39" spans="3:103" s="1024" customFormat="1" ht="43.9" customHeight="1" x14ac:dyDescent="0.25">
      <c r="C39" s="1019">
        <f t="shared" si="0"/>
        <v>29</v>
      </c>
      <c r="D39" s="1020" t="s">
        <v>925</v>
      </c>
      <c r="E39" s="753"/>
      <c r="F39" s="1021">
        <v>1</v>
      </c>
      <c r="G39" s="1022"/>
      <c r="H39" s="1021">
        <v>1</v>
      </c>
      <c r="I39" s="1022"/>
      <c r="J39" s="1021">
        <v>1</v>
      </c>
      <c r="K39" s="1023"/>
      <c r="L39" s="1022"/>
      <c r="M39" s="1021">
        <v>1</v>
      </c>
      <c r="N39" s="1023"/>
      <c r="O39" s="1022"/>
      <c r="P39" s="1021">
        <v>1</v>
      </c>
      <c r="Q39" s="1022"/>
      <c r="R39" s="1017">
        <v>1</v>
      </c>
      <c r="S39" s="1013">
        <v>1</v>
      </c>
      <c r="T39" s="1019">
        <v>1</v>
      </c>
      <c r="U39" s="1014">
        <v>4</v>
      </c>
      <c r="V39" s="1021">
        <v>1</v>
      </c>
      <c r="W39" s="1022"/>
      <c r="X39" s="1021">
        <v>1</v>
      </c>
      <c r="Y39" s="1022"/>
      <c r="Z39" s="1021">
        <v>1</v>
      </c>
      <c r="AA39" s="1022"/>
      <c r="AB39" s="1021">
        <v>1</v>
      </c>
      <c r="AC39" s="1023"/>
      <c r="AD39" s="1023"/>
      <c r="AE39" s="1023"/>
      <c r="AF39" s="1023"/>
      <c r="AG39" s="1023"/>
      <c r="AH39" s="1023"/>
      <c r="AI39" s="1023"/>
      <c r="AJ39" s="1023"/>
      <c r="AK39" s="1023"/>
      <c r="AL39" s="1022"/>
      <c r="AM39" s="1021"/>
      <c r="AN39" s="1022"/>
      <c r="AO39" s="1021">
        <v>1</v>
      </c>
      <c r="AP39" s="1023"/>
      <c r="AQ39" s="1022"/>
      <c r="AR39" s="1021">
        <v>1</v>
      </c>
      <c r="AS39" s="1023"/>
      <c r="AT39" s="1022"/>
      <c r="AU39" s="1021">
        <v>1</v>
      </c>
      <c r="AV39" s="1022"/>
      <c r="AW39" s="1021">
        <v>1</v>
      </c>
      <c r="AX39" s="1022"/>
      <c r="AY39" s="1021"/>
      <c r="AZ39" s="1023"/>
      <c r="BA39" s="1021">
        <v>1</v>
      </c>
      <c r="BB39" s="1023"/>
      <c r="BC39" s="1022"/>
      <c r="BD39" s="1021"/>
      <c r="BE39" s="1022"/>
      <c r="BF39" s="1021">
        <v>1</v>
      </c>
      <c r="BG39" s="1023"/>
      <c r="BH39" s="1023"/>
      <c r="BI39" s="1023"/>
      <c r="BJ39" s="1023"/>
      <c r="BK39" s="1023"/>
      <c r="BL39" s="1022"/>
      <c r="BM39" s="1021">
        <v>1</v>
      </c>
      <c r="BN39" s="1023"/>
      <c r="BO39" s="1023"/>
      <c r="BP39" s="1023"/>
      <c r="BQ39" s="1022"/>
      <c r="BR39" s="1019"/>
      <c r="BS39" s="1021">
        <v>1</v>
      </c>
      <c r="BT39" s="1022"/>
      <c r="BU39" s="1021">
        <v>1</v>
      </c>
      <c r="BV39" s="1017">
        <v>2</v>
      </c>
      <c r="BW39" s="1017">
        <v>2</v>
      </c>
      <c r="BX39" s="1023"/>
      <c r="BY39" s="1022"/>
      <c r="BZ39" s="1021"/>
      <c r="CA39" s="1023"/>
      <c r="CB39" s="1021">
        <v>1</v>
      </c>
      <c r="CC39" s="1023"/>
      <c r="CD39" s="1023"/>
      <c r="CE39" s="1022"/>
      <c r="CF39" s="1021">
        <v>1</v>
      </c>
      <c r="CG39" s="1023"/>
      <c r="CH39" s="1022"/>
      <c r="CI39" s="1021">
        <v>1</v>
      </c>
      <c r="CJ39" s="1023"/>
      <c r="CK39" s="1023"/>
      <c r="CL39" s="1023"/>
      <c r="CM39" s="1022"/>
      <c r="CN39" s="1021">
        <v>1</v>
      </c>
      <c r="CO39" s="1023"/>
      <c r="CP39" s="1022"/>
      <c r="CQ39" s="1021"/>
      <c r="CR39" s="1021">
        <v>1</v>
      </c>
      <c r="CS39" s="1021">
        <v>1</v>
      </c>
      <c r="CT39" s="1023"/>
      <c r="CU39" s="1022"/>
      <c r="CV39" s="1021">
        <v>1</v>
      </c>
      <c r="CW39" s="1023"/>
      <c r="CX39" s="1023"/>
      <c r="CY39" s="1022"/>
    </row>
    <row r="40" spans="3:103" s="1018" customFormat="1" ht="43.9" customHeight="1" x14ac:dyDescent="0.25">
      <c r="C40" s="1025">
        <f t="shared" si="0"/>
        <v>30</v>
      </c>
      <c r="D40" s="1006" t="s">
        <v>926</v>
      </c>
      <c r="E40" s="753"/>
      <c r="F40" s="1026">
        <v>1</v>
      </c>
      <c r="G40" s="1022"/>
      <c r="H40" s="1026">
        <v>1</v>
      </c>
      <c r="I40" s="1022"/>
      <c r="J40" s="1026">
        <v>1</v>
      </c>
      <c r="K40" s="1027"/>
      <c r="L40" s="1022"/>
      <c r="M40" s="1026">
        <v>1</v>
      </c>
      <c r="N40" s="1023"/>
      <c r="O40" s="1028"/>
      <c r="P40" s="1026">
        <v>1</v>
      </c>
      <c r="Q40" s="1028"/>
      <c r="R40" s="1012">
        <v>12</v>
      </c>
      <c r="S40" s="1013">
        <v>7</v>
      </c>
      <c r="T40" s="1025">
        <v>1</v>
      </c>
      <c r="U40" s="1014">
        <v>2</v>
      </c>
      <c r="V40" s="1026">
        <v>1</v>
      </c>
      <c r="W40" s="1022"/>
      <c r="X40" s="1026">
        <v>1</v>
      </c>
      <c r="Y40" s="1022"/>
      <c r="Z40" s="1026">
        <v>1</v>
      </c>
      <c r="AA40" s="1022"/>
      <c r="AB40" s="1026">
        <v>1</v>
      </c>
      <c r="AC40" s="1023"/>
      <c r="AD40" s="1027"/>
      <c r="AE40" s="1023"/>
      <c r="AF40" s="1027"/>
      <c r="AG40" s="1023"/>
      <c r="AH40" s="1027"/>
      <c r="AI40" s="1023"/>
      <c r="AJ40" s="1027"/>
      <c r="AK40" s="1023"/>
      <c r="AL40" s="1028"/>
      <c r="AM40" s="1026"/>
      <c r="AN40" s="1022"/>
      <c r="AO40" s="1026">
        <v>1</v>
      </c>
      <c r="AP40" s="1023"/>
      <c r="AQ40" s="1028"/>
      <c r="AR40" s="1026">
        <v>1</v>
      </c>
      <c r="AS40" s="1027"/>
      <c r="AT40" s="1022"/>
      <c r="AU40" s="1026">
        <v>1</v>
      </c>
      <c r="AV40" s="1022"/>
      <c r="AW40" s="1026">
        <v>1</v>
      </c>
      <c r="AX40" s="1022"/>
      <c r="AY40" s="1026"/>
      <c r="AZ40" s="1023"/>
      <c r="BA40" s="1026">
        <v>1</v>
      </c>
      <c r="BB40" s="1023"/>
      <c r="BC40" s="1028"/>
      <c r="BD40" s="1021"/>
      <c r="BE40" s="1028"/>
      <c r="BF40" s="1026">
        <v>1</v>
      </c>
      <c r="BG40" s="1027"/>
      <c r="BH40" s="1023"/>
      <c r="BI40" s="1027"/>
      <c r="BJ40" s="1023"/>
      <c r="BK40" s="1027"/>
      <c r="BL40" s="1022"/>
      <c r="BM40" s="1026">
        <v>1</v>
      </c>
      <c r="BN40" s="1023"/>
      <c r="BO40" s="1027"/>
      <c r="BP40" s="1023"/>
      <c r="BQ40" s="1028"/>
      <c r="BR40" s="1019"/>
      <c r="BS40" s="1026">
        <v>1</v>
      </c>
      <c r="BT40" s="1022"/>
      <c r="BU40" s="1026">
        <v>1</v>
      </c>
      <c r="BV40" s="1017">
        <v>1</v>
      </c>
      <c r="BW40" s="1012">
        <v>1</v>
      </c>
      <c r="BX40" s="1027"/>
      <c r="BY40" s="1022"/>
      <c r="BZ40" s="1026"/>
      <c r="CA40" s="1023"/>
      <c r="CB40" s="1026">
        <v>1</v>
      </c>
      <c r="CC40" s="1023"/>
      <c r="CD40" s="1027"/>
      <c r="CE40" s="1022"/>
      <c r="CF40" s="1026">
        <v>1</v>
      </c>
      <c r="CG40" s="1023"/>
      <c r="CH40" s="1028"/>
      <c r="CI40" s="1026"/>
      <c r="CJ40" s="1027"/>
      <c r="CK40" s="1023"/>
      <c r="CL40" s="1027"/>
      <c r="CM40" s="1022">
        <v>1</v>
      </c>
      <c r="CN40" s="1026">
        <v>1</v>
      </c>
      <c r="CO40" s="1023"/>
      <c r="CP40" s="1028"/>
      <c r="CQ40" s="1021"/>
      <c r="CR40" s="1026">
        <v>1</v>
      </c>
      <c r="CS40" s="1026">
        <v>1</v>
      </c>
      <c r="CT40" s="1027"/>
      <c r="CU40" s="1022"/>
      <c r="CV40" s="1026">
        <v>1</v>
      </c>
      <c r="CW40" s="1023"/>
      <c r="CX40" s="1027"/>
      <c r="CY40" s="1022"/>
    </row>
    <row r="41" spans="3:103" s="1024" customFormat="1" ht="43.9" customHeight="1" x14ac:dyDescent="0.25">
      <c r="C41" s="1019">
        <f t="shared" si="0"/>
        <v>31</v>
      </c>
      <c r="D41" s="1020" t="s">
        <v>927</v>
      </c>
      <c r="E41" s="753"/>
      <c r="F41" s="1021">
        <v>1</v>
      </c>
      <c r="G41" s="1022"/>
      <c r="H41" s="1021">
        <v>1</v>
      </c>
      <c r="I41" s="1022"/>
      <c r="J41" s="1021">
        <v>1</v>
      </c>
      <c r="K41" s="1023"/>
      <c r="L41" s="1022"/>
      <c r="M41" s="1021">
        <v>1</v>
      </c>
      <c r="N41" s="1023"/>
      <c r="O41" s="1022"/>
      <c r="P41" s="1021">
        <v>1</v>
      </c>
      <c r="Q41" s="1022"/>
      <c r="R41" s="1017">
        <v>10</v>
      </c>
      <c r="S41" s="1013">
        <v>7</v>
      </c>
      <c r="T41" s="1019">
        <v>1</v>
      </c>
      <c r="U41" s="1014">
        <v>4</v>
      </c>
      <c r="V41" s="1021">
        <v>1</v>
      </c>
      <c r="W41" s="1022"/>
      <c r="X41" s="1021">
        <v>1</v>
      </c>
      <c r="Y41" s="1022"/>
      <c r="Z41" s="1021">
        <v>1</v>
      </c>
      <c r="AA41" s="1022"/>
      <c r="AB41" s="1021">
        <v>1</v>
      </c>
      <c r="AC41" s="1023"/>
      <c r="AD41" s="1023"/>
      <c r="AE41" s="1023"/>
      <c r="AF41" s="1023"/>
      <c r="AG41" s="1023"/>
      <c r="AH41" s="1023"/>
      <c r="AI41" s="1023"/>
      <c r="AJ41" s="1023"/>
      <c r="AK41" s="1023"/>
      <c r="AL41" s="1022"/>
      <c r="AM41" s="1021"/>
      <c r="AN41" s="1022"/>
      <c r="AO41" s="1021">
        <v>1</v>
      </c>
      <c r="AP41" s="1023"/>
      <c r="AQ41" s="1022"/>
      <c r="AR41" s="1021">
        <v>1</v>
      </c>
      <c r="AS41" s="1023"/>
      <c r="AT41" s="1022"/>
      <c r="AU41" s="1021">
        <v>1</v>
      </c>
      <c r="AV41" s="1022"/>
      <c r="AW41" s="1021">
        <v>1</v>
      </c>
      <c r="AX41" s="1022"/>
      <c r="AY41" s="1021"/>
      <c r="AZ41" s="1023"/>
      <c r="BA41" s="1021">
        <v>1</v>
      </c>
      <c r="BB41" s="1023"/>
      <c r="BC41" s="1022"/>
      <c r="BD41" s="1021"/>
      <c r="BE41" s="1022"/>
      <c r="BF41" s="1021">
        <v>1</v>
      </c>
      <c r="BG41" s="1023"/>
      <c r="BH41" s="1023"/>
      <c r="BI41" s="1023"/>
      <c r="BJ41" s="1023"/>
      <c r="BK41" s="1023"/>
      <c r="BL41" s="1022"/>
      <c r="BM41" s="1021">
        <v>1</v>
      </c>
      <c r="BN41" s="1023"/>
      <c r="BO41" s="1023"/>
      <c r="BP41" s="1023"/>
      <c r="BQ41" s="1022"/>
      <c r="BR41" s="1019"/>
      <c r="BS41" s="1021">
        <v>1</v>
      </c>
      <c r="BT41" s="1022"/>
      <c r="BU41" s="1021">
        <v>1</v>
      </c>
      <c r="BV41" s="1017">
        <v>2</v>
      </c>
      <c r="BW41" s="1017">
        <v>2</v>
      </c>
      <c r="BX41" s="1023"/>
      <c r="BY41" s="1022"/>
      <c r="BZ41" s="1021"/>
      <c r="CA41" s="1023"/>
      <c r="CB41" s="1021">
        <v>1</v>
      </c>
      <c r="CC41" s="1023"/>
      <c r="CD41" s="1023"/>
      <c r="CE41" s="1022"/>
      <c r="CF41" s="1021">
        <v>1</v>
      </c>
      <c r="CG41" s="1023"/>
      <c r="CH41" s="1022"/>
      <c r="CI41" s="1021">
        <v>1</v>
      </c>
      <c r="CJ41" s="1023"/>
      <c r="CK41" s="1023"/>
      <c r="CL41" s="1023"/>
      <c r="CM41" s="1022"/>
      <c r="CN41" s="1021">
        <v>1</v>
      </c>
      <c r="CO41" s="1023"/>
      <c r="CP41" s="1022"/>
      <c r="CQ41" s="1021"/>
      <c r="CR41" s="1021">
        <v>1</v>
      </c>
      <c r="CS41" s="1021">
        <v>1</v>
      </c>
      <c r="CT41" s="1023"/>
      <c r="CU41" s="1022"/>
      <c r="CV41" s="1021">
        <v>1</v>
      </c>
      <c r="CW41" s="1023"/>
      <c r="CX41" s="1023"/>
      <c r="CY41" s="1022"/>
    </row>
    <row r="42" spans="3:103" s="1018" customFormat="1" ht="43.9" customHeight="1" x14ac:dyDescent="0.25">
      <c r="C42" s="1025">
        <f t="shared" si="0"/>
        <v>32</v>
      </c>
      <c r="D42" s="1006" t="s">
        <v>928</v>
      </c>
      <c r="E42" s="753"/>
      <c r="F42" s="1026">
        <v>1</v>
      </c>
      <c r="G42" s="1022"/>
      <c r="H42" s="1026">
        <v>1</v>
      </c>
      <c r="I42" s="1022"/>
      <c r="J42" s="1026">
        <v>1</v>
      </c>
      <c r="K42" s="1027"/>
      <c r="L42" s="1022"/>
      <c r="M42" s="1026">
        <v>1</v>
      </c>
      <c r="N42" s="1023"/>
      <c r="O42" s="1028"/>
      <c r="P42" s="1026">
        <v>1</v>
      </c>
      <c r="Q42" s="1028"/>
      <c r="R42" s="1012">
        <v>6</v>
      </c>
      <c r="S42" s="1013">
        <v>7</v>
      </c>
      <c r="T42" s="1025">
        <v>1</v>
      </c>
      <c r="U42" s="1014">
        <v>2</v>
      </c>
      <c r="V42" s="1026">
        <v>1</v>
      </c>
      <c r="W42" s="1022"/>
      <c r="X42" s="1026">
        <v>1</v>
      </c>
      <c r="Y42" s="1022"/>
      <c r="Z42" s="1026"/>
      <c r="AA42" s="1022">
        <v>1</v>
      </c>
      <c r="AB42" s="1026">
        <v>1</v>
      </c>
      <c r="AC42" s="1023"/>
      <c r="AD42" s="1027"/>
      <c r="AE42" s="1023"/>
      <c r="AF42" s="1027"/>
      <c r="AG42" s="1023"/>
      <c r="AH42" s="1027"/>
      <c r="AI42" s="1023"/>
      <c r="AJ42" s="1027"/>
      <c r="AK42" s="1023"/>
      <c r="AL42" s="1028"/>
      <c r="AM42" s="1026"/>
      <c r="AN42" s="1022"/>
      <c r="AO42" s="1026">
        <v>1</v>
      </c>
      <c r="AP42" s="1023"/>
      <c r="AQ42" s="1028"/>
      <c r="AR42" s="1026">
        <v>1</v>
      </c>
      <c r="AS42" s="1027"/>
      <c r="AT42" s="1022"/>
      <c r="AU42" s="1026">
        <v>1</v>
      </c>
      <c r="AV42" s="1022"/>
      <c r="AW42" s="1026">
        <v>1</v>
      </c>
      <c r="AX42" s="1022"/>
      <c r="AY42" s="1026"/>
      <c r="AZ42" s="1023"/>
      <c r="BA42" s="1026">
        <v>1</v>
      </c>
      <c r="BB42" s="1023"/>
      <c r="BC42" s="1028"/>
      <c r="BD42" s="1021"/>
      <c r="BE42" s="1028"/>
      <c r="BF42" s="1026">
        <v>1</v>
      </c>
      <c r="BG42" s="1027"/>
      <c r="BH42" s="1023"/>
      <c r="BI42" s="1027"/>
      <c r="BJ42" s="1023"/>
      <c r="BK42" s="1027"/>
      <c r="BL42" s="1022"/>
      <c r="BM42" s="1026">
        <v>1</v>
      </c>
      <c r="BN42" s="1023"/>
      <c r="BO42" s="1027"/>
      <c r="BP42" s="1023"/>
      <c r="BQ42" s="1028"/>
      <c r="BR42" s="1019"/>
      <c r="BS42" s="1026">
        <v>1</v>
      </c>
      <c r="BT42" s="1022"/>
      <c r="BU42" s="1026">
        <v>1</v>
      </c>
      <c r="BV42" s="1017">
        <v>1</v>
      </c>
      <c r="BW42" s="1012">
        <v>1</v>
      </c>
      <c r="BX42" s="1027"/>
      <c r="BY42" s="1022"/>
      <c r="BZ42" s="1026"/>
      <c r="CA42" s="1023"/>
      <c r="CB42" s="1026">
        <v>1</v>
      </c>
      <c r="CC42" s="1023"/>
      <c r="CD42" s="1027"/>
      <c r="CE42" s="1022"/>
      <c r="CF42" s="1026">
        <v>1</v>
      </c>
      <c r="CG42" s="1023"/>
      <c r="CH42" s="1028"/>
      <c r="CI42" s="1026"/>
      <c r="CJ42" s="1027"/>
      <c r="CK42" s="1023"/>
      <c r="CL42" s="1027"/>
      <c r="CM42" s="1022">
        <v>1</v>
      </c>
      <c r="CN42" s="1026">
        <v>1</v>
      </c>
      <c r="CO42" s="1023"/>
      <c r="CP42" s="1028"/>
      <c r="CQ42" s="1021"/>
      <c r="CR42" s="1026">
        <v>1</v>
      </c>
      <c r="CS42" s="1026">
        <v>1</v>
      </c>
      <c r="CT42" s="1027"/>
      <c r="CU42" s="1022"/>
      <c r="CV42" s="1026">
        <v>1</v>
      </c>
      <c r="CW42" s="1023"/>
      <c r="CX42" s="1027"/>
      <c r="CY42" s="1022"/>
    </row>
    <row r="43" spans="3:103" s="1024" customFormat="1" ht="43.9" customHeight="1" x14ac:dyDescent="0.25">
      <c r="C43" s="1019">
        <f t="shared" si="0"/>
        <v>33</v>
      </c>
      <c r="D43" s="1020" t="s">
        <v>929</v>
      </c>
      <c r="E43" s="753"/>
      <c r="F43" s="1021">
        <v>1</v>
      </c>
      <c r="G43" s="1022"/>
      <c r="H43" s="1021">
        <v>1</v>
      </c>
      <c r="I43" s="1022"/>
      <c r="J43" s="1021">
        <v>1</v>
      </c>
      <c r="K43" s="1023"/>
      <c r="L43" s="1022"/>
      <c r="M43" s="1021">
        <v>1</v>
      </c>
      <c r="N43" s="1023"/>
      <c r="O43" s="1022"/>
      <c r="P43" s="1021">
        <v>1</v>
      </c>
      <c r="Q43" s="1022"/>
      <c r="R43" s="1017">
        <v>10</v>
      </c>
      <c r="S43" s="1013">
        <v>6</v>
      </c>
      <c r="T43" s="1019">
        <v>1</v>
      </c>
      <c r="U43" s="1014">
        <v>2</v>
      </c>
      <c r="V43" s="1021">
        <v>1</v>
      </c>
      <c r="W43" s="1022"/>
      <c r="X43" s="1021">
        <v>1</v>
      </c>
      <c r="Y43" s="1022"/>
      <c r="Z43" s="1021">
        <v>1</v>
      </c>
      <c r="AA43" s="1022"/>
      <c r="AB43" s="1021">
        <v>1</v>
      </c>
      <c r="AC43" s="1023"/>
      <c r="AD43" s="1023"/>
      <c r="AE43" s="1023"/>
      <c r="AF43" s="1023"/>
      <c r="AG43" s="1023"/>
      <c r="AH43" s="1023"/>
      <c r="AI43" s="1023"/>
      <c r="AJ43" s="1023"/>
      <c r="AK43" s="1023"/>
      <c r="AL43" s="1022"/>
      <c r="AM43" s="1021"/>
      <c r="AN43" s="1022"/>
      <c r="AO43" s="1021">
        <v>1</v>
      </c>
      <c r="AP43" s="1023"/>
      <c r="AQ43" s="1022"/>
      <c r="AR43" s="1021">
        <v>1</v>
      </c>
      <c r="AS43" s="1023"/>
      <c r="AT43" s="1022"/>
      <c r="AU43" s="1021">
        <v>1</v>
      </c>
      <c r="AV43" s="1022"/>
      <c r="AW43" s="1021">
        <v>1</v>
      </c>
      <c r="AX43" s="1022"/>
      <c r="AY43" s="1021"/>
      <c r="AZ43" s="1023"/>
      <c r="BA43" s="1021">
        <v>1</v>
      </c>
      <c r="BB43" s="1023"/>
      <c r="BC43" s="1022"/>
      <c r="BD43" s="1021"/>
      <c r="BE43" s="1022"/>
      <c r="BF43" s="1021">
        <v>1</v>
      </c>
      <c r="BG43" s="1023"/>
      <c r="BH43" s="1023"/>
      <c r="BI43" s="1023"/>
      <c r="BJ43" s="1023"/>
      <c r="BK43" s="1023"/>
      <c r="BL43" s="1022"/>
      <c r="BM43" s="1021">
        <v>1</v>
      </c>
      <c r="BN43" s="1023"/>
      <c r="BO43" s="1023"/>
      <c r="BP43" s="1023"/>
      <c r="BQ43" s="1022"/>
      <c r="BR43" s="1019"/>
      <c r="BS43" s="1021">
        <v>1</v>
      </c>
      <c r="BT43" s="1022"/>
      <c r="BU43" s="1021">
        <v>1</v>
      </c>
      <c r="BV43" s="1017">
        <v>1</v>
      </c>
      <c r="BW43" s="1017">
        <v>1</v>
      </c>
      <c r="BX43" s="1023"/>
      <c r="BY43" s="1022"/>
      <c r="BZ43" s="1021"/>
      <c r="CA43" s="1023"/>
      <c r="CB43" s="1021">
        <v>1</v>
      </c>
      <c r="CC43" s="1023"/>
      <c r="CD43" s="1023"/>
      <c r="CE43" s="1022"/>
      <c r="CF43" s="1021">
        <v>1</v>
      </c>
      <c r="CG43" s="1023"/>
      <c r="CH43" s="1022"/>
      <c r="CI43" s="1021"/>
      <c r="CJ43" s="1023"/>
      <c r="CK43" s="1023"/>
      <c r="CL43" s="1023"/>
      <c r="CM43" s="1022">
        <v>1</v>
      </c>
      <c r="CN43" s="1021">
        <v>1</v>
      </c>
      <c r="CO43" s="1023"/>
      <c r="CP43" s="1022"/>
      <c r="CQ43" s="1021"/>
      <c r="CR43" s="1021">
        <v>1</v>
      </c>
      <c r="CS43" s="1021">
        <v>1</v>
      </c>
      <c r="CT43" s="1023"/>
      <c r="CU43" s="1022"/>
      <c r="CV43" s="1021">
        <v>1</v>
      </c>
      <c r="CW43" s="1023"/>
      <c r="CX43" s="1023"/>
      <c r="CY43" s="1022"/>
    </row>
    <row r="44" spans="3:103" s="1018" customFormat="1" ht="43.9" customHeight="1" x14ac:dyDescent="0.25">
      <c r="C44" s="1025">
        <f t="shared" si="0"/>
        <v>34</v>
      </c>
      <c r="D44" s="1006" t="s">
        <v>930</v>
      </c>
      <c r="E44" s="753"/>
      <c r="F44" s="1026">
        <v>1</v>
      </c>
      <c r="G44" s="1022"/>
      <c r="H44" s="1026">
        <v>1</v>
      </c>
      <c r="I44" s="1022"/>
      <c r="J44" s="1026">
        <v>1</v>
      </c>
      <c r="K44" s="1027"/>
      <c r="L44" s="1022"/>
      <c r="M44" s="1026">
        <v>1</v>
      </c>
      <c r="N44" s="1023"/>
      <c r="O44" s="1028"/>
      <c r="P44" s="1026">
        <v>1</v>
      </c>
      <c r="Q44" s="1028"/>
      <c r="R44" s="1012">
        <v>7</v>
      </c>
      <c r="S44" s="1013">
        <v>6</v>
      </c>
      <c r="T44" s="1025">
        <v>1</v>
      </c>
      <c r="U44" s="1014">
        <v>5</v>
      </c>
      <c r="V44" s="1026">
        <v>1</v>
      </c>
      <c r="W44" s="1022"/>
      <c r="X44" s="1026">
        <v>1</v>
      </c>
      <c r="Y44" s="1022"/>
      <c r="Z44" s="1026">
        <v>1</v>
      </c>
      <c r="AA44" s="1022"/>
      <c r="AB44" s="1026">
        <v>1</v>
      </c>
      <c r="AC44" s="1023"/>
      <c r="AD44" s="1027"/>
      <c r="AE44" s="1023"/>
      <c r="AF44" s="1027"/>
      <c r="AG44" s="1023"/>
      <c r="AH44" s="1027"/>
      <c r="AI44" s="1023"/>
      <c r="AJ44" s="1027"/>
      <c r="AK44" s="1023"/>
      <c r="AL44" s="1028"/>
      <c r="AM44" s="1026"/>
      <c r="AN44" s="1022"/>
      <c r="AO44" s="1026">
        <v>1</v>
      </c>
      <c r="AP44" s="1023"/>
      <c r="AQ44" s="1028"/>
      <c r="AR44" s="1026">
        <v>1</v>
      </c>
      <c r="AS44" s="1027"/>
      <c r="AT44" s="1022"/>
      <c r="AU44" s="1026">
        <v>1</v>
      </c>
      <c r="AV44" s="1022"/>
      <c r="AW44" s="1026">
        <v>1</v>
      </c>
      <c r="AX44" s="1022"/>
      <c r="AY44" s="1026"/>
      <c r="AZ44" s="1023"/>
      <c r="BA44" s="1026">
        <v>1</v>
      </c>
      <c r="BB44" s="1023"/>
      <c r="BC44" s="1028"/>
      <c r="BD44" s="1021"/>
      <c r="BE44" s="1028"/>
      <c r="BF44" s="1026">
        <v>1</v>
      </c>
      <c r="BG44" s="1027"/>
      <c r="BH44" s="1023"/>
      <c r="BI44" s="1027"/>
      <c r="BJ44" s="1023"/>
      <c r="BK44" s="1027"/>
      <c r="BL44" s="1022"/>
      <c r="BM44" s="1026">
        <v>1</v>
      </c>
      <c r="BN44" s="1023"/>
      <c r="BO44" s="1027"/>
      <c r="BP44" s="1023"/>
      <c r="BQ44" s="1028"/>
      <c r="BR44" s="1019"/>
      <c r="BS44" s="1026">
        <v>1</v>
      </c>
      <c r="BT44" s="1022"/>
      <c r="BU44" s="1026">
        <v>1</v>
      </c>
      <c r="BV44" s="1017">
        <v>4</v>
      </c>
      <c r="BW44" s="1012">
        <v>1</v>
      </c>
      <c r="BX44" s="1027"/>
      <c r="BY44" s="1022"/>
      <c r="BZ44" s="1026"/>
      <c r="CA44" s="1023"/>
      <c r="CB44" s="1026">
        <v>1</v>
      </c>
      <c r="CC44" s="1023"/>
      <c r="CD44" s="1027"/>
      <c r="CE44" s="1022"/>
      <c r="CF44" s="1026">
        <v>1</v>
      </c>
      <c r="CG44" s="1023"/>
      <c r="CH44" s="1028"/>
      <c r="CI44" s="1026">
        <v>1</v>
      </c>
      <c r="CJ44" s="1027"/>
      <c r="CK44" s="1023"/>
      <c r="CL44" s="1027"/>
      <c r="CM44" s="1022"/>
      <c r="CN44" s="1026">
        <v>1</v>
      </c>
      <c r="CO44" s="1023"/>
      <c r="CP44" s="1028"/>
      <c r="CQ44" s="1021"/>
      <c r="CR44" s="1026">
        <v>1</v>
      </c>
      <c r="CS44" s="1026">
        <v>1</v>
      </c>
      <c r="CT44" s="1027"/>
      <c r="CU44" s="1022"/>
      <c r="CV44" s="1026">
        <v>1</v>
      </c>
      <c r="CW44" s="1023"/>
      <c r="CX44" s="1027"/>
      <c r="CY44" s="1022"/>
    </row>
    <row r="45" spans="3:103" s="1024" customFormat="1" ht="43.9" customHeight="1" x14ac:dyDescent="0.25">
      <c r="C45" s="1019">
        <f t="shared" si="0"/>
        <v>35</v>
      </c>
      <c r="D45" s="1020" t="s">
        <v>931</v>
      </c>
      <c r="E45" s="753"/>
      <c r="F45" s="1021">
        <v>1</v>
      </c>
      <c r="G45" s="1022"/>
      <c r="H45" s="1021">
        <v>1</v>
      </c>
      <c r="I45" s="1022"/>
      <c r="J45" s="1021">
        <v>1</v>
      </c>
      <c r="K45" s="1023"/>
      <c r="L45" s="1022"/>
      <c r="M45" s="1021">
        <v>1</v>
      </c>
      <c r="N45" s="1023"/>
      <c r="O45" s="1022"/>
      <c r="P45" s="1021">
        <v>1</v>
      </c>
      <c r="Q45" s="1022"/>
      <c r="R45" s="1017">
        <v>0</v>
      </c>
      <c r="S45" s="1013">
        <v>0</v>
      </c>
      <c r="T45" s="1019">
        <v>1</v>
      </c>
      <c r="U45" s="1014">
        <v>1</v>
      </c>
      <c r="V45" s="1021">
        <v>1</v>
      </c>
      <c r="W45" s="1022"/>
      <c r="X45" s="1021">
        <v>1</v>
      </c>
      <c r="Y45" s="1022"/>
      <c r="Z45" s="1021">
        <v>1</v>
      </c>
      <c r="AA45" s="1022"/>
      <c r="AB45" s="1021">
        <v>1</v>
      </c>
      <c r="AC45" s="1023"/>
      <c r="AD45" s="1023"/>
      <c r="AE45" s="1023"/>
      <c r="AF45" s="1023"/>
      <c r="AG45" s="1023"/>
      <c r="AH45" s="1023"/>
      <c r="AI45" s="1023"/>
      <c r="AJ45" s="1023"/>
      <c r="AK45" s="1023"/>
      <c r="AL45" s="1022"/>
      <c r="AM45" s="1021"/>
      <c r="AN45" s="1022"/>
      <c r="AO45" s="1021">
        <v>1</v>
      </c>
      <c r="AP45" s="1023"/>
      <c r="AQ45" s="1022"/>
      <c r="AR45" s="1021">
        <v>1</v>
      </c>
      <c r="AS45" s="1023"/>
      <c r="AT45" s="1022"/>
      <c r="AU45" s="1021">
        <v>1</v>
      </c>
      <c r="AV45" s="1022"/>
      <c r="AW45" s="1021">
        <v>1</v>
      </c>
      <c r="AX45" s="1022"/>
      <c r="AY45" s="1021"/>
      <c r="AZ45" s="1023"/>
      <c r="BA45" s="1021">
        <v>1</v>
      </c>
      <c r="BB45" s="1023"/>
      <c r="BC45" s="1022"/>
      <c r="BD45" s="1021"/>
      <c r="BE45" s="1022"/>
      <c r="BF45" s="1021">
        <v>1</v>
      </c>
      <c r="BG45" s="1023"/>
      <c r="BH45" s="1023"/>
      <c r="BI45" s="1023"/>
      <c r="BJ45" s="1023"/>
      <c r="BK45" s="1023"/>
      <c r="BL45" s="1022"/>
      <c r="BM45" s="1021">
        <v>1</v>
      </c>
      <c r="BN45" s="1023"/>
      <c r="BO45" s="1023"/>
      <c r="BP45" s="1023"/>
      <c r="BQ45" s="1022"/>
      <c r="BR45" s="1019"/>
      <c r="BS45" s="1021">
        <v>1</v>
      </c>
      <c r="BT45" s="1022"/>
      <c r="BU45" s="1021">
        <v>1</v>
      </c>
      <c r="BV45" s="1017">
        <v>1</v>
      </c>
      <c r="BW45" s="1017">
        <v>0</v>
      </c>
      <c r="BX45" s="1023"/>
      <c r="BY45" s="1022"/>
      <c r="BZ45" s="1021"/>
      <c r="CA45" s="1023"/>
      <c r="CB45" s="1021">
        <v>1</v>
      </c>
      <c r="CC45" s="1023"/>
      <c r="CD45" s="1023"/>
      <c r="CE45" s="1022"/>
      <c r="CF45" s="1021">
        <v>1</v>
      </c>
      <c r="CG45" s="1023"/>
      <c r="CH45" s="1022"/>
      <c r="CI45" s="1021"/>
      <c r="CJ45" s="1023"/>
      <c r="CK45" s="1023"/>
      <c r="CL45" s="1023"/>
      <c r="CM45" s="1022">
        <v>1</v>
      </c>
      <c r="CN45" s="1021">
        <v>1</v>
      </c>
      <c r="CO45" s="1023"/>
      <c r="CP45" s="1022"/>
      <c r="CQ45" s="1021"/>
      <c r="CR45" s="1021">
        <v>1</v>
      </c>
      <c r="CS45" s="1021">
        <v>1</v>
      </c>
      <c r="CT45" s="1023"/>
      <c r="CU45" s="1022"/>
      <c r="CV45" s="1021">
        <v>1</v>
      </c>
      <c r="CW45" s="1023"/>
      <c r="CX45" s="1023"/>
      <c r="CY45" s="1022"/>
    </row>
    <row r="46" spans="3:103" s="1018" customFormat="1" ht="43.9" customHeight="1" x14ac:dyDescent="0.25">
      <c r="C46" s="1025">
        <f t="shared" si="0"/>
        <v>36</v>
      </c>
      <c r="D46" s="1006" t="s">
        <v>932</v>
      </c>
      <c r="E46" s="753"/>
      <c r="F46" s="1026">
        <v>1</v>
      </c>
      <c r="G46" s="1022"/>
      <c r="H46" s="1026">
        <v>1</v>
      </c>
      <c r="I46" s="1022"/>
      <c r="J46" s="1026">
        <v>1</v>
      </c>
      <c r="K46" s="1027"/>
      <c r="L46" s="1022"/>
      <c r="M46" s="1026">
        <v>1</v>
      </c>
      <c r="N46" s="1023"/>
      <c r="O46" s="1028"/>
      <c r="P46" s="1026">
        <v>1</v>
      </c>
      <c r="Q46" s="1028"/>
      <c r="R46" s="1012">
        <v>0</v>
      </c>
      <c r="S46" s="1013">
        <v>0</v>
      </c>
      <c r="T46" s="1025">
        <v>1</v>
      </c>
      <c r="U46" s="1014">
        <v>3</v>
      </c>
      <c r="V46" s="1026">
        <v>1</v>
      </c>
      <c r="W46" s="1022"/>
      <c r="X46" s="1026">
        <v>1</v>
      </c>
      <c r="Y46" s="1022"/>
      <c r="Z46" s="1026">
        <v>1</v>
      </c>
      <c r="AA46" s="1022"/>
      <c r="AB46" s="1026">
        <v>1</v>
      </c>
      <c r="AC46" s="1023"/>
      <c r="AD46" s="1027"/>
      <c r="AE46" s="1023"/>
      <c r="AF46" s="1027"/>
      <c r="AG46" s="1023"/>
      <c r="AH46" s="1027"/>
      <c r="AI46" s="1023"/>
      <c r="AJ46" s="1027"/>
      <c r="AK46" s="1023"/>
      <c r="AL46" s="1028"/>
      <c r="AM46" s="1026"/>
      <c r="AN46" s="1022"/>
      <c r="AO46" s="1026">
        <v>1</v>
      </c>
      <c r="AP46" s="1023"/>
      <c r="AQ46" s="1028"/>
      <c r="AR46" s="1026">
        <v>1</v>
      </c>
      <c r="AS46" s="1027"/>
      <c r="AT46" s="1022"/>
      <c r="AU46" s="1026">
        <v>1</v>
      </c>
      <c r="AV46" s="1022"/>
      <c r="AW46" s="1026">
        <v>1</v>
      </c>
      <c r="AX46" s="1022"/>
      <c r="AY46" s="1026"/>
      <c r="AZ46" s="1023"/>
      <c r="BA46" s="1026">
        <v>1</v>
      </c>
      <c r="BB46" s="1023"/>
      <c r="BC46" s="1028"/>
      <c r="BD46" s="1021"/>
      <c r="BE46" s="1028"/>
      <c r="BF46" s="1026"/>
      <c r="BG46" s="1027"/>
      <c r="BH46" s="1023"/>
      <c r="BI46" s="1027">
        <v>1</v>
      </c>
      <c r="BJ46" s="1023"/>
      <c r="BK46" s="1027"/>
      <c r="BL46" s="1022"/>
      <c r="BM46" s="1026">
        <v>1</v>
      </c>
      <c r="BN46" s="1023"/>
      <c r="BO46" s="1027"/>
      <c r="BP46" s="1023"/>
      <c r="BQ46" s="1028"/>
      <c r="BR46" s="1019"/>
      <c r="BS46" s="1026">
        <v>1</v>
      </c>
      <c r="BT46" s="1022"/>
      <c r="BU46" s="1026">
        <v>1</v>
      </c>
      <c r="BV46" s="1017">
        <v>1</v>
      </c>
      <c r="BW46" s="1012">
        <v>2</v>
      </c>
      <c r="BX46" s="1027"/>
      <c r="BY46" s="1022"/>
      <c r="BZ46" s="1026"/>
      <c r="CA46" s="1023"/>
      <c r="CB46" s="1026">
        <v>1</v>
      </c>
      <c r="CC46" s="1023"/>
      <c r="CD46" s="1027"/>
      <c r="CE46" s="1022"/>
      <c r="CF46" s="1026">
        <v>1</v>
      </c>
      <c r="CG46" s="1023"/>
      <c r="CH46" s="1028"/>
      <c r="CI46" s="1026">
        <v>1</v>
      </c>
      <c r="CJ46" s="1027"/>
      <c r="CK46" s="1023"/>
      <c r="CL46" s="1027"/>
      <c r="CM46" s="1022"/>
      <c r="CN46" s="1026">
        <v>1</v>
      </c>
      <c r="CO46" s="1023"/>
      <c r="CP46" s="1028"/>
      <c r="CQ46" s="1021"/>
      <c r="CR46" s="1026">
        <v>1</v>
      </c>
      <c r="CS46" s="1026">
        <v>1</v>
      </c>
      <c r="CT46" s="1027"/>
      <c r="CU46" s="1022"/>
      <c r="CV46" s="1026">
        <v>1</v>
      </c>
      <c r="CW46" s="1023"/>
      <c r="CX46" s="1027"/>
      <c r="CY46" s="1022"/>
    </row>
    <row r="47" spans="3:103" s="1024" customFormat="1" ht="43.9" customHeight="1" x14ac:dyDescent="0.25">
      <c r="C47" s="1019">
        <f t="shared" si="0"/>
        <v>37</v>
      </c>
      <c r="D47" s="1020" t="s">
        <v>933</v>
      </c>
      <c r="E47" s="753"/>
      <c r="F47" s="1021">
        <v>1</v>
      </c>
      <c r="G47" s="1022"/>
      <c r="H47" s="1021">
        <v>1</v>
      </c>
      <c r="I47" s="1022"/>
      <c r="J47" s="1021">
        <v>1</v>
      </c>
      <c r="K47" s="1023"/>
      <c r="L47" s="1022"/>
      <c r="M47" s="1021">
        <v>1</v>
      </c>
      <c r="N47" s="1023"/>
      <c r="O47" s="1022"/>
      <c r="P47" s="1021">
        <v>1</v>
      </c>
      <c r="Q47" s="1022"/>
      <c r="R47" s="1017">
        <v>8</v>
      </c>
      <c r="S47" s="1013">
        <v>6</v>
      </c>
      <c r="T47" s="1019">
        <v>1</v>
      </c>
      <c r="U47" s="1014">
        <v>3</v>
      </c>
      <c r="V47" s="1021">
        <v>1</v>
      </c>
      <c r="W47" s="1022"/>
      <c r="X47" s="1021">
        <v>1</v>
      </c>
      <c r="Y47" s="1022"/>
      <c r="Z47" s="1021">
        <v>1</v>
      </c>
      <c r="AA47" s="1022"/>
      <c r="AB47" s="1021">
        <v>1</v>
      </c>
      <c r="AC47" s="1023"/>
      <c r="AD47" s="1023"/>
      <c r="AE47" s="1023"/>
      <c r="AF47" s="1023"/>
      <c r="AG47" s="1023"/>
      <c r="AH47" s="1023"/>
      <c r="AI47" s="1023"/>
      <c r="AJ47" s="1023"/>
      <c r="AK47" s="1023"/>
      <c r="AL47" s="1022"/>
      <c r="AM47" s="1021"/>
      <c r="AN47" s="1022"/>
      <c r="AO47" s="1021">
        <v>1</v>
      </c>
      <c r="AP47" s="1023"/>
      <c r="AQ47" s="1022"/>
      <c r="AR47" s="1021">
        <v>1</v>
      </c>
      <c r="AS47" s="1023"/>
      <c r="AT47" s="1022"/>
      <c r="AU47" s="1021">
        <v>1</v>
      </c>
      <c r="AV47" s="1022"/>
      <c r="AW47" s="1021">
        <v>1</v>
      </c>
      <c r="AX47" s="1022"/>
      <c r="AY47" s="1021"/>
      <c r="AZ47" s="1023"/>
      <c r="BA47" s="1021">
        <v>1</v>
      </c>
      <c r="BB47" s="1023"/>
      <c r="BC47" s="1022"/>
      <c r="BD47" s="1021"/>
      <c r="BE47" s="1022"/>
      <c r="BF47" s="1021">
        <v>1</v>
      </c>
      <c r="BG47" s="1023"/>
      <c r="BH47" s="1023"/>
      <c r="BI47" s="1023"/>
      <c r="BJ47" s="1023"/>
      <c r="BK47" s="1023"/>
      <c r="BL47" s="1022"/>
      <c r="BM47" s="1021">
        <v>1</v>
      </c>
      <c r="BN47" s="1023"/>
      <c r="BO47" s="1023"/>
      <c r="BP47" s="1023"/>
      <c r="BQ47" s="1022"/>
      <c r="BR47" s="1019"/>
      <c r="BS47" s="1021">
        <v>1</v>
      </c>
      <c r="BT47" s="1022"/>
      <c r="BU47" s="1021">
        <v>1</v>
      </c>
      <c r="BV47" s="1017">
        <v>1</v>
      </c>
      <c r="BW47" s="1017">
        <v>2</v>
      </c>
      <c r="BX47" s="1023"/>
      <c r="BY47" s="1022"/>
      <c r="BZ47" s="1021"/>
      <c r="CA47" s="1023"/>
      <c r="CB47" s="1021">
        <v>1</v>
      </c>
      <c r="CC47" s="1023"/>
      <c r="CD47" s="1023"/>
      <c r="CE47" s="1022"/>
      <c r="CF47" s="1021">
        <v>1</v>
      </c>
      <c r="CG47" s="1023"/>
      <c r="CH47" s="1022"/>
      <c r="CI47" s="1021">
        <v>1</v>
      </c>
      <c r="CJ47" s="1023"/>
      <c r="CK47" s="1023"/>
      <c r="CL47" s="1023"/>
      <c r="CM47" s="1022"/>
      <c r="CN47" s="1021">
        <v>1</v>
      </c>
      <c r="CO47" s="1023"/>
      <c r="CP47" s="1022"/>
      <c r="CQ47" s="1021"/>
      <c r="CR47" s="1021">
        <v>1</v>
      </c>
      <c r="CS47" s="1021">
        <v>1</v>
      </c>
      <c r="CT47" s="1023"/>
      <c r="CU47" s="1022"/>
      <c r="CV47" s="1021">
        <v>1</v>
      </c>
      <c r="CW47" s="1023"/>
      <c r="CX47" s="1023"/>
      <c r="CY47" s="1022"/>
    </row>
    <row r="48" spans="3:103" s="1018" customFormat="1" ht="43.9" customHeight="1" x14ac:dyDescent="0.25">
      <c r="C48" s="1025">
        <f t="shared" si="0"/>
        <v>38</v>
      </c>
      <c r="D48" s="1006" t="s">
        <v>934</v>
      </c>
      <c r="E48" s="753"/>
      <c r="F48" s="1026">
        <v>1</v>
      </c>
      <c r="G48" s="1022"/>
      <c r="H48" s="1026">
        <v>1</v>
      </c>
      <c r="I48" s="1022"/>
      <c r="J48" s="1026">
        <v>1</v>
      </c>
      <c r="K48" s="1027"/>
      <c r="L48" s="1022"/>
      <c r="M48" s="1026">
        <v>1</v>
      </c>
      <c r="N48" s="1023"/>
      <c r="O48" s="1028"/>
      <c r="P48" s="1026">
        <v>1</v>
      </c>
      <c r="Q48" s="1028"/>
      <c r="R48" s="1012">
        <v>7</v>
      </c>
      <c r="S48" s="1013">
        <v>6</v>
      </c>
      <c r="T48" s="1025">
        <v>1</v>
      </c>
      <c r="U48" s="1014">
        <v>4</v>
      </c>
      <c r="V48" s="1026">
        <v>1</v>
      </c>
      <c r="W48" s="1022"/>
      <c r="X48" s="1026">
        <v>1</v>
      </c>
      <c r="Y48" s="1022"/>
      <c r="Z48" s="1026"/>
      <c r="AA48" s="1022">
        <v>1</v>
      </c>
      <c r="AB48" s="1026">
        <v>1</v>
      </c>
      <c r="AC48" s="1023"/>
      <c r="AD48" s="1027"/>
      <c r="AE48" s="1023"/>
      <c r="AF48" s="1027"/>
      <c r="AG48" s="1023"/>
      <c r="AH48" s="1027"/>
      <c r="AI48" s="1023"/>
      <c r="AJ48" s="1027"/>
      <c r="AK48" s="1023"/>
      <c r="AL48" s="1028"/>
      <c r="AM48" s="1026"/>
      <c r="AN48" s="1022"/>
      <c r="AO48" s="1026">
        <v>1</v>
      </c>
      <c r="AP48" s="1023"/>
      <c r="AQ48" s="1028"/>
      <c r="AR48" s="1026">
        <v>1</v>
      </c>
      <c r="AS48" s="1027"/>
      <c r="AT48" s="1022"/>
      <c r="AU48" s="1026">
        <v>1</v>
      </c>
      <c r="AV48" s="1022"/>
      <c r="AW48" s="1026">
        <v>1</v>
      </c>
      <c r="AX48" s="1022"/>
      <c r="AY48" s="1026"/>
      <c r="AZ48" s="1023"/>
      <c r="BA48" s="1026">
        <v>1</v>
      </c>
      <c r="BB48" s="1023"/>
      <c r="BC48" s="1028"/>
      <c r="BD48" s="1021"/>
      <c r="BE48" s="1028"/>
      <c r="BF48" s="1026">
        <v>1</v>
      </c>
      <c r="BG48" s="1027"/>
      <c r="BH48" s="1023"/>
      <c r="BI48" s="1027"/>
      <c r="BJ48" s="1023"/>
      <c r="BK48" s="1027"/>
      <c r="BL48" s="1022"/>
      <c r="BM48" s="1026">
        <v>1</v>
      </c>
      <c r="BN48" s="1023"/>
      <c r="BO48" s="1027"/>
      <c r="BP48" s="1023"/>
      <c r="BQ48" s="1028"/>
      <c r="BR48" s="1019"/>
      <c r="BS48" s="1026">
        <v>1</v>
      </c>
      <c r="BT48" s="1022"/>
      <c r="BU48" s="1026">
        <v>1</v>
      </c>
      <c r="BV48" s="1017">
        <v>1</v>
      </c>
      <c r="BW48" s="1012">
        <v>3</v>
      </c>
      <c r="BX48" s="1027"/>
      <c r="BY48" s="1022"/>
      <c r="BZ48" s="1026"/>
      <c r="CA48" s="1023"/>
      <c r="CB48" s="1026">
        <v>1</v>
      </c>
      <c r="CC48" s="1023"/>
      <c r="CD48" s="1027"/>
      <c r="CE48" s="1022"/>
      <c r="CF48" s="1026">
        <v>1</v>
      </c>
      <c r="CG48" s="1023"/>
      <c r="CH48" s="1028"/>
      <c r="CI48" s="1026">
        <v>1</v>
      </c>
      <c r="CJ48" s="1027"/>
      <c r="CK48" s="1023"/>
      <c r="CL48" s="1027"/>
      <c r="CM48" s="1022"/>
      <c r="CN48" s="1026">
        <v>1</v>
      </c>
      <c r="CO48" s="1023"/>
      <c r="CP48" s="1028"/>
      <c r="CQ48" s="1021"/>
      <c r="CR48" s="1026">
        <v>1</v>
      </c>
      <c r="CS48" s="1026">
        <v>1</v>
      </c>
      <c r="CT48" s="1027"/>
      <c r="CU48" s="1022"/>
      <c r="CV48" s="1026">
        <v>1</v>
      </c>
      <c r="CW48" s="1023"/>
      <c r="CX48" s="1027"/>
      <c r="CY48" s="1022"/>
    </row>
    <row r="49" spans="3:103" s="1024" customFormat="1" ht="43.9" customHeight="1" x14ac:dyDescent="0.25">
      <c r="C49" s="1019">
        <f t="shared" si="0"/>
        <v>39</v>
      </c>
      <c r="D49" s="1020" t="s">
        <v>935</v>
      </c>
      <c r="E49" s="753"/>
      <c r="F49" s="1021">
        <v>1</v>
      </c>
      <c r="G49" s="1022"/>
      <c r="H49" s="1021">
        <v>1</v>
      </c>
      <c r="I49" s="1022"/>
      <c r="J49" s="1021">
        <v>1</v>
      </c>
      <c r="K49" s="1023"/>
      <c r="L49" s="1022"/>
      <c r="M49" s="1021">
        <v>1</v>
      </c>
      <c r="N49" s="1023"/>
      <c r="O49" s="1022"/>
      <c r="P49" s="1021">
        <v>1</v>
      </c>
      <c r="Q49" s="1022"/>
      <c r="R49" s="1017">
        <v>10</v>
      </c>
      <c r="S49" s="1013">
        <v>7</v>
      </c>
      <c r="T49" s="1019">
        <v>1</v>
      </c>
      <c r="U49" s="1014">
        <v>3</v>
      </c>
      <c r="V49" s="1021">
        <v>1</v>
      </c>
      <c r="W49" s="1022"/>
      <c r="X49" s="1021">
        <v>1</v>
      </c>
      <c r="Y49" s="1022"/>
      <c r="Z49" s="1021">
        <v>1</v>
      </c>
      <c r="AA49" s="1022"/>
      <c r="AB49" s="1021">
        <v>1</v>
      </c>
      <c r="AC49" s="1023"/>
      <c r="AD49" s="1023"/>
      <c r="AE49" s="1023"/>
      <c r="AF49" s="1023"/>
      <c r="AG49" s="1023"/>
      <c r="AH49" s="1023"/>
      <c r="AI49" s="1023"/>
      <c r="AJ49" s="1023"/>
      <c r="AK49" s="1023"/>
      <c r="AL49" s="1022"/>
      <c r="AM49" s="1021"/>
      <c r="AN49" s="1022"/>
      <c r="AO49" s="1021">
        <v>1</v>
      </c>
      <c r="AP49" s="1023"/>
      <c r="AQ49" s="1022"/>
      <c r="AR49" s="1021">
        <v>1</v>
      </c>
      <c r="AS49" s="1023"/>
      <c r="AT49" s="1022"/>
      <c r="AU49" s="1021">
        <v>1</v>
      </c>
      <c r="AV49" s="1022"/>
      <c r="AW49" s="1021">
        <v>1</v>
      </c>
      <c r="AX49" s="1022"/>
      <c r="AY49" s="1021"/>
      <c r="AZ49" s="1023"/>
      <c r="BA49" s="1021">
        <v>1</v>
      </c>
      <c r="BB49" s="1023"/>
      <c r="BC49" s="1022"/>
      <c r="BD49" s="1021"/>
      <c r="BE49" s="1022"/>
      <c r="BF49" s="1021">
        <v>1</v>
      </c>
      <c r="BG49" s="1023"/>
      <c r="BH49" s="1023"/>
      <c r="BI49" s="1023"/>
      <c r="BJ49" s="1023"/>
      <c r="BK49" s="1023"/>
      <c r="BL49" s="1022"/>
      <c r="BM49" s="1021">
        <v>1</v>
      </c>
      <c r="BN49" s="1023"/>
      <c r="BO49" s="1023"/>
      <c r="BP49" s="1023"/>
      <c r="BQ49" s="1022"/>
      <c r="BR49" s="1019"/>
      <c r="BS49" s="1021">
        <v>1</v>
      </c>
      <c r="BT49" s="1022"/>
      <c r="BU49" s="1021">
        <v>1</v>
      </c>
      <c r="BV49" s="1017">
        <v>1</v>
      </c>
      <c r="BW49" s="1017">
        <v>2</v>
      </c>
      <c r="BX49" s="1023"/>
      <c r="BY49" s="1022"/>
      <c r="BZ49" s="1021"/>
      <c r="CA49" s="1023"/>
      <c r="CB49" s="1021">
        <v>1</v>
      </c>
      <c r="CC49" s="1023"/>
      <c r="CD49" s="1023"/>
      <c r="CE49" s="1022"/>
      <c r="CF49" s="1021">
        <v>1</v>
      </c>
      <c r="CG49" s="1023"/>
      <c r="CH49" s="1022"/>
      <c r="CI49" s="1021">
        <v>1</v>
      </c>
      <c r="CJ49" s="1023"/>
      <c r="CK49" s="1023"/>
      <c r="CL49" s="1023"/>
      <c r="CM49" s="1022"/>
      <c r="CN49" s="1021">
        <v>1</v>
      </c>
      <c r="CO49" s="1023"/>
      <c r="CP49" s="1022"/>
      <c r="CQ49" s="1021"/>
      <c r="CR49" s="1021">
        <v>1</v>
      </c>
      <c r="CS49" s="1021">
        <v>1</v>
      </c>
      <c r="CT49" s="1023"/>
      <c r="CU49" s="1022"/>
      <c r="CV49" s="1021">
        <v>1</v>
      </c>
      <c r="CW49" s="1023"/>
      <c r="CX49" s="1023"/>
      <c r="CY49" s="1022"/>
    </row>
    <row r="50" spans="3:103" s="1018" customFormat="1" ht="39.75" customHeight="1" thickBot="1" x14ac:dyDescent="0.3">
      <c r="C50" s="1029">
        <f t="shared" si="0"/>
        <v>40</v>
      </c>
      <c r="D50" s="1030" t="s">
        <v>936</v>
      </c>
      <c r="E50" s="753"/>
      <c r="F50" s="1031">
        <v>1</v>
      </c>
      <c r="G50" s="1032"/>
      <c r="H50" s="1031">
        <v>1</v>
      </c>
      <c r="I50" s="1032"/>
      <c r="J50" s="1031">
        <v>1</v>
      </c>
      <c r="K50" s="1033"/>
      <c r="L50" s="1032"/>
      <c r="M50" s="1031">
        <v>1</v>
      </c>
      <c r="N50" s="1034"/>
      <c r="O50" s="1035"/>
      <c r="P50" s="1031">
        <v>1</v>
      </c>
      <c r="Q50" s="1035"/>
      <c r="R50" s="1036">
        <v>7</v>
      </c>
      <c r="S50" s="1037">
        <v>6</v>
      </c>
      <c r="T50" s="1029">
        <v>1</v>
      </c>
      <c r="U50" s="1038">
        <v>4</v>
      </c>
      <c r="V50" s="1031">
        <v>1</v>
      </c>
      <c r="W50" s="1032"/>
      <c r="X50" s="1031">
        <v>1</v>
      </c>
      <c r="Y50" s="1032"/>
      <c r="Z50" s="1031">
        <v>1</v>
      </c>
      <c r="AA50" s="1032"/>
      <c r="AB50" s="1031">
        <v>1</v>
      </c>
      <c r="AC50" s="1034"/>
      <c r="AD50" s="1033"/>
      <c r="AE50" s="1034"/>
      <c r="AF50" s="1033"/>
      <c r="AG50" s="1034"/>
      <c r="AH50" s="1033"/>
      <c r="AI50" s="1034"/>
      <c r="AJ50" s="1033"/>
      <c r="AK50" s="1034"/>
      <c r="AL50" s="1035"/>
      <c r="AM50" s="1031"/>
      <c r="AN50" s="1032"/>
      <c r="AO50" s="1031">
        <v>1</v>
      </c>
      <c r="AP50" s="1034"/>
      <c r="AQ50" s="1035"/>
      <c r="AR50" s="1031">
        <v>1</v>
      </c>
      <c r="AS50" s="1033"/>
      <c r="AT50" s="1032"/>
      <c r="AU50" s="1031">
        <v>1</v>
      </c>
      <c r="AV50" s="1032"/>
      <c r="AW50" s="1031">
        <v>1</v>
      </c>
      <c r="AX50" s="1032"/>
      <c r="AY50" s="1031"/>
      <c r="AZ50" s="1034"/>
      <c r="BA50" s="1031">
        <v>1</v>
      </c>
      <c r="BB50" s="1034"/>
      <c r="BC50" s="1035"/>
      <c r="BD50" s="1039"/>
      <c r="BE50" s="1035"/>
      <c r="BF50" s="1031">
        <v>1</v>
      </c>
      <c r="BG50" s="1033"/>
      <c r="BH50" s="1034"/>
      <c r="BI50" s="1033"/>
      <c r="BJ50" s="1034"/>
      <c r="BK50" s="1033"/>
      <c r="BL50" s="1032"/>
      <c r="BM50" s="1031">
        <v>1</v>
      </c>
      <c r="BN50" s="1034"/>
      <c r="BO50" s="1033"/>
      <c r="BP50" s="1034"/>
      <c r="BQ50" s="1035"/>
      <c r="BR50" s="1040"/>
      <c r="BS50" s="1031">
        <v>1</v>
      </c>
      <c r="BT50" s="1032"/>
      <c r="BU50" s="1031">
        <v>1</v>
      </c>
      <c r="BV50" s="1041">
        <v>3</v>
      </c>
      <c r="BW50" s="1036">
        <v>1</v>
      </c>
      <c r="BX50" s="1033"/>
      <c r="BY50" s="1032"/>
      <c r="BZ50" s="1031"/>
      <c r="CA50" s="1034"/>
      <c r="CB50" s="1031">
        <v>1</v>
      </c>
      <c r="CC50" s="1034"/>
      <c r="CD50" s="1033"/>
      <c r="CE50" s="1032"/>
      <c r="CF50" s="1031">
        <v>1</v>
      </c>
      <c r="CG50" s="1034"/>
      <c r="CH50" s="1035"/>
      <c r="CI50" s="1031">
        <v>1</v>
      </c>
      <c r="CJ50" s="1033"/>
      <c r="CK50" s="1034"/>
      <c r="CL50" s="1033"/>
      <c r="CM50" s="1032"/>
      <c r="CN50" s="1031">
        <v>1</v>
      </c>
      <c r="CO50" s="1034"/>
      <c r="CP50" s="1035"/>
      <c r="CQ50" s="1039"/>
      <c r="CR50" s="1031">
        <v>1</v>
      </c>
      <c r="CS50" s="1031">
        <v>1</v>
      </c>
      <c r="CT50" s="1033"/>
      <c r="CU50" s="1032"/>
      <c r="CV50" s="1031">
        <v>1</v>
      </c>
      <c r="CW50" s="1034"/>
      <c r="CX50" s="1033"/>
      <c r="CY50" s="1032"/>
    </row>
    <row r="51" spans="3:103" s="954" customFormat="1" ht="43.9" customHeight="1" x14ac:dyDescent="0.25">
      <c r="C51" s="972"/>
      <c r="E51" s="753"/>
      <c r="F51" s="972"/>
      <c r="G51" s="972"/>
      <c r="H51" s="972"/>
      <c r="I51" s="972"/>
      <c r="J51" s="972"/>
      <c r="K51" s="972"/>
      <c r="L51" s="972"/>
      <c r="M51" s="972"/>
      <c r="N51" s="972"/>
      <c r="O51" s="972"/>
      <c r="P51" s="972"/>
      <c r="Q51" s="972"/>
      <c r="R51" s="972"/>
      <c r="S51" s="972"/>
      <c r="T51" s="972"/>
      <c r="U51" s="972"/>
      <c r="V51" s="972"/>
      <c r="W51" s="972"/>
      <c r="X51" s="972"/>
      <c r="Y51" s="972"/>
      <c r="Z51" s="972"/>
      <c r="AA51" s="972"/>
      <c r="AB51" s="972"/>
      <c r="AC51" s="972"/>
      <c r="AD51" s="972"/>
      <c r="AE51" s="972"/>
      <c r="AF51" s="972"/>
      <c r="AG51" s="972"/>
      <c r="AH51" s="972"/>
      <c r="AI51" s="972"/>
      <c r="AJ51" s="972"/>
      <c r="AK51" s="972"/>
      <c r="AL51" s="972"/>
      <c r="AM51" s="972"/>
      <c r="AN51" s="972"/>
      <c r="AO51" s="972"/>
      <c r="AP51" s="972"/>
      <c r="AQ51" s="972"/>
      <c r="AR51" s="972"/>
      <c r="AS51" s="972"/>
      <c r="AT51" s="972"/>
      <c r="AU51" s="972"/>
      <c r="AV51" s="972"/>
      <c r="AW51" s="972"/>
      <c r="AX51" s="972"/>
      <c r="AY51" s="972"/>
      <c r="AZ51" s="972"/>
      <c r="BA51" s="972"/>
      <c r="BB51" s="972"/>
      <c r="BC51" s="972"/>
      <c r="BD51" s="972"/>
      <c r="BE51" s="972"/>
      <c r="BF51" s="972"/>
      <c r="BG51" s="972"/>
      <c r="BH51" s="972"/>
      <c r="BI51" s="972"/>
      <c r="BJ51" s="972"/>
      <c r="BK51" s="972"/>
      <c r="BL51" s="972"/>
      <c r="BM51" s="972"/>
      <c r="BN51" s="972"/>
      <c r="BO51" s="972"/>
      <c r="BP51" s="972"/>
      <c r="BQ51" s="972"/>
      <c r="BR51" s="972"/>
      <c r="BS51" s="972"/>
      <c r="BT51" s="972"/>
      <c r="BU51" s="972"/>
      <c r="BV51" s="972"/>
      <c r="BW51" s="972"/>
      <c r="BX51" s="972"/>
      <c r="BY51" s="972"/>
      <c r="BZ51" s="972"/>
      <c r="CA51" s="972"/>
      <c r="CB51" s="972"/>
      <c r="CC51" s="972"/>
      <c r="CD51" s="972"/>
      <c r="CE51" s="972"/>
      <c r="CF51" s="972"/>
      <c r="CG51" s="972"/>
      <c r="CH51" s="972"/>
      <c r="CI51" s="972"/>
      <c r="CJ51" s="972"/>
      <c r="CK51" s="972"/>
      <c r="CL51" s="972"/>
      <c r="CM51" s="972"/>
      <c r="CN51" s="972"/>
      <c r="CO51" s="972"/>
      <c r="CP51" s="972"/>
      <c r="CQ51" s="972"/>
      <c r="CR51" s="972"/>
      <c r="CS51" s="972"/>
      <c r="CT51" s="972"/>
      <c r="CU51" s="972"/>
      <c r="CV51" s="972"/>
      <c r="CW51" s="972"/>
      <c r="CX51" s="972"/>
      <c r="CY51" s="972"/>
    </row>
    <row r="52" spans="3:103" s="954" customFormat="1" ht="43.9" customHeight="1" x14ac:dyDescent="0.25">
      <c r="C52" s="972"/>
      <c r="E52" s="753"/>
      <c r="F52" s="972"/>
      <c r="G52" s="972"/>
      <c r="H52" s="972"/>
      <c r="I52" s="972"/>
      <c r="J52" s="972"/>
      <c r="K52" s="972"/>
      <c r="L52" s="972"/>
      <c r="M52" s="972"/>
      <c r="N52" s="972"/>
      <c r="O52" s="972"/>
      <c r="P52" s="972"/>
      <c r="Q52" s="972"/>
      <c r="R52" s="972"/>
      <c r="S52" s="972"/>
      <c r="T52" s="972"/>
      <c r="U52" s="972"/>
      <c r="V52" s="972"/>
      <c r="W52" s="972"/>
      <c r="X52" s="972"/>
      <c r="Y52" s="972"/>
      <c r="Z52" s="972"/>
      <c r="AA52" s="972"/>
      <c r="AB52" s="972"/>
      <c r="AC52" s="972"/>
      <c r="AD52" s="972"/>
      <c r="AE52" s="972"/>
      <c r="AF52" s="972"/>
      <c r="AG52" s="972"/>
      <c r="AH52" s="972"/>
      <c r="AI52" s="972"/>
      <c r="AJ52" s="972"/>
      <c r="AK52" s="972"/>
      <c r="AL52" s="972"/>
      <c r="AM52" s="972"/>
      <c r="AN52" s="972"/>
      <c r="AO52" s="972"/>
      <c r="AP52" s="972"/>
      <c r="AQ52" s="972"/>
      <c r="AR52" s="972"/>
      <c r="AS52" s="972"/>
      <c r="AT52" s="972"/>
      <c r="AU52" s="972"/>
      <c r="AV52" s="972"/>
      <c r="AW52" s="972"/>
      <c r="AX52" s="972"/>
      <c r="AY52" s="972"/>
      <c r="AZ52" s="972"/>
      <c r="BA52" s="972"/>
      <c r="BB52" s="972"/>
      <c r="BC52" s="972"/>
      <c r="BD52" s="972"/>
      <c r="BE52" s="972"/>
      <c r="BF52" s="972"/>
      <c r="BG52" s="972"/>
      <c r="BH52" s="972"/>
      <c r="BI52" s="972"/>
      <c r="BJ52" s="972"/>
      <c r="BK52" s="972"/>
      <c r="BL52" s="972"/>
      <c r="BM52" s="972"/>
      <c r="BN52" s="972"/>
      <c r="BO52" s="972"/>
      <c r="BP52" s="972"/>
      <c r="BQ52" s="972"/>
      <c r="BR52" s="972"/>
      <c r="BS52" s="972"/>
      <c r="BT52" s="972"/>
      <c r="BU52" s="972"/>
      <c r="BV52" s="972"/>
      <c r="BW52" s="972"/>
      <c r="BX52" s="972"/>
      <c r="BY52" s="972"/>
      <c r="BZ52" s="972"/>
      <c r="CA52" s="972"/>
      <c r="CB52" s="972"/>
      <c r="CC52" s="972"/>
      <c r="CD52" s="972"/>
      <c r="CE52" s="972"/>
      <c r="CF52" s="972"/>
      <c r="CG52" s="972"/>
      <c r="CH52" s="972"/>
      <c r="CI52" s="972"/>
      <c r="CJ52" s="972"/>
      <c r="CK52" s="972"/>
      <c r="CL52" s="972"/>
      <c r="CM52" s="972"/>
      <c r="CN52" s="972"/>
      <c r="CO52" s="972"/>
      <c r="CP52" s="972"/>
      <c r="CQ52" s="972"/>
      <c r="CR52" s="972"/>
      <c r="CS52" s="972"/>
      <c r="CT52" s="972"/>
      <c r="CU52" s="972"/>
      <c r="CV52" s="972"/>
      <c r="CW52" s="972"/>
      <c r="CX52" s="972"/>
      <c r="CY52" s="972"/>
    </row>
    <row r="53" spans="3:103" s="954" customFormat="1" ht="43.9" customHeight="1" x14ac:dyDescent="0.25">
      <c r="C53" s="972"/>
      <c r="E53" s="753"/>
      <c r="F53" s="972"/>
      <c r="G53" s="972"/>
      <c r="H53" s="972"/>
      <c r="I53" s="972"/>
      <c r="J53" s="972"/>
      <c r="K53" s="972"/>
      <c r="L53" s="972"/>
      <c r="M53" s="972"/>
      <c r="N53" s="972"/>
      <c r="O53" s="972"/>
      <c r="P53" s="972"/>
      <c r="Q53" s="972"/>
      <c r="R53" s="972"/>
      <c r="S53" s="972"/>
      <c r="T53" s="972"/>
      <c r="U53" s="972"/>
      <c r="V53" s="972"/>
      <c r="W53" s="972"/>
      <c r="X53" s="972"/>
      <c r="Y53" s="972"/>
      <c r="Z53" s="972"/>
      <c r="AA53" s="972"/>
      <c r="AB53" s="972"/>
      <c r="AC53" s="972"/>
      <c r="AD53" s="972"/>
      <c r="AE53" s="972"/>
      <c r="AF53" s="972"/>
      <c r="AG53" s="972"/>
      <c r="AH53" s="972"/>
      <c r="AI53" s="972"/>
      <c r="AJ53" s="972"/>
      <c r="AK53" s="972"/>
      <c r="AL53" s="972"/>
      <c r="AM53" s="972"/>
      <c r="AN53" s="972"/>
      <c r="AO53" s="972"/>
      <c r="AP53" s="972"/>
      <c r="AQ53" s="972"/>
      <c r="AR53" s="972"/>
      <c r="AS53" s="972"/>
      <c r="AT53" s="972"/>
      <c r="AU53" s="972"/>
      <c r="AV53" s="972"/>
      <c r="AW53" s="972"/>
      <c r="AX53" s="972"/>
      <c r="AY53" s="972"/>
      <c r="AZ53" s="972"/>
      <c r="BA53" s="972"/>
      <c r="BB53" s="972"/>
      <c r="BC53" s="972"/>
      <c r="BD53" s="972"/>
      <c r="BE53" s="972"/>
      <c r="BF53" s="972"/>
      <c r="BG53" s="972"/>
      <c r="BH53" s="972"/>
      <c r="BI53" s="972"/>
      <c r="BJ53" s="972"/>
      <c r="BK53" s="972"/>
      <c r="BL53" s="972"/>
      <c r="BM53" s="972"/>
      <c r="BN53" s="972"/>
      <c r="BO53" s="972"/>
      <c r="BP53" s="972"/>
      <c r="BQ53" s="972"/>
      <c r="BR53" s="972"/>
      <c r="BS53" s="972"/>
      <c r="BT53" s="972"/>
      <c r="BU53" s="972"/>
      <c r="BV53" s="972"/>
      <c r="BW53" s="972"/>
      <c r="BX53" s="972"/>
      <c r="BY53" s="972"/>
      <c r="BZ53" s="972"/>
      <c r="CA53" s="972"/>
      <c r="CB53" s="972"/>
      <c r="CC53" s="972"/>
      <c r="CD53" s="972"/>
      <c r="CE53" s="972"/>
      <c r="CF53" s="972"/>
      <c r="CG53" s="972"/>
      <c r="CH53" s="972"/>
      <c r="CI53" s="972"/>
      <c r="CJ53" s="972"/>
      <c r="CK53" s="972"/>
      <c r="CL53" s="972"/>
      <c r="CM53" s="972"/>
      <c r="CN53" s="972"/>
      <c r="CO53" s="972"/>
      <c r="CP53" s="972"/>
      <c r="CQ53" s="972"/>
      <c r="CR53" s="972"/>
      <c r="CS53" s="972"/>
      <c r="CT53" s="972"/>
      <c r="CU53" s="972"/>
      <c r="CV53" s="972"/>
      <c r="CW53" s="972"/>
      <c r="CX53" s="972"/>
      <c r="CY53" s="972"/>
    </row>
    <row r="54" spans="3:103" s="954" customFormat="1" ht="43.9" customHeight="1" x14ac:dyDescent="0.25">
      <c r="C54" s="972"/>
      <c r="E54" s="753"/>
      <c r="F54" s="972"/>
      <c r="G54" s="972"/>
      <c r="H54" s="972"/>
      <c r="I54" s="972"/>
      <c r="J54" s="972"/>
      <c r="K54" s="972"/>
      <c r="L54" s="972"/>
      <c r="M54" s="972"/>
      <c r="N54" s="972"/>
      <c r="O54" s="972"/>
      <c r="P54" s="972"/>
      <c r="Q54" s="972"/>
      <c r="R54" s="972"/>
      <c r="S54" s="972"/>
      <c r="T54" s="972"/>
      <c r="U54" s="972"/>
      <c r="V54" s="972"/>
      <c r="W54" s="972"/>
      <c r="X54" s="972"/>
      <c r="Y54" s="972"/>
      <c r="Z54" s="972"/>
      <c r="AA54" s="972"/>
      <c r="AB54" s="972"/>
      <c r="AC54" s="972"/>
      <c r="AD54" s="972"/>
      <c r="AE54" s="972"/>
      <c r="AF54" s="972"/>
      <c r="AG54" s="972"/>
      <c r="AH54" s="972"/>
      <c r="AI54" s="972"/>
      <c r="AJ54" s="972"/>
      <c r="AK54" s="972"/>
      <c r="AL54" s="972"/>
      <c r="AM54" s="972"/>
      <c r="AN54" s="972"/>
      <c r="AO54" s="972"/>
      <c r="AP54" s="972"/>
      <c r="AQ54" s="972"/>
      <c r="AR54" s="972"/>
      <c r="AS54" s="972"/>
      <c r="AT54" s="972"/>
      <c r="AU54" s="972"/>
      <c r="AV54" s="972"/>
      <c r="AW54" s="972"/>
      <c r="AX54" s="972"/>
      <c r="AY54" s="972"/>
      <c r="AZ54" s="972"/>
      <c r="BA54" s="972"/>
      <c r="BB54" s="972"/>
      <c r="BC54" s="972"/>
      <c r="BD54" s="972"/>
      <c r="BE54" s="972"/>
      <c r="BF54" s="972"/>
      <c r="BG54" s="972"/>
      <c r="BH54" s="972"/>
      <c r="BI54" s="972"/>
      <c r="BJ54" s="972"/>
      <c r="BK54" s="972"/>
      <c r="BL54" s="972"/>
      <c r="BM54" s="972"/>
      <c r="BN54" s="972"/>
      <c r="BO54" s="972"/>
      <c r="BP54" s="972"/>
      <c r="BQ54" s="972"/>
      <c r="BR54" s="972"/>
      <c r="BS54" s="972"/>
      <c r="BT54" s="972"/>
      <c r="BU54" s="972"/>
      <c r="BV54" s="972"/>
      <c r="BW54" s="972"/>
      <c r="BX54" s="972"/>
      <c r="BY54" s="972"/>
      <c r="BZ54" s="972"/>
      <c r="CA54" s="972"/>
      <c r="CB54" s="972"/>
      <c r="CC54" s="972"/>
      <c r="CD54" s="972"/>
      <c r="CE54" s="972"/>
      <c r="CF54" s="972"/>
      <c r="CG54" s="972"/>
      <c r="CH54" s="972"/>
      <c r="CI54" s="972"/>
      <c r="CJ54" s="972"/>
      <c r="CK54" s="972"/>
      <c r="CL54" s="972"/>
      <c r="CM54" s="972"/>
      <c r="CN54" s="972"/>
      <c r="CO54" s="972"/>
      <c r="CP54" s="972"/>
      <c r="CQ54" s="972"/>
      <c r="CR54" s="972"/>
      <c r="CS54" s="972"/>
      <c r="CT54" s="972"/>
      <c r="CU54" s="972"/>
      <c r="CV54" s="972"/>
      <c r="CW54" s="972"/>
      <c r="CX54" s="972"/>
      <c r="CY54" s="972"/>
    </row>
    <row r="55" spans="3:103" s="954" customFormat="1" ht="43.9" customHeight="1" x14ac:dyDescent="0.25">
      <c r="C55" s="972"/>
      <c r="E55" s="753"/>
      <c r="F55" s="972"/>
      <c r="G55" s="972"/>
      <c r="H55" s="972"/>
      <c r="I55" s="972"/>
      <c r="J55" s="972"/>
      <c r="K55" s="972"/>
      <c r="L55" s="972"/>
      <c r="M55" s="972"/>
      <c r="N55" s="972"/>
      <c r="O55" s="972"/>
      <c r="P55" s="972"/>
      <c r="Q55" s="972"/>
      <c r="R55" s="972"/>
      <c r="S55" s="972"/>
      <c r="T55" s="972"/>
      <c r="U55" s="972"/>
      <c r="V55" s="972"/>
      <c r="W55" s="972"/>
      <c r="X55" s="972"/>
      <c r="Y55" s="972"/>
      <c r="Z55" s="972"/>
      <c r="AA55" s="972"/>
      <c r="AB55" s="972"/>
      <c r="AC55" s="972"/>
      <c r="AD55" s="972"/>
      <c r="AE55" s="972"/>
      <c r="AF55" s="972"/>
      <c r="AG55" s="972"/>
      <c r="AH55" s="972"/>
      <c r="AI55" s="972"/>
      <c r="AJ55" s="972"/>
      <c r="AK55" s="972"/>
      <c r="AL55" s="972"/>
      <c r="AM55" s="972"/>
      <c r="AN55" s="972"/>
      <c r="AO55" s="972"/>
      <c r="AP55" s="972"/>
      <c r="AQ55" s="972"/>
      <c r="AR55" s="972"/>
      <c r="AS55" s="972"/>
      <c r="AT55" s="972"/>
      <c r="AU55" s="972"/>
      <c r="AV55" s="972"/>
      <c r="AW55" s="972"/>
      <c r="AX55" s="972"/>
      <c r="AY55" s="972"/>
      <c r="AZ55" s="972"/>
      <c r="BA55" s="972"/>
      <c r="BB55" s="972"/>
      <c r="BC55" s="972"/>
      <c r="BD55" s="972"/>
      <c r="BE55" s="972"/>
      <c r="BF55" s="972"/>
      <c r="BG55" s="972"/>
      <c r="BH55" s="972"/>
      <c r="BI55" s="972"/>
      <c r="BJ55" s="972"/>
      <c r="BK55" s="972"/>
      <c r="BL55" s="972"/>
      <c r="BM55" s="972"/>
      <c r="BN55" s="972"/>
      <c r="BO55" s="972"/>
      <c r="BP55" s="972"/>
      <c r="BQ55" s="972"/>
      <c r="BR55" s="972"/>
      <c r="BS55" s="972"/>
      <c r="BT55" s="972"/>
      <c r="BU55" s="972"/>
      <c r="BV55" s="972"/>
      <c r="BW55" s="972"/>
      <c r="BX55" s="972"/>
      <c r="BY55" s="972"/>
      <c r="BZ55" s="972"/>
      <c r="CA55" s="972"/>
      <c r="CB55" s="972"/>
      <c r="CC55" s="972"/>
      <c r="CD55" s="972"/>
      <c r="CE55" s="972"/>
      <c r="CF55" s="972"/>
      <c r="CG55" s="972"/>
      <c r="CH55" s="972"/>
      <c r="CI55" s="972"/>
      <c r="CJ55" s="972"/>
      <c r="CK55" s="972"/>
      <c r="CL55" s="972"/>
      <c r="CM55" s="972"/>
      <c r="CN55" s="972"/>
      <c r="CO55" s="972"/>
      <c r="CP55" s="972"/>
      <c r="CQ55" s="972"/>
      <c r="CR55" s="972"/>
      <c r="CS55" s="972"/>
      <c r="CT55" s="972"/>
      <c r="CU55" s="972"/>
      <c r="CV55" s="972"/>
      <c r="CW55" s="972"/>
      <c r="CX55" s="972"/>
      <c r="CY55" s="972"/>
    </row>
    <row r="56" spans="3:103" s="954" customFormat="1" ht="42" customHeight="1" x14ac:dyDescent="0.25">
      <c r="C56" s="972"/>
      <c r="E56" s="753"/>
      <c r="F56" s="972"/>
      <c r="G56" s="972"/>
      <c r="H56" s="972"/>
      <c r="I56" s="972"/>
      <c r="J56" s="972"/>
      <c r="K56" s="972"/>
      <c r="L56" s="972"/>
      <c r="M56" s="972"/>
      <c r="N56" s="972"/>
      <c r="O56" s="972"/>
      <c r="P56" s="972"/>
      <c r="Q56" s="972"/>
      <c r="R56" s="972"/>
      <c r="S56" s="972"/>
      <c r="T56" s="972"/>
      <c r="U56" s="972"/>
      <c r="V56" s="972"/>
      <c r="W56" s="972"/>
      <c r="X56" s="972"/>
      <c r="Y56" s="972"/>
      <c r="Z56" s="972"/>
      <c r="AA56" s="972"/>
      <c r="AB56" s="972"/>
      <c r="AC56" s="972"/>
      <c r="AD56" s="972"/>
      <c r="AE56" s="972"/>
      <c r="AF56" s="972"/>
      <c r="AG56" s="972"/>
      <c r="AH56" s="972"/>
      <c r="AI56" s="972"/>
      <c r="AJ56" s="972"/>
      <c r="AK56" s="972"/>
      <c r="AL56" s="972"/>
      <c r="AM56" s="972"/>
      <c r="AN56" s="972"/>
      <c r="AO56" s="972"/>
      <c r="AP56" s="972"/>
      <c r="AQ56" s="972"/>
      <c r="AR56" s="972"/>
      <c r="AS56" s="972"/>
      <c r="AT56" s="972"/>
      <c r="AU56" s="972"/>
      <c r="AV56" s="972"/>
      <c r="AW56" s="972"/>
      <c r="AX56" s="972"/>
      <c r="AY56" s="972"/>
      <c r="AZ56" s="972"/>
      <c r="BA56" s="972"/>
      <c r="BB56" s="972"/>
      <c r="BC56" s="972"/>
      <c r="BD56" s="972"/>
      <c r="BE56" s="972"/>
      <c r="BF56" s="972"/>
      <c r="BG56" s="972"/>
      <c r="BH56" s="972"/>
      <c r="BI56" s="972"/>
      <c r="BJ56" s="972"/>
      <c r="BK56" s="972"/>
      <c r="BL56" s="972"/>
      <c r="BM56" s="972"/>
      <c r="BN56" s="972"/>
      <c r="BO56" s="972"/>
      <c r="BP56" s="972"/>
      <c r="BQ56" s="972"/>
      <c r="BR56" s="972"/>
      <c r="BS56" s="972"/>
      <c r="BT56" s="972"/>
      <c r="BU56" s="972"/>
      <c r="BV56" s="972"/>
      <c r="BW56" s="972"/>
      <c r="BX56" s="972"/>
      <c r="BY56" s="972"/>
      <c r="BZ56" s="972"/>
      <c r="CA56" s="972"/>
      <c r="CB56" s="972"/>
      <c r="CC56" s="972"/>
      <c r="CD56" s="972"/>
      <c r="CE56" s="972"/>
      <c r="CF56" s="972"/>
      <c r="CG56" s="972"/>
      <c r="CH56" s="972"/>
      <c r="CI56" s="972"/>
      <c r="CJ56" s="972"/>
      <c r="CK56" s="972"/>
      <c r="CL56" s="972"/>
      <c r="CM56" s="972"/>
      <c r="CN56" s="972"/>
      <c r="CO56" s="972"/>
      <c r="CP56" s="972"/>
      <c r="CQ56" s="972"/>
      <c r="CR56" s="972"/>
      <c r="CS56" s="972"/>
      <c r="CT56" s="972"/>
      <c r="CU56" s="972"/>
      <c r="CV56" s="972"/>
      <c r="CW56" s="972"/>
      <c r="CX56" s="972"/>
      <c r="CY56" s="972"/>
    </row>
    <row r="57" spans="3:103" s="954" customFormat="1" ht="42" customHeight="1" x14ac:dyDescent="0.25">
      <c r="C57" s="972"/>
      <c r="E57" s="753"/>
      <c r="F57" s="972"/>
      <c r="G57" s="972"/>
      <c r="H57" s="972"/>
      <c r="I57" s="972"/>
      <c r="J57" s="972"/>
      <c r="K57" s="972"/>
      <c r="L57" s="972"/>
      <c r="M57" s="972"/>
      <c r="N57" s="972"/>
      <c r="O57" s="972"/>
      <c r="P57" s="972"/>
      <c r="Q57" s="972"/>
      <c r="R57" s="972"/>
      <c r="S57" s="972"/>
      <c r="T57" s="972"/>
      <c r="U57" s="972"/>
      <c r="V57" s="972"/>
      <c r="W57" s="972"/>
      <c r="X57" s="972"/>
      <c r="Y57" s="972"/>
      <c r="Z57" s="972"/>
      <c r="AA57" s="972"/>
      <c r="AB57" s="972"/>
      <c r="AC57" s="972"/>
      <c r="AD57" s="972"/>
      <c r="AE57" s="972"/>
      <c r="AF57" s="972"/>
      <c r="AG57" s="972"/>
      <c r="AH57" s="972"/>
      <c r="AI57" s="972"/>
      <c r="AJ57" s="972"/>
      <c r="AK57" s="972"/>
      <c r="AL57" s="972"/>
      <c r="AM57" s="972"/>
      <c r="AN57" s="972"/>
      <c r="AO57" s="972"/>
      <c r="AP57" s="972"/>
      <c r="AQ57" s="972"/>
      <c r="AR57" s="972"/>
      <c r="AS57" s="972"/>
      <c r="AT57" s="972"/>
      <c r="AU57" s="972"/>
      <c r="AV57" s="972"/>
      <c r="AW57" s="972"/>
      <c r="AX57" s="972"/>
      <c r="AY57" s="972"/>
      <c r="AZ57" s="972"/>
      <c r="BA57" s="972"/>
      <c r="BB57" s="972"/>
      <c r="BC57" s="972"/>
      <c r="BD57" s="972"/>
      <c r="BE57" s="972"/>
      <c r="BF57" s="972"/>
      <c r="BG57" s="972"/>
      <c r="BH57" s="972"/>
      <c r="BI57" s="972"/>
      <c r="BJ57" s="972"/>
      <c r="BK57" s="972"/>
      <c r="BL57" s="972"/>
      <c r="BM57" s="972"/>
      <c r="BN57" s="972"/>
      <c r="BO57" s="972"/>
      <c r="BP57" s="972"/>
      <c r="BQ57" s="972"/>
      <c r="BR57" s="972"/>
      <c r="BS57" s="972"/>
      <c r="BT57" s="972"/>
      <c r="BU57" s="972"/>
      <c r="BV57" s="972"/>
      <c r="BW57" s="972"/>
      <c r="BX57" s="972"/>
      <c r="BY57" s="972"/>
      <c r="BZ57" s="972"/>
      <c r="CA57" s="972"/>
      <c r="CB57" s="972"/>
      <c r="CC57" s="972"/>
      <c r="CD57" s="972"/>
      <c r="CE57" s="972"/>
      <c r="CF57" s="972"/>
      <c r="CG57" s="972"/>
      <c r="CH57" s="972"/>
      <c r="CI57" s="972"/>
      <c r="CJ57" s="972"/>
      <c r="CK57" s="972"/>
      <c r="CL57" s="972"/>
      <c r="CM57" s="972"/>
      <c r="CN57" s="972"/>
      <c r="CO57" s="972"/>
      <c r="CP57" s="972"/>
      <c r="CQ57" s="972"/>
      <c r="CR57" s="972"/>
      <c r="CS57" s="972"/>
      <c r="CT57" s="972"/>
      <c r="CU57" s="972"/>
      <c r="CV57" s="972"/>
      <c r="CW57" s="972"/>
      <c r="CX57" s="972"/>
      <c r="CY57" s="972"/>
    </row>
    <row r="58" spans="3:103" s="954" customFormat="1" ht="42" customHeight="1" x14ac:dyDescent="0.25">
      <c r="C58" s="972"/>
      <c r="E58" s="753"/>
      <c r="F58" s="972"/>
      <c r="G58" s="972"/>
      <c r="H58" s="972"/>
      <c r="I58" s="972"/>
      <c r="J58" s="972"/>
      <c r="K58" s="972"/>
      <c r="L58" s="972"/>
      <c r="M58" s="972"/>
      <c r="N58" s="972"/>
      <c r="O58" s="972"/>
      <c r="P58" s="972"/>
      <c r="Q58" s="972"/>
      <c r="R58" s="972"/>
      <c r="S58" s="972"/>
      <c r="T58" s="972"/>
      <c r="U58" s="972"/>
      <c r="V58" s="972"/>
      <c r="W58" s="972"/>
      <c r="X58" s="972"/>
      <c r="Y58" s="972"/>
      <c r="Z58" s="972"/>
      <c r="AA58" s="972"/>
      <c r="AB58" s="972"/>
      <c r="AC58" s="972"/>
      <c r="AD58" s="972"/>
      <c r="AE58" s="972"/>
      <c r="AF58" s="972"/>
      <c r="AG58" s="972"/>
      <c r="AH58" s="972"/>
      <c r="AI58" s="972"/>
      <c r="AJ58" s="972"/>
      <c r="AK58" s="972"/>
      <c r="AL58" s="972"/>
      <c r="AM58" s="972"/>
      <c r="AN58" s="972"/>
      <c r="AO58" s="972"/>
      <c r="AP58" s="972"/>
      <c r="AQ58" s="972"/>
      <c r="AR58" s="972"/>
      <c r="AS58" s="972"/>
      <c r="AT58" s="972"/>
      <c r="AU58" s="972"/>
      <c r="AV58" s="972"/>
      <c r="AW58" s="972"/>
      <c r="AX58" s="972"/>
      <c r="AY58" s="972"/>
      <c r="AZ58" s="972"/>
      <c r="BA58" s="972"/>
      <c r="BB58" s="972"/>
      <c r="BC58" s="972"/>
      <c r="BD58" s="972"/>
      <c r="BE58" s="972"/>
      <c r="BF58" s="972"/>
      <c r="BG58" s="972"/>
      <c r="BH58" s="972"/>
      <c r="BI58" s="972"/>
      <c r="BJ58" s="972"/>
      <c r="BK58" s="972"/>
      <c r="BL58" s="972"/>
      <c r="BM58" s="972"/>
      <c r="BN58" s="972"/>
      <c r="BO58" s="972"/>
      <c r="BP58" s="972"/>
      <c r="BQ58" s="972"/>
      <c r="BR58" s="972"/>
      <c r="BS58" s="972"/>
      <c r="BT58" s="972"/>
      <c r="BU58" s="972"/>
      <c r="BV58" s="972"/>
      <c r="BW58" s="972"/>
      <c r="BX58" s="972"/>
      <c r="BY58" s="972"/>
      <c r="BZ58" s="972"/>
      <c r="CA58" s="972"/>
      <c r="CB58" s="972"/>
      <c r="CC58" s="972"/>
      <c r="CD58" s="972"/>
      <c r="CE58" s="972"/>
      <c r="CF58" s="972"/>
      <c r="CG58" s="972"/>
      <c r="CH58" s="972"/>
      <c r="CI58" s="972"/>
      <c r="CJ58" s="972"/>
      <c r="CK58" s="972"/>
      <c r="CL58" s="972"/>
      <c r="CM58" s="972"/>
      <c r="CN58" s="972"/>
      <c r="CO58" s="972"/>
      <c r="CP58" s="972"/>
      <c r="CQ58" s="972"/>
      <c r="CR58" s="972"/>
      <c r="CS58" s="972"/>
      <c r="CT58" s="972"/>
      <c r="CU58" s="972"/>
      <c r="CV58" s="972"/>
      <c r="CW58" s="972"/>
      <c r="CX58" s="972"/>
      <c r="CY58" s="972"/>
    </row>
    <row r="59" spans="3:103" s="954" customFormat="1" ht="42" customHeight="1" x14ac:dyDescent="0.25">
      <c r="C59" s="972"/>
      <c r="E59" s="753"/>
      <c r="F59" s="972"/>
      <c r="G59" s="972"/>
      <c r="H59" s="972"/>
      <c r="I59" s="972"/>
      <c r="J59" s="972"/>
      <c r="K59" s="972"/>
      <c r="L59" s="972"/>
      <c r="M59" s="972"/>
      <c r="N59" s="972"/>
      <c r="O59" s="972"/>
      <c r="P59" s="972"/>
      <c r="Q59" s="972"/>
      <c r="R59" s="972"/>
      <c r="S59" s="972"/>
      <c r="T59" s="972"/>
      <c r="U59" s="972"/>
      <c r="V59" s="972"/>
      <c r="W59" s="972"/>
      <c r="X59" s="972"/>
      <c r="Y59" s="972"/>
      <c r="Z59" s="972"/>
      <c r="AA59" s="972"/>
      <c r="AB59" s="972"/>
      <c r="AC59" s="972"/>
      <c r="AD59" s="972"/>
      <c r="AE59" s="972"/>
      <c r="AF59" s="972"/>
      <c r="AG59" s="972"/>
      <c r="AH59" s="972"/>
      <c r="AI59" s="972"/>
      <c r="AJ59" s="972"/>
      <c r="AK59" s="972"/>
      <c r="AL59" s="972"/>
      <c r="AM59" s="972"/>
      <c r="AN59" s="972"/>
      <c r="AO59" s="972"/>
      <c r="AP59" s="972"/>
      <c r="AQ59" s="972"/>
      <c r="AR59" s="972"/>
      <c r="AS59" s="972"/>
      <c r="AT59" s="972"/>
      <c r="AU59" s="972"/>
      <c r="AV59" s="972"/>
      <c r="AW59" s="972"/>
      <c r="AX59" s="972"/>
      <c r="AY59" s="972"/>
      <c r="AZ59" s="972"/>
      <c r="BA59" s="972"/>
      <c r="BB59" s="972"/>
      <c r="BC59" s="972"/>
      <c r="BD59" s="972"/>
      <c r="BE59" s="972"/>
      <c r="BF59" s="972"/>
      <c r="BG59" s="972"/>
      <c r="BH59" s="972"/>
      <c r="BI59" s="972"/>
      <c r="BJ59" s="972"/>
      <c r="BK59" s="972"/>
      <c r="BL59" s="972"/>
      <c r="BM59" s="972"/>
      <c r="BN59" s="972"/>
      <c r="BO59" s="972"/>
      <c r="BP59" s="972"/>
      <c r="BQ59" s="972"/>
      <c r="BR59" s="972"/>
      <c r="BS59" s="972"/>
      <c r="BT59" s="972"/>
      <c r="BU59" s="972"/>
      <c r="BV59" s="972"/>
      <c r="BW59" s="972"/>
      <c r="BX59" s="972"/>
      <c r="BY59" s="972"/>
      <c r="BZ59" s="972"/>
      <c r="CA59" s="972"/>
      <c r="CB59" s="972"/>
      <c r="CC59" s="972"/>
      <c r="CD59" s="972"/>
      <c r="CE59" s="972"/>
      <c r="CF59" s="972"/>
      <c r="CG59" s="972"/>
      <c r="CH59" s="972"/>
      <c r="CI59" s="972"/>
      <c r="CJ59" s="972"/>
      <c r="CK59" s="972"/>
      <c r="CL59" s="972"/>
      <c r="CM59" s="972"/>
      <c r="CN59" s="972"/>
      <c r="CO59" s="972"/>
      <c r="CP59" s="972"/>
      <c r="CQ59" s="972"/>
      <c r="CR59" s="972"/>
      <c r="CS59" s="972"/>
      <c r="CT59" s="972"/>
      <c r="CU59" s="972"/>
      <c r="CV59" s="972"/>
      <c r="CW59" s="972"/>
      <c r="CX59" s="972"/>
      <c r="CY59" s="972"/>
    </row>
    <row r="60" spans="3:103" s="954" customFormat="1" ht="42" customHeight="1" x14ac:dyDescent="0.25">
      <c r="C60" s="972"/>
      <c r="E60" s="753"/>
      <c r="F60" s="972"/>
      <c r="G60" s="972"/>
      <c r="H60" s="972"/>
      <c r="I60" s="972"/>
      <c r="J60" s="972"/>
      <c r="K60" s="972"/>
      <c r="L60" s="972"/>
      <c r="M60" s="972"/>
      <c r="N60" s="972"/>
      <c r="O60" s="972"/>
      <c r="P60" s="972"/>
      <c r="Q60" s="972"/>
      <c r="R60" s="972"/>
      <c r="S60" s="972"/>
      <c r="T60" s="972"/>
      <c r="U60" s="972"/>
      <c r="V60" s="972"/>
      <c r="W60" s="972"/>
      <c r="X60" s="972"/>
      <c r="Y60" s="972"/>
      <c r="Z60" s="972"/>
      <c r="AA60" s="972"/>
      <c r="AB60" s="972"/>
      <c r="AC60" s="972"/>
      <c r="AD60" s="972"/>
      <c r="AE60" s="972"/>
      <c r="AF60" s="972"/>
      <c r="AG60" s="972"/>
      <c r="AH60" s="972"/>
      <c r="AI60" s="972"/>
      <c r="AJ60" s="972"/>
      <c r="AK60" s="972"/>
      <c r="AL60" s="972"/>
      <c r="AM60" s="972"/>
      <c r="AN60" s="972"/>
      <c r="AO60" s="972"/>
      <c r="AP60" s="972"/>
      <c r="AQ60" s="972"/>
      <c r="AR60" s="972"/>
      <c r="AS60" s="972"/>
      <c r="AT60" s="972"/>
      <c r="AU60" s="972"/>
      <c r="AV60" s="972"/>
      <c r="AW60" s="972"/>
      <c r="AX60" s="972"/>
      <c r="AY60" s="972"/>
      <c r="AZ60" s="972"/>
      <c r="BA60" s="972"/>
      <c r="BB60" s="972"/>
      <c r="BC60" s="972"/>
      <c r="BD60" s="972"/>
      <c r="BE60" s="972"/>
      <c r="BF60" s="972"/>
      <c r="BG60" s="972"/>
      <c r="BH60" s="972"/>
      <c r="BI60" s="972"/>
      <c r="BJ60" s="972"/>
      <c r="BK60" s="972"/>
      <c r="BL60" s="972"/>
      <c r="BM60" s="972"/>
      <c r="BN60" s="972"/>
      <c r="BO60" s="972"/>
      <c r="BP60" s="972"/>
      <c r="BQ60" s="972"/>
      <c r="BR60" s="972"/>
      <c r="BS60" s="972"/>
      <c r="BT60" s="972"/>
      <c r="BU60" s="972"/>
      <c r="BV60" s="972"/>
      <c r="BW60" s="972"/>
      <c r="BX60" s="972"/>
      <c r="BY60" s="972"/>
      <c r="BZ60" s="972"/>
      <c r="CA60" s="972"/>
      <c r="CB60" s="972"/>
      <c r="CC60" s="972"/>
      <c r="CD60" s="972"/>
      <c r="CE60" s="972"/>
      <c r="CF60" s="972"/>
      <c r="CG60" s="972"/>
      <c r="CH60" s="972"/>
      <c r="CI60" s="972"/>
      <c r="CJ60" s="972"/>
      <c r="CK60" s="972"/>
      <c r="CL60" s="972"/>
      <c r="CM60" s="972"/>
      <c r="CN60" s="972"/>
      <c r="CO60" s="972"/>
      <c r="CP60" s="972"/>
      <c r="CQ60" s="972"/>
      <c r="CR60" s="972"/>
      <c r="CS60" s="972"/>
      <c r="CT60" s="972"/>
      <c r="CU60" s="972"/>
      <c r="CV60" s="972"/>
      <c r="CW60" s="972"/>
      <c r="CX60" s="972"/>
      <c r="CY60" s="972"/>
    </row>
    <row r="61" spans="3:103" s="954" customFormat="1" ht="36" customHeight="1" x14ac:dyDescent="0.25">
      <c r="C61" s="972"/>
      <c r="E61" s="753"/>
      <c r="F61" s="972"/>
      <c r="G61" s="972"/>
      <c r="H61" s="972"/>
      <c r="I61" s="972"/>
      <c r="J61" s="972"/>
      <c r="K61" s="972"/>
      <c r="L61" s="972"/>
      <c r="M61" s="972"/>
      <c r="N61" s="972"/>
      <c r="O61" s="972"/>
      <c r="P61" s="972"/>
      <c r="Q61" s="972"/>
      <c r="R61" s="972"/>
      <c r="S61" s="972"/>
      <c r="T61" s="972"/>
      <c r="U61" s="972"/>
      <c r="V61" s="972"/>
      <c r="W61" s="972"/>
      <c r="X61" s="972"/>
      <c r="Y61" s="972"/>
      <c r="Z61" s="972"/>
      <c r="AA61" s="972"/>
      <c r="AB61" s="972"/>
      <c r="AC61" s="972"/>
      <c r="AD61" s="972"/>
      <c r="AE61" s="972"/>
      <c r="AF61" s="972"/>
      <c r="AG61" s="972"/>
      <c r="AH61" s="972"/>
      <c r="AI61" s="972"/>
      <c r="AJ61" s="972"/>
      <c r="AK61" s="972"/>
      <c r="AL61" s="972"/>
      <c r="AM61" s="972"/>
      <c r="AN61" s="972"/>
      <c r="AO61" s="972"/>
      <c r="AP61" s="972"/>
      <c r="AQ61" s="972"/>
      <c r="AR61" s="972"/>
      <c r="AS61" s="972"/>
      <c r="AT61" s="972"/>
      <c r="AU61" s="972"/>
      <c r="AV61" s="972"/>
      <c r="AW61" s="972"/>
      <c r="AX61" s="972"/>
      <c r="AY61" s="972"/>
      <c r="AZ61" s="972"/>
      <c r="BA61" s="972"/>
      <c r="BB61" s="972"/>
      <c r="BC61" s="972"/>
      <c r="BD61" s="972"/>
      <c r="BE61" s="972"/>
      <c r="BF61" s="972"/>
      <c r="BG61" s="972"/>
      <c r="BH61" s="972"/>
      <c r="BI61" s="972"/>
      <c r="BJ61" s="972"/>
      <c r="BK61" s="972"/>
      <c r="BL61" s="972"/>
      <c r="BM61" s="972"/>
      <c r="BN61" s="972"/>
      <c r="BO61" s="972"/>
      <c r="BP61" s="972"/>
      <c r="BQ61" s="972"/>
      <c r="BR61" s="972"/>
      <c r="BS61" s="972"/>
      <c r="BT61" s="972"/>
      <c r="BU61" s="972"/>
      <c r="BV61" s="972"/>
      <c r="BW61" s="972"/>
      <c r="BX61" s="972"/>
      <c r="BY61" s="972"/>
      <c r="BZ61" s="972"/>
      <c r="CA61" s="972"/>
      <c r="CB61" s="972"/>
      <c r="CC61" s="972"/>
      <c r="CD61" s="972"/>
      <c r="CE61" s="972"/>
      <c r="CF61" s="972"/>
      <c r="CG61" s="972"/>
      <c r="CH61" s="972"/>
      <c r="CI61" s="972"/>
      <c r="CJ61" s="972"/>
      <c r="CK61" s="972"/>
      <c r="CL61" s="972"/>
      <c r="CM61" s="972"/>
      <c r="CN61" s="972"/>
      <c r="CO61" s="972"/>
      <c r="CP61" s="972"/>
      <c r="CQ61" s="972"/>
      <c r="CR61" s="972"/>
      <c r="CS61" s="972"/>
      <c r="CT61" s="972"/>
      <c r="CU61" s="972"/>
      <c r="CV61" s="972"/>
      <c r="CW61" s="972"/>
      <c r="CX61" s="972"/>
      <c r="CY61" s="972"/>
    </row>
    <row r="62" spans="3:103" s="954" customFormat="1" ht="36" customHeight="1" x14ac:dyDescent="0.25">
      <c r="C62" s="953">
        <f t="shared" si="0"/>
        <v>1</v>
      </c>
      <c r="D62" s="969"/>
      <c r="E62" s="753"/>
      <c r="F62" s="946"/>
      <c r="G62" s="947"/>
      <c r="H62" s="946"/>
      <c r="I62" s="947"/>
      <c r="J62" s="946"/>
      <c r="K62" s="948"/>
      <c r="L62" s="947"/>
      <c r="M62" s="946"/>
      <c r="N62" s="949"/>
      <c r="O62" s="950"/>
      <c r="P62" s="951"/>
      <c r="Q62" s="950"/>
      <c r="R62" s="946"/>
      <c r="S62" s="949"/>
      <c r="T62" s="950"/>
      <c r="U62" s="971"/>
      <c r="V62" s="946"/>
      <c r="W62" s="947"/>
      <c r="X62" s="946"/>
      <c r="Y62" s="947"/>
      <c r="Z62" s="946"/>
      <c r="AA62" s="947"/>
      <c r="AB62" s="946"/>
      <c r="AC62" s="949"/>
      <c r="AD62" s="948"/>
      <c r="AE62" s="949"/>
      <c r="AF62" s="948"/>
      <c r="AG62" s="949"/>
      <c r="AH62" s="948"/>
      <c r="AI62" s="949"/>
      <c r="AJ62" s="948"/>
      <c r="AK62" s="949"/>
      <c r="AL62" s="950"/>
      <c r="AM62" s="946"/>
      <c r="AN62" s="947"/>
      <c r="AO62" s="946"/>
      <c r="AP62" s="949"/>
      <c r="AQ62" s="950"/>
      <c r="AR62" s="946"/>
      <c r="AS62" s="948"/>
      <c r="AT62" s="947"/>
      <c r="AU62" s="946"/>
      <c r="AV62" s="947"/>
      <c r="AW62" s="946"/>
      <c r="AX62" s="947"/>
      <c r="AY62" s="946"/>
      <c r="AZ62" s="949"/>
      <c r="BA62" s="946"/>
      <c r="BB62" s="949"/>
      <c r="BC62" s="950"/>
      <c r="BD62" s="951"/>
      <c r="BE62" s="950"/>
      <c r="BF62" s="946"/>
      <c r="BG62" s="948"/>
      <c r="BH62" s="949"/>
      <c r="BI62" s="948"/>
      <c r="BJ62" s="949"/>
      <c r="BK62" s="948"/>
      <c r="BL62" s="947"/>
      <c r="BM62" s="946"/>
      <c r="BN62" s="949"/>
      <c r="BO62" s="948"/>
      <c r="BP62" s="949"/>
      <c r="BQ62" s="950"/>
      <c r="BR62" s="952"/>
      <c r="BS62" s="946"/>
      <c r="BT62" s="947"/>
      <c r="BU62" s="953"/>
      <c r="BV62" s="951"/>
      <c r="BW62" s="948"/>
      <c r="BX62" s="948"/>
      <c r="BY62" s="947"/>
      <c r="BZ62" s="946"/>
      <c r="CA62" s="949"/>
      <c r="CB62" s="948"/>
      <c r="CC62" s="949"/>
      <c r="CD62" s="948"/>
      <c r="CE62" s="947"/>
      <c r="CF62" s="946"/>
      <c r="CG62" s="949"/>
      <c r="CH62" s="950"/>
      <c r="CI62" s="951"/>
      <c r="CJ62" s="948"/>
      <c r="CK62" s="949"/>
      <c r="CL62" s="948"/>
      <c r="CM62" s="947"/>
      <c r="CN62" s="946"/>
      <c r="CO62" s="949"/>
      <c r="CP62" s="950"/>
      <c r="CQ62" s="951"/>
      <c r="CR62" s="950"/>
      <c r="CS62" s="951"/>
      <c r="CT62" s="948"/>
      <c r="CU62" s="947"/>
      <c r="CV62" s="946"/>
      <c r="CW62" s="949"/>
      <c r="CX62" s="948"/>
      <c r="CY62" s="947"/>
    </row>
    <row r="63" spans="3:103" s="954" customFormat="1" ht="36" customHeight="1" x14ac:dyDescent="0.25">
      <c r="C63" s="955">
        <f t="shared" si="0"/>
        <v>2</v>
      </c>
      <c r="D63" s="963"/>
      <c r="E63" s="753"/>
      <c r="F63" s="956"/>
      <c r="G63" s="957"/>
      <c r="H63" s="956"/>
      <c r="I63" s="957"/>
      <c r="J63" s="956"/>
      <c r="K63" s="958"/>
      <c r="L63" s="957"/>
      <c r="M63" s="956"/>
      <c r="N63" s="958"/>
      <c r="O63" s="957"/>
      <c r="P63" s="956"/>
      <c r="Q63" s="957"/>
      <c r="R63" s="956"/>
      <c r="S63" s="958"/>
      <c r="T63" s="957"/>
      <c r="U63" s="968"/>
      <c r="V63" s="956"/>
      <c r="W63" s="957"/>
      <c r="X63" s="956"/>
      <c r="Y63" s="957"/>
      <c r="Z63" s="956"/>
      <c r="AA63" s="957"/>
      <c r="AB63" s="956"/>
      <c r="AC63" s="958"/>
      <c r="AD63" s="958"/>
      <c r="AE63" s="958"/>
      <c r="AF63" s="958"/>
      <c r="AG63" s="958"/>
      <c r="AH63" s="958"/>
      <c r="AI63" s="958"/>
      <c r="AJ63" s="958"/>
      <c r="AK63" s="958"/>
      <c r="AL63" s="957"/>
      <c r="AM63" s="956"/>
      <c r="AN63" s="957"/>
      <c r="AO63" s="956"/>
      <c r="AP63" s="958"/>
      <c r="AQ63" s="957"/>
      <c r="AR63" s="956"/>
      <c r="AS63" s="958"/>
      <c r="AT63" s="957"/>
      <c r="AU63" s="956"/>
      <c r="AV63" s="957"/>
      <c r="AW63" s="956"/>
      <c r="AX63" s="957"/>
      <c r="AY63" s="956"/>
      <c r="AZ63" s="958"/>
      <c r="BA63" s="956"/>
      <c r="BB63" s="958"/>
      <c r="BC63" s="957"/>
      <c r="BD63" s="956"/>
      <c r="BE63" s="957"/>
      <c r="BF63" s="956"/>
      <c r="BG63" s="958"/>
      <c r="BH63" s="958"/>
      <c r="BI63" s="958"/>
      <c r="BJ63" s="958"/>
      <c r="BK63" s="958"/>
      <c r="BL63" s="957"/>
      <c r="BM63" s="956"/>
      <c r="BN63" s="958"/>
      <c r="BO63" s="958"/>
      <c r="BP63" s="958"/>
      <c r="BQ63" s="957"/>
      <c r="BR63" s="955"/>
      <c r="BS63" s="956"/>
      <c r="BT63" s="957"/>
      <c r="BU63" s="955"/>
      <c r="BV63" s="956"/>
      <c r="BW63" s="958"/>
      <c r="BX63" s="958"/>
      <c r="BY63" s="957"/>
      <c r="BZ63" s="956"/>
      <c r="CA63" s="958"/>
      <c r="CB63" s="958"/>
      <c r="CC63" s="958"/>
      <c r="CD63" s="958"/>
      <c r="CE63" s="957"/>
      <c r="CF63" s="956"/>
      <c r="CG63" s="958"/>
      <c r="CH63" s="957"/>
      <c r="CI63" s="956"/>
      <c r="CJ63" s="958"/>
      <c r="CK63" s="958"/>
      <c r="CL63" s="958"/>
      <c r="CM63" s="957"/>
      <c r="CN63" s="956"/>
      <c r="CO63" s="958"/>
      <c r="CP63" s="957"/>
      <c r="CQ63" s="956"/>
      <c r="CR63" s="957"/>
      <c r="CS63" s="956"/>
      <c r="CT63" s="958"/>
      <c r="CU63" s="957"/>
      <c r="CV63" s="956"/>
      <c r="CW63" s="958"/>
      <c r="CX63" s="958"/>
      <c r="CY63" s="957"/>
    </row>
    <row r="64" spans="3:103" s="954" customFormat="1" ht="36" customHeight="1" x14ac:dyDescent="0.25">
      <c r="C64" s="959">
        <f t="shared" si="0"/>
        <v>3</v>
      </c>
      <c r="D64" s="966"/>
      <c r="E64" s="753"/>
      <c r="F64" s="960"/>
      <c r="G64" s="957"/>
      <c r="H64" s="960"/>
      <c r="I64" s="957"/>
      <c r="J64" s="960"/>
      <c r="K64" s="961"/>
      <c r="L64" s="957"/>
      <c r="M64" s="960"/>
      <c r="N64" s="958"/>
      <c r="O64" s="962"/>
      <c r="P64" s="956"/>
      <c r="Q64" s="962"/>
      <c r="R64" s="960"/>
      <c r="S64" s="958"/>
      <c r="T64" s="962"/>
      <c r="U64" s="968"/>
      <c r="V64" s="960"/>
      <c r="W64" s="957"/>
      <c r="X64" s="960"/>
      <c r="Y64" s="957"/>
      <c r="Z64" s="960"/>
      <c r="AA64" s="957"/>
      <c r="AB64" s="960"/>
      <c r="AC64" s="958"/>
      <c r="AD64" s="961"/>
      <c r="AE64" s="958"/>
      <c r="AF64" s="961"/>
      <c r="AG64" s="958"/>
      <c r="AH64" s="961"/>
      <c r="AI64" s="958"/>
      <c r="AJ64" s="961"/>
      <c r="AK64" s="958"/>
      <c r="AL64" s="962"/>
      <c r="AM64" s="960"/>
      <c r="AN64" s="957"/>
      <c r="AO64" s="960"/>
      <c r="AP64" s="958"/>
      <c r="AQ64" s="962"/>
      <c r="AR64" s="960"/>
      <c r="AS64" s="961"/>
      <c r="AT64" s="957"/>
      <c r="AU64" s="960"/>
      <c r="AV64" s="957"/>
      <c r="AW64" s="960"/>
      <c r="AX64" s="957"/>
      <c r="AY64" s="960"/>
      <c r="AZ64" s="958"/>
      <c r="BA64" s="960"/>
      <c r="BB64" s="958"/>
      <c r="BC64" s="962"/>
      <c r="BD64" s="956"/>
      <c r="BE64" s="962"/>
      <c r="BF64" s="960"/>
      <c r="BG64" s="961"/>
      <c r="BH64" s="958"/>
      <c r="BI64" s="961"/>
      <c r="BJ64" s="958"/>
      <c r="BK64" s="961"/>
      <c r="BL64" s="957"/>
      <c r="BM64" s="960"/>
      <c r="BN64" s="958"/>
      <c r="BO64" s="961"/>
      <c r="BP64" s="958"/>
      <c r="BQ64" s="962"/>
      <c r="BR64" s="955"/>
      <c r="BS64" s="960"/>
      <c r="BT64" s="957"/>
      <c r="BU64" s="959"/>
      <c r="BV64" s="956"/>
      <c r="BW64" s="961"/>
      <c r="BX64" s="961"/>
      <c r="BY64" s="957"/>
      <c r="BZ64" s="960"/>
      <c r="CA64" s="958"/>
      <c r="CB64" s="961"/>
      <c r="CC64" s="958"/>
      <c r="CD64" s="961"/>
      <c r="CE64" s="957"/>
      <c r="CF64" s="960"/>
      <c r="CG64" s="958"/>
      <c r="CH64" s="962"/>
      <c r="CI64" s="956"/>
      <c r="CJ64" s="961"/>
      <c r="CK64" s="958"/>
      <c r="CL64" s="961"/>
      <c r="CM64" s="957"/>
      <c r="CN64" s="960"/>
      <c r="CO64" s="958"/>
      <c r="CP64" s="962"/>
      <c r="CQ64" s="956"/>
      <c r="CR64" s="962"/>
      <c r="CS64" s="956"/>
      <c r="CT64" s="961"/>
      <c r="CU64" s="957"/>
      <c r="CV64" s="960"/>
      <c r="CW64" s="958"/>
      <c r="CX64" s="961"/>
      <c r="CY64" s="957"/>
    </row>
    <row r="65" spans="3:103" s="954" customFormat="1" ht="36" customHeight="1" x14ac:dyDescent="0.25">
      <c r="C65" s="955">
        <f t="shared" si="0"/>
        <v>4</v>
      </c>
      <c r="D65" s="963"/>
      <c r="E65" s="753"/>
      <c r="F65" s="956"/>
      <c r="G65" s="957"/>
      <c r="H65" s="956"/>
      <c r="I65" s="957"/>
      <c r="J65" s="956"/>
      <c r="K65" s="958"/>
      <c r="L65" s="957"/>
      <c r="M65" s="956"/>
      <c r="N65" s="958"/>
      <c r="O65" s="957"/>
      <c r="P65" s="956"/>
      <c r="Q65" s="957"/>
      <c r="R65" s="956"/>
      <c r="S65" s="958"/>
      <c r="T65" s="957"/>
      <c r="U65" s="968"/>
      <c r="V65" s="956"/>
      <c r="W65" s="957"/>
      <c r="X65" s="956"/>
      <c r="Y65" s="957"/>
      <c r="Z65" s="956"/>
      <c r="AA65" s="957"/>
      <c r="AB65" s="956"/>
      <c r="AC65" s="958"/>
      <c r="AD65" s="958"/>
      <c r="AE65" s="958"/>
      <c r="AF65" s="958"/>
      <c r="AG65" s="958"/>
      <c r="AH65" s="958"/>
      <c r="AI65" s="958"/>
      <c r="AJ65" s="958"/>
      <c r="AK65" s="958"/>
      <c r="AL65" s="957"/>
      <c r="AM65" s="956"/>
      <c r="AN65" s="957"/>
      <c r="AO65" s="956"/>
      <c r="AP65" s="958"/>
      <c r="AQ65" s="957"/>
      <c r="AR65" s="956"/>
      <c r="AS65" s="958"/>
      <c r="AT65" s="957"/>
      <c r="AU65" s="956"/>
      <c r="AV65" s="957"/>
      <c r="AW65" s="956"/>
      <c r="AX65" s="957"/>
      <c r="AY65" s="956"/>
      <c r="AZ65" s="958"/>
      <c r="BA65" s="956"/>
      <c r="BB65" s="958"/>
      <c r="BC65" s="957"/>
      <c r="BD65" s="956"/>
      <c r="BE65" s="957"/>
      <c r="BF65" s="956"/>
      <c r="BG65" s="958"/>
      <c r="BH65" s="958"/>
      <c r="BI65" s="958"/>
      <c r="BJ65" s="958"/>
      <c r="BK65" s="958"/>
      <c r="BL65" s="957"/>
      <c r="BM65" s="956"/>
      <c r="BN65" s="958"/>
      <c r="BO65" s="958"/>
      <c r="BP65" s="958"/>
      <c r="BQ65" s="957"/>
      <c r="BR65" s="955"/>
      <c r="BS65" s="956"/>
      <c r="BT65" s="957"/>
      <c r="BU65" s="955"/>
      <c r="BV65" s="956"/>
      <c r="BW65" s="958"/>
      <c r="BX65" s="958"/>
      <c r="BY65" s="957"/>
      <c r="BZ65" s="956"/>
      <c r="CA65" s="958"/>
      <c r="CB65" s="958"/>
      <c r="CC65" s="958"/>
      <c r="CD65" s="958"/>
      <c r="CE65" s="957"/>
      <c r="CF65" s="956"/>
      <c r="CG65" s="958"/>
      <c r="CH65" s="957"/>
      <c r="CI65" s="956"/>
      <c r="CJ65" s="958"/>
      <c r="CK65" s="958"/>
      <c r="CL65" s="958"/>
      <c r="CM65" s="957"/>
      <c r="CN65" s="956"/>
      <c r="CO65" s="958"/>
      <c r="CP65" s="957"/>
      <c r="CQ65" s="956"/>
      <c r="CR65" s="957"/>
      <c r="CS65" s="956"/>
      <c r="CT65" s="958"/>
      <c r="CU65" s="957"/>
      <c r="CV65" s="956"/>
      <c r="CW65" s="958"/>
      <c r="CX65" s="958"/>
      <c r="CY65" s="957"/>
    </row>
    <row r="66" spans="3:103" s="954" customFormat="1" ht="36" customHeight="1" x14ac:dyDescent="0.25">
      <c r="C66" s="959">
        <f t="shared" si="0"/>
        <v>5</v>
      </c>
      <c r="D66" s="966"/>
      <c r="E66" s="753"/>
      <c r="F66" s="960"/>
      <c r="G66" s="957"/>
      <c r="H66" s="960"/>
      <c r="I66" s="957"/>
      <c r="J66" s="960"/>
      <c r="K66" s="961"/>
      <c r="L66" s="957"/>
      <c r="M66" s="960"/>
      <c r="N66" s="958"/>
      <c r="O66" s="962"/>
      <c r="P66" s="956"/>
      <c r="Q66" s="962"/>
      <c r="R66" s="960"/>
      <c r="S66" s="958"/>
      <c r="T66" s="962"/>
      <c r="U66" s="968"/>
      <c r="V66" s="960"/>
      <c r="W66" s="957"/>
      <c r="X66" s="960"/>
      <c r="Y66" s="957"/>
      <c r="Z66" s="960"/>
      <c r="AA66" s="957"/>
      <c r="AB66" s="960"/>
      <c r="AC66" s="958"/>
      <c r="AD66" s="961"/>
      <c r="AE66" s="958"/>
      <c r="AF66" s="961"/>
      <c r="AG66" s="958"/>
      <c r="AH66" s="961"/>
      <c r="AI66" s="958"/>
      <c r="AJ66" s="961"/>
      <c r="AK66" s="958"/>
      <c r="AL66" s="962"/>
      <c r="AM66" s="960"/>
      <c r="AN66" s="957"/>
      <c r="AO66" s="960"/>
      <c r="AP66" s="958"/>
      <c r="AQ66" s="962"/>
      <c r="AR66" s="960"/>
      <c r="AS66" s="961"/>
      <c r="AT66" s="957"/>
      <c r="AU66" s="960"/>
      <c r="AV66" s="957"/>
      <c r="AW66" s="960"/>
      <c r="AX66" s="957"/>
      <c r="AY66" s="960"/>
      <c r="AZ66" s="958"/>
      <c r="BA66" s="960"/>
      <c r="BB66" s="958"/>
      <c r="BC66" s="962"/>
      <c r="BD66" s="956"/>
      <c r="BE66" s="962"/>
      <c r="BF66" s="960"/>
      <c r="BG66" s="961"/>
      <c r="BH66" s="958"/>
      <c r="BI66" s="961"/>
      <c r="BJ66" s="958"/>
      <c r="BK66" s="961"/>
      <c r="BL66" s="957"/>
      <c r="BM66" s="960"/>
      <c r="BN66" s="958"/>
      <c r="BO66" s="961"/>
      <c r="BP66" s="958"/>
      <c r="BQ66" s="962"/>
      <c r="BR66" s="955"/>
      <c r="BS66" s="960"/>
      <c r="BT66" s="957"/>
      <c r="BU66" s="959"/>
      <c r="BV66" s="956"/>
      <c r="BW66" s="961"/>
      <c r="BX66" s="961"/>
      <c r="BY66" s="957"/>
      <c r="BZ66" s="960"/>
      <c r="CA66" s="958"/>
      <c r="CB66" s="961"/>
      <c r="CC66" s="958"/>
      <c r="CD66" s="961"/>
      <c r="CE66" s="957"/>
      <c r="CF66" s="960"/>
      <c r="CG66" s="958"/>
      <c r="CH66" s="962"/>
      <c r="CI66" s="956"/>
      <c r="CJ66" s="961"/>
      <c r="CK66" s="958"/>
      <c r="CL66" s="961"/>
      <c r="CM66" s="957"/>
      <c r="CN66" s="960"/>
      <c r="CO66" s="958"/>
      <c r="CP66" s="962"/>
      <c r="CQ66" s="956"/>
      <c r="CR66" s="962"/>
      <c r="CS66" s="956"/>
      <c r="CT66" s="961"/>
      <c r="CU66" s="957"/>
      <c r="CV66" s="960"/>
      <c r="CW66" s="958"/>
      <c r="CX66" s="961"/>
      <c r="CY66" s="957"/>
    </row>
    <row r="67" spans="3:103" s="954" customFormat="1" ht="36" customHeight="1" x14ac:dyDescent="0.25">
      <c r="C67" s="955">
        <f t="shared" si="0"/>
        <v>6</v>
      </c>
      <c r="D67" s="963"/>
      <c r="E67" s="753"/>
      <c r="F67" s="956"/>
      <c r="G67" s="957"/>
      <c r="H67" s="956"/>
      <c r="I67" s="957"/>
      <c r="J67" s="956"/>
      <c r="K67" s="958"/>
      <c r="L67" s="957"/>
      <c r="M67" s="956"/>
      <c r="N67" s="958"/>
      <c r="O67" s="957"/>
      <c r="P67" s="956"/>
      <c r="Q67" s="957"/>
      <c r="R67" s="956"/>
      <c r="S67" s="958"/>
      <c r="T67" s="957"/>
      <c r="U67" s="968"/>
      <c r="V67" s="956"/>
      <c r="W67" s="957"/>
      <c r="X67" s="956"/>
      <c r="Y67" s="957"/>
      <c r="Z67" s="956"/>
      <c r="AA67" s="957"/>
      <c r="AB67" s="956"/>
      <c r="AC67" s="958"/>
      <c r="AD67" s="958"/>
      <c r="AE67" s="958"/>
      <c r="AF67" s="958"/>
      <c r="AG67" s="958"/>
      <c r="AH67" s="958"/>
      <c r="AI67" s="958"/>
      <c r="AJ67" s="958"/>
      <c r="AK67" s="958"/>
      <c r="AL67" s="957"/>
      <c r="AM67" s="956"/>
      <c r="AN67" s="957"/>
      <c r="AO67" s="956"/>
      <c r="AP67" s="958"/>
      <c r="AQ67" s="957"/>
      <c r="AR67" s="956"/>
      <c r="AS67" s="958"/>
      <c r="AT67" s="957"/>
      <c r="AU67" s="956"/>
      <c r="AV67" s="957"/>
      <c r="AW67" s="956"/>
      <c r="AX67" s="957"/>
      <c r="AY67" s="956"/>
      <c r="AZ67" s="958"/>
      <c r="BA67" s="956"/>
      <c r="BB67" s="958"/>
      <c r="BC67" s="957"/>
      <c r="BD67" s="956"/>
      <c r="BE67" s="957"/>
      <c r="BF67" s="956"/>
      <c r="BG67" s="958"/>
      <c r="BH67" s="958"/>
      <c r="BI67" s="958"/>
      <c r="BJ67" s="958"/>
      <c r="BK67" s="958"/>
      <c r="BL67" s="957"/>
      <c r="BM67" s="956"/>
      <c r="BN67" s="958"/>
      <c r="BO67" s="958"/>
      <c r="BP67" s="958"/>
      <c r="BQ67" s="957"/>
      <c r="BR67" s="955"/>
      <c r="BS67" s="956"/>
      <c r="BT67" s="957"/>
      <c r="BU67" s="955"/>
      <c r="BV67" s="956"/>
      <c r="BW67" s="958"/>
      <c r="BX67" s="958"/>
      <c r="BY67" s="957"/>
      <c r="BZ67" s="956"/>
      <c r="CA67" s="958"/>
      <c r="CB67" s="958"/>
      <c r="CC67" s="958"/>
      <c r="CD67" s="958"/>
      <c r="CE67" s="957"/>
      <c r="CF67" s="956"/>
      <c r="CG67" s="958"/>
      <c r="CH67" s="957"/>
      <c r="CI67" s="956"/>
      <c r="CJ67" s="958"/>
      <c r="CK67" s="958"/>
      <c r="CL67" s="958"/>
      <c r="CM67" s="957"/>
      <c r="CN67" s="956"/>
      <c r="CO67" s="958"/>
      <c r="CP67" s="957"/>
      <c r="CQ67" s="956"/>
      <c r="CR67" s="957"/>
      <c r="CS67" s="956"/>
      <c r="CT67" s="958"/>
      <c r="CU67" s="957"/>
      <c r="CV67" s="956"/>
      <c r="CW67" s="958"/>
      <c r="CX67" s="958"/>
      <c r="CY67" s="957"/>
    </row>
    <row r="68" spans="3:103" s="954" customFormat="1" ht="36" customHeight="1" x14ac:dyDescent="0.25">
      <c r="C68" s="959">
        <f t="shared" si="0"/>
        <v>7</v>
      </c>
      <c r="D68" s="966"/>
      <c r="E68" s="753"/>
      <c r="F68" s="960"/>
      <c r="G68" s="957"/>
      <c r="H68" s="960"/>
      <c r="I68" s="957"/>
      <c r="J68" s="960"/>
      <c r="K68" s="961"/>
      <c r="L68" s="957"/>
      <c r="M68" s="960"/>
      <c r="N68" s="958"/>
      <c r="O68" s="962"/>
      <c r="P68" s="956"/>
      <c r="Q68" s="962"/>
      <c r="R68" s="960"/>
      <c r="S68" s="958"/>
      <c r="T68" s="962"/>
      <c r="U68" s="968"/>
      <c r="V68" s="960"/>
      <c r="W68" s="957"/>
      <c r="X68" s="960"/>
      <c r="Y68" s="957"/>
      <c r="Z68" s="960"/>
      <c r="AA68" s="957"/>
      <c r="AB68" s="960"/>
      <c r="AC68" s="958"/>
      <c r="AD68" s="961"/>
      <c r="AE68" s="958"/>
      <c r="AF68" s="961"/>
      <c r="AG68" s="958"/>
      <c r="AH68" s="961"/>
      <c r="AI68" s="958"/>
      <c r="AJ68" s="961"/>
      <c r="AK68" s="958"/>
      <c r="AL68" s="962"/>
      <c r="AM68" s="960"/>
      <c r="AN68" s="957"/>
      <c r="AO68" s="960"/>
      <c r="AP68" s="958"/>
      <c r="AQ68" s="962"/>
      <c r="AR68" s="960"/>
      <c r="AS68" s="961"/>
      <c r="AT68" s="957"/>
      <c r="AU68" s="960"/>
      <c r="AV68" s="957"/>
      <c r="AW68" s="960"/>
      <c r="AX68" s="957"/>
      <c r="AY68" s="960"/>
      <c r="AZ68" s="958"/>
      <c r="BA68" s="960"/>
      <c r="BB68" s="958"/>
      <c r="BC68" s="962"/>
      <c r="BD68" s="956"/>
      <c r="BE68" s="962"/>
      <c r="BF68" s="960"/>
      <c r="BG68" s="961"/>
      <c r="BH68" s="958"/>
      <c r="BI68" s="961"/>
      <c r="BJ68" s="958"/>
      <c r="BK68" s="961"/>
      <c r="BL68" s="957"/>
      <c r="BM68" s="960"/>
      <c r="BN68" s="958"/>
      <c r="BO68" s="961"/>
      <c r="BP68" s="958"/>
      <c r="BQ68" s="962"/>
      <c r="BR68" s="955"/>
      <c r="BS68" s="960"/>
      <c r="BT68" s="957"/>
      <c r="BU68" s="959"/>
      <c r="BV68" s="956"/>
      <c r="BW68" s="961"/>
      <c r="BX68" s="961"/>
      <c r="BY68" s="957"/>
      <c r="BZ68" s="960"/>
      <c r="CA68" s="958"/>
      <c r="CB68" s="961"/>
      <c r="CC68" s="958"/>
      <c r="CD68" s="961"/>
      <c r="CE68" s="957"/>
      <c r="CF68" s="960"/>
      <c r="CG68" s="958"/>
      <c r="CH68" s="962"/>
      <c r="CI68" s="956"/>
      <c r="CJ68" s="961"/>
      <c r="CK68" s="958"/>
      <c r="CL68" s="961"/>
      <c r="CM68" s="957"/>
      <c r="CN68" s="960"/>
      <c r="CO68" s="958"/>
      <c r="CP68" s="962"/>
      <c r="CQ68" s="956"/>
      <c r="CR68" s="962"/>
      <c r="CS68" s="956"/>
      <c r="CT68" s="961"/>
      <c r="CU68" s="957"/>
      <c r="CV68" s="960"/>
      <c r="CW68" s="958"/>
      <c r="CX68" s="961"/>
      <c r="CY68" s="957"/>
    </row>
    <row r="69" spans="3:103" s="954" customFormat="1" ht="36" customHeight="1" x14ac:dyDescent="0.25">
      <c r="C69" s="955">
        <f t="shared" si="0"/>
        <v>8</v>
      </c>
      <c r="D69" s="963"/>
      <c r="E69" s="753"/>
      <c r="F69" s="956"/>
      <c r="G69" s="957"/>
      <c r="H69" s="956"/>
      <c r="I69" s="957"/>
      <c r="J69" s="956"/>
      <c r="K69" s="958"/>
      <c r="L69" s="957"/>
      <c r="M69" s="956"/>
      <c r="N69" s="958"/>
      <c r="O69" s="957"/>
      <c r="P69" s="956"/>
      <c r="Q69" s="957"/>
      <c r="R69" s="956"/>
      <c r="S69" s="958"/>
      <c r="T69" s="957"/>
      <c r="U69" s="968"/>
      <c r="V69" s="956"/>
      <c r="W69" s="957"/>
      <c r="X69" s="956"/>
      <c r="Y69" s="957"/>
      <c r="Z69" s="956"/>
      <c r="AA69" s="957"/>
      <c r="AB69" s="956"/>
      <c r="AC69" s="958"/>
      <c r="AD69" s="958"/>
      <c r="AE69" s="958"/>
      <c r="AF69" s="958"/>
      <c r="AG69" s="958"/>
      <c r="AH69" s="958"/>
      <c r="AI69" s="958"/>
      <c r="AJ69" s="958"/>
      <c r="AK69" s="958"/>
      <c r="AL69" s="957"/>
      <c r="AM69" s="956"/>
      <c r="AN69" s="957"/>
      <c r="AO69" s="956"/>
      <c r="AP69" s="958"/>
      <c r="AQ69" s="957"/>
      <c r="AR69" s="956"/>
      <c r="AS69" s="958"/>
      <c r="AT69" s="957"/>
      <c r="AU69" s="956"/>
      <c r="AV69" s="957"/>
      <c r="AW69" s="956"/>
      <c r="AX69" s="957"/>
      <c r="AY69" s="956"/>
      <c r="AZ69" s="958"/>
      <c r="BA69" s="956"/>
      <c r="BB69" s="958"/>
      <c r="BC69" s="957"/>
      <c r="BD69" s="956"/>
      <c r="BE69" s="957"/>
      <c r="BF69" s="956"/>
      <c r="BG69" s="958"/>
      <c r="BH69" s="958"/>
      <c r="BI69" s="958"/>
      <c r="BJ69" s="958"/>
      <c r="BK69" s="958"/>
      <c r="BL69" s="957"/>
      <c r="BM69" s="956"/>
      <c r="BN69" s="958"/>
      <c r="BO69" s="958"/>
      <c r="BP69" s="958"/>
      <c r="BQ69" s="957"/>
      <c r="BR69" s="955"/>
      <c r="BS69" s="956"/>
      <c r="BT69" s="957"/>
      <c r="BU69" s="955"/>
      <c r="BV69" s="956"/>
      <c r="BW69" s="958"/>
      <c r="BX69" s="958"/>
      <c r="BY69" s="957"/>
      <c r="BZ69" s="956"/>
      <c r="CA69" s="958"/>
      <c r="CB69" s="958"/>
      <c r="CC69" s="958"/>
      <c r="CD69" s="958"/>
      <c r="CE69" s="957"/>
      <c r="CF69" s="956"/>
      <c r="CG69" s="958"/>
      <c r="CH69" s="957"/>
      <c r="CI69" s="956"/>
      <c r="CJ69" s="958"/>
      <c r="CK69" s="958"/>
      <c r="CL69" s="958"/>
      <c r="CM69" s="957"/>
      <c r="CN69" s="956"/>
      <c r="CO69" s="958"/>
      <c r="CP69" s="957"/>
      <c r="CQ69" s="956"/>
      <c r="CR69" s="957"/>
      <c r="CS69" s="956"/>
      <c r="CT69" s="958"/>
      <c r="CU69" s="957"/>
      <c r="CV69" s="956"/>
      <c r="CW69" s="958"/>
      <c r="CX69" s="958"/>
      <c r="CY69" s="957"/>
    </row>
    <row r="70" spans="3:103" s="954" customFormat="1" ht="36" customHeight="1" x14ac:dyDescent="0.25">
      <c r="C70" s="959">
        <f t="shared" si="0"/>
        <v>9</v>
      </c>
      <c r="D70" s="966"/>
      <c r="E70" s="753"/>
      <c r="F70" s="960"/>
      <c r="G70" s="957"/>
      <c r="H70" s="960"/>
      <c r="I70" s="957"/>
      <c r="J70" s="960"/>
      <c r="K70" s="961"/>
      <c r="L70" s="957"/>
      <c r="M70" s="960"/>
      <c r="N70" s="958"/>
      <c r="O70" s="962"/>
      <c r="P70" s="956"/>
      <c r="Q70" s="962"/>
      <c r="R70" s="960"/>
      <c r="S70" s="958"/>
      <c r="T70" s="962"/>
      <c r="U70" s="968"/>
      <c r="V70" s="960"/>
      <c r="W70" s="957"/>
      <c r="X70" s="960"/>
      <c r="Y70" s="957"/>
      <c r="Z70" s="960"/>
      <c r="AA70" s="957"/>
      <c r="AB70" s="960"/>
      <c r="AC70" s="958"/>
      <c r="AD70" s="961"/>
      <c r="AE70" s="958"/>
      <c r="AF70" s="961"/>
      <c r="AG70" s="958"/>
      <c r="AH70" s="961"/>
      <c r="AI70" s="958"/>
      <c r="AJ70" s="961"/>
      <c r="AK70" s="958"/>
      <c r="AL70" s="962"/>
      <c r="AM70" s="960"/>
      <c r="AN70" s="957"/>
      <c r="AO70" s="960"/>
      <c r="AP70" s="958"/>
      <c r="AQ70" s="962"/>
      <c r="AR70" s="960"/>
      <c r="AS70" s="961"/>
      <c r="AT70" s="957"/>
      <c r="AU70" s="960"/>
      <c r="AV70" s="957"/>
      <c r="AW70" s="960"/>
      <c r="AX70" s="957"/>
      <c r="AY70" s="960"/>
      <c r="AZ70" s="958"/>
      <c r="BA70" s="960"/>
      <c r="BB70" s="958"/>
      <c r="BC70" s="962"/>
      <c r="BD70" s="956"/>
      <c r="BE70" s="962"/>
      <c r="BF70" s="960"/>
      <c r="BG70" s="961"/>
      <c r="BH70" s="958"/>
      <c r="BI70" s="961"/>
      <c r="BJ70" s="958"/>
      <c r="BK70" s="961"/>
      <c r="BL70" s="957"/>
      <c r="BM70" s="960"/>
      <c r="BN70" s="958"/>
      <c r="BO70" s="961"/>
      <c r="BP70" s="958"/>
      <c r="BQ70" s="962"/>
      <c r="BR70" s="955"/>
      <c r="BS70" s="960"/>
      <c r="BT70" s="957"/>
      <c r="BU70" s="959"/>
      <c r="BV70" s="956"/>
      <c r="BW70" s="961"/>
      <c r="BX70" s="961"/>
      <c r="BY70" s="957"/>
      <c r="BZ70" s="960"/>
      <c r="CA70" s="958"/>
      <c r="CB70" s="961"/>
      <c r="CC70" s="958"/>
      <c r="CD70" s="961"/>
      <c r="CE70" s="957"/>
      <c r="CF70" s="960"/>
      <c r="CG70" s="958"/>
      <c r="CH70" s="962"/>
      <c r="CI70" s="956"/>
      <c r="CJ70" s="961"/>
      <c r="CK70" s="958"/>
      <c r="CL70" s="961"/>
      <c r="CM70" s="957"/>
      <c r="CN70" s="960"/>
      <c r="CO70" s="958"/>
      <c r="CP70" s="962"/>
      <c r="CQ70" s="956"/>
      <c r="CR70" s="962"/>
      <c r="CS70" s="956"/>
      <c r="CT70" s="961"/>
      <c r="CU70" s="957"/>
      <c r="CV70" s="960"/>
      <c r="CW70" s="958"/>
      <c r="CX70" s="961"/>
      <c r="CY70" s="957"/>
    </row>
    <row r="71" spans="3:103" s="954" customFormat="1" ht="36" customHeight="1" x14ac:dyDescent="0.25">
      <c r="C71" s="959">
        <f t="shared" si="0"/>
        <v>10</v>
      </c>
      <c r="D71" s="966"/>
      <c r="E71" s="753"/>
      <c r="F71" s="960"/>
      <c r="G71" s="957"/>
      <c r="H71" s="960"/>
      <c r="I71" s="957"/>
      <c r="J71" s="960"/>
      <c r="K71" s="961"/>
      <c r="L71" s="957"/>
      <c r="M71" s="960"/>
      <c r="N71" s="958"/>
      <c r="O71" s="962"/>
      <c r="P71" s="956"/>
      <c r="Q71" s="962"/>
      <c r="R71" s="960"/>
      <c r="S71" s="958"/>
      <c r="T71" s="962"/>
      <c r="U71" s="968"/>
      <c r="V71" s="960"/>
      <c r="W71" s="957"/>
      <c r="X71" s="960"/>
      <c r="Y71" s="957"/>
      <c r="Z71" s="960"/>
      <c r="AA71" s="957"/>
      <c r="AB71" s="960"/>
      <c r="AC71" s="958"/>
      <c r="AD71" s="961"/>
      <c r="AE71" s="958"/>
      <c r="AF71" s="961"/>
      <c r="AG71" s="958"/>
      <c r="AH71" s="961"/>
      <c r="AI71" s="958"/>
      <c r="AJ71" s="961"/>
      <c r="AK71" s="958"/>
      <c r="AL71" s="962"/>
      <c r="AM71" s="960"/>
      <c r="AN71" s="957"/>
      <c r="AO71" s="960"/>
      <c r="AP71" s="958"/>
      <c r="AQ71" s="962"/>
      <c r="AR71" s="960"/>
      <c r="AS71" s="961"/>
      <c r="AT71" s="957"/>
      <c r="AU71" s="960"/>
      <c r="AV71" s="957"/>
      <c r="AW71" s="960"/>
      <c r="AX71" s="957"/>
      <c r="AY71" s="960"/>
      <c r="AZ71" s="958"/>
      <c r="BA71" s="960"/>
      <c r="BB71" s="958"/>
      <c r="BC71" s="962"/>
      <c r="BD71" s="956"/>
      <c r="BE71" s="962"/>
      <c r="BF71" s="960"/>
      <c r="BG71" s="961"/>
      <c r="BH71" s="958"/>
      <c r="BI71" s="961"/>
      <c r="BJ71" s="958"/>
      <c r="BK71" s="961"/>
      <c r="BL71" s="957"/>
      <c r="BM71" s="960"/>
      <c r="BN71" s="958"/>
      <c r="BO71" s="961"/>
      <c r="BP71" s="958"/>
      <c r="BQ71" s="962"/>
      <c r="BR71" s="955"/>
      <c r="BS71" s="960"/>
      <c r="BT71" s="957"/>
      <c r="BU71" s="959"/>
      <c r="BV71" s="956"/>
      <c r="BW71" s="961"/>
      <c r="BX71" s="961"/>
      <c r="BY71" s="957"/>
      <c r="BZ71" s="960"/>
      <c r="CA71" s="958"/>
      <c r="CB71" s="961"/>
      <c r="CC71" s="958"/>
      <c r="CD71" s="961"/>
      <c r="CE71" s="957"/>
      <c r="CF71" s="960"/>
      <c r="CG71" s="958"/>
      <c r="CH71" s="962"/>
      <c r="CI71" s="956"/>
      <c r="CJ71" s="961"/>
      <c r="CK71" s="958"/>
      <c r="CL71" s="961"/>
      <c r="CM71" s="957"/>
      <c r="CN71" s="960"/>
      <c r="CO71" s="958"/>
      <c r="CP71" s="962"/>
      <c r="CQ71" s="956"/>
      <c r="CR71" s="962"/>
      <c r="CS71" s="956"/>
      <c r="CT71" s="961"/>
      <c r="CU71" s="957"/>
      <c r="CV71" s="960"/>
      <c r="CW71" s="958"/>
      <c r="CX71" s="961"/>
      <c r="CY71" s="957"/>
    </row>
    <row r="72" spans="3:103" s="954" customFormat="1" ht="36" customHeight="1" x14ac:dyDescent="0.25">
      <c r="C72" s="959">
        <f t="shared" si="0"/>
        <v>11</v>
      </c>
      <c r="D72" s="966"/>
      <c r="E72" s="753"/>
      <c r="F72" s="960"/>
      <c r="G72" s="957"/>
      <c r="H72" s="960"/>
      <c r="I72" s="957"/>
      <c r="J72" s="960"/>
      <c r="K72" s="961"/>
      <c r="L72" s="957"/>
      <c r="M72" s="960"/>
      <c r="N72" s="958"/>
      <c r="O72" s="962"/>
      <c r="P72" s="956"/>
      <c r="Q72" s="962"/>
      <c r="R72" s="960"/>
      <c r="S72" s="958"/>
      <c r="T72" s="962"/>
      <c r="U72" s="968"/>
      <c r="V72" s="960"/>
      <c r="W72" s="957"/>
      <c r="X72" s="960"/>
      <c r="Y72" s="957"/>
      <c r="Z72" s="960"/>
      <c r="AA72" s="957"/>
      <c r="AB72" s="960"/>
      <c r="AC72" s="958"/>
      <c r="AD72" s="961"/>
      <c r="AE72" s="958"/>
      <c r="AF72" s="961"/>
      <c r="AG72" s="958"/>
      <c r="AH72" s="961"/>
      <c r="AI72" s="958"/>
      <c r="AJ72" s="961"/>
      <c r="AK72" s="958"/>
      <c r="AL72" s="962"/>
      <c r="AM72" s="960"/>
      <c r="AN72" s="957"/>
      <c r="AO72" s="960"/>
      <c r="AP72" s="958"/>
      <c r="AQ72" s="962"/>
      <c r="AR72" s="960"/>
      <c r="AS72" s="961"/>
      <c r="AT72" s="957"/>
      <c r="AU72" s="960"/>
      <c r="AV72" s="957"/>
      <c r="AW72" s="960"/>
      <c r="AX72" s="957"/>
      <c r="AY72" s="960"/>
      <c r="AZ72" s="958"/>
      <c r="BA72" s="960"/>
      <c r="BB72" s="958"/>
      <c r="BC72" s="962"/>
      <c r="BD72" s="956"/>
      <c r="BE72" s="962"/>
      <c r="BF72" s="960"/>
      <c r="BG72" s="961"/>
      <c r="BH72" s="958"/>
      <c r="BI72" s="961"/>
      <c r="BJ72" s="958"/>
      <c r="BK72" s="961"/>
      <c r="BL72" s="957"/>
      <c r="BM72" s="960"/>
      <c r="BN72" s="958"/>
      <c r="BO72" s="961"/>
      <c r="BP72" s="958"/>
      <c r="BQ72" s="962"/>
      <c r="BR72" s="955"/>
      <c r="BS72" s="960"/>
      <c r="BT72" s="957"/>
      <c r="BU72" s="959"/>
      <c r="BV72" s="956"/>
      <c r="BW72" s="961"/>
      <c r="BX72" s="961"/>
      <c r="BY72" s="957"/>
      <c r="BZ72" s="960"/>
      <c r="CA72" s="958"/>
      <c r="CB72" s="961"/>
      <c r="CC72" s="958"/>
      <c r="CD72" s="961"/>
      <c r="CE72" s="957"/>
      <c r="CF72" s="960"/>
      <c r="CG72" s="958"/>
      <c r="CH72" s="962"/>
      <c r="CI72" s="956"/>
      <c r="CJ72" s="961"/>
      <c r="CK72" s="958"/>
      <c r="CL72" s="961"/>
      <c r="CM72" s="957"/>
      <c r="CN72" s="960"/>
      <c r="CO72" s="958"/>
      <c r="CP72" s="962"/>
      <c r="CQ72" s="956"/>
      <c r="CR72" s="962"/>
      <c r="CS72" s="956"/>
      <c r="CT72" s="961"/>
      <c r="CU72" s="957"/>
      <c r="CV72" s="960"/>
      <c r="CW72" s="958"/>
      <c r="CX72" s="961"/>
      <c r="CY72" s="957"/>
    </row>
    <row r="73" spans="3:103" s="954" customFormat="1" ht="36" customHeight="1" x14ac:dyDescent="0.25">
      <c r="C73" s="959">
        <f t="shared" si="0"/>
        <v>12</v>
      </c>
      <c r="D73" s="966"/>
      <c r="E73" s="753"/>
      <c r="F73" s="960"/>
      <c r="G73" s="957"/>
      <c r="H73" s="960"/>
      <c r="I73" s="957"/>
      <c r="J73" s="960"/>
      <c r="K73" s="961"/>
      <c r="L73" s="957"/>
      <c r="M73" s="960"/>
      <c r="N73" s="958"/>
      <c r="O73" s="962"/>
      <c r="P73" s="956"/>
      <c r="Q73" s="962"/>
      <c r="R73" s="960"/>
      <c r="S73" s="958"/>
      <c r="T73" s="962"/>
      <c r="U73" s="965"/>
      <c r="V73" s="960"/>
      <c r="W73" s="957"/>
      <c r="X73" s="960"/>
      <c r="Y73" s="957"/>
      <c r="Z73" s="960"/>
      <c r="AA73" s="957"/>
      <c r="AB73" s="960"/>
      <c r="AC73" s="958"/>
      <c r="AD73" s="961"/>
      <c r="AE73" s="958"/>
      <c r="AF73" s="961"/>
      <c r="AG73" s="958"/>
      <c r="AH73" s="961"/>
      <c r="AI73" s="958"/>
      <c r="AJ73" s="961"/>
      <c r="AK73" s="958"/>
      <c r="AL73" s="962"/>
      <c r="AM73" s="960"/>
      <c r="AN73" s="957"/>
      <c r="AO73" s="960"/>
      <c r="AP73" s="958"/>
      <c r="AQ73" s="962"/>
      <c r="AR73" s="960"/>
      <c r="AS73" s="961"/>
      <c r="AT73" s="957"/>
      <c r="AU73" s="960"/>
      <c r="AV73" s="957"/>
      <c r="AW73" s="960"/>
      <c r="AX73" s="957"/>
      <c r="AY73" s="960"/>
      <c r="AZ73" s="958"/>
      <c r="BA73" s="960"/>
      <c r="BB73" s="958"/>
      <c r="BC73" s="962"/>
      <c r="BD73" s="956"/>
      <c r="BE73" s="962"/>
      <c r="BF73" s="960"/>
      <c r="BG73" s="961"/>
      <c r="BH73" s="958"/>
      <c r="BI73" s="961"/>
      <c r="BJ73" s="958"/>
      <c r="BK73" s="961"/>
      <c r="BL73" s="957"/>
      <c r="BM73" s="960"/>
      <c r="BN73" s="958"/>
      <c r="BO73" s="961"/>
      <c r="BP73" s="958"/>
      <c r="BQ73" s="962"/>
      <c r="BR73" s="955"/>
      <c r="BS73" s="960"/>
      <c r="BT73" s="957"/>
      <c r="BU73" s="959"/>
      <c r="BV73" s="956"/>
      <c r="BW73" s="961"/>
      <c r="BX73" s="961"/>
      <c r="BY73" s="957"/>
      <c r="BZ73" s="960"/>
      <c r="CA73" s="958"/>
      <c r="CB73" s="961"/>
      <c r="CC73" s="958"/>
      <c r="CD73" s="961"/>
      <c r="CE73" s="957"/>
      <c r="CF73" s="960"/>
      <c r="CG73" s="958"/>
      <c r="CH73" s="962"/>
      <c r="CI73" s="956"/>
      <c r="CJ73" s="961"/>
      <c r="CK73" s="958"/>
      <c r="CL73" s="961"/>
      <c r="CM73" s="957"/>
      <c r="CN73" s="960"/>
      <c r="CO73" s="958"/>
      <c r="CP73" s="962"/>
      <c r="CQ73" s="956"/>
      <c r="CR73" s="962"/>
      <c r="CS73" s="956"/>
      <c r="CT73" s="961"/>
      <c r="CU73" s="957"/>
      <c r="CV73" s="960"/>
      <c r="CW73" s="958"/>
      <c r="CX73" s="961"/>
      <c r="CY73" s="957"/>
    </row>
    <row r="74" spans="3:103" s="954" customFormat="1" ht="36" customHeight="1" x14ac:dyDescent="0.25">
      <c r="C74" s="959">
        <f t="shared" si="0"/>
        <v>13</v>
      </c>
      <c r="D74" s="966"/>
      <c r="E74" s="753"/>
      <c r="F74" s="960"/>
      <c r="G74" s="957"/>
      <c r="H74" s="960"/>
      <c r="I74" s="957"/>
      <c r="J74" s="960"/>
      <c r="K74" s="961"/>
      <c r="L74" s="957"/>
      <c r="M74" s="960"/>
      <c r="N74" s="958"/>
      <c r="O74" s="962"/>
      <c r="P74" s="956"/>
      <c r="Q74" s="962"/>
      <c r="R74" s="960"/>
      <c r="S74" s="958"/>
      <c r="T74" s="962"/>
      <c r="U74" s="965"/>
      <c r="V74" s="960"/>
      <c r="W74" s="957"/>
      <c r="X74" s="960"/>
      <c r="Y74" s="957"/>
      <c r="Z74" s="960"/>
      <c r="AA74" s="957"/>
      <c r="AB74" s="960"/>
      <c r="AC74" s="958"/>
      <c r="AD74" s="961"/>
      <c r="AE74" s="958"/>
      <c r="AF74" s="961"/>
      <c r="AG74" s="958"/>
      <c r="AH74" s="961"/>
      <c r="AI74" s="958"/>
      <c r="AJ74" s="961"/>
      <c r="AK74" s="958"/>
      <c r="AL74" s="962"/>
      <c r="AM74" s="960"/>
      <c r="AN74" s="957"/>
      <c r="AO74" s="960"/>
      <c r="AP74" s="958"/>
      <c r="AQ74" s="962"/>
      <c r="AR74" s="960"/>
      <c r="AS74" s="961"/>
      <c r="AT74" s="957"/>
      <c r="AU74" s="960"/>
      <c r="AV74" s="957"/>
      <c r="AW74" s="960"/>
      <c r="AX74" s="957"/>
      <c r="AY74" s="960"/>
      <c r="AZ74" s="958"/>
      <c r="BA74" s="960"/>
      <c r="BB74" s="958"/>
      <c r="BC74" s="962"/>
      <c r="BD74" s="956"/>
      <c r="BE74" s="962"/>
      <c r="BF74" s="960"/>
      <c r="BG74" s="961"/>
      <c r="BH74" s="958"/>
      <c r="BI74" s="961"/>
      <c r="BJ74" s="958"/>
      <c r="BK74" s="961"/>
      <c r="BL74" s="957"/>
      <c r="BM74" s="960"/>
      <c r="BN74" s="958"/>
      <c r="BO74" s="961"/>
      <c r="BP74" s="958"/>
      <c r="BQ74" s="962"/>
      <c r="BR74" s="955"/>
      <c r="BS74" s="960"/>
      <c r="BT74" s="957"/>
      <c r="BU74" s="959"/>
      <c r="BV74" s="956"/>
      <c r="BW74" s="961"/>
      <c r="BX74" s="961"/>
      <c r="BY74" s="957"/>
      <c r="BZ74" s="960"/>
      <c r="CA74" s="958"/>
      <c r="CB74" s="961"/>
      <c r="CC74" s="958"/>
      <c r="CD74" s="961"/>
      <c r="CE74" s="957"/>
      <c r="CF74" s="960"/>
      <c r="CG74" s="958"/>
      <c r="CH74" s="962"/>
      <c r="CI74" s="956"/>
      <c r="CJ74" s="961"/>
      <c r="CK74" s="958"/>
      <c r="CL74" s="961"/>
      <c r="CM74" s="957"/>
      <c r="CN74" s="960"/>
      <c r="CO74" s="958"/>
      <c r="CP74" s="962"/>
      <c r="CQ74" s="956"/>
      <c r="CR74" s="962"/>
      <c r="CS74" s="956"/>
      <c r="CT74" s="961"/>
      <c r="CU74" s="957"/>
      <c r="CV74" s="960"/>
      <c r="CW74" s="958"/>
      <c r="CX74" s="961"/>
      <c r="CY74" s="957"/>
    </row>
    <row r="75" spans="3:103" s="954" customFormat="1" ht="36" customHeight="1" x14ac:dyDescent="0.25">
      <c r="C75" s="959">
        <f t="shared" si="0"/>
        <v>14</v>
      </c>
      <c r="D75" s="966"/>
      <c r="E75" s="753"/>
      <c r="F75" s="960"/>
      <c r="G75" s="957"/>
      <c r="H75" s="960"/>
      <c r="I75" s="957"/>
      <c r="J75" s="960"/>
      <c r="K75" s="961"/>
      <c r="L75" s="957"/>
      <c r="M75" s="960"/>
      <c r="N75" s="958"/>
      <c r="O75" s="962"/>
      <c r="P75" s="956"/>
      <c r="Q75" s="962"/>
      <c r="R75" s="960"/>
      <c r="S75" s="958"/>
      <c r="T75" s="962"/>
      <c r="U75" s="965"/>
      <c r="V75" s="960"/>
      <c r="W75" s="957"/>
      <c r="X75" s="960"/>
      <c r="Y75" s="957"/>
      <c r="Z75" s="960"/>
      <c r="AA75" s="957"/>
      <c r="AB75" s="960"/>
      <c r="AC75" s="958"/>
      <c r="AD75" s="961"/>
      <c r="AE75" s="958"/>
      <c r="AF75" s="961"/>
      <c r="AG75" s="958"/>
      <c r="AH75" s="961"/>
      <c r="AI75" s="958"/>
      <c r="AJ75" s="961"/>
      <c r="AK75" s="958"/>
      <c r="AL75" s="962"/>
      <c r="AM75" s="960"/>
      <c r="AN75" s="957"/>
      <c r="AO75" s="960"/>
      <c r="AP75" s="958"/>
      <c r="AQ75" s="962"/>
      <c r="AR75" s="960"/>
      <c r="AS75" s="961"/>
      <c r="AT75" s="957"/>
      <c r="AU75" s="960"/>
      <c r="AV75" s="957"/>
      <c r="AW75" s="960"/>
      <c r="AX75" s="957"/>
      <c r="AY75" s="960"/>
      <c r="AZ75" s="958"/>
      <c r="BA75" s="960"/>
      <c r="BB75" s="958"/>
      <c r="BC75" s="962"/>
      <c r="BD75" s="956"/>
      <c r="BE75" s="962"/>
      <c r="BF75" s="960"/>
      <c r="BG75" s="961"/>
      <c r="BH75" s="958"/>
      <c r="BI75" s="961"/>
      <c r="BJ75" s="958"/>
      <c r="BK75" s="961"/>
      <c r="BL75" s="957"/>
      <c r="BM75" s="960"/>
      <c r="BN75" s="958"/>
      <c r="BO75" s="961"/>
      <c r="BP75" s="958"/>
      <c r="BQ75" s="962"/>
      <c r="BR75" s="955"/>
      <c r="BS75" s="960"/>
      <c r="BT75" s="957"/>
      <c r="BU75" s="959"/>
      <c r="BV75" s="956"/>
      <c r="BW75" s="961"/>
      <c r="BX75" s="961"/>
      <c r="BY75" s="957"/>
      <c r="BZ75" s="960"/>
      <c r="CA75" s="958"/>
      <c r="CB75" s="961"/>
      <c r="CC75" s="958"/>
      <c r="CD75" s="961"/>
      <c r="CE75" s="957"/>
      <c r="CF75" s="960"/>
      <c r="CG75" s="958"/>
      <c r="CH75" s="962"/>
      <c r="CI75" s="956"/>
      <c r="CJ75" s="961"/>
      <c r="CK75" s="958"/>
      <c r="CL75" s="961"/>
      <c r="CM75" s="957"/>
      <c r="CN75" s="960"/>
      <c r="CO75" s="958"/>
      <c r="CP75" s="962"/>
      <c r="CQ75" s="956"/>
      <c r="CR75" s="962"/>
      <c r="CS75" s="956"/>
      <c r="CT75" s="961"/>
      <c r="CU75" s="957"/>
      <c r="CV75" s="960"/>
      <c r="CW75" s="958"/>
      <c r="CX75" s="961"/>
      <c r="CY75" s="957"/>
    </row>
    <row r="76" spans="3:103" s="954" customFormat="1" ht="36" customHeight="1" x14ac:dyDescent="0.25">
      <c r="C76" s="959">
        <f t="shared" ref="C76:C139" si="1">C75+1</f>
        <v>15</v>
      </c>
      <c r="D76" s="966"/>
      <c r="E76" s="753"/>
      <c r="F76" s="960"/>
      <c r="G76" s="957"/>
      <c r="H76" s="960"/>
      <c r="I76" s="957"/>
      <c r="J76" s="960"/>
      <c r="K76" s="961"/>
      <c r="L76" s="957"/>
      <c r="M76" s="960"/>
      <c r="N76" s="958"/>
      <c r="O76" s="962"/>
      <c r="P76" s="956"/>
      <c r="Q76" s="962"/>
      <c r="R76" s="960"/>
      <c r="S76" s="958"/>
      <c r="T76" s="962"/>
      <c r="U76" s="965"/>
      <c r="V76" s="960"/>
      <c r="W76" s="957"/>
      <c r="X76" s="960"/>
      <c r="Y76" s="957"/>
      <c r="Z76" s="960"/>
      <c r="AA76" s="957"/>
      <c r="AB76" s="960"/>
      <c r="AC76" s="958"/>
      <c r="AD76" s="961"/>
      <c r="AE76" s="958"/>
      <c r="AF76" s="961"/>
      <c r="AG76" s="958"/>
      <c r="AH76" s="961"/>
      <c r="AI76" s="958"/>
      <c r="AJ76" s="961"/>
      <c r="AK76" s="958"/>
      <c r="AL76" s="962"/>
      <c r="AM76" s="960"/>
      <c r="AN76" s="957"/>
      <c r="AO76" s="960"/>
      <c r="AP76" s="958"/>
      <c r="AQ76" s="962"/>
      <c r="AR76" s="960"/>
      <c r="AS76" s="961"/>
      <c r="AT76" s="957"/>
      <c r="AU76" s="960"/>
      <c r="AV76" s="957"/>
      <c r="AW76" s="960"/>
      <c r="AX76" s="957"/>
      <c r="AY76" s="960"/>
      <c r="AZ76" s="958"/>
      <c r="BA76" s="960"/>
      <c r="BB76" s="958"/>
      <c r="BC76" s="962"/>
      <c r="BD76" s="956"/>
      <c r="BE76" s="962"/>
      <c r="BF76" s="960"/>
      <c r="BG76" s="961"/>
      <c r="BH76" s="958"/>
      <c r="BI76" s="961"/>
      <c r="BJ76" s="958"/>
      <c r="BK76" s="961"/>
      <c r="BL76" s="957"/>
      <c r="BM76" s="960"/>
      <c r="BN76" s="958"/>
      <c r="BO76" s="961"/>
      <c r="BP76" s="958"/>
      <c r="BQ76" s="962"/>
      <c r="BR76" s="955"/>
      <c r="BS76" s="960"/>
      <c r="BT76" s="957"/>
      <c r="BU76" s="959"/>
      <c r="BV76" s="956"/>
      <c r="BW76" s="961"/>
      <c r="BX76" s="961"/>
      <c r="BY76" s="957"/>
      <c r="BZ76" s="960"/>
      <c r="CA76" s="958"/>
      <c r="CB76" s="961"/>
      <c r="CC76" s="958"/>
      <c r="CD76" s="961"/>
      <c r="CE76" s="957"/>
      <c r="CF76" s="960"/>
      <c r="CG76" s="958"/>
      <c r="CH76" s="962"/>
      <c r="CI76" s="956"/>
      <c r="CJ76" s="961"/>
      <c r="CK76" s="958"/>
      <c r="CL76" s="961"/>
      <c r="CM76" s="957"/>
      <c r="CN76" s="960"/>
      <c r="CO76" s="958"/>
      <c r="CP76" s="962"/>
      <c r="CQ76" s="956"/>
      <c r="CR76" s="962"/>
      <c r="CS76" s="956"/>
      <c r="CT76" s="961"/>
      <c r="CU76" s="957"/>
      <c r="CV76" s="960"/>
      <c r="CW76" s="958"/>
      <c r="CX76" s="961"/>
      <c r="CY76" s="957"/>
    </row>
    <row r="77" spans="3:103" s="509" customFormat="1" ht="36" customHeight="1" x14ac:dyDescent="0.25">
      <c r="C77" s="703">
        <f t="shared" si="1"/>
        <v>16</v>
      </c>
      <c r="D77" s="752"/>
      <c r="E77" s="753"/>
      <c r="F77" s="758"/>
      <c r="G77" s="755"/>
      <c r="H77" s="758"/>
      <c r="I77" s="755"/>
      <c r="J77" s="758"/>
      <c r="K77" s="760"/>
      <c r="L77" s="755"/>
      <c r="M77" s="758"/>
      <c r="N77" s="756"/>
      <c r="O77" s="759"/>
      <c r="P77" s="754"/>
      <c r="Q77" s="759"/>
      <c r="R77" s="758"/>
      <c r="S77" s="756"/>
      <c r="T77" s="759"/>
      <c r="U77" s="757"/>
      <c r="V77" s="758"/>
      <c r="W77" s="755"/>
      <c r="X77" s="758"/>
      <c r="Y77" s="755"/>
      <c r="Z77" s="758"/>
      <c r="AA77" s="755"/>
      <c r="AB77" s="758"/>
      <c r="AC77" s="756"/>
      <c r="AD77" s="760"/>
      <c r="AE77" s="756"/>
      <c r="AF77" s="760"/>
      <c r="AG77" s="756"/>
      <c r="AH77" s="760"/>
      <c r="AI77" s="756"/>
      <c r="AJ77" s="760"/>
      <c r="AK77" s="756"/>
      <c r="AL77" s="759"/>
      <c r="AM77" s="758"/>
      <c r="AN77" s="755"/>
      <c r="AO77" s="758"/>
      <c r="AP77" s="756"/>
      <c r="AQ77" s="759"/>
      <c r="AR77" s="758"/>
      <c r="AS77" s="760"/>
      <c r="AT77" s="755"/>
      <c r="AU77" s="758"/>
      <c r="AV77" s="755"/>
      <c r="AW77" s="758"/>
      <c r="AX77" s="755"/>
      <c r="AY77" s="758"/>
      <c r="AZ77" s="756"/>
      <c r="BA77" s="758"/>
      <c r="BB77" s="756"/>
      <c r="BC77" s="759"/>
      <c r="BD77" s="754"/>
      <c r="BE77" s="759"/>
      <c r="BF77" s="758"/>
      <c r="BG77" s="760"/>
      <c r="BH77" s="756"/>
      <c r="BI77" s="760"/>
      <c r="BJ77" s="756"/>
      <c r="BK77" s="760"/>
      <c r="BL77" s="755"/>
      <c r="BM77" s="758"/>
      <c r="BN77" s="756"/>
      <c r="BO77" s="760"/>
      <c r="BP77" s="756"/>
      <c r="BQ77" s="759"/>
      <c r="BR77" s="702"/>
      <c r="BS77" s="758"/>
      <c r="BT77" s="755"/>
      <c r="BU77" s="703"/>
      <c r="BV77" s="754"/>
      <c r="BW77" s="760"/>
      <c r="BX77" s="760"/>
      <c r="BY77" s="755"/>
      <c r="BZ77" s="758"/>
      <c r="CA77" s="756"/>
      <c r="CB77" s="760"/>
      <c r="CC77" s="756"/>
      <c r="CD77" s="760"/>
      <c r="CE77" s="755"/>
      <c r="CF77" s="758"/>
      <c r="CG77" s="756"/>
      <c r="CH77" s="759"/>
      <c r="CI77" s="754"/>
      <c r="CJ77" s="760"/>
      <c r="CK77" s="756"/>
      <c r="CL77" s="760"/>
      <c r="CM77" s="755"/>
      <c r="CN77" s="758"/>
      <c r="CO77" s="756"/>
      <c r="CP77" s="759"/>
      <c r="CQ77" s="754"/>
      <c r="CR77" s="759"/>
      <c r="CS77" s="754"/>
      <c r="CT77" s="760"/>
      <c r="CU77" s="755"/>
      <c r="CV77" s="758"/>
      <c r="CW77" s="756"/>
      <c r="CX77" s="760"/>
      <c r="CY77" s="755"/>
    </row>
    <row r="78" spans="3:103" s="509" customFormat="1" ht="36" customHeight="1" x14ac:dyDescent="0.25">
      <c r="C78" s="703">
        <f t="shared" si="1"/>
        <v>17</v>
      </c>
      <c r="D78" s="752"/>
      <c r="E78" s="753"/>
      <c r="F78" s="758"/>
      <c r="G78" s="755"/>
      <c r="H78" s="758"/>
      <c r="I78" s="755"/>
      <c r="J78" s="758"/>
      <c r="K78" s="760"/>
      <c r="L78" s="755"/>
      <c r="M78" s="758"/>
      <c r="N78" s="756"/>
      <c r="O78" s="759"/>
      <c r="P78" s="754"/>
      <c r="Q78" s="759"/>
      <c r="R78" s="758"/>
      <c r="S78" s="756"/>
      <c r="T78" s="759"/>
      <c r="U78" s="757"/>
      <c r="V78" s="758"/>
      <c r="W78" s="755"/>
      <c r="X78" s="758"/>
      <c r="Y78" s="755"/>
      <c r="Z78" s="758"/>
      <c r="AA78" s="755"/>
      <c r="AB78" s="758"/>
      <c r="AC78" s="756"/>
      <c r="AD78" s="760"/>
      <c r="AE78" s="756"/>
      <c r="AF78" s="760"/>
      <c r="AG78" s="756"/>
      <c r="AH78" s="760"/>
      <c r="AI78" s="756"/>
      <c r="AJ78" s="760"/>
      <c r="AK78" s="756"/>
      <c r="AL78" s="759"/>
      <c r="AM78" s="758"/>
      <c r="AN78" s="755"/>
      <c r="AO78" s="758"/>
      <c r="AP78" s="756"/>
      <c r="AQ78" s="759"/>
      <c r="AR78" s="758"/>
      <c r="AS78" s="760"/>
      <c r="AT78" s="755"/>
      <c r="AU78" s="758"/>
      <c r="AV78" s="755"/>
      <c r="AW78" s="758"/>
      <c r="AX78" s="755"/>
      <c r="AY78" s="758"/>
      <c r="AZ78" s="756"/>
      <c r="BA78" s="758"/>
      <c r="BB78" s="756"/>
      <c r="BC78" s="759"/>
      <c r="BD78" s="754"/>
      <c r="BE78" s="759"/>
      <c r="BF78" s="758"/>
      <c r="BG78" s="760"/>
      <c r="BH78" s="756"/>
      <c r="BI78" s="760"/>
      <c r="BJ78" s="756"/>
      <c r="BK78" s="760"/>
      <c r="BL78" s="755"/>
      <c r="BM78" s="758"/>
      <c r="BN78" s="756"/>
      <c r="BO78" s="760"/>
      <c r="BP78" s="756"/>
      <c r="BQ78" s="759"/>
      <c r="BR78" s="702"/>
      <c r="BS78" s="758"/>
      <c r="BT78" s="755"/>
      <c r="BU78" s="703"/>
      <c r="BV78" s="754"/>
      <c r="BW78" s="760"/>
      <c r="BX78" s="760"/>
      <c r="BY78" s="755"/>
      <c r="BZ78" s="758"/>
      <c r="CA78" s="756"/>
      <c r="CB78" s="760"/>
      <c r="CC78" s="756"/>
      <c r="CD78" s="760"/>
      <c r="CE78" s="755"/>
      <c r="CF78" s="758"/>
      <c r="CG78" s="756"/>
      <c r="CH78" s="759"/>
      <c r="CI78" s="754"/>
      <c r="CJ78" s="760"/>
      <c r="CK78" s="756"/>
      <c r="CL78" s="760"/>
      <c r="CM78" s="755"/>
      <c r="CN78" s="758"/>
      <c r="CO78" s="756"/>
      <c r="CP78" s="759"/>
      <c r="CQ78" s="754"/>
      <c r="CR78" s="759"/>
      <c r="CS78" s="754"/>
      <c r="CT78" s="760"/>
      <c r="CU78" s="755"/>
      <c r="CV78" s="758"/>
      <c r="CW78" s="756"/>
      <c r="CX78" s="760"/>
      <c r="CY78" s="755"/>
    </row>
    <row r="79" spans="3:103" s="509" customFormat="1" ht="36" customHeight="1" x14ac:dyDescent="0.25">
      <c r="C79" s="703">
        <f t="shared" si="1"/>
        <v>18</v>
      </c>
      <c r="D79" s="752"/>
      <c r="E79" s="753"/>
      <c r="F79" s="758"/>
      <c r="G79" s="755"/>
      <c r="H79" s="758"/>
      <c r="I79" s="755"/>
      <c r="J79" s="758"/>
      <c r="K79" s="760"/>
      <c r="L79" s="755"/>
      <c r="M79" s="758"/>
      <c r="N79" s="756"/>
      <c r="O79" s="759"/>
      <c r="P79" s="754"/>
      <c r="Q79" s="759"/>
      <c r="R79" s="758"/>
      <c r="S79" s="756"/>
      <c r="T79" s="759"/>
      <c r="U79" s="757"/>
      <c r="V79" s="758"/>
      <c r="W79" s="755"/>
      <c r="X79" s="758"/>
      <c r="Y79" s="755"/>
      <c r="Z79" s="758"/>
      <c r="AA79" s="755"/>
      <c r="AB79" s="758"/>
      <c r="AC79" s="756"/>
      <c r="AD79" s="760"/>
      <c r="AE79" s="756"/>
      <c r="AF79" s="760"/>
      <c r="AG79" s="756"/>
      <c r="AH79" s="760"/>
      <c r="AI79" s="756"/>
      <c r="AJ79" s="760"/>
      <c r="AK79" s="756"/>
      <c r="AL79" s="759"/>
      <c r="AM79" s="758"/>
      <c r="AN79" s="755"/>
      <c r="AO79" s="758"/>
      <c r="AP79" s="756"/>
      <c r="AQ79" s="759"/>
      <c r="AR79" s="758"/>
      <c r="AS79" s="760"/>
      <c r="AT79" s="755"/>
      <c r="AU79" s="758"/>
      <c r="AV79" s="755"/>
      <c r="AW79" s="758"/>
      <c r="AX79" s="755"/>
      <c r="AY79" s="758"/>
      <c r="AZ79" s="756"/>
      <c r="BA79" s="758"/>
      <c r="BB79" s="756"/>
      <c r="BC79" s="759"/>
      <c r="BD79" s="754"/>
      <c r="BE79" s="759"/>
      <c r="BF79" s="758"/>
      <c r="BG79" s="760"/>
      <c r="BH79" s="756"/>
      <c r="BI79" s="760"/>
      <c r="BJ79" s="756"/>
      <c r="BK79" s="760"/>
      <c r="BL79" s="755"/>
      <c r="BM79" s="758"/>
      <c r="BN79" s="756"/>
      <c r="BO79" s="760"/>
      <c r="BP79" s="756"/>
      <c r="BQ79" s="759"/>
      <c r="BR79" s="702"/>
      <c r="BS79" s="758"/>
      <c r="BT79" s="755"/>
      <c r="BU79" s="703"/>
      <c r="BV79" s="754"/>
      <c r="BW79" s="760"/>
      <c r="BX79" s="760"/>
      <c r="BY79" s="755"/>
      <c r="BZ79" s="758"/>
      <c r="CA79" s="756"/>
      <c r="CB79" s="760"/>
      <c r="CC79" s="756"/>
      <c r="CD79" s="760"/>
      <c r="CE79" s="755"/>
      <c r="CF79" s="758"/>
      <c r="CG79" s="756"/>
      <c r="CH79" s="759"/>
      <c r="CI79" s="754"/>
      <c r="CJ79" s="760"/>
      <c r="CK79" s="756"/>
      <c r="CL79" s="760"/>
      <c r="CM79" s="755"/>
      <c r="CN79" s="758"/>
      <c r="CO79" s="756"/>
      <c r="CP79" s="759"/>
      <c r="CQ79" s="754"/>
      <c r="CR79" s="759"/>
      <c r="CS79" s="754"/>
      <c r="CT79" s="760"/>
      <c r="CU79" s="755"/>
      <c r="CV79" s="758"/>
      <c r="CW79" s="756"/>
      <c r="CX79" s="760"/>
      <c r="CY79" s="755"/>
    </row>
    <row r="80" spans="3:103" s="509" customFormat="1" ht="36" customHeight="1" x14ac:dyDescent="0.25">
      <c r="C80" s="703">
        <f t="shared" si="1"/>
        <v>19</v>
      </c>
      <c r="D80" s="752"/>
      <c r="E80" s="753"/>
      <c r="F80" s="758"/>
      <c r="G80" s="755"/>
      <c r="H80" s="758"/>
      <c r="I80" s="755"/>
      <c r="J80" s="758"/>
      <c r="K80" s="760"/>
      <c r="L80" s="755"/>
      <c r="M80" s="758"/>
      <c r="N80" s="756"/>
      <c r="O80" s="759"/>
      <c r="P80" s="754"/>
      <c r="Q80" s="759"/>
      <c r="R80" s="758"/>
      <c r="S80" s="756"/>
      <c r="T80" s="759"/>
      <c r="U80" s="757"/>
      <c r="V80" s="758"/>
      <c r="W80" s="755"/>
      <c r="X80" s="758"/>
      <c r="Y80" s="755"/>
      <c r="Z80" s="758"/>
      <c r="AA80" s="755"/>
      <c r="AB80" s="758"/>
      <c r="AC80" s="756"/>
      <c r="AD80" s="760"/>
      <c r="AE80" s="756"/>
      <c r="AF80" s="760"/>
      <c r="AG80" s="756"/>
      <c r="AH80" s="760"/>
      <c r="AI80" s="756"/>
      <c r="AJ80" s="760"/>
      <c r="AK80" s="756"/>
      <c r="AL80" s="759"/>
      <c r="AM80" s="758"/>
      <c r="AN80" s="755"/>
      <c r="AO80" s="758"/>
      <c r="AP80" s="756"/>
      <c r="AQ80" s="759"/>
      <c r="AR80" s="754"/>
      <c r="AS80" s="760"/>
      <c r="AT80" s="755"/>
      <c r="AU80" s="758"/>
      <c r="AV80" s="755"/>
      <c r="AW80" s="758"/>
      <c r="AX80" s="755"/>
      <c r="AY80" s="758"/>
      <c r="AZ80" s="756"/>
      <c r="BA80" s="760"/>
      <c r="BB80" s="756"/>
      <c r="BC80" s="759"/>
      <c r="BD80" s="754"/>
      <c r="BE80" s="759"/>
      <c r="BF80" s="754"/>
      <c r="BG80" s="760"/>
      <c r="BH80" s="756"/>
      <c r="BI80" s="760"/>
      <c r="BJ80" s="756"/>
      <c r="BK80" s="760"/>
      <c r="BL80" s="755"/>
      <c r="BM80" s="758"/>
      <c r="BN80" s="756"/>
      <c r="BO80" s="760"/>
      <c r="BP80" s="756"/>
      <c r="BQ80" s="759"/>
      <c r="BR80" s="702"/>
      <c r="BS80" s="758"/>
      <c r="BT80" s="755"/>
      <c r="BU80" s="703"/>
      <c r="BV80" s="754"/>
      <c r="BW80" s="760"/>
      <c r="BX80" s="760"/>
      <c r="BY80" s="755"/>
      <c r="BZ80" s="758"/>
      <c r="CA80" s="756"/>
      <c r="CB80" s="760"/>
      <c r="CC80" s="756"/>
      <c r="CD80" s="760"/>
      <c r="CE80" s="755"/>
      <c r="CF80" s="758"/>
      <c r="CG80" s="756"/>
      <c r="CH80" s="759"/>
      <c r="CI80" s="754"/>
      <c r="CJ80" s="760"/>
      <c r="CK80" s="756"/>
      <c r="CL80" s="760"/>
      <c r="CM80" s="755"/>
      <c r="CN80" s="758"/>
      <c r="CO80" s="756"/>
      <c r="CP80" s="759"/>
      <c r="CQ80" s="754"/>
      <c r="CR80" s="759"/>
      <c r="CS80" s="754"/>
      <c r="CT80" s="760"/>
      <c r="CU80" s="755"/>
      <c r="CV80" s="758"/>
      <c r="CW80" s="756"/>
      <c r="CX80" s="760"/>
      <c r="CY80" s="755"/>
    </row>
    <row r="81" spans="3:103" s="509" customFormat="1" ht="36" customHeight="1" x14ac:dyDescent="0.25">
      <c r="C81" s="703">
        <f t="shared" si="1"/>
        <v>20</v>
      </c>
      <c r="D81" s="752"/>
      <c r="E81" s="753"/>
      <c r="F81" s="758"/>
      <c r="G81" s="755"/>
      <c r="H81" s="758"/>
      <c r="I81" s="755"/>
      <c r="J81" s="758"/>
      <c r="K81" s="760"/>
      <c r="L81" s="755"/>
      <c r="M81" s="758"/>
      <c r="N81" s="756"/>
      <c r="O81" s="759"/>
      <c r="P81" s="754"/>
      <c r="Q81" s="759"/>
      <c r="R81" s="758"/>
      <c r="S81" s="756"/>
      <c r="T81" s="759"/>
      <c r="U81" s="757"/>
      <c r="V81" s="758"/>
      <c r="W81" s="755"/>
      <c r="X81" s="758"/>
      <c r="Y81" s="755"/>
      <c r="Z81" s="758"/>
      <c r="AA81" s="755"/>
      <c r="AB81" s="758"/>
      <c r="AC81" s="756"/>
      <c r="AD81" s="760"/>
      <c r="AE81" s="756"/>
      <c r="AF81" s="760"/>
      <c r="AG81" s="756"/>
      <c r="AH81" s="760"/>
      <c r="AI81" s="756"/>
      <c r="AJ81" s="760"/>
      <c r="AK81" s="756"/>
      <c r="AL81" s="759"/>
      <c r="AM81" s="758"/>
      <c r="AN81" s="755"/>
      <c r="AO81" s="758"/>
      <c r="AP81" s="756"/>
      <c r="AQ81" s="759"/>
      <c r="AR81" s="754"/>
      <c r="AS81" s="760"/>
      <c r="AT81" s="755"/>
      <c r="AU81" s="758"/>
      <c r="AV81" s="755"/>
      <c r="AW81" s="758"/>
      <c r="AX81" s="755"/>
      <c r="AY81" s="758"/>
      <c r="AZ81" s="756"/>
      <c r="BA81" s="760"/>
      <c r="BB81" s="756"/>
      <c r="BC81" s="759"/>
      <c r="BD81" s="754"/>
      <c r="BE81" s="759"/>
      <c r="BF81" s="754"/>
      <c r="BG81" s="760"/>
      <c r="BH81" s="756"/>
      <c r="BI81" s="760"/>
      <c r="BJ81" s="756"/>
      <c r="BK81" s="760"/>
      <c r="BL81" s="755"/>
      <c r="BM81" s="758"/>
      <c r="BN81" s="756"/>
      <c r="BO81" s="760"/>
      <c r="BP81" s="756"/>
      <c r="BQ81" s="759"/>
      <c r="BR81" s="702"/>
      <c r="BS81" s="758"/>
      <c r="BT81" s="755"/>
      <c r="BU81" s="703"/>
      <c r="BV81" s="754"/>
      <c r="BW81" s="760"/>
      <c r="BX81" s="760"/>
      <c r="BY81" s="755"/>
      <c r="BZ81" s="758"/>
      <c r="CA81" s="756"/>
      <c r="CB81" s="760"/>
      <c r="CC81" s="756"/>
      <c r="CD81" s="760"/>
      <c r="CE81" s="755"/>
      <c r="CF81" s="758"/>
      <c r="CG81" s="756"/>
      <c r="CH81" s="759"/>
      <c r="CI81" s="754"/>
      <c r="CJ81" s="760"/>
      <c r="CK81" s="756"/>
      <c r="CL81" s="760"/>
      <c r="CM81" s="755"/>
      <c r="CN81" s="758"/>
      <c r="CO81" s="756"/>
      <c r="CP81" s="759"/>
      <c r="CQ81" s="754"/>
      <c r="CR81" s="759"/>
      <c r="CS81" s="754"/>
      <c r="CT81" s="760"/>
      <c r="CU81" s="755"/>
      <c r="CV81" s="758"/>
      <c r="CW81" s="756"/>
      <c r="CX81" s="760"/>
      <c r="CY81" s="755"/>
    </row>
    <row r="82" spans="3:103" s="509" customFormat="1" ht="36" customHeight="1" x14ac:dyDescent="0.25">
      <c r="C82" s="703">
        <f t="shared" si="1"/>
        <v>21</v>
      </c>
      <c r="D82" s="752"/>
      <c r="E82" s="753"/>
      <c r="F82" s="758"/>
      <c r="G82" s="755"/>
      <c r="H82" s="758"/>
      <c r="I82" s="755"/>
      <c r="J82" s="758"/>
      <c r="K82" s="760"/>
      <c r="L82" s="755"/>
      <c r="M82" s="758"/>
      <c r="N82" s="756"/>
      <c r="O82" s="759"/>
      <c r="P82" s="754"/>
      <c r="Q82" s="759"/>
      <c r="R82" s="758"/>
      <c r="S82" s="756"/>
      <c r="T82" s="759"/>
      <c r="U82" s="757"/>
      <c r="V82" s="758"/>
      <c r="W82" s="755"/>
      <c r="X82" s="758"/>
      <c r="Y82" s="755"/>
      <c r="Z82" s="758"/>
      <c r="AA82" s="755"/>
      <c r="AB82" s="758"/>
      <c r="AC82" s="756"/>
      <c r="AD82" s="760"/>
      <c r="AE82" s="756"/>
      <c r="AF82" s="760"/>
      <c r="AG82" s="756"/>
      <c r="AH82" s="760"/>
      <c r="AI82" s="756"/>
      <c r="AJ82" s="760"/>
      <c r="AK82" s="756"/>
      <c r="AL82" s="759"/>
      <c r="AM82" s="758"/>
      <c r="AN82" s="755"/>
      <c r="AO82" s="758"/>
      <c r="AP82" s="756"/>
      <c r="AQ82" s="759"/>
      <c r="AR82" s="754"/>
      <c r="AS82" s="760"/>
      <c r="AT82" s="755"/>
      <c r="AU82" s="758"/>
      <c r="AV82" s="755"/>
      <c r="AW82" s="758"/>
      <c r="AX82" s="755"/>
      <c r="AY82" s="758"/>
      <c r="AZ82" s="756"/>
      <c r="BA82" s="760"/>
      <c r="BB82" s="756"/>
      <c r="BC82" s="759"/>
      <c r="BD82" s="754"/>
      <c r="BE82" s="759"/>
      <c r="BF82" s="754"/>
      <c r="BG82" s="760"/>
      <c r="BH82" s="756"/>
      <c r="BI82" s="760"/>
      <c r="BJ82" s="756"/>
      <c r="BK82" s="760"/>
      <c r="BL82" s="755"/>
      <c r="BM82" s="758"/>
      <c r="BN82" s="756"/>
      <c r="BO82" s="760"/>
      <c r="BP82" s="756"/>
      <c r="BQ82" s="759"/>
      <c r="BR82" s="702"/>
      <c r="BS82" s="758"/>
      <c r="BT82" s="755"/>
      <c r="BU82" s="703"/>
      <c r="BV82" s="754"/>
      <c r="BW82" s="760"/>
      <c r="BX82" s="760"/>
      <c r="BY82" s="755"/>
      <c r="BZ82" s="758"/>
      <c r="CA82" s="756"/>
      <c r="CB82" s="760"/>
      <c r="CC82" s="756"/>
      <c r="CD82" s="760"/>
      <c r="CE82" s="755"/>
      <c r="CF82" s="758"/>
      <c r="CG82" s="756"/>
      <c r="CH82" s="759"/>
      <c r="CI82" s="754"/>
      <c r="CJ82" s="760"/>
      <c r="CK82" s="756"/>
      <c r="CL82" s="760"/>
      <c r="CM82" s="755"/>
      <c r="CN82" s="758"/>
      <c r="CO82" s="756"/>
      <c r="CP82" s="759"/>
      <c r="CQ82" s="754"/>
      <c r="CR82" s="759"/>
      <c r="CS82" s="754"/>
      <c r="CT82" s="760"/>
      <c r="CU82" s="755"/>
      <c r="CV82" s="758"/>
      <c r="CW82" s="756"/>
      <c r="CX82" s="760"/>
      <c r="CY82" s="755"/>
    </row>
    <row r="83" spans="3:103" s="509" customFormat="1" ht="36" customHeight="1" x14ac:dyDescent="0.25">
      <c r="C83" s="703">
        <f t="shared" si="1"/>
        <v>22</v>
      </c>
      <c r="D83" s="752"/>
      <c r="E83" s="753"/>
      <c r="F83" s="758"/>
      <c r="G83" s="755"/>
      <c r="H83" s="758"/>
      <c r="I83" s="755"/>
      <c r="J83" s="758"/>
      <c r="K83" s="760"/>
      <c r="L83" s="755"/>
      <c r="M83" s="758"/>
      <c r="N83" s="756"/>
      <c r="O83" s="759"/>
      <c r="P83" s="754"/>
      <c r="Q83" s="759"/>
      <c r="R83" s="758"/>
      <c r="S83" s="756"/>
      <c r="T83" s="759"/>
      <c r="U83" s="757"/>
      <c r="V83" s="758"/>
      <c r="W83" s="755"/>
      <c r="X83" s="758"/>
      <c r="Y83" s="755"/>
      <c r="Z83" s="758"/>
      <c r="AA83" s="755"/>
      <c r="AB83" s="758"/>
      <c r="AC83" s="756"/>
      <c r="AD83" s="760"/>
      <c r="AE83" s="756"/>
      <c r="AF83" s="760"/>
      <c r="AG83" s="756"/>
      <c r="AH83" s="760"/>
      <c r="AI83" s="756"/>
      <c r="AJ83" s="760"/>
      <c r="AK83" s="756"/>
      <c r="AL83" s="759"/>
      <c r="AM83" s="758"/>
      <c r="AN83" s="755"/>
      <c r="AO83" s="758"/>
      <c r="AP83" s="756"/>
      <c r="AQ83" s="759"/>
      <c r="AR83" s="754"/>
      <c r="AS83" s="760"/>
      <c r="AT83" s="755"/>
      <c r="AU83" s="758"/>
      <c r="AV83" s="755"/>
      <c r="AW83" s="758"/>
      <c r="AX83" s="755"/>
      <c r="AY83" s="758"/>
      <c r="AZ83" s="756"/>
      <c r="BA83" s="760"/>
      <c r="BB83" s="756"/>
      <c r="BC83" s="759"/>
      <c r="BD83" s="754"/>
      <c r="BE83" s="759"/>
      <c r="BF83" s="754"/>
      <c r="BG83" s="760"/>
      <c r="BH83" s="756"/>
      <c r="BI83" s="760"/>
      <c r="BJ83" s="756"/>
      <c r="BK83" s="760"/>
      <c r="BL83" s="755"/>
      <c r="BM83" s="758"/>
      <c r="BN83" s="756"/>
      <c r="BO83" s="760"/>
      <c r="BP83" s="756"/>
      <c r="BQ83" s="759"/>
      <c r="BR83" s="702"/>
      <c r="BS83" s="758"/>
      <c r="BT83" s="755"/>
      <c r="BU83" s="703"/>
      <c r="BV83" s="754"/>
      <c r="BW83" s="760"/>
      <c r="BX83" s="760"/>
      <c r="BY83" s="755"/>
      <c r="BZ83" s="758"/>
      <c r="CA83" s="756"/>
      <c r="CB83" s="760"/>
      <c r="CC83" s="756"/>
      <c r="CD83" s="760"/>
      <c r="CE83" s="755"/>
      <c r="CF83" s="758"/>
      <c r="CG83" s="756"/>
      <c r="CH83" s="759"/>
      <c r="CI83" s="754"/>
      <c r="CJ83" s="760"/>
      <c r="CK83" s="756"/>
      <c r="CL83" s="760"/>
      <c r="CM83" s="755"/>
      <c r="CN83" s="758"/>
      <c r="CO83" s="756"/>
      <c r="CP83" s="759"/>
      <c r="CQ83" s="754"/>
      <c r="CR83" s="759"/>
      <c r="CS83" s="754"/>
      <c r="CT83" s="760"/>
      <c r="CU83" s="755"/>
      <c r="CV83" s="758"/>
      <c r="CW83" s="756"/>
      <c r="CX83" s="760"/>
      <c r="CY83" s="755"/>
    </row>
    <row r="84" spans="3:103" s="509" customFormat="1" ht="36" customHeight="1" x14ac:dyDescent="0.25">
      <c r="C84" s="703">
        <f t="shared" si="1"/>
        <v>23</v>
      </c>
      <c r="D84" s="752"/>
      <c r="E84" s="753"/>
      <c r="F84" s="758"/>
      <c r="G84" s="755"/>
      <c r="H84" s="758"/>
      <c r="I84" s="755"/>
      <c r="J84" s="758"/>
      <c r="K84" s="760"/>
      <c r="L84" s="755"/>
      <c r="M84" s="758"/>
      <c r="N84" s="756"/>
      <c r="O84" s="759"/>
      <c r="P84" s="754"/>
      <c r="Q84" s="759"/>
      <c r="R84" s="758"/>
      <c r="S84" s="756"/>
      <c r="T84" s="759"/>
      <c r="U84" s="757"/>
      <c r="V84" s="758"/>
      <c r="W84" s="755"/>
      <c r="X84" s="758"/>
      <c r="Y84" s="755"/>
      <c r="Z84" s="758"/>
      <c r="AA84" s="755"/>
      <c r="AB84" s="758"/>
      <c r="AC84" s="756"/>
      <c r="AD84" s="760"/>
      <c r="AE84" s="756"/>
      <c r="AF84" s="760"/>
      <c r="AG84" s="756"/>
      <c r="AH84" s="760"/>
      <c r="AI84" s="756"/>
      <c r="AJ84" s="760"/>
      <c r="AK84" s="756"/>
      <c r="AL84" s="759"/>
      <c r="AM84" s="758"/>
      <c r="AN84" s="755"/>
      <c r="AO84" s="758"/>
      <c r="AP84" s="756"/>
      <c r="AQ84" s="759"/>
      <c r="AR84" s="754"/>
      <c r="AS84" s="760"/>
      <c r="AT84" s="755"/>
      <c r="AU84" s="758"/>
      <c r="AV84" s="755"/>
      <c r="AW84" s="758"/>
      <c r="AX84" s="755"/>
      <c r="AY84" s="758"/>
      <c r="AZ84" s="756"/>
      <c r="BA84" s="760"/>
      <c r="BB84" s="756"/>
      <c r="BC84" s="759"/>
      <c r="BD84" s="754"/>
      <c r="BE84" s="759"/>
      <c r="BF84" s="754"/>
      <c r="BG84" s="760"/>
      <c r="BH84" s="756"/>
      <c r="BI84" s="760"/>
      <c r="BJ84" s="756"/>
      <c r="BK84" s="760"/>
      <c r="BL84" s="755"/>
      <c r="BM84" s="758"/>
      <c r="BN84" s="756"/>
      <c r="BO84" s="760"/>
      <c r="BP84" s="756"/>
      <c r="BQ84" s="759"/>
      <c r="BR84" s="702"/>
      <c r="BS84" s="758"/>
      <c r="BT84" s="755"/>
      <c r="BU84" s="703"/>
      <c r="BV84" s="754"/>
      <c r="BW84" s="760"/>
      <c r="BX84" s="760"/>
      <c r="BY84" s="755"/>
      <c r="BZ84" s="758"/>
      <c r="CA84" s="756"/>
      <c r="CB84" s="760"/>
      <c r="CC84" s="756"/>
      <c r="CD84" s="760"/>
      <c r="CE84" s="755"/>
      <c r="CF84" s="758"/>
      <c r="CG84" s="756"/>
      <c r="CH84" s="759"/>
      <c r="CI84" s="754"/>
      <c r="CJ84" s="760"/>
      <c r="CK84" s="756"/>
      <c r="CL84" s="760"/>
      <c r="CM84" s="755"/>
      <c r="CN84" s="758"/>
      <c r="CO84" s="756"/>
      <c r="CP84" s="759"/>
      <c r="CQ84" s="754"/>
      <c r="CR84" s="759"/>
      <c r="CS84" s="754"/>
      <c r="CT84" s="760"/>
      <c r="CU84" s="755"/>
      <c r="CV84" s="758"/>
      <c r="CW84" s="756"/>
      <c r="CX84" s="760"/>
      <c r="CY84" s="755"/>
    </row>
    <row r="85" spans="3:103" s="509" customFormat="1" ht="36" customHeight="1" x14ac:dyDescent="0.25">
      <c r="C85" s="703">
        <f t="shared" si="1"/>
        <v>24</v>
      </c>
      <c r="D85" s="752"/>
      <c r="E85" s="753"/>
      <c r="F85" s="758"/>
      <c r="G85" s="755"/>
      <c r="H85" s="758"/>
      <c r="I85" s="755"/>
      <c r="J85" s="758"/>
      <c r="K85" s="760"/>
      <c r="L85" s="755"/>
      <c r="M85" s="758"/>
      <c r="N85" s="756"/>
      <c r="O85" s="759"/>
      <c r="P85" s="754"/>
      <c r="Q85" s="759"/>
      <c r="R85" s="758"/>
      <c r="S85" s="756"/>
      <c r="T85" s="759"/>
      <c r="U85" s="757"/>
      <c r="V85" s="758"/>
      <c r="W85" s="755"/>
      <c r="X85" s="758"/>
      <c r="Y85" s="755"/>
      <c r="Z85" s="758"/>
      <c r="AA85" s="755"/>
      <c r="AB85" s="758"/>
      <c r="AC85" s="756"/>
      <c r="AD85" s="760"/>
      <c r="AE85" s="756"/>
      <c r="AF85" s="760"/>
      <c r="AG85" s="756"/>
      <c r="AH85" s="760"/>
      <c r="AI85" s="756"/>
      <c r="AJ85" s="760"/>
      <c r="AK85" s="756"/>
      <c r="AL85" s="759"/>
      <c r="AM85" s="758"/>
      <c r="AN85" s="755"/>
      <c r="AO85" s="758"/>
      <c r="AP85" s="756"/>
      <c r="AQ85" s="759"/>
      <c r="AR85" s="754"/>
      <c r="AS85" s="760"/>
      <c r="AT85" s="755"/>
      <c r="AU85" s="758"/>
      <c r="AV85" s="755"/>
      <c r="AW85" s="758"/>
      <c r="AX85" s="755"/>
      <c r="AY85" s="758"/>
      <c r="AZ85" s="756"/>
      <c r="BA85" s="760"/>
      <c r="BB85" s="756"/>
      <c r="BC85" s="759"/>
      <c r="BD85" s="754"/>
      <c r="BE85" s="759"/>
      <c r="BF85" s="754"/>
      <c r="BG85" s="760"/>
      <c r="BH85" s="756"/>
      <c r="BI85" s="760"/>
      <c r="BJ85" s="756"/>
      <c r="BK85" s="760"/>
      <c r="BL85" s="755"/>
      <c r="BM85" s="758"/>
      <c r="BN85" s="756"/>
      <c r="BO85" s="760"/>
      <c r="BP85" s="756"/>
      <c r="BQ85" s="759"/>
      <c r="BR85" s="702"/>
      <c r="BS85" s="758"/>
      <c r="BT85" s="755"/>
      <c r="BU85" s="703"/>
      <c r="BV85" s="754"/>
      <c r="BW85" s="760"/>
      <c r="BX85" s="760"/>
      <c r="BY85" s="755"/>
      <c r="BZ85" s="758"/>
      <c r="CA85" s="756"/>
      <c r="CB85" s="760"/>
      <c r="CC85" s="756"/>
      <c r="CD85" s="760"/>
      <c r="CE85" s="755"/>
      <c r="CF85" s="758"/>
      <c r="CG85" s="756"/>
      <c r="CH85" s="759"/>
      <c r="CI85" s="754"/>
      <c r="CJ85" s="760"/>
      <c r="CK85" s="756"/>
      <c r="CL85" s="760"/>
      <c r="CM85" s="755"/>
      <c r="CN85" s="758"/>
      <c r="CO85" s="756"/>
      <c r="CP85" s="759"/>
      <c r="CQ85" s="754"/>
      <c r="CR85" s="759"/>
      <c r="CS85" s="754"/>
      <c r="CT85" s="760"/>
      <c r="CU85" s="755"/>
      <c r="CV85" s="758"/>
      <c r="CW85" s="756"/>
      <c r="CX85" s="760"/>
      <c r="CY85" s="755"/>
    </row>
    <row r="86" spans="3:103" s="509" customFormat="1" ht="36" customHeight="1" x14ac:dyDescent="0.25">
      <c r="C86" s="703">
        <f t="shared" si="1"/>
        <v>25</v>
      </c>
      <c r="D86" s="752"/>
      <c r="E86" s="753"/>
      <c r="F86" s="758"/>
      <c r="G86" s="755"/>
      <c r="H86" s="758"/>
      <c r="I86" s="755"/>
      <c r="J86" s="758"/>
      <c r="K86" s="760"/>
      <c r="L86" s="755"/>
      <c r="M86" s="758"/>
      <c r="N86" s="756"/>
      <c r="O86" s="759"/>
      <c r="P86" s="754"/>
      <c r="Q86" s="759"/>
      <c r="R86" s="758"/>
      <c r="S86" s="756"/>
      <c r="T86" s="759"/>
      <c r="U86" s="757"/>
      <c r="V86" s="758"/>
      <c r="W86" s="755"/>
      <c r="X86" s="758"/>
      <c r="Y86" s="755"/>
      <c r="Z86" s="758"/>
      <c r="AA86" s="755"/>
      <c r="AB86" s="758"/>
      <c r="AC86" s="756"/>
      <c r="AD86" s="760"/>
      <c r="AE86" s="756"/>
      <c r="AF86" s="760"/>
      <c r="AG86" s="756"/>
      <c r="AH86" s="760"/>
      <c r="AI86" s="756"/>
      <c r="AJ86" s="760"/>
      <c r="AK86" s="756"/>
      <c r="AL86" s="759"/>
      <c r="AM86" s="758"/>
      <c r="AN86" s="755"/>
      <c r="AO86" s="758"/>
      <c r="AP86" s="756"/>
      <c r="AQ86" s="759"/>
      <c r="AR86" s="754"/>
      <c r="AS86" s="760"/>
      <c r="AT86" s="755"/>
      <c r="AU86" s="758"/>
      <c r="AV86" s="755"/>
      <c r="AW86" s="758"/>
      <c r="AX86" s="755"/>
      <c r="AY86" s="758"/>
      <c r="AZ86" s="756"/>
      <c r="BA86" s="760"/>
      <c r="BB86" s="756"/>
      <c r="BC86" s="759"/>
      <c r="BD86" s="754"/>
      <c r="BE86" s="759"/>
      <c r="BF86" s="754"/>
      <c r="BG86" s="760"/>
      <c r="BH86" s="756"/>
      <c r="BI86" s="760"/>
      <c r="BJ86" s="756"/>
      <c r="BK86" s="760"/>
      <c r="BL86" s="755"/>
      <c r="BM86" s="758"/>
      <c r="BN86" s="756"/>
      <c r="BO86" s="760"/>
      <c r="BP86" s="756"/>
      <c r="BQ86" s="759"/>
      <c r="BR86" s="702"/>
      <c r="BS86" s="758"/>
      <c r="BT86" s="755"/>
      <c r="BU86" s="703"/>
      <c r="BV86" s="754"/>
      <c r="BW86" s="760"/>
      <c r="BX86" s="760"/>
      <c r="BY86" s="755"/>
      <c r="BZ86" s="758"/>
      <c r="CA86" s="756"/>
      <c r="CB86" s="760"/>
      <c r="CC86" s="756"/>
      <c r="CD86" s="760"/>
      <c r="CE86" s="755"/>
      <c r="CF86" s="758"/>
      <c r="CG86" s="756"/>
      <c r="CH86" s="759"/>
      <c r="CI86" s="754"/>
      <c r="CJ86" s="760"/>
      <c r="CK86" s="756"/>
      <c r="CL86" s="760"/>
      <c r="CM86" s="755"/>
      <c r="CN86" s="758"/>
      <c r="CO86" s="756"/>
      <c r="CP86" s="759"/>
      <c r="CQ86" s="754"/>
      <c r="CR86" s="759"/>
      <c r="CS86" s="754"/>
      <c r="CT86" s="760"/>
      <c r="CU86" s="755"/>
      <c r="CV86" s="758"/>
      <c r="CW86" s="756"/>
      <c r="CX86" s="760"/>
      <c r="CY86" s="755"/>
    </row>
    <row r="87" spans="3:103" s="509" customFormat="1" ht="36" customHeight="1" x14ac:dyDescent="0.25">
      <c r="C87" s="703">
        <f t="shared" si="1"/>
        <v>26</v>
      </c>
      <c r="D87" s="752"/>
      <c r="E87" s="753"/>
      <c r="F87" s="758"/>
      <c r="G87" s="755"/>
      <c r="H87" s="758"/>
      <c r="I87" s="755"/>
      <c r="J87" s="758"/>
      <c r="K87" s="760"/>
      <c r="L87" s="755"/>
      <c r="M87" s="758"/>
      <c r="N87" s="756"/>
      <c r="O87" s="759"/>
      <c r="P87" s="754"/>
      <c r="Q87" s="759"/>
      <c r="R87" s="758"/>
      <c r="S87" s="756"/>
      <c r="T87" s="759"/>
      <c r="U87" s="757"/>
      <c r="V87" s="758"/>
      <c r="W87" s="755"/>
      <c r="X87" s="758"/>
      <c r="Y87" s="755"/>
      <c r="Z87" s="758"/>
      <c r="AA87" s="755"/>
      <c r="AB87" s="758"/>
      <c r="AC87" s="756"/>
      <c r="AD87" s="760"/>
      <c r="AE87" s="756"/>
      <c r="AF87" s="760"/>
      <c r="AG87" s="756"/>
      <c r="AH87" s="760"/>
      <c r="AI87" s="756"/>
      <c r="AJ87" s="760"/>
      <c r="AK87" s="756"/>
      <c r="AL87" s="759"/>
      <c r="AM87" s="758"/>
      <c r="AN87" s="755"/>
      <c r="AO87" s="758"/>
      <c r="AP87" s="756"/>
      <c r="AQ87" s="759"/>
      <c r="AR87" s="754"/>
      <c r="AS87" s="760"/>
      <c r="AT87" s="755"/>
      <c r="AU87" s="758"/>
      <c r="AV87" s="755"/>
      <c r="AW87" s="758"/>
      <c r="AX87" s="755"/>
      <c r="AY87" s="758"/>
      <c r="AZ87" s="756"/>
      <c r="BA87" s="760"/>
      <c r="BB87" s="756"/>
      <c r="BC87" s="759"/>
      <c r="BD87" s="754"/>
      <c r="BE87" s="759"/>
      <c r="BF87" s="754"/>
      <c r="BG87" s="760"/>
      <c r="BH87" s="756"/>
      <c r="BI87" s="760"/>
      <c r="BJ87" s="756"/>
      <c r="BK87" s="760"/>
      <c r="BL87" s="755"/>
      <c r="BM87" s="758"/>
      <c r="BN87" s="756"/>
      <c r="BO87" s="760"/>
      <c r="BP87" s="756"/>
      <c r="BQ87" s="759"/>
      <c r="BR87" s="702"/>
      <c r="BS87" s="758"/>
      <c r="BT87" s="755"/>
      <c r="BU87" s="703"/>
      <c r="BV87" s="754"/>
      <c r="BW87" s="760"/>
      <c r="BX87" s="760"/>
      <c r="BY87" s="755"/>
      <c r="BZ87" s="758"/>
      <c r="CA87" s="756"/>
      <c r="CB87" s="760"/>
      <c r="CC87" s="756"/>
      <c r="CD87" s="760"/>
      <c r="CE87" s="755"/>
      <c r="CF87" s="758"/>
      <c r="CG87" s="756"/>
      <c r="CH87" s="759"/>
      <c r="CI87" s="754"/>
      <c r="CJ87" s="760"/>
      <c r="CK87" s="756"/>
      <c r="CL87" s="760"/>
      <c r="CM87" s="755"/>
      <c r="CN87" s="758"/>
      <c r="CO87" s="756"/>
      <c r="CP87" s="759"/>
      <c r="CQ87" s="754"/>
      <c r="CR87" s="759"/>
      <c r="CS87" s="754"/>
      <c r="CT87" s="760"/>
      <c r="CU87" s="755"/>
      <c r="CV87" s="758"/>
      <c r="CW87" s="756"/>
      <c r="CX87" s="760"/>
      <c r="CY87" s="755"/>
    </row>
    <row r="88" spans="3:103" s="509" customFormat="1" ht="36" customHeight="1" x14ac:dyDescent="0.25">
      <c r="C88" s="703">
        <f t="shared" si="1"/>
        <v>27</v>
      </c>
      <c r="D88" s="752"/>
      <c r="E88" s="753"/>
      <c r="F88" s="758"/>
      <c r="G88" s="755"/>
      <c r="H88" s="758"/>
      <c r="I88" s="755"/>
      <c r="J88" s="758"/>
      <c r="K88" s="760"/>
      <c r="L88" s="755"/>
      <c r="M88" s="758"/>
      <c r="N88" s="756"/>
      <c r="O88" s="759"/>
      <c r="P88" s="754"/>
      <c r="Q88" s="759"/>
      <c r="R88" s="758"/>
      <c r="S88" s="756"/>
      <c r="T88" s="759"/>
      <c r="U88" s="757"/>
      <c r="V88" s="758"/>
      <c r="W88" s="755"/>
      <c r="X88" s="758"/>
      <c r="Y88" s="755"/>
      <c r="Z88" s="758"/>
      <c r="AA88" s="755"/>
      <c r="AB88" s="758"/>
      <c r="AC88" s="756"/>
      <c r="AD88" s="760"/>
      <c r="AE88" s="756"/>
      <c r="AF88" s="760"/>
      <c r="AG88" s="756"/>
      <c r="AH88" s="760"/>
      <c r="AI88" s="756"/>
      <c r="AJ88" s="760"/>
      <c r="AK88" s="756"/>
      <c r="AL88" s="759"/>
      <c r="AM88" s="758"/>
      <c r="AN88" s="755"/>
      <c r="AO88" s="758"/>
      <c r="AP88" s="756"/>
      <c r="AQ88" s="759"/>
      <c r="AR88" s="754"/>
      <c r="AS88" s="760"/>
      <c r="AT88" s="755"/>
      <c r="AU88" s="758"/>
      <c r="AV88" s="755"/>
      <c r="AW88" s="758"/>
      <c r="AX88" s="755"/>
      <c r="AY88" s="758"/>
      <c r="AZ88" s="756"/>
      <c r="BA88" s="760"/>
      <c r="BB88" s="756"/>
      <c r="BC88" s="759"/>
      <c r="BD88" s="754"/>
      <c r="BE88" s="759"/>
      <c r="BF88" s="754"/>
      <c r="BG88" s="760"/>
      <c r="BH88" s="756"/>
      <c r="BI88" s="760"/>
      <c r="BJ88" s="756"/>
      <c r="BK88" s="760"/>
      <c r="BL88" s="755"/>
      <c r="BM88" s="758"/>
      <c r="BN88" s="756"/>
      <c r="BO88" s="760"/>
      <c r="BP88" s="756"/>
      <c r="BQ88" s="759"/>
      <c r="BR88" s="702"/>
      <c r="BS88" s="758"/>
      <c r="BT88" s="755"/>
      <c r="BU88" s="703"/>
      <c r="BV88" s="754"/>
      <c r="BW88" s="760"/>
      <c r="BX88" s="760"/>
      <c r="BY88" s="755"/>
      <c r="BZ88" s="758"/>
      <c r="CA88" s="756"/>
      <c r="CB88" s="760"/>
      <c r="CC88" s="756"/>
      <c r="CD88" s="760"/>
      <c r="CE88" s="755"/>
      <c r="CF88" s="758"/>
      <c r="CG88" s="756"/>
      <c r="CH88" s="759"/>
      <c r="CI88" s="754"/>
      <c r="CJ88" s="760"/>
      <c r="CK88" s="756"/>
      <c r="CL88" s="760"/>
      <c r="CM88" s="755"/>
      <c r="CN88" s="758"/>
      <c r="CO88" s="756"/>
      <c r="CP88" s="759"/>
      <c r="CQ88" s="754"/>
      <c r="CR88" s="759"/>
      <c r="CS88" s="754"/>
      <c r="CT88" s="760"/>
      <c r="CU88" s="755"/>
      <c r="CV88" s="758"/>
      <c r="CW88" s="756"/>
      <c r="CX88" s="760"/>
      <c r="CY88" s="755"/>
    </row>
    <row r="89" spans="3:103" s="509" customFormat="1" ht="36" customHeight="1" x14ac:dyDescent="0.25">
      <c r="C89" s="703">
        <f t="shared" si="1"/>
        <v>28</v>
      </c>
      <c r="D89" s="752"/>
      <c r="E89" s="753"/>
      <c r="F89" s="758"/>
      <c r="G89" s="755"/>
      <c r="H89" s="758"/>
      <c r="I89" s="755"/>
      <c r="J89" s="758"/>
      <c r="K89" s="760"/>
      <c r="L89" s="755"/>
      <c r="M89" s="758"/>
      <c r="N89" s="756"/>
      <c r="O89" s="759"/>
      <c r="P89" s="754"/>
      <c r="Q89" s="759"/>
      <c r="R89" s="758"/>
      <c r="S89" s="756"/>
      <c r="T89" s="759"/>
      <c r="U89" s="757"/>
      <c r="V89" s="758"/>
      <c r="W89" s="755"/>
      <c r="X89" s="758"/>
      <c r="Y89" s="755"/>
      <c r="Z89" s="758"/>
      <c r="AA89" s="755"/>
      <c r="AB89" s="758"/>
      <c r="AC89" s="756"/>
      <c r="AD89" s="760"/>
      <c r="AE89" s="756"/>
      <c r="AF89" s="760"/>
      <c r="AG89" s="756"/>
      <c r="AH89" s="760"/>
      <c r="AI89" s="756"/>
      <c r="AJ89" s="760"/>
      <c r="AK89" s="756"/>
      <c r="AL89" s="759"/>
      <c r="AM89" s="758"/>
      <c r="AN89" s="755"/>
      <c r="AO89" s="758"/>
      <c r="AP89" s="756"/>
      <c r="AQ89" s="759"/>
      <c r="AR89" s="754"/>
      <c r="AS89" s="760"/>
      <c r="AT89" s="755"/>
      <c r="AU89" s="758"/>
      <c r="AV89" s="755"/>
      <c r="AW89" s="758"/>
      <c r="AX89" s="755"/>
      <c r="AY89" s="758"/>
      <c r="AZ89" s="756"/>
      <c r="BA89" s="760"/>
      <c r="BB89" s="756"/>
      <c r="BC89" s="759"/>
      <c r="BD89" s="754"/>
      <c r="BE89" s="759"/>
      <c r="BF89" s="754"/>
      <c r="BG89" s="760"/>
      <c r="BH89" s="756"/>
      <c r="BI89" s="760"/>
      <c r="BJ89" s="756"/>
      <c r="BK89" s="760"/>
      <c r="BL89" s="755"/>
      <c r="BM89" s="758"/>
      <c r="BN89" s="756"/>
      <c r="BO89" s="760"/>
      <c r="BP89" s="756"/>
      <c r="BQ89" s="759"/>
      <c r="BR89" s="702"/>
      <c r="BS89" s="758"/>
      <c r="BT89" s="755"/>
      <c r="BU89" s="703"/>
      <c r="BV89" s="754"/>
      <c r="BW89" s="760"/>
      <c r="BX89" s="760"/>
      <c r="BY89" s="755"/>
      <c r="BZ89" s="758"/>
      <c r="CA89" s="756"/>
      <c r="CB89" s="760"/>
      <c r="CC89" s="756"/>
      <c r="CD89" s="760"/>
      <c r="CE89" s="755"/>
      <c r="CF89" s="758"/>
      <c r="CG89" s="756"/>
      <c r="CH89" s="759"/>
      <c r="CI89" s="754"/>
      <c r="CJ89" s="760"/>
      <c r="CK89" s="756"/>
      <c r="CL89" s="760"/>
      <c r="CM89" s="755"/>
      <c r="CN89" s="758"/>
      <c r="CO89" s="756"/>
      <c r="CP89" s="759"/>
      <c r="CQ89" s="754"/>
      <c r="CR89" s="759"/>
      <c r="CS89" s="754"/>
      <c r="CT89" s="760"/>
      <c r="CU89" s="755"/>
      <c r="CV89" s="758"/>
      <c r="CW89" s="756"/>
      <c r="CX89" s="760"/>
      <c r="CY89" s="755"/>
    </row>
    <row r="90" spans="3:103" s="509" customFormat="1" ht="36" customHeight="1" x14ac:dyDescent="0.25">
      <c r="C90" s="703">
        <f t="shared" si="1"/>
        <v>29</v>
      </c>
      <c r="D90" s="752"/>
      <c r="E90" s="753"/>
      <c r="F90" s="758"/>
      <c r="G90" s="755"/>
      <c r="H90" s="758"/>
      <c r="I90" s="755"/>
      <c r="J90" s="758"/>
      <c r="K90" s="760"/>
      <c r="L90" s="755"/>
      <c r="M90" s="758"/>
      <c r="N90" s="756"/>
      <c r="O90" s="759"/>
      <c r="P90" s="754"/>
      <c r="Q90" s="759"/>
      <c r="R90" s="758"/>
      <c r="S90" s="756"/>
      <c r="T90" s="759"/>
      <c r="U90" s="757"/>
      <c r="V90" s="758"/>
      <c r="W90" s="755"/>
      <c r="X90" s="758"/>
      <c r="Y90" s="755"/>
      <c r="Z90" s="758"/>
      <c r="AA90" s="755"/>
      <c r="AB90" s="758"/>
      <c r="AC90" s="756"/>
      <c r="AD90" s="760"/>
      <c r="AE90" s="756"/>
      <c r="AF90" s="760"/>
      <c r="AG90" s="756"/>
      <c r="AH90" s="760"/>
      <c r="AI90" s="756"/>
      <c r="AJ90" s="760"/>
      <c r="AK90" s="756"/>
      <c r="AL90" s="759"/>
      <c r="AM90" s="758"/>
      <c r="AN90" s="755"/>
      <c r="AO90" s="758"/>
      <c r="AP90" s="756"/>
      <c r="AQ90" s="759"/>
      <c r="AR90" s="754"/>
      <c r="AS90" s="760"/>
      <c r="AT90" s="755"/>
      <c r="AU90" s="758"/>
      <c r="AV90" s="755"/>
      <c r="AW90" s="758"/>
      <c r="AX90" s="755"/>
      <c r="AY90" s="758"/>
      <c r="AZ90" s="756"/>
      <c r="BA90" s="760"/>
      <c r="BB90" s="756"/>
      <c r="BC90" s="759"/>
      <c r="BD90" s="754"/>
      <c r="BE90" s="759"/>
      <c r="BF90" s="754"/>
      <c r="BG90" s="760"/>
      <c r="BH90" s="756"/>
      <c r="BI90" s="760"/>
      <c r="BJ90" s="756"/>
      <c r="BK90" s="760"/>
      <c r="BL90" s="755"/>
      <c r="BM90" s="758"/>
      <c r="BN90" s="756"/>
      <c r="BO90" s="760"/>
      <c r="BP90" s="756"/>
      <c r="BQ90" s="759"/>
      <c r="BR90" s="702"/>
      <c r="BS90" s="758"/>
      <c r="BT90" s="755"/>
      <c r="BU90" s="703"/>
      <c r="BV90" s="754"/>
      <c r="BW90" s="760"/>
      <c r="BX90" s="760"/>
      <c r="BY90" s="755"/>
      <c r="BZ90" s="758"/>
      <c r="CA90" s="756"/>
      <c r="CB90" s="760"/>
      <c r="CC90" s="756"/>
      <c r="CD90" s="760"/>
      <c r="CE90" s="755"/>
      <c r="CF90" s="758"/>
      <c r="CG90" s="756"/>
      <c r="CH90" s="759"/>
      <c r="CI90" s="754"/>
      <c r="CJ90" s="760"/>
      <c r="CK90" s="756"/>
      <c r="CL90" s="760"/>
      <c r="CM90" s="755"/>
      <c r="CN90" s="758"/>
      <c r="CO90" s="756"/>
      <c r="CP90" s="759"/>
      <c r="CQ90" s="754"/>
      <c r="CR90" s="759"/>
      <c r="CS90" s="754"/>
      <c r="CT90" s="760"/>
      <c r="CU90" s="755"/>
      <c r="CV90" s="758"/>
      <c r="CW90" s="756"/>
      <c r="CX90" s="760"/>
      <c r="CY90" s="755"/>
    </row>
    <row r="91" spans="3:103" s="509" customFormat="1" ht="36" customHeight="1" x14ac:dyDescent="0.25">
      <c r="C91" s="703">
        <f t="shared" si="1"/>
        <v>30</v>
      </c>
      <c r="D91" s="752"/>
      <c r="E91" s="753"/>
      <c r="F91" s="758"/>
      <c r="G91" s="755"/>
      <c r="H91" s="758"/>
      <c r="I91" s="755"/>
      <c r="J91" s="758"/>
      <c r="K91" s="760"/>
      <c r="L91" s="755"/>
      <c r="M91" s="758"/>
      <c r="N91" s="756"/>
      <c r="O91" s="759"/>
      <c r="P91" s="754"/>
      <c r="Q91" s="759"/>
      <c r="R91" s="758"/>
      <c r="S91" s="756"/>
      <c r="T91" s="759"/>
      <c r="U91" s="757"/>
      <c r="V91" s="758"/>
      <c r="W91" s="755"/>
      <c r="X91" s="758"/>
      <c r="Y91" s="755"/>
      <c r="Z91" s="758"/>
      <c r="AA91" s="755"/>
      <c r="AB91" s="758"/>
      <c r="AC91" s="756"/>
      <c r="AD91" s="760"/>
      <c r="AE91" s="756"/>
      <c r="AF91" s="760"/>
      <c r="AG91" s="756"/>
      <c r="AH91" s="760"/>
      <c r="AI91" s="756"/>
      <c r="AJ91" s="760"/>
      <c r="AK91" s="756"/>
      <c r="AL91" s="759"/>
      <c r="AM91" s="758"/>
      <c r="AN91" s="755"/>
      <c r="AO91" s="758"/>
      <c r="AP91" s="756"/>
      <c r="AQ91" s="759"/>
      <c r="AR91" s="754"/>
      <c r="AS91" s="760"/>
      <c r="AT91" s="755"/>
      <c r="AU91" s="758"/>
      <c r="AV91" s="755"/>
      <c r="AW91" s="758"/>
      <c r="AX91" s="755"/>
      <c r="AY91" s="758"/>
      <c r="AZ91" s="756"/>
      <c r="BA91" s="760"/>
      <c r="BB91" s="756"/>
      <c r="BC91" s="759"/>
      <c r="BD91" s="754"/>
      <c r="BE91" s="759"/>
      <c r="BF91" s="754"/>
      <c r="BG91" s="760"/>
      <c r="BH91" s="756"/>
      <c r="BI91" s="760"/>
      <c r="BJ91" s="756"/>
      <c r="BK91" s="760"/>
      <c r="BL91" s="755"/>
      <c r="BM91" s="758"/>
      <c r="BN91" s="756"/>
      <c r="BO91" s="760"/>
      <c r="BP91" s="756"/>
      <c r="BQ91" s="759"/>
      <c r="BR91" s="702"/>
      <c r="BS91" s="758"/>
      <c r="BT91" s="755"/>
      <c r="BU91" s="703"/>
      <c r="BV91" s="754"/>
      <c r="BW91" s="760"/>
      <c r="BX91" s="760"/>
      <c r="BY91" s="755"/>
      <c r="BZ91" s="758"/>
      <c r="CA91" s="756"/>
      <c r="CB91" s="760"/>
      <c r="CC91" s="756"/>
      <c r="CD91" s="760"/>
      <c r="CE91" s="755"/>
      <c r="CF91" s="758"/>
      <c r="CG91" s="756"/>
      <c r="CH91" s="759"/>
      <c r="CI91" s="754"/>
      <c r="CJ91" s="760"/>
      <c r="CK91" s="756"/>
      <c r="CL91" s="760"/>
      <c r="CM91" s="755"/>
      <c r="CN91" s="758"/>
      <c r="CO91" s="756"/>
      <c r="CP91" s="759"/>
      <c r="CQ91" s="754"/>
      <c r="CR91" s="759"/>
      <c r="CS91" s="754"/>
      <c r="CT91" s="760"/>
      <c r="CU91" s="755"/>
      <c r="CV91" s="758"/>
      <c r="CW91" s="756"/>
      <c r="CX91" s="760"/>
      <c r="CY91" s="755"/>
    </row>
    <row r="92" spans="3:103" s="509" customFormat="1" ht="36" customHeight="1" x14ac:dyDescent="0.25">
      <c r="C92" s="703">
        <f t="shared" si="1"/>
        <v>31</v>
      </c>
      <c r="D92" s="752"/>
      <c r="E92" s="753"/>
      <c r="F92" s="758"/>
      <c r="G92" s="755"/>
      <c r="H92" s="758"/>
      <c r="I92" s="755"/>
      <c r="J92" s="758"/>
      <c r="K92" s="760"/>
      <c r="L92" s="755"/>
      <c r="M92" s="758"/>
      <c r="N92" s="756"/>
      <c r="O92" s="759"/>
      <c r="P92" s="754"/>
      <c r="Q92" s="759"/>
      <c r="R92" s="758"/>
      <c r="S92" s="756"/>
      <c r="T92" s="759"/>
      <c r="U92" s="757"/>
      <c r="V92" s="758"/>
      <c r="W92" s="755"/>
      <c r="X92" s="758"/>
      <c r="Y92" s="755"/>
      <c r="Z92" s="758"/>
      <c r="AA92" s="755"/>
      <c r="AB92" s="758"/>
      <c r="AC92" s="756"/>
      <c r="AD92" s="760"/>
      <c r="AE92" s="756"/>
      <c r="AF92" s="760"/>
      <c r="AG92" s="756"/>
      <c r="AH92" s="760"/>
      <c r="AI92" s="756"/>
      <c r="AJ92" s="760"/>
      <c r="AK92" s="756"/>
      <c r="AL92" s="759"/>
      <c r="AM92" s="758"/>
      <c r="AN92" s="755"/>
      <c r="AO92" s="758"/>
      <c r="AP92" s="756"/>
      <c r="AQ92" s="759"/>
      <c r="AR92" s="754"/>
      <c r="AS92" s="760"/>
      <c r="AT92" s="755"/>
      <c r="AU92" s="758"/>
      <c r="AV92" s="755"/>
      <c r="AW92" s="758"/>
      <c r="AX92" s="755"/>
      <c r="AY92" s="758"/>
      <c r="AZ92" s="756"/>
      <c r="BA92" s="760"/>
      <c r="BB92" s="756"/>
      <c r="BC92" s="759"/>
      <c r="BD92" s="754"/>
      <c r="BE92" s="759"/>
      <c r="BF92" s="754"/>
      <c r="BG92" s="760"/>
      <c r="BH92" s="756"/>
      <c r="BI92" s="760"/>
      <c r="BJ92" s="756"/>
      <c r="BK92" s="760"/>
      <c r="BL92" s="755"/>
      <c r="BM92" s="758"/>
      <c r="BN92" s="756"/>
      <c r="BO92" s="760"/>
      <c r="BP92" s="756"/>
      <c r="BQ92" s="759"/>
      <c r="BR92" s="702"/>
      <c r="BS92" s="758"/>
      <c r="BT92" s="755"/>
      <c r="BU92" s="703"/>
      <c r="BV92" s="754"/>
      <c r="BW92" s="760"/>
      <c r="BX92" s="760"/>
      <c r="BY92" s="755"/>
      <c r="BZ92" s="758"/>
      <c r="CA92" s="756"/>
      <c r="CB92" s="760"/>
      <c r="CC92" s="756"/>
      <c r="CD92" s="760"/>
      <c r="CE92" s="755"/>
      <c r="CF92" s="758"/>
      <c r="CG92" s="756"/>
      <c r="CH92" s="759"/>
      <c r="CI92" s="754"/>
      <c r="CJ92" s="760"/>
      <c r="CK92" s="756"/>
      <c r="CL92" s="760"/>
      <c r="CM92" s="755"/>
      <c r="CN92" s="758"/>
      <c r="CO92" s="756"/>
      <c r="CP92" s="759"/>
      <c r="CQ92" s="754"/>
      <c r="CR92" s="759"/>
      <c r="CS92" s="754"/>
      <c r="CT92" s="760"/>
      <c r="CU92" s="755"/>
      <c r="CV92" s="758"/>
      <c r="CW92" s="756"/>
      <c r="CX92" s="760"/>
      <c r="CY92" s="755"/>
    </row>
    <row r="93" spans="3:103" s="509" customFormat="1" ht="36" customHeight="1" x14ac:dyDescent="0.25">
      <c r="C93" s="703">
        <f t="shared" si="1"/>
        <v>32</v>
      </c>
      <c r="D93" s="752"/>
      <c r="E93" s="753"/>
      <c r="F93" s="758"/>
      <c r="G93" s="755"/>
      <c r="H93" s="758"/>
      <c r="I93" s="755"/>
      <c r="J93" s="758"/>
      <c r="K93" s="760"/>
      <c r="L93" s="755"/>
      <c r="M93" s="758"/>
      <c r="N93" s="756"/>
      <c r="O93" s="759"/>
      <c r="P93" s="754"/>
      <c r="Q93" s="759"/>
      <c r="R93" s="758"/>
      <c r="S93" s="756"/>
      <c r="T93" s="759"/>
      <c r="U93" s="757"/>
      <c r="V93" s="758"/>
      <c r="W93" s="755"/>
      <c r="X93" s="758"/>
      <c r="Y93" s="755"/>
      <c r="Z93" s="758"/>
      <c r="AA93" s="755"/>
      <c r="AB93" s="758"/>
      <c r="AC93" s="756"/>
      <c r="AD93" s="760"/>
      <c r="AE93" s="756"/>
      <c r="AF93" s="760"/>
      <c r="AG93" s="756"/>
      <c r="AH93" s="760"/>
      <c r="AI93" s="756"/>
      <c r="AJ93" s="760"/>
      <c r="AK93" s="756"/>
      <c r="AL93" s="759"/>
      <c r="AM93" s="758"/>
      <c r="AN93" s="755"/>
      <c r="AO93" s="758"/>
      <c r="AP93" s="756"/>
      <c r="AQ93" s="759"/>
      <c r="AR93" s="754"/>
      <c r="AS93" s="760"/>
      <c r="AT93" s="755"/>
      <c r="AU93" s="758"/>
      <c r="AV93" s="755"/>
      <c r="AW93" s="758"/>
      <c r="AX93" s="755"/>
      <c r="AY93" s="758"/>
      <c r="AZ93" s="756"/>
      <c r="BA93" s="760"/>
      <c r="BB93" s="756"/>
      <c r="BC93" s="759"/>
      <c r="BD93" s="754"/>
      <c r="BE93" s="759"/>
      <c r="BF93" s="754"/>
      <c r="BG93" s="760"/>
      <c r="BH93" s="756"/>
      <c r="BI93" s="760"/>
      <c r="BJ93" s="756"/>
      <c r="BK93" s="760"/>
      <c r="BL93" s="755"/>
      <c r="BM93" s="758"/>
      <c r="BN93" s="756"/>
      <c r="BO93" s="760"/>
      <c r="BP93" s="756"/>
      <c r="BQ93" s="759"/>
      <c r="BR93" s="702"/>
      <c r="BS93" s="758"/>
      <c r="BT93" s="755"/>
      <c r="BU93" s="703"/>
      <c r="BV93" s="754"/>
      <c r="BW93" s="760"/>
      <c r="BX93" s="760"/>
      <c r="BY93" s="755"/>
      <c r="BZ93" s="758"/>
      <c r="CA93" s="756"/>
      <c r="CB93" s="760"/>
      <c r="CC93" s="756"/>
      <c r="CD93" s="760"/>
      <c r="CE93" s="755"/>
      <c r="CF93" s="758"/>
      <c r="CG93" s="756"/>
      <c r="CH93" s="759"/>
      <c r="CI93" s="754"/>
      <c r="CJ93" s="760"/>
      <c r="CK93" s="756"/>
      <c r="CL93" s="760"/>
      <c r="CM93" s="755"/>
      <c r="CN93" s="758"/>
      <c r="CO93" s="756"/>
      <c r="CP93" s="759"/>
      <c r="CQ93" s="754"/>
      <c r="CR93" s="759"/>
      <c r="CS93" s="754"/>
      <c r="CT93" s="760"/>
      <c r="CU93" s="755"/>
      <c r="CV93" s="758"/>
      <c r="CW93" s="756"/>
      <c r="CX93" s="760"/>
      <c r="CY93" s="755"/>
    </row>
    <row r="94" spans="3:103" s="509" customFormat="1" ht="36" customHeight="1" x14ac:dyDescent="0.25">
      <c r="C94" s="703">
        <f t="shared" si="1"/>
        <v>33</v>
      </c>
      <c r="D94" s="752"/>
      <c r="E94" s="753"/>
      <c r="F94" s="758"/>
      <c r="G94" s="755"/>
      <c r="H94" s="758"/>
      <c r="I94" s="755"/>
      <c r="J94" s="758"/>
      <c r="K94" s="760"/>
      <c r="L94" s="755"/>
      <c r="M94" s="758"/>
      <c r="N94" s="756"/>
      <c r="O94" s="759"/>
      <c r="P94" s="754"/>
      <c r="Q94" s="759"/>
      <c r="R94" s="758"/>
      <c r="S94" s="756"/>
      <c r="T94" s="759"/>
      <c r="U94" s="757"/>
      <c r="V94" s="758"/>
      <c r="W94" s="755"/>
      <c r="X94" s="758"/>
      <c r="Y94" s="755"/>
      <c r="Z94" s="758"/>
      <c r="AA94" s="755"/>
      <c r="AB94" s="758"/>
      <c r="AC94" s="756"/>
      <c r="AD94" s="760"/>
      <c r="AE94" s="756"/>
      <c r="AF94" s="760"/>
      <c r="AG94" s="756"/>
      <c r="AH94" s="760"/>
      <c r="AI94" s="756"/>
      <c r="AJ94" s="760"/>
      <c r="AK94" s="756"/>
      <c r="AL94" s="759"/>
      <c r="AM94" s="758"/>
      <c r="AN94" s="755"/>
      <c r="AO94" s="758"/>
      <c r="AP94" s="756"/>
      <c r="AQ94" s="759"/>
      <c r="AR94" s="754"/>
      <c r="AS94" s="760"/>
      <c r="AT94" s="755"/>
      <c r="AU94" s="758"/>
      <c r="AV94" s="755"/>
      <c r="AW94" s="758"/>
      <c r="AX94" s="755"/>
      <c r="AY94" s="758"/>
      <c r="AZ94" s="756"/>
      <c r="BA94" s="760"/>
      <c r="BB94" s="756"/>
      <c r="BC94" s="759"/>
      <c r="BD94" s="754"/>
      <c r="BE94" s="759"/>
      <c r="BF94" s="754"/>
      <c r="BG94" s="760"/>
      <c r="BH94" s="756"/>
      <c r="BI94" s="760"/>
      <c r="BJ94" s="756"/>
      <c r="BK94" s="760"/>
      <c r="BL94" s="755"/>
      <c r="BM94" s="758"/>
      <c r="BN94" s="756"/>
      <c r="BO94" s="760"/>
      <c r="BP94" s="756"/>
      <c r="BQ94" s="759"/>
      <c r="BR94" s="702"/>
      <c r="BS94" s="758"/>
      <c r="BT94" s="755"/>
      <c r="BU94" s="703"/>
      <c r="BV94" s="754"/>
      <c r="BW94" s="760"/>
      <c r="BX94" s="760"/>
      <c r="BY94" s="755"/>
      <c r="BZ94" s="758"/>
      <c r="CA94" s="756"/>
      <c r="CB94" s="760"/>
      <c r="CC94" s="756"/>
      <c r="CD94" s="760"/>
      <c r="CE94" s="755"/>
      <c r="CF94" s="758"/>
      <c r="CG94" s="756"/>
      <c r="CH94" s="759"/>
      <c r="CI94" s="754"/>
      <c r="CJ94" s="760"/>
      <c r="CK94" s="756"/>
      <c r="CL94" s="760"/>
      <c r="CM94" s="755"/>
      <c r="CN94" s="758"/>
      <c r="CO94" s="756"/>
      <c r="CP94" s="759"/>
      <c r="CQ94" s="754"/>
      <c r="CR94" s="759"/>
      <c r="CS94" s="754"/>
      <c r="CT94" s="760"/>
      <c r="CU94" s="755"/>
      <c r="CV94" s="758"/>
      <c r="CW94" s="756"/>
      <c r="CX94" s="760"/>
      <c r="CY94" s="755"/>
    </row>
    <row r="95" spans="3:103" s="509" customFormat="1" ht="36" customHeight="1" x14ac:dyDescent="0.25">
      <c r="C95" s="703">
        <f t="shared" si="1"/>
        <v>34</v>
      </c>
      <c r="D95" s="752"/>
      <c r="E95" s="753"/>
      <c r="F95" s="758"/>
      <c r="G95" s="755"/>
      <c r="H95" s="758"/>
      <c r="I95" s="755"/>
      <c r="J95" s="758"/>
      <c r="K95" s="760"/>
      <c r="L95" s="755"/>
      <c r="M95" s="758"/>
      <c r="N95" s="756"/>
      <c r="O95" s="759"/>
      <c r="P95" s="754"/>
      <c r="Q95" s="759"/>
      <c r="R95" s="758"/>
      <c r="S95" s="756"/>
      <c r="T95" s="759"/>
      <c r="U95" s="757"/>
      <c r="V95" s="758"/>
      <c r="W95" s="755"/>
      <c r="X95" s="758"/>
      <c r="Y95" s="755"/>
      <c r="Z95" s="758"/>
      <c r="AA95" s="755"/>
      <c r="AB95" s="758"/>
      <c r="AC95" s="756"/>
      <c r="AD95" s="760"/>
      <c r="AE95" s="756"/>
      <c r="AF95" s="760"/>
      <c r="AG95" s="756"/>
      <c r="AH95" s="760"/>
      <c r="AI95" s="756"/>
      <c r="AJ95" s="760"/>
      <c r="AK95" s="756"/>
      <c r="AL95" s="759"/>
      <c r="AM95" s="758"/>
      <c r="AN95" s="755"/>
      <c r="AO95" s="758"/>
      <c r="AP95" s="756"/>
      <c r="AQ95" s="759"/>
      <c r="AR95" s="754"/>
      <c r="AS95" s="760"/>
      <c r="AT95" s="755"/>
      <c r="AU95" s="758"/>
      <c r="AV95" s="755"/>
      <c r="AW95" s="758"/>
      <c r="AX95" s="755"/>
      <c r="AY95" s="758"/>
      <c r="AZ95" s="756"/>
      <c r="BA95" s="760"/>
      <c r="BB95" s="756"/>
      <c r="BC95" s="759"/>
      <c r="BD95" s="754"/>
      <c r="BE95" s="759"/>
      <c r="BF95" s="754"/>
      <c r="BG95" s="760"/>
      <c r="BH95" s="756"/>
      <c r="BI95" s="760"/>
      <c r="BJ95" s="756"/>
      <c r="BK95" s="760"/>
      <c r="BL95" s="755"/>
      <c r="BM95" s="758"/>
      <c r="BN95" s="756"/>
      <c r="BO95" s="760"/>
      <c r="BP95" s="756"/>
      <c r="BQ95" s="759"/>
      <c r="BR95" s="702"/>
      <c r="BS95" s="758"/>
      <c r="BT95" s="755"/>
      <c r="BU95" s="703"/>
      <c r="BV95" s="754"/>
      <c r="BW95" s="760"/>
      <c r="BX95" s="760"/>
      <c r="BY95" s="755"/>
      <c r="BZ95" s="758"/>
      <c r="CA95" s="756"/>
      <c r="CB95" s="760"/>
      <c r="CC95" s="756"/>
      <c r="CD95" s="760"/>
      <c r="CE95" s="755"/>
      <c r="CF95" s="758"/>
      <c r="CG95" s="756"/>
      <c r="CH95" s="759"/>
      <c r="CI95" s="754"/>
      <c r="CJ95" s="760"/>
      <c r="CK95" s="756"/>
      <c r="CL95" s="760"/>
      <c r="CM95" s="755"/>
      <c r="CN95" s="758"/>
      <c r="CO95" s="756"/>
      <c r="CP95" s="759"/>
      <c r="CQ95" s="754"/>
      <c r="CR95" s="759"/>
      <c r="CS95" s="754"/>
      <c r="CT95" s="760"/>
      <c r="CU95" s="755"/>
      <c r="CV95" s="758"/>
      <c r="CW95" s="756"/>
      <c r="CX95" s="760"/>
      <c r="CY95" s="755"/>
    </row>
    <row r="96" spans="3:103" s="509" customFormat="1" ht="36" customHeight="1" x14ac:dyDescent="0.25">
      <c r="C96" s="703">
        <f t="shared" si="1"/>
        <v>35</v>
      </c>
      <c r="D96" s="752"/>
      <c r="E96" s="753"/>
      <c r="F96" s="758"/>
      <c r="G96" s="755"/>
      <c r="H96" s="758"/>
      <c r="I96" s="755"/>
      <c r="J96" s="758"/>
      <c r="K96" s="760"/>
      <c r="L96" s="755"/>
      <c r="M96" s="758"/>
      <c r="N96" s="756"/>
      <c r="O96" s="759"/>
      <c r="P96" s="754"/>
      <c r="Q96" s="759"/>
      <c r="R96" s="758"/>
      <c r="S96" s="756"/>
      <c r="T96" s="759"/>
      <c r="U96" s="757"/>
      <c r="V96" s="758"/>
      <c r="W96" s="755"/>
      <c r="X96" s="758"/>
      <c r="Y96" s="755"/>
      <c r="Z96" s="758"/>
      <c r="AA96" s="755"/>
      <c r="AB96" s="758"/>
      <c r="AC96" s="756"/>
      <c r="AD96" s="760"/>
      <c r="AE96" s="756"/>
      <c r="AF96" s="760"/>
      <c r="AG96" s="756"/>
      <c r="AH96" s="760"/>
      <c r="AI96" s="756"/>
      <c r="AJ96" s="760"/>
      <c r="AK96" s="756"/>
      <c r="AL96" s="759"/>
      <c r="AM96" s="758"/>
      <c r="AN96" s="755"/>
      <c r="AO96" s="758"/>
      <c r="AP96" s="756"/>
      <c r="AQ96" s="759"/>
      <c r="AR96" s="754"/>
      <c r="AS96" s="760"/>
      <c r="AT96" s="755"/>
      <c r="AU96" s="758"/>
      <c r="AV96" s="755"/>
      <c r="AW96" s="758"/>
      <c r="AX96" s="755"/>
      <c r="AY96" s="758"/>
      <c r="AZ96" s="756"/>
      <c r="BA96" s="760"/>
      <c r="BB96" s="756"/>
      <c r="BC96" s="759"/>
      <c r="BD96" s="754"/>
      <c r="BE96" s="759"/>
      <c r="BF96" s="754"/>
      <c r="BG96" s="760"/>
      <c r="BH96" s="756"/>
      <c r="BI96" s="760"/>
      <c r="BJ96" s="756"/>
      <c r="BK96" s="760"/>
      <c r="BL96" s="755"/>
      <c r="BM96" s="758"/>
      <c r="BN96" s="756"/>
      <c r="BO96" s="760"/>
      <c r="BP96" s="756"/>
      <c r="BQ96" s="759"/>
      <c r="BR96" s="702"/>
      <c r="BS96" s="758"/>
      <c r="BT96" s="755"/>
      <c r="BU96" s="703"/>
      <c r="BV96" s="754"/>
      <c r="BW96" s="760"/>
      <c r="BX96" s="760"/>
      <c r="BY96" s="755"/>
      <c r="BZ96" s="758"/>
      <c r="CA96" s="756"/>
      <c r="CB96" s="760"/>
      <c r="CC96" s="756"/>
      <c r="CD96" s="760"/>
      <c r="CE96" s="755"/>
      <c r="CF96" s="758"/>
      <c r="CG96" s="756"/>
      <c r="CH96" s="759"/>
      <c r="CI96" s="754"/>
      <c r="CJ96" s="760"/>
      <c r="CK96" s="756"/>
      <c r="CL96" s="760"/>
      <c r="CM96" s="755"/>
      <c r="CN96" s="758"/>
      <c r="CO96" s="756"/>
      <c r="CP96" s="759"/>
      <c r="CQ96" s="754"/>
      <c r="CR96" s="759"/>
      <c r="CS96" s="754"/>
      <c r="CT96" s="760"/>
      <c r="CU96" s="755"/>
      <c r="CV96" s="758"/>
      <c r="CW96" s="756"/>
      <c r="CX96" s="760"/>
      <c r="CY96" s="755"/>
    </row>
    <row r="97" spans="3:103" s="509" customFormat="1" ht="36" customHeight="1" x14ac:dyDescent="0.25">
      <c r="C97" s="703">
        <f t="shared" si="1"/>
        <v>36</v>
      </c>
      <c r="D97" s="752"/>
      <c r="E97" s="753"/>
      <c r="F97" s="758"/>
      <c r="G97" s="755"/>
      <c r="H97" s="758"/>
      <c r="I97" s="755"/>
      <c r="J97" s="758"/>
      <c r="K97" s="760"/>
      <c r="L97" s="755"/>
      <c r="M97" s="758"/>
      <c r="N97" s="756"/>
      <c r="O97" s="759"/>
      <c r="P97" s="754"/>
      <c r="Q97" s="759"/>
      <c r="R97" s="758"/>
      <c r="S97" s="756"/>
      <c r="T97" s="759"/>
      <c r="U97" s="757"/>
      <c r="V97" s="758"/>
      <c r="W97" s="755"/>
      <c r="X97" s="758"/>
      <c r="Y97" s="755"/>
      <c r="Z97" s="758"/>
      <c r="AA97" s="755"/>
      <c r="AB97" s="758"/>
      <c r="AC97" s="756"/>
      <c r="AD97" s="760"/>
      <c r="AE97" s="756"/>
      <c r="AF97" s="760"/>
      <c r="AG97" s="756"/>
      <c r="AH97" s="760"/>
      <c r="AI97" s="756"/>
      <c r="AJ97" s="760"/>
      <c r="AK97" s="756"/>
      <c r="AL97" s="759"/>
      <c r="AM97" s="758"/>
      <c r="AN97" s="755"/>
      <c r="AO97" s="758"/>
      <c r="AP97" s="756"/>
      <c r="AQ97" s="759"/>
      <c r="AR97" s="754"/>
      <c r="AS97" s="760"/>
      <c r="AT97" s="755"/>
      <c r="AU97" s="758"/>
      <c r="AV97" s="755"/>
      <c r="AW97" s="758"/>
      <c r="AX97" s="755"/>
      <c r="AY97" s="758"/>
      <c r="AZ97" s="756"/>
      <c r="BA97" s="760"/>
      <c r="BB97" s="756"/>
      <c r="BC97" s="759"/>
      <c r="BD97" s="754"/>
      <c r="BE97" s="759"/>
      <c r="BF97" s="754"/>
      <c r="BG97" s="760"/>
      <c r="BH97" s="756"/>
      <c r="BI97" s="760"/>
      <c r="BJ97" s="756"/>
      <c r="BK97" s="760"/>
      <c r="BL97" s="755"/>
      <c r="BM97" s="758"/>
      <c r="BN97" s="756"/>
      <c r="BO97" s="760"/>
      <c r="BP97" s="756"/>
      <c r="BQ97" s="759"/>
      <c r="BR97" s="702"/>
      <c r="BS97" s="758"/>
      <c r="BT97" s="755"/>
      <c r="BU97" s="703"/>
      <c r="BV97" s="754"/>
      <c r="BW97" s="760"/>
      <c r="BX97" s="760"/>
      <c r="BY97" s="755"/>
      <c r="BZ97" s="758"/>
      <c r="CA97" s="756"/>
      <c r="CB97" s="760"/>
      <c r="CC97" s="756"/>
      <c r="CD97" s="760"/>
      <c r="CE97" s="755"/>
      <c r="CF97" s="758"/>
      <c r="CG97" s="756"/>
      <c r="CH97" s="759"/>
      <c r="CI97" s="754"/>
      <c r="CJ97" s="760"/>
      <c r="CK97" s="756"/>
      <c r="CL97" s="760"/>
      <c r="CM97" s="755"/>
      <c r="CN97" s="758"/>
      <c r="CO97" s="756"/>
      <c r="CP97" s="759"/>
      <c r="CQ97" s="754"/>
      <c r="CR97" s="759"/>
      <c r="CS97" s="754"/>
      <c r="CT97" s="760"/>
      <c r="CU97" s="755"/>
      <c r="CV97" s="758"/>
      <c r="CW97" s="756"/>
      <c r="CX97" s="760"/>
      <c r="CY97" s="755"/>
    </row>
    <row r="98" spans="3:103" s="509" customFormat="1" ht="36" customHeight="1" x14ac:dyDescent="0.25">
      <c r="C98" s="703">
        <f t="shared" si="1"/>
        <v>37</v>
      </c>
      <c r="D98" s="752"/>
      <c r="E98" s="753"/>
      <c r="F98" s="758"/>
      <c r="G98" s="755"/>
      <c r="H98" s="758"/>
      <c r="I98" s="755"/>
      <c r="J98" s="758"/>
      <c r="K98" s="760"/>
      <c r="L98" s="755"/>
      <c r="M98" s="758"/>
      <c r="N98" s="756"/>
      <c r="O98" s="759"/>
      <c r="P98" s="754"/>
      <c r="Q98" s="759"/>
      <c r="R98" s="758"/>
      <c r="S98" s="756"/>
      <c r="T98" s="759"/>
      <c r="U98" s="757"/>
      <c r="V98" s="758"/>
      <c r="W98" s="755"/>
      <c r="X98" s="758"/>
      <c r="Y98" s="755"/>
      <c r="Z98" s="758"/>
      <c r="AA98" s="755"/>
      <c r="AB98" s="758"/>
      <c r="AC98" s="756"/>
      <c r="AD98" s="760"/>
      <c r="AE98" s="756"/>
      <c r="AF98" s="760"/>
      <c r="AG98" s="756"/>
      <c r="AH98" s="760"/>
      <c r="AI98" s="756"/>
      <c r="AJ98" s="760"/>
      <c r="AK98" s="756"/>
      <c r="AL98" s="759"/>
      <c r="AM98" s="758"/>
      <c r="AN98" s="755"/>
      <c r="AO98" s="758"/>
      <c r="AP98" s="756"/>
      <c r="AQ98" s="759"/>
      <c r="AR98" s="754"/>
      <c r="AS98" s="760"/>
      <c r="AT98" s="755"/>
      <c r="AU98" s="758"/>
      <c r="AV98" s="755"/>
      <c r="AW98" s="758"/>
      <c r="AX98" s="755"/>
      <c r="AY98" s="758"/>
      <c r="AZ98" s="756"/>
      <c r="BA98" s="760"/>
      <c r="BB98" s="756"/>
      <c r="BC98" s="759"/>
      <c r="BD98" s="754"/>
      <c r="BE98" s="759"/>
      <c r="BF98" s="754"/>
      <c r="BG98" s="760"/>
      <c r="BH98" s="756"/>
      <c r="BI98" s="760"/>
      <c r="BJ98" s="756"/>
      <c r="BK98" s="760"/>
      <c r="BL98" s="755"/>
      <c r="BM98" s="758"/>
      <c r="BN98" s="756"/>
      <c r="BO98" s="760"/>
      <c r="BP98" s="756"/>
      <c r="BQ98" s="759"/>
      <c r="BR98" s="702"/>
      <c r="BS98" s="758"/>
      <c r="BT98" s="755"/>
      <c r="BU98" s="703"/>
      <c r="BV98" s="754"/>
      <c r="BW98" s="760"/>
      <c r="BX98" s="760"/>
      <c r="BY98" s="755"/>
      <c r="BZ98" s="758"/>
      <c r="CA98" s="756"/>
      <c r="CB98" s="760"/>
      <c r="CC98" s="756"/>
      <c r="CD98" s="760"/>
      <c r="CE98" s="755"/>
      <c r="CF98" s="758"/>
      <c r="CG98" s="756"/>
      <c r="CH98" s="759"/>
      <c r="CI98" s="754"/>
      <c r="CJ98" s="760"/>
      <c r="CK98" s="756"/>
      <c r="CL98" s="760"/>
      <c r="CM98" s="755"/>
      <c r="CN98" s="758"/>
      <c r="CO98" s="756"/>
      <c r="CP98" s="759"/>
      <c r="CQ98" s="754"/>
      <c r="CR98" s="759"/>
      <c r="CS98" s="754"/>
      <c r="CT98" s="760"/>
      <c r="CU98" s="755"/>
      <c r="CV98" s="758"/>
      <c r="CW98" s="756"/>
      <c r="CX98" s="760"/>
      <c r="CY98" s="755"/>
    </row>
    <row r="99" spans="3:103" s="509" customFormat="1" ht="36" customHeight="1" x14ac:dyDescent="0.25">
      <c r="C99" s="703">
        <f t="shared" si="1"/>
        <v>38</v>
      </c>
      <c r="D99" s="752"/>
      <c r="E99" s="753"/>
      <c r="F99" s="758"/>
      <c r="G99" s="755"/>
      <c r="H99" s="758"/>
      <c r="I99" s="755"/>
      <c r="J99" s="758"/>
      <c r="K99" s="760"/>
      <c r="L99" s="755"/>
      <c r="M99" s="758"/>
      <c r="N99" s="756"/>
      <c r="O99" s="759"/>
      <c r="P99" s="754"/>
      <c r="Q99" s="759"/>
      <c r="R99" s="758"/>
      <c r="S99" s="756"/>
      <c r="T99" s="759"/>
      <c r="U99" s="757"/>
      <c r="V99" s="758"/>
      <c r="W99" s="755"/>
      <c r="X99" s="758"/>
      <c r="Y99" s="755"/>
      <c r="Z99" s="758"/>
      <c r="AA99" s="755"/>
      <c r="AB99" s="758"/>
      <c r="AC99" s="756"/>
      <c r="AD99" s="760"/>
      <c r="AE99" s="756"/>
      <c r="AF99" s="760"/>
      <c r="AG99" s="756"/>
      <c r="AH99" s="760"/>
      <c r="AI99" s="756"/>
      <c r="AJ99" s="760"/>
      <c r="AK99" s="756"/>
      <c r="AL99" s="759"/>
      <c r="AM99" s="758"/>
      <c r="AN99" s="755"/>
      <c r="AO99" s="758"/>
      <c r="AP99" s="756"/>
      <c r="AQ99" s="759"/>
      <c r="AR99" s="754"/>
      <c r="AS99" s="760"/>
      <c r="AT99" s="755"/>
      <c r="AU99" s="758"/>
      <c r="AV99" s="755"/>
      <c r="AW99" s="758"/>
      <c r="AX99" s="755"/>
      <c r="AY99" s="758"/>
      <c r="AZ99" s="756"/>
      <c r="BA99" s="760"/>
      <c r="BB99" s="756"/>
      <c r="BC99" s="759"/>
      <c r="BD99" s="754"/>
      <c r="BE99" s="759"/>
      <c r="BF99" s="754"/>
      <c r="BG99" s="760"/>
      <c r="BH99" s="756"/>
      <c r="BI99" s="760"/>
      <c r="BJ99" s="756"/>
      <c r="BK99" s="760"/>
      <c r="BL99" s="755"/>
      <c r="BM99" s="758"/>
      <c r="BN99" s="756"/>
      <c r="BO99" s="760"/>
      <c r="BP99" s="756"/>
      <c r="BQ99" s="759"/>
      <c r="BR99" s="702"/>
      <c r="BS99" s="758"/>
      <c r="BT99" s="755"/>
      <c r="BU99" s="703"/>
      <c r="BV99" s="754"/>
      <c r="BW99" s="760"/>
      <c r="BX99" s="760"/>
      <c r="BY99" s="755"/>
      <c r="BZ99" s="758"/>
      <c r="CA99" s="756"/>
      <c r="CB99" s="760"/>
      <c r="CC99" s="756"/>
      <c r="CD99" s="760"/>
      <c r="CE99" s="755"/>
      <c r="CF99" s="758"/>
      <c r="CG99" s="756"/>
      <c r="CH99" s="759"/>
      <c r="CI99" s="754"/>
      <c r="CJ99" s="760"/>
      <c r="CK99" s="756"/>
      <c r="CL99" s="760"/>
      <c r="CM99" s="755"/>
      <c r="CN99" s="758"/>
      <c r="CO99" s="756"/>
      <c r="CP99" s="759"/>
      <c r="CQ99" s="754"/>
      <c r="CR99" s="759"/>
      <c r="CS99" s="754"/>
      <c r="CT99" s="760"/>
      <c r="CU99" s="755"/>
      <c r="CV99" s="758"/>
      <c r="CW99" s="756"/>
      <c r="CX99" s="760"/>
      <c r="CY99" s="755"/>
    </row>
    <row r="100" spans="3:103" s="509" customFormat="1" ht="36" customHeight="1" x14ac:dyDescent="0.25">
      <c r="C100" s="703">
        <f t="shared" si="1"/>
        <v>39</v>
      </c>
      <c r="D100" s="752"/>
      <c r="E100" s="753"/>
      <c r="F100" s="758"/>
      <c r="G100" s="755"/>
      <c r="H100" s="758"/>
      <c r="I100" s="755"/>
      <c r="J100" s="758"/>
      <c r="K100" s="760"/>
      <c r="L100" s="755"/>
      <c r="M100" s="758"/>
      <c r="N100" s="756"/>
      <c r="O100" s="759"/>
      <c r="P100" s="754"/>
      <c r="Q100" s="759"/>
      <c r="R100" s="758"/>
      <c r="S100" s="756"/>
      <c r="T100" s="759"/>
      <c r="U100" s="757"/>
      <c r="V100" s="758"/>
      <c r="W100" s="755"/>
      <c r="X100" s="758"/>
      <c r="Y100" s="755"/>
      <c r="Z100" s="758"/>
      <c r="AA100" s="755"/>
      <c r="AB100" s="758"/>
      <c r="AC100" s="756"/>
      <c r="AD100" s="760"/>
      <c r="AE100" s="756"/>
      <c r="AF100" s="760"/>
      <c r="AG100" s="756"/>
      <c r="AH100" s="760"/>
      <c r="AI100" s="756"/>
      <c r="AJ100" s="760"/>
      <c r="AK100" s="756"/>
      <c r="AL100" s="759"/>
      <c r="AM100" s="758"/>
      <c r="AN100" s="755"/>
      <c r="AO100" s="758"/>
      <c r="AP100" s="756"/>
      <c r="AQ100" s="759"/>
      <c r="AR100" s="754"/>
      <c r="AS100" s="760"/>
      <c r="AT100" s="755"/>
      <c r="AU100" s="758"/>
      <c r="AV100" s="755"/>
      <c r="AW100" s="758"/>
      <c r="AX100" s="755"/>
      <c r="AY100" s="758"/>
      <c r="AZ100" s="756"/>
      <c r="BA100" s="760"/>
      <c r="BB100" s="756"/>
      <c r="BC100" s="759"/>
      <c r="BD100" s="754"/>
      <c r="BE100" s="759"/>
      <c r="BF100" s="754"/>
      <c r="BG100" s="760"/>
      <c r="BH100" s="756"/>
      <c r="BI100" s="760"/>
      <c r="BJ100" s="756"/>
      <c r="BK100" s="760"/>
      <c r="BL100" s="755"/>
      <c r="BM100" s="758"/>
      <c r="BN100" s="756"/>
      <c r="BO100" s="760"/>
      <c r="BP100" s="756"/>
      <c r="BQ100" s="759"/>
      <c r="BR100" s="702"/>
      <c r="BS100" s="758"/>
      <c r="BT100" s="755"/>
      <c r="BU100" s="703"/>
      <c r="BV100" s="754"/>
      <c r="BW100" s="760"/>
      <c r="BX100" s="760"/>
      <c r="BY100" s="755"/>
      <c r="BZ100" s="758"/>
      <c r="CA100" s="756"/>
      <c r="CB100" s="760"/>
      <c r="CC100" s="756"/>
      <c r="CD100" s="760"/>
      <c r="CE100" s="755"/>
      <c r="CF100" s="758"/>
      <c r="CG100" s="756"/>
      <c r="CH100" s="759"/>
      <c r="CI100" s="754"/>
      <c r="CJ100" s="760"/>
      <c r="CK100" s="756"/>
      <c r="CL100" s="760"/>
      <c r="CM100" s="755"/>
      <c r="CN100" s="758"/>
      <c r="CO100" s="756"/>
      <c r="CP100" s="759"/>
      <c r="CQ100" s="754"/>
      <c r="CR100" s="759"/>
      <c r="CS100" s="754"/>
      <c r="CT100" s="760"/>
      <c r="CU100" s="755"/>
      <c r="CV100" s="758"/>
      <c r="CW100" s="756"/>
      <c r="CX100" s="760"/>
      <c r="CY100" s="755"/>
    </row>
    <row r="101" spans="3:103" s="509" customFormat="1" ht="36" customHeight="1" x14ac:dyDescent="0.25">
      <c r="C101" s="703">
        <f t="shared" si="1"/>
        <v>40</v>
      </c>
      <c r="D101" s="752"/>
      <c r="E101" s="753"/>
      <c r="F101" s="758"/>
      <c r="G101" s="755"/>
      <c r="H101" s="758"/>
      <c r="I101" s="755"/>
      <c r="J101" s="758"/>
      <c r="K101" s="760"/>
      <c r="L101" s="755"/>
      <c r="M101" s="758"/>
      <c r="N101" s="756"/>
      <c r="O101" s="759"/>
      <c r="P101" s="754"/>
      <c r="Q101" s="759"/>
      <c r="R101" s="758"/>
      <c r="S101" s="756"/>
      <c r="T101" s="759"/>
      <c r="U101" s="757"/>
      <c r="V101" s="758"/>
      <c r="W101" s="755"/>
      <c r="X101" s="758"/>
      <c r="Y101" s="755"/>
      <c r="Z101" s="758"/>
      <c r="AA101" s="755"/>
      <c r="AB101" s="758"/>
      <c r="AC101" s="756"/>
      <c r="AD101" s="760"/>
      <c r="AE101" s="756"/>
      <c r="AF101" s="760"/>
      <c r="AG101" s="756"/>
      <c r="AH101" s="760"/>
      <c r="AI101" s="756"/>
      <c r="AJ101" s="760"/>
      <c r="AK101" s="756"/>
      <c r="AL101" s="759"/>
      <c r="AM101" s="758"/>
      <c r="AN101" s="755"/>
      <c r="AO101" s="758"/>
      <c r="AP101" s="756"/>
      <c r="AQ101" s="759"/>
      <c r="AR101" s="754"/>
      <c r="AS101" s="760"/>
      <c r="AT101" s="755"/>
      <c r="AU101" s="758"/>
      <c r="AV101" s="755"/>
      <c r="AW101" s="758"/>
      <c r="AX101" s="755"/>
      <c r="AY101" s="758"/>
      <c r="AZ101" s="756"/>
      <c r="BA101" s="760"/>
      <c r="BB101" s="756"/>
      <c r="BC101" s="759"/>
      <c r="BD101" s="754"/>
      <c r="BE101" s="759"/>
      <c r="BF101" s="754"/>
      <c r="BG101" s="760"/>
      <c r="BH101" s="756"/>
      <c r="BI101" s="760"/>
      <c r="BJ101" s="756"/>
      <c r="BK101" s="760"/>
      <c r="BL101" s="755"/>
      <c r="BM101" s="758"/>
      <c r="BN101" s="756"/>
      <c r="BO101" s="760"/>
      <c r="BP101" s="756"/>
      <c r="BQ101" s="759"/>
      <c r="BR101" s="702"/>
      <c r="BS101" s="758"/>
      <c r="BT101" s="755"/>
      <c r="BU101" s="703"/>
      <c r="BV101" s="754"/>
      <c r="BW101" s="760"/>
      <c r="BX101" s="760"/>
      <c r="BY101" s="755"/>
      <c r="BZ101" s="758"/>
      <c r="CA101" s="756"/>
      <c r="CB101" s="760"/>
      <c r="CC101" s="756"/>
      <c r="CD101" s="760"/>
      <c r="CE101" s="755"/>
      <c r="CF101" s="758"/>
      <c r="CG101" s="756"/>
      <c r="CH101" s="759"/>
      <c r="CI101" s="754"/>
      <c r="CJ101" s="760"/>
      <c r="CK101" s="756"/>
      <c r="CL101" s="760"/>
      <c r="CM101" s="755"/>
      <c r="CN101" s="758"/>
      <c r="CO101" s="756"/>
      <c r="CP101" s="759"/>
      <c r="CQ101" s="754"/>
      <c r="CR101" s="759"/>
      <c r="CS101" s="754"/>
      <c r="CT101" s="760"/>
      <c r="CU101" s="755"/>
      <c r="CV101" s="758"/>
      <c r="CW101" s="756"/>
      <c r="CX101" s="760"/>
      <c r="CY101" s="755"/>
    </row>
    <row r="102" spans="3:103" s="509" customFormat="1" ht="36" customHeight="1" x14ac:dyDescent="0.25">
      <c r="C102" s="703">
        <f t="shared" si="1"/>
        <v>41</v>
      </c>
      <c r="D102" s="752"/>
      <c r="E102" s="753"/>
      <c r="F102" s="758"/>
      <c r="G102" s="755"/>
      <c r="H102" s="758"/>
      <c r="I102" s="755"/>
      <c r="J102" s="758"/>
      <c r="K102" s="760"/>
      <c r="L102" s="755"/>
      <c r="M102" s="758"/>
      <c r="N102" s="756"/>
      <c r="O102" s="759"/>
      <c r="P102" s="754"/>
      <c r="Q102" s="759"/>
      <c r="R102" s="758"/>
      <c r="S102" s="756"/>
      <c r="T102" s="759"/>
      <c r="U102" s="757"/>
      <c r="V102" s="758"/>
      <c r="W102" s="755"/>
      <c r="X102" s="758"/>
      <c r="Y102" s="755"/>
      <c r="Z102" s="758"/>
      <c r="AA102" s="755"/>
      <c r="AB102" s="758"/>
      <c r="AC102" s="756"/>
      <c r="AD102" s="760"/>
      <c r="AE102" s="756"/>
      <c r="AF102" s="760"/>
      <c r="AG102" s="756"/>
      <c r="AH102" s="760"/>
      <c r="AI102" s="756"/>
      <c r="AJ102" s="760"/>
      <c r="AK102" s="756"/>
      <c r="AL102" s="759"/>
      <c r="AM102" s="758"/>
      <c r="AN102" s="755"/>
      <c r="AO102" s="758"/>
      <c r="AP102" s="756"/>
      <c r="AQ102" s="759"/>
      <c r="AR102" s="754"/>
      <c r="AS102" s="760"/>
      <c r="AT102" s="755"/>
      <c r="AU102" s="758"/>
      <c r="AV102" s="755"/>
      <c r="AW102" s="758"/>
      <c r="AX102" s="755"/>
      <c r="AY102" s="758"/>
      <c r="AZ102" s="756"/>
      <c r="BA102" s="760"/>
      <c r="BB102" s="756"/>
      <c r="BC102" s="759"/>
      <c r="BD102" s="754"/>
      <c r="BE102" s="759"/>
      <c r="BF102" s="754"/>
      <c r="BG102" s="760"/>
      <c r="BH102" s="756"/>
      <c r="BI102" s="760"/>
      <c r="BJ102" s="756"/>
      <c r="BK102" s="760"/>
      <c r="BL102" s="755"/>
      <c r="BM102" s="758"/>
      <c r="BN102" s="756"/>
      <c r="BO102" s="760"/>
      <c r="BP102" s="756"/>
      <c r="BQ102" s="759"/>
      <c r="BR102" s="702"/>
      <c r="BS102" s="758"/>
      <c r="BT102" s="755"/>
      <c r="BU102" s="703"/>
      <c r="BV102" s="754"/>
      <c r="BW102" s="760"/>
      <c r="BX102" s="760"/>
      <c r="BY102" s="755"/>
      <c r="BZ102" s="758"/>
      <c r="CA102" s="756"/>
      <c r="CB102" s="760"/>
      <c r="CC102" s="756"/>
      <c r="CD102" s="760"/>
      <c r="CE102" s="755"/>
      <c r="CF102" s="758"/>
      <c r="CG102" s="756"/>
      <c r="CH102" s="759"/>
      <c r="CI102" s="754"/>
      <c r="CJ102" s="760"/>
      <c r="CK102" s="756"/>
      <c r="CL102" s="760"/>
      <c r="CM102" s="755"/>
      <c r="CN102" s="758"/>
      <c r="CO102" s="756"/>
      <c r="CP102" s="759"/>
      <c r="CQ102" s="754"/>
      <c r="CR102" s="759"/>
      <c r="CS102" s="754"/>
      <c r="CT102" s="760"/>
      <c r="CU102" s="755"/>
      <c r="CV102" s="758"/>
      <c r="CW102" s="756"/>
      <c r="CX102" s="760"/>
      <c r="CY102" s="755"/>
    </row>
    <row r="103" spans="3:103" s="509" customFormat="1" ht="36" customHeight="1" x14ac:dyDescent="0.25">
      <c r="C103" s="703">
        <f t="shared" si="1"/>
        <v>42</v>
      </c>
      <c r="D103" s="752"/>
      <c r="E103" s="753"/>
      <c r="F103" s="758"/>
      <c r="G103" s="755"/>
      <c r="H103" s="758"/>
      <c r="I103" s="755"/>
      <c r="J103" s="758"/>
      <c r="K103" s="760"/>
      <c r="L103" s="755"/>
      <c r="M103" s="758"/>
      <c r="N103" s="756"/>
      <c r="O103" s="759"/>
      <c r="P103" s="754"/>
      <c r="Q103" s="759"/>
      <c r="R103" s="758"/>
      <c r="S103" s="756"/>
      <c r="T103" s="759"/>
      <c r="U103" s="757"/>
      <c r="V103" s="758"/>
      <c r="W103" s="755"/>
      <c r="X103" s="758"/>
      <c r="Y103" s="755"/>
      <c r="Z103" s="758"/>
      <c r="AA103" s="755"/>
      <c r="AB103" s="758"/>
      <c r="AC103" s="756"/>
      <c r="AD103" s="760"/>
      <c r="AE103" s="756"/>
      <c r="AF103" s="760"/>
      <c r="AG103" s="756"/>
      <c r="AH103" s="760"/>
      <c r="AI103" s="756"/>
      <c r="AJ103" s="760"/>
      <c r="AK103" s="756"/>
      <c r="AL103" s="759"/>
      <c r="AM103" s="758"/>
      <c r="AN103" s="755"/>
      <c r="AO103" s="758"/>
      <c r="AP103" s="756"/>
      <c r="AQ103" s="759"/>
      <c r="AR103" s="754"/>
      <c r="AS103" s="760"/>
      <c r="AT103" s="755"/>
      <c r="AU103" s="758"/>
      <c r="AV103" s="755"/>
      <c r="AW103" s="758"/>
      <c r="AX103" s="755"/>
      <c r="AY103" s="758"/>
      <c r="AZ103" s="756"/>
      <c r="BA103" s="760"/>
      <c r="BB103" s="756"/>
      <c r="BC103" s="759"/>
      <c r="BD103" s="754"/>
      <c r="BE103" s="759"/>
      <c r="BF103" s="754"/>
      <c r="BG103" s="760"/>
      <c r="BH103" s="756"/>
      <c r="BI103" s="760"/>
      <c r="BJ103" s="756"/>
      <c r="BK103" s="760"/>
      <c r="BL103" s="755"/>
      <c r="BM103" s="758"/>
      <c r="BN103" s="756"/>
      <c r="BO103" s="760"/>
      <c r="BP103" s="756"/>
      <c r="BQ103" s="759"/>
      <c r="BR103" s="702"/>
      <c r="BS103" s="758"/>
      <c r="BT103" s="755"/>
      <c r="BU103" s="703"/>
      <c r="BV103" s="754"/>
      <c r="BW103" s="760"/>
      <c r="BX103" s="760"/>
      <c r="BY103" s="755"/>
      <c r="BZ103" s="758"/>
      <c r="CA103" s="756"/>
      <c r="CB103" s="760"/>
      <c r="CC103" s="756"/>
      <c r="CD103" s="760"/>
      <c r="CE103" s="755"/>
      <c r="CF103" s="758"/>
      <c r="CG103" s="756"/>
      <c r="CH103" s="759"/>
      <c r="CI103" s="754"/>
      <c r="CJ103" s="760"/>
      <c r="CK103" s="756"/>
      <c r="CL103" s="760"/>
      <c r="CM103" s="755"/>
      <c r="CN103" s="758"/>
      <c r="CO103" s="756"/>
      <c r="CP103" s="759"/>
      <c r="CQ103" s="754"/>
      <c r="CR103" s="759"/>
      <c r="CS103" s="754"/>
      <c r="CT103" s="760"/>
      <c r="CU103" s="755"/>
      <c r="CV103" s="758"/>
      <c r="CW103" s="756"/>
      <c r="CX103" s="760"/>
      <c r="CY103" s="755"/>
    </row>
    <row r="104" spans="3:103" s="509" customFormat="1" ht="36" customHeight="1" x14ac:dyDescent="0.25">
      <c r="C104" s="703">
        <f t="shared" si="1"/>
        <v>43</v>
      </c>
      <c r="D104" s="752"/>
      <c r="E104" s="753"/>
      <c r="F104" s="758"/>
      <c r="G104" s="755"/>
      <c r="H104" s="758"/>
      <c r="I104" s="755"/>
      <c r="J104" s="758"/>
      <c r="K104" s="760"/>
      <c r="L104" s="755"/>
      <c r="M104" s="758"/>
      <c r="N104" s="756"/>
      <c r="O104" s="759"/>
      <c r="P104" s="754"/>
      <c r="Q104" s="759"/>
      <c r="R104" s="758"/>
      <c r="S104" s="756"/>
      <c r="T104" s="759"/>
      <c r="U104" s="757"/>
      <c r="V104" s="758"/>
      <c r="W104" s="755"/>
      <c r="X104" s="758"/>
      <c r="Y104" s="755"/>
      <c r="Z104" s="758"/>
      <c r="AA104" s="755"/>
      <c r="AB104" s="758"/>
      <c r="AC104" s="756"/>
      <c r="AD104" s="760"/>
      <c r="AE104" s="756"/>
      <c r="AF104" s="760"/>
      <c r="AG104" s="756"/>
      <c r="AH104" s="760"/>
      <c r="AI104" s="756"/>
      <c r="AJ104" s="760"/>
      <c r="AK104" s="756"/>
      <c r="AL104" s="759"/>
      <c r="AM104" s="758"/>
      <c r="AN104" s="755"/>
      <c r="AO104" s="758"/>
      <c r="AP104" s="756"/>
      <c r="AQ104" s="759"/>
      <c r="AR104" s="754"/>
      <c r="AS104" s="760"/>
      <c r="AT104" s="755"/>
      <c r="AU104" s="758"/>
      <c r="AV104" s="755"/>
      <c r="AW104" s="758"/>
      <c r="AX104" s="755"/>
      <c r="AY104" s="758"/>
      <c r="AZ104" s="756"/>
      <c r="BA104" s="760"/>
      <c r="BB104" s="756"/>
      <c r="BC104" s="759"/>
      <c r="BD104" s="754"/>
      <c r="BE104" s="759"/>
      <c r="BF104" s="754"/>
      <c r="BG104" s="760"/>
      <c r="BH104" s="756"/>
      <c r="BI104" s="760"/>
      <c r="BJ104" s="756"/>
      <c r="BK104" s="760"/>
      <c r="BL104" s="755"/>
      <c r="BM104" s="758"/>
      <c r="BN104" s="756"/>
      <c r="BO104" s="760"/>
      <c r="BP104" s="756"/>
      <c r="BQ104" s="759"/>
      <c r="BR104" s="702"/>
      <c r="BS104" s="758"/>
      <c r="BT104" s="755"/>
      <c r="BU104" s="703"/>
      <c r="BV104" s="754"/>
      <c r="BW104" s="760"/>
      <c r="BX104" s="760"/>
      <c r="BY104" s="755"/>
      <c r="BZ104" s="758"/>
      <c r="CA104" s="756"/>
      <c r="CB104" s="760"/>
      <c r="CC104" s="756"/>
      <c r="CD104" s="760"/>
      <c r="CE104" s="755"/>
      <c r="CF104" s="758"/>
      <c r="CG104" s="756"/>
      <c r="CH104" s="759"/>
      <c r="CI104" s="754"/>
      <c r="CJ104" s="760"/>
      <c r="CK104" s="756"/>
      <c r="CL104" s="760"/>
      <c r="CM104" s="755"/>
      <c r="CN104" s="758"/>
      <c r="CO104" s="756"/>
      <c r="CP104" s="759"/>
      <c r="CQ104" s="754"/>
      <c r="CR104" s="759"/>
      <c r="CS104" s="754"/>
      <c r="CT104" s="760"/>
      <c r="CU104" s="755"/>
      <c r="CV104" s="758"/>
      <c r="CW104" s="756"/>
      <c r="CX104" s="760"/>
      <c r="CY104" s="755"/>
    </row>
    <row r="105" spans="3:103" s="509" customFormat="1" ht="36" customHeight="1" x14ac:dyDescent="0.25">
      <c r="C105" s="703">
        <f t="shared" si="1"/>
        <v>44</v>
      </c>
      <c r="D105" s="752"/>
      <c r="E105" s="753"/>
      <c r="F105" s="758"/>
      <c r="G105" s="755"/>
      <c r="H105" s="758"/>
      <c r="I105" s="755"/>
      <c r="J105" s="758"/>
      <c r="K105" s="760"/>
      <c r="L105" s="755"/>
      <c r="M105" s="758"/>
      <c r="N105" s="756"/>
      <c r="O105" s="759"/>
      <c r="P105" s="754"/>
      <c r="Q105" s="759"/>
      <c r="R105" s="758"/>
      <c r="S105" s="756"/>
      <c r="T105" s="759"/>
      <c r="U105" s="757"/>
      <c r="V105" s="758"/>
      <c r="W105" s="755"/>
      <c r="X105" s="758"/>
      <c r="Y105" s="755"/>
      <c r="Z105" s="758"/>
      <c r="AA105" s="755"/>
      <c r="AB105" s="758"/>
      <c r="AC105" s="756"/>
      <c r="AD105" s="760"/>
      <c r="AE105" s="756"/>
      <c r="AF105" s="760"/>
      <c r="AG105" s="756"/>
      <c r="AH105" s="760"/>
      <c r="AI105" s="756"/>
      <c r="AJ105" s="760"/>
      <c r="AK105" s="756"/>
      <c r="AL105" s="759"/>
      <c r="AM105" s="758"/>
      <c r="AN105" s="755"/>
      <c r="AO105" s="758"/>
      <c r="AP105" s="756"/>
      <c r="AQ105" s="759"/>
      <c r="AR105" s="754"/>
      <c r="AS105" s="760"/>
      <c r="AT105" s="755"/>
      <c r="AU105" s="758"/>
      <c r="AV105" s="755"/>
      <c r="AW105" s="758"/>
      <c r="AX105" s="755"/>
      <c r="AY105" s="758"/>
      <c r="AZ105" s="756"/>
      <c r="BA105" s="760"/>
      <c r="BB105" s="756"/>
      <c r="BC105" s="759"/>
      <c r="BD105" s="754"/>
      <c r="BE105" s="759"/>
      <c r="BF105" s="754"/>
      <c r="BG105" s="760"/>
      <c r="BH105" s="756"/>
      <c r="BI105" s="760"/>
      <c r="BJ105" s="756"/>
      <c r="BK105" s="760"/>
      <c r="BL105" s="755"/>
      <c r="BM105" s="758"/>
      <c r="BN105" s="756"/>
      <c r="BO105" s="760"/>
      <c r="BP105" s="756"/>
      <c r="BQ105" s="759"/>
      <c r="BR105" s="702"/>
      <c r="BS105" s="758"/>
      <c r="BT105" s="755"/>
      <c r="BU105" s="703"/>
      <c r="BV105" s="754"/>
      <c r="BW105" s="760"/>
      <c r="BX105" s="760"/>
      <c r="BY105" s="755"/>
      <c r="BZ105" s="758"/>
      <c r="CA105" s="756"/>
      <c r="CB105" s="760"/>
      <c r="CC105" s="756"/>
      <c r="CD105" s="760"/>
      <c r="CE105" s="755"/>
      <c r="CF105" s="758"/>
      <c r="CG105" s="756"/>
      <c r="CH105" s="759"/>
      <c r="CI105" s="754"/>
      <c r="CJ105" s="760"/>
      <c r="CK105" s="756"/>
      <c r="CL105" s="760"/>
      <c r="CM105" s="755"/>
      <c r="CN105" s="758"/>
      <c r="CO105" s="756"/>
      <c r="CP105" s="759"/>
      <c r="CQ105" s="754"/>
      <c r="CR105" s="759"/>
      <c r="CS105" s="754"/>
      <c r="CT105" s="760"/>
      <c r="CU105" s="755"/>
      <c r="CV105" s="758"/>
      <c r="CW105" s="756"/>
      <c r="CX105" s="760"/>
      <c r="CY105" s="755"/>
    </row>
    <row r="106" spans="3:103" s="509" customFormat="1" ht="36" customHeight="1" x14ac:dyDescent="0.25">
      <c r="C106" s="703">
        <f t="shared" si="1"/>
        <v>45</v>
      </c>
      <c r="D106" s="752"/>
      <c r="E106" s="753"/>
      <c r="F106" s="758"/>
      <c r="G106" s="755"/>
      <c r="H106" s="758"/>
      <c r="I106" s="755"/>
      <c r="J106" s="758"/>
      <c r="K106" s="760"/>
      <c r="L106" s="755"/>
      <c r="M106" s="758"/>
      <c r="N106" s="756"/>
      <c r="O106" s="759"/>
      <c r="P106" s="754"/>
      <c r="Q106" s="759"/>
      <c r="R106" s="758"/>
      <c r="S106" s="756"/>
      <c r="T106" s="759"/>
      <c r="U106" s="757"/>
      <c r="V106" s="758"/>
      <c r="W106" s="755"/>
      <c r="X106" s="758"/>
      <c r="Y106" s="755"/>
      <c r="Z106" s="758"/>
      <c r="AA106" s="755"/>
      <c r="AB106" s="758"/>
      <c r="AC106" s="756"/>
      <c r="AD106" s="760"/>
      <c r="AE106" s="756"/>
      <c r="AF106" s="760"/>
      <c r="AG106" s="756"/>
      <c r="AH106" s="760"/>
      <c r="AI106" s="756"/>
      <c r="AJ106" s="760"/>
      <c r="AK106" s="756"/>
      <c r="AL106" s="759"/>
      <c r="AM106" s="758"/>
      <c r="AN106" s="755"/>
      <c r="AO106" s="758"/>
      <c r="AP106" s="756"/>
      <c r="AQ106" s="759"/>
      <c r="AR106" s="754"/>
      <c r="AS106" s="760"/>
      <c r="AT106" s="755"/>
      <c r="AU106" s="758"/>
      <c r="AV106" s="755"/>
      <c r="AW106" s="758"/>
      <c r="AX106" s="755"/>
      <c r="AY106" s="758"/>
      <c r="AZ106" s="756"/>
      <c r="BA106" s="760"/>
      <c r="BB106" s="756"/>
      <c r="BC106" s="759"/>
      <c r="BD106" s="754"/>
      <c r="BE106" s="759"/>
      <c r="BF106" s="754"/>
      <c r="BG106" s="760"/>
      <c r="BH106" s="756"/>
      <c r="BI106" s="760"/>
      <c r="BJ106" s="756"/>
      <c r="BK106" s="760"/>
      <c r="BL106" s="755"/>
      <c r="BM106" s="758"/>
      <c r="BN106" s="756"/>
      <c r="BO106" s="760"/>
      <c r="BP106" s="756"/>
      <c r="BQ106" s="759"/>
      <c r="BR106" s="702"/>
      <c r="BS106" s="758"/>
      <c r="BT106" s="755"/>
      <c r="BU106" s="703"/>
      <c r="BV106" s="754"/>
      <c r="BW106" s="760"/>
      <c r="BX106" s="760"/>
      <c r="BY106" s="755"/>
      <c r="BZ106" s="758"/>
      <c r="CA106" s="756"/>
      <c r="CB106" s="760"/>
      <c r="CC106" s="756"/>
      <c r="CD106" s="760"/>
      <c r="CE106" s="755"/>
      <c r="CF106" s="758"/>
      <c r="CG106" s="756"/>
      <c r="CH106" s="759"/>
      <c r="CI106" s="754"/>
      <c r="CJ106" s="760"/>
      <c r="CK106" s="756"/>
      <c r="CL106" s="760"/>
      <c r="CM106" s="755"/>
      <c r="CN106" s="758"/>
      <c r="CO106" s="756"/>
      <c r="CP106" s="759"/>
      <c r="CQ106" s="754"/>
      <c r="CR106" s="759"/>
      <c r="CS106" s="754"/>
      <c r="CT106" s="760"/>
      <c r="CU106" s="755"/>
      <c r="CV106" s="758"/>
      <c r="CW106" s="756"/>
      <c r="CX106" s="760"/>
      <c r="CY106" s="755"/>
    </row>
    <row r="107" spans="3:103" s="509" customFormat="1" ht="36" customHeight="1" x14ac:dyDescent="0.25">
      <c r="C107" s="703">
        <f t="shared" si="1"/>
        <v>46</v>
      </c>
      <c r="D107" s="752"/>
      <c r="E107" s="753"/>
      <c r="F107" s="758"/>
      <c r="G107" s="755"/>
      <c r="H107" s="758"/>
      <c r="I107" s="755"/>
      <c r="J107" s="758"/>
      <c r="K107" s="760"/>
      <c r="L107" s="755"/>
      <c r="M107" s="758"/>
      <c r="N107" s="756"/>
      <c r="O107" s="759"/>
      <c r="P107" s="754"/>
      <c r="Q107" s="759"/>
      <c r="R107" s="758"/>
      <c r="S107" s="756"/>
      <c r="T107" s="759"/>
      <c r="U107" s="757"/>
      <c r="V107" s="758"/>
      <c r="W107" s="755"/>
      <c r="X107" s="758"/>
      <c r="Y107" s="755"/>
      <c r="Z107" s="758"/>
      <c r="AA107" s="755"/>
      <c r="AB107" s="758"/>
      <c r="AC107" s="756"/>
      <c r="AD107" s="760"/>
      <c r="AE107" s="756"/>
      <c r="AF107" s="760"/>
      <c r="AG107" s="756"/>
      <c r="AH107" s="760"/>
      <c r="AI107" s="756"/>
      <c r="AJ107" s="760"/>
      <c r="AK107" s="756"/>
      <c r="AL107" s="759"/>
      <c r="AM107" s="758"/>
      <c r="AN107" s="755"/>
      <c r="AO107" s="758"/>
      <c r="AP107" s="756"/>
      <c r="AQ107" s="759"/>
      <c r="AR107" s="754"/>
      <c r="AS107" s="760"/>
      <c r="AT107" s="755"/>
      <c r="AU107" s="758"/>
      <c r="AV107" s="755"/>
      <c r="AW107" s="758"/>
      <c r="AX107" s="755"/>
      <c r="AY107" s="758"/>
      <c r="AZ107" s="756"/>
      <c r="BA107" s="760"/>
      <c r="BB107" s="756"/>
      <c r="BC107" s="759"/>
      <c r="BD107" s="754"/>
      <c r="BE107" s="759"/>
      <c r="BF107" s="754"/>
      <c r="BG107" s="760"/>
      <c r="BH107" s="756"/>
      <c r="BI107" s="760"/>
      <c r="BJ107" s="756"/>
      <c r="BK107" s="760"/>
      <c r="BL107" s="755"/>
      <c r="BM107" s="758"/>
      <c r="BN107" s="756"/>
      <c r="BO107" s="760"/>
      <c r="BP107" s="756"/>
      <c r="BQ107" s="759"/>
      <c r="BR107" s="702"/>
      <c r="BS107" s="758"/>
      <c r="BT107" s="755"/>
      <c r="BU107" s="703"/>
      <c r="BV107" s="754"/>
      <c r="BW107" s="760"/>
      <c r="BX107" s="760"/>
      <c r="BY107" s="755"/>
      <c r="BZ107" s="758"/>
      <c r="CA107" s="756"/>
      <c r="CB107" s="760"/>
      <c r="CC107" s="756"/>
      <c r="CD107" s="760"/>
      <c r="CE107" s="755"/>
      <c r="CF107" s="758"/>
      <c r="CG107" s="756"/>
      <c r="CH107" s="759"/>
      <c r="CI107" s="754"/>
      <c r="CJ107" s="760"/>
      <c r="CK107" s="756"/>
      <c r="CL107" s="760"/>
      <c r="CM107" s="755"/>
      <c r="CN107" s="758"/>
      <c r="CO107" s="756"/>
      <c r="CP107" s="759"/>
      <c r="CQ107" s="754"/>
      <c r="CR107" s="759"/>
      <c r="CS107" s="754"/>
      <c r="CT107" s="760"/>
      <c r="CU107" s="755"/>
      <c r="CV107" s="758"/>
      <c r="CW107" s="756"/>
      <c r="CX107" s="760"/>
      <c r="CY107" s="755"/>
    </row>
    <row r="108" spans="3:103" s="509" customFormat="1" ht="36" customHeight="1" x14ac:dyDescent="0.25">
      <c r="C108" s="703">
        <f t="shared" si="1"/>
        <v>47</v>
      </c>
      <c r="D108" s="752"/>
      <c r="E108" s="753"/>
      <c r="F108" s="758"/>
      <c r="G108" s="755"/>
      <c r="H108" s="758"/>
      <c r="I108" s="755"/>
      <c r="J108" s="758"/>
      <c r="K108" s="760"/>
      <c r="L108" s="755"/>
      <c r="M108" s="758"/>
      <c r="N108" s="756"/>
      <c r="O108" s="759"/>
      <c r="P108" s="754"/>
      <c r="Q108" s="759"/>
      <c r="R108" s="758"/>
      <c r="S108" s="756"/>
      <c r="T108" s="759"/>
      <c r="U108" s="757"/>
      <c r="V108" s="758"/>
      <c r="W108" s="755"/>
      <c r="X108" s="758"/>
      <c r="Y108" s="755"/>
      <c r="Z108" s="758"/>
      <c r="AA108" s="755"/>
      <c r="AB108" s="758"/>
      <c r="AC108" s="756"/>
      <c r="AD108" s="760"/>
      <c r="AE108" s="756"/>
      <c r="AF108" s="760"/>
      <c r="AG108" s="756"/>
      <c r="AH108" s="760"/>
      <c r="AI108" s="756"/>
      <c r="AJ108" s="760"/>
      <c r="AK108" s="756"/>
      <c r="AL108" s="759"/>
      <c r="AM108" s="758"/>
      <c r="AN108" s="755"/>
      <c r="AO108" s="758"/>
      <c r="AP108" s="756"/>
      <c r="AQ108" s="759"/>
      <c r="AR108" s="754"/>
      <c r="AS108" s="760"/>
      <c r="AT108" s="755"/>
      <c r="AU108" s="758"/>
      <c r="AV108" s="755"/>
      <c r="AW108" s="758"/>
      <c r="AX108" s="755"/>
      <c r="AY108" s="758"/>
      <c r="AZ108" s="756"/>
      <c r="BA108" s="760"/>
      <c r="BB108" s="756"/>
      <c r="BC108" s="759"/>
      <c r="BD108" s="754"/>
      <c r="BE108" s="759"/>
      <c r="BF108" s="754"/>
      <c r="BG108" s="760"/>
      <c r="BH108" s="756"/>
      <c r="BI108" s="760"/>
      <c r="BJ108" s="756"/>
      <c r="BK108" s="760"/>
      <c r="BL108" s="755"/>
      <c r="BM108" s="758"/>
      <c r="BN108" s="756"/>
      <c r="BO108" s="760"/>
      <c r="BP108" s="756"/>
      <c r="BQ108" s="759"/>
      <c r="BR108" s="702"/>
      <c r="BS108" s="758"/>
      <c r="BT108" s="755"/>
      <c r="BU108" s="703"/>
      <c r="BV108" s="754"/>
      <c r="BW108" s="760"/>
      <c r="BX108" s="760"/>
      <c r="BY108" s="755"/>
      <c r="BZ108" s="758"/>
      <c r="CA108" s="756"/>
      <c r="CB108" s="760"/>
      <c r="CC108" s="756"/>
      <c r="CD108" s="760"/>
      <c r="CE108" s="755"/>
      <c r="CF108" s="758"/>
      <c r="CG108" s="756"/>
      <c r="CH108" s="759"/>
      <c r="CI108" s="754"/>
      <c r="CJ108" s="760"/>
      <c r="CK108" s="756"/>
      <c r="CL108" s="760"/>
      <c r="CM108" s="755"/>
      <c r="CN108" s="758"/>
      <c r="CO108" s="756"/>
      <c r="CP108" s="759"/>
      <c r="CQ108" s="754"/>
      <c r="CR108" s="759"/>
      <c r="CS108" s="754"/>
      <c r="CT108" s="760"/>
      <c r="CU108" s="755"/>
      <c r="CV108" s="758"/>
      <c r="CW108" s="756"/>
      <c r="CX108" s="760"/>
      <c r="CY108" s="755"/>
    </row>
    <row r="109" spans="3:103" s="509" customFormat="1" ht="36" customHeight="1" x14ac:dyDescent="0.25">
      <c r="C109" s="703">
        <f t="shared" si="1"/>
        <v>48</v>
      </c>
      <c r="D109" s="752"/>
      <c r="E109" s="753"/>
      <c r="F109" s="758"/>
      <c r="G109" s="755"/>
      <c r="H109" s="758"/>
      <c r="I109" s="755"/>
      <c r="J109" s="758"/>
      <c r="K109" s="760"/>
      <c r="L109" s="755"/>
      <c r="M109" s="758"/>
      <c r="N109" s="756"/>
      <c r="O109" s="759"/>
      <c r="P109" s="754"/>
      <c r="Q109" s="759"/>
      <c r="R109" s="758"/>
      <c r="S109" s="756"/>
      <c r="T109" s="759"/>
      <c r="U109" s="757"/>
      <c r="V109" s="758"/>
      <c r="W109" s="755"/>
      <c r="X109" s="758"/>
      <c r="Y109" s="755"/>
      <c r="Z109" s="758"/>
      <c r="AA109" s="755"/>
      <c r="AB109" s="758"/>
      <c r="AC109" s="756"/>
      <c r="AD109" s="760"/>
      <c r="AE109" s="756"/>
      <c r="AF109" s="760"/>
      <c r="AG109" s="756"/>
      <c r="AH109" s="760"/>
      <c r="AI109" s="756"/>
      <c r="AJ109" s="760"/>
      <c r="AK109" s="756"/>
      <c r="AL109" s="759"/>
      <c r="AM109" s="758"/>
      <c r="AN109" s="755"/>
      <c r="AO109" s="758"/>
      <c r="AP109" s="756"/>
      <c r="AQ109" s="759"/>
      <c r="AR109" s="754"/>
      <c r="AS109" s="760"/>
      <c r="AT109" s="755"/>
      <c r="AU109" s="758"/>
      <c r="AV109" s="755"/>
      <c r="AW109" s="758"/>
      <c r="AX109" s="755"/>
      <c r="AY109" s="758"/>
      <c r="AZ109" s="756"/>
      <c r="BA109" s="760"/>
      <c r="BB109" s="756"/>
      <c r="BC109" s="759"/>
      <c r="BD109" s="754"/>
      <c r="BE109" s="759"/>
      <c r="BF109" s="754"/>
      <c r="BG109" s="760"/>
      <c r="BH109" s="756"/>
      <c r="BI109" s="760"/>
      <c r="BJ109" s="756"/>
      <c r="BK109" s="760"/>
      <c r="BL109" s="755"/>
      <c r="BM109" s="758"/>
      <c r="BN109" s="756"/>
      <c r="BO109" s="760"/>
      <c r="BP109" s="756"/>
      <c r="BQ109" s="759"/>
      <c r="BR109" s="702"/>
      <c r="BS109" s="758"/>
      <c r="BT109" s="755"/>
      <c r="BU109" s="703"/>
      <c r="BV109" s="754"/>
      <c r="BW109" s="760"/>
      <c r="BX109" s="760"/>
      <c r="BY109" s="755"/>
      <c r="BZ109" s="758"/>
      <c r="CA109" s="756"/>
      <c r="CB109" s="760"/>
      <c r="CC109" s="756"/>
      <c r="CD109" s="760"/>
      <c r="CE109" s="755"/>
      <c r="CF109" s="758"/>
      <c r="CG109" s="756"/>
      <c r="CH109" s="759"/>
      <c r="CI109" s="754"/>
      <c r="CJ109" s="760"/>
      <c r="CK109" s="756"/>
      <c r="CL109" s="760"/>
      <c r="CM109" s="755"/>
      <c r="CN109" s="758"/>
      <c r="CO109" s="756"/>
      <c r="CP109" s="759"/>
      <c r="CQ109" s="754"/>
      <c r="CR109" s="759"/>
      <c r="CS109" s="754"/>
      <c r="CT109" s="760"/>
      <c r="CU109" s="755"/>
      <c r="CV109" s="758"/>
      <c r="CW109" s="756"/>
      <c r="CX109" s="760"/>
      <c r="CY109" s="755"/>
    </row>
    <row r="110" spans="3:103" s="509" customFormat="1" ht="36" customHeight="1" x14ac:dyDescent="0.25">
      <c r="C110" s="703">
        <f t="shared" si="1"/>
        <v>49</v>
      </c>
      <c r="D110" s="752"/>
      <c r="E110" s="753"/>
      <c r="F110" s="758"/>
      <c r="G110" s="755"/>
      <c r="H110" s="758"/>
      <c r="I110" s="755"/>
      <c r="J110" s="758"/>
      <c r="K110" s="760"/>
      <c r="L110" s="755"/>
      <c r="M110" s="758"/>
      <c r="N110" s="756"/>
      <c r="O110" s="759"/>
      <c r="P110" s="754"/>
      <c r="Q110" s="759"/>
      <c r="R110" s="758"/>
      <c r="S110" s="756"/>
      <c r="T110" s="759"/>
      <c r="U110" s="757"/>
      <c r="V110" s="758"/>
      <c r="W110" s="755"/>
      <c r="X110" s="758"/>
      <c r="Y110" s="755"/>
      <c r="Z110" s="758"/>
      <c r="AA110" s="755"/>
      <c r="AB110" s="758"/>
      <c r="AC110" s="756"/>
      <c r="AD110" s="760"/>
      <c r="AE110" s="756"/>
      <c r="AF110" s="760"/>
      <c r="AG110" s="756"/>
      <c r="AH110" s="760"/>
      <c r="AI110" s="756"/>
      <c r="AJ110" s="760"/>
      <c r="AK110" s="756"/>
      <c r="AL110" s="759"/>
      <c r="AM110" s="758"/>
      <c r="AN110" s="755"/>
      <c r="AO110" s="758"/>
      <c r="AP110" s="756"/>
      <c r="AQ110" s="759"/>
      <c r="AR110" s="754"/>
      <c r="AS110" s="760"/>
      <c r="AT110" s="755"/>
      <c r="AU110" s="758"/>
      <c r="AV110" s="755"/>
      <c r="AW110" s="758"/>
      <c r="AX110" s="755"/>
      <c r="AY110" s="758"/>
      <c r="AZ110" s="756"/>
      <c r="BA110" s="760"/>
      <c r="BB110" s="756"/>
      <c r="BC110" s="759"/>
      <c r="BD110" s="754"/>
      <c r="BE110" s="759"/>
      <c r="BF110" s="754"/>
      <c r="BG110" s="760"/>
      <c r="BH110" s="756"/>
      <c r="BI110" s="760"/>
      <c r="BJ110" s="756"/>
      <c r="BK110" s="760"/>
      <c r="BL110" s="755"/>
      <c r="BM110" s="758"/>
      <c r="BN110" s="756"/>
      <c r="BO110" s="760"/>
      <c r="BP110" s="756"/>
      <c r="BQ110" s="759"/>
      <c r="BR110" s="702"/>
      <c r="BS110" s="758"/>
      <c r="BT110" s="755"/>
      <c r="BU110" s="703"/>
      <c r="BV110" s="754"/>
      <c r="BW110" s="760"/>
      <c r="BX110" s="760"/>
      <c r="BY110" s="755"/>
      <c r="BZ110" s="758"/>
      <c r="CA110" s="756"/>
      <c r="CB110" s="760"/>
      <c r="CC110" s="756"/>
      <c r="CD110" s="760"/>
      <c r="CE110" s="755"/>
      <c r="CF110" s="758"/>
      <c r="CG110" s="756"/>
      <c r="CH110" s="759"/>
      <c r="CI110" s="754"/>
      <c r="CJ110" s="760"/>
      <c r="CK110" s="756"/>
      <c r="CL110" s="760"/>
      <c r="CM110" s="755"/>
      <c r="CN110" s="758"/>
      <c r="CO110" s="756"/>
      <c r="CP110" s="759"/>
      <c r="CQ110" s="754"/>
      <c r="CR110" s="759"/>
      <c r="CS110" s="754"/>
      <c r="CT110" s="760"/>
      <c r="CU110" s="755"/>
      <c r="CV110" s="758"/>
      <c r="CW110" s="756"/>
      <c r="CX110" s="760"/>
      <c r="CY110" s="755"/>
    </row>
    <row r="111" spans="3:103" s="509" customFormat="1" ht="36" customHeight="1" x14ac:dyDescent="0.25">
      <c r="C111" s="703">
        <f t="shared" si="1"/>
        <v>50</v>
      </c>
      <c r="D111" s="752"/>
      <c r="E111" s="753"/>
      <c r="F111" s="758"/>
      <c r="G111" s="755"/>
      <c r="H111" s="758"/>
      <c r="I111" s="755"/>
      <c r="J111" s="758"/>
      <c r="K111" s="760"/>
      <c r="L111" s="755"/>
      <c r="M111" s="758"/>
      <c r="N111" s="756"/>
      <c r="O111" s="759"/>
      <c r="P111" s="754"/>
      <c r="Q111" s="759"/>
      <c r="R111" s="758"/>
      <c r="S111" s="756"/>
      <c r="T111" s="759"/>
      <c r="U111" s="757"/>
      <c r="V111" s="758"/>
      <c r="W111" s="755"/>
      <c r="X111" s="758"/>
      <c r="Y111" s="755"/>
      <c r="Z111" s="758"/>
      <c r="AA111" s="755"/>
      <c r="AB111" s="758"/>
      <c r="AC111" s="756"/>
      <c r="AD111" s="760"/>
      <c r="AE111" s="756"/>
      <c r="AF111" s="760"/>
      <c r="AG111" s="756"/>
      <c r="AH111" s="760"/>
      <c r="AI111" s="756"/>
      <c r="AJ111" s="760"/>
      <c r="AK111" s="756"/>
      <c r="AL111" s="759"/>
      <c r="AM111" s="758"/>
      <c r="AN111" s="755"/>
      <c r="AO111" s="758"/>
      <c r="AP111" s="756"/>
      <c r="AQ111" s="759"/>
      <c r="AR111" s="754"/>
      <c r="AS111" s="760"/>
      <c r="AT111" s="755"/>
      <c r="AU111" s="758"/>
      <c r="AV111" s="755"/>
      <c r="AW111" s="758"/>
      <c r="AX111" s="755"/>
      <c r="AY111" s="758"/>
      <c r="AZ111" s="756"/>
      <c r="BA111" s="760"/>
      <c r="BB111" s="756"/>
      <c r="BC111" s="759"/>
      <c r="BD111" s="754"/>
      <c r="BE111" s="759"/>
      <c r="BF111" s="754"/>
      <c r="BG111" s="760"/>
      <c r="BH111" s="756"/>
      <c r="BI111" s="760"/>
      <c r="BJ111" s="756"/>
      <c r="BK111" s="760"/>
      <c r="BL111" s="755"/>
      <c r="BM111" s="758"/>
      <c r="BN111" s="756"/>
      <c r="BO111" s="760"/>
      <c r="BP111" s="756"/>
      <c r="BQ111" s="759"/>
      <c r="BR111" s="702"/>
      <c r="BS111" s="758"/>
      <c r="BT111" s="755"/>
      <c r="BU111" s="703"/>
      <c r="BV111" s="754"/>
      <c r="BW111" s="760"/>
      <c r="BX111" s="760"/>
      <c r="BY111" s="755"/>
      <c r="BZ111" s="758"/>
      <c r="CA111" s="756"/>
      <c r="CB111" s="760"/>
      <c r="CC111" s="756"/>
      <c r="CD111" s="760"/>
      <c r="CE111" s="755"/>
      <c r="CF111" s="758"/>
      <c r="CG111" s="756"/>
      <c r="CH111" s="759"/>
      <c r="CI111" s="754"/>
      <c r="CJ111" s="760"/>
      <c r="CK111" s="756"/>
      <c r="CL111" s="760"/>
      <c r="CM111" s="755"/>
      <c r="CN111" s="758"/>
      <c r="CO111" s="756"/>
      <c r="CP111" s="759"/>
      <c r="CQ111" s="754"/>
      <c r="CR111" s="759"/>
      <c r="CS111" s="754"/>
      <c r="CT111" s="760"/>
      <c r="CU111" s="755"/>
      <c r="CV111" s="758"/>
      <c r="CW111" s="756"/>
      <c r="CX111" s="760"/>
      <c r="CY111" s="755"/>
    </row>
    <row r="112" spans="3:103" s="509" customFormat="1" ht="36" customHeight="1" x14ac:dyDescent="0.25">
      <c r="C112" s="703">
        <f t="shared" si="1"/>
        <v>51</v>
      </c>
      <c r="D112" s="752"/>
      <c r="E112" s="753"/>
      <c r="F112" s="758"/>
      <c r="G112" s="755"/>
      <c r="H112" s="758"/>
      <c r="I112" s="755"/>
      <c r="J112" s="758"/>
      <c r="K112" s="760"/>
      <c r="L112" s="755"/>
      <c r="M112" s="758"/>
      <c r="N112" s="756"/>
      <c r="O112" s="759"/>
      <c r="P112" s="754"/>
      <c r="Q112" s="759"/>
      <c r="R112" s="758"/>
      <c r="S112" s="756"/>
      <c r="T112" s="759"/>
      <c r="U112" s="757"/>
      <c r="V112" s="758"/>
      <c r="W112" s="755"/>
      <c r="X112" s="758"/>
      <c r="Y112" s="755"/>
      <c r="Z112" s="758"/>
      <c r="AA112" s="755"/>
      <c r="AB112" s="758"/>
      <c r="AC112" s="756"/>
      <c r="AD112" s="760"/>
      <c r="AE112" s="756"/>
      <c r="AF112" s="760"/>
      <c r="AG112" s="756"/>
      <c r="AH112" s="760"/>
      <c r="AI112" s="756"/>
      <c r="AJ112" s="760"/>
      <c r="AK112" s="756"/>
      <c r="AL112" s="759"/>
      <c r="AM112" s="758"/>
      <c r="AN112" s="755"/>
      <c r="AO112" s="758"/>
      <c r="AP112" s="756"/>
      <c r="AQ112" s="759"/>
      <c r="AR112" s="754"/>
      <c r="AS112" s="760"/>
      <c r="AT112" s="755"/>
      <c r="AU112" s="758"/>
      <c r="AV112" s="755"/>
      <c r="AW112" s="758"/>
      <c r="AX112" s="755"/>
      <c r="AY112" s="758"/>
      <c r="AZ112" s="756"/>
      <c r="BA112" s="760"/>
      <c r="BB112" s="756"/>
      <c r="BC112" s="759"/>
      <c r="BD112" s="754"/>
      <c r="BE112" s="759"/>
      <c r="BF112" s="754"/>
      <c r="BG112" s="760"/>
      <c r="BH112" s="756"/>
      <c r="BI112" s="760"/>
      <c r="BJ112" s="756"/>
      <c r="BK112" s="760"/>
      <c r="BL112" s="755"/>
      <c r="BM112" s="758"/>
      <c r="BN112" s="756"/>
      <c r="BO112" s="760"/>
      <c r="BP112" s="756"/>
      <c r="BQ112" s="759"/>
      <c r="BR112" s="702"/>
      <c r="BS112" s="758"/>
      <c r="BT112" s="755"/>
      <c r="BU112" s="703"/>
      <c r="BV112" s="754"/>
      <c r="BW112" s="760"/>
      <c r="BX112" s="760"/>
      <c r="BY112" s="755"/>
      <c r="BZ112" s="758"/>
      <c r="CA112" s="756"/>
      <c r="CB112" s="760"/>
      <c r="CC112" s="756"/>
      <c r="CD112" s="760"/>
      <c r="CE112" s="755"/>
      <c r="CF112" s="758"/>
      <c r="CG112" s="756"/>
      <c r="CH112" s="759"/>
      <c r="CI112" s="754"/>
      <c r="CJ112" s="760"/>
      <c r="CK112" s="756"/>
      <c r="CL112" s="760"/>
      <c r="CM112" s="755"/>
      <c r="CN112" s="758"/>
      <c r="CO112" s="756"/>
      <c r="CP112" s="759"/>
      <c r="CQ112" s="754"/>
      <c r="CR112" s="759"/>
      <c r="CS112" s="754"/>
      <c r="CT112" s="760"/>
      <c r="CU112" s="755"/>
      <c r="CV112" s="758"/>
      <c r="CW112" s="756"/>
      <c r="CX112" s="760"/>
      <c r="CY112" s="755"/>
    </row>
    <row r="113" spans="3:103" s="509" customFormat="1" ht="36" customHeight="1" x14ac:dyDescent="0.25">
      <c r="C113" s="703">
        <f t="shared" si="1"/>
        <v>52</v>
      </c>
      <c r="D113" s="752"/>
      <c r="E113" s="753"/>
      <c r="F113" s="758"/>
      <c r="G113" s="755"/>
      <c r="H113" s="758"/>
      <c r="I113" s="755"/>
      <c r="J113" s="758"/>
      <c r="K113" s="760"/>
      <c r="L113" s="755"/>
      <c r="M113" s="758"/>
      <c r="N113" s="756"/>
      <c r="O113" s="759"/>
      <c r="P113" s="754"/>
      <c r="Q113" s="759"/>
      <c r="R113" s="758"/>
      <c r="S113" s="756"/>
      <c r="T113" s="759"/>
      <c r="U113" s="757"/>
      <c r="V113" s="758"/>
      <c r="W113" s="755"/>
      <c r="X113" s="758"/>
      <c r="Y113" s="755"/>
      <c r="Z113" s="758"/>
      <c r="AA113" s="755"/>
      <c r="AB113" s="758"/>
      <c r="AC113" s="756"/>
      <c r="AD113" s="760"/>
      <c r="AE113" s="756"/>
      <c r="AF113" s="760"/>
      <c r="AG113" s="756"/>
      <c r="AH113" s="760"/>
      <c r="AI113" s="756"/>
      <c r="AJ113" s="760"/>
      <c r="AK113" s="756"/>
      <c r="AL113" s="759"/>
      <c r="AM113" s="758"/>
      <c r="AN113" s="755"/>
      <c r="AO113" s="758"/>
      <c r="AP113" s="756"/>
      <c r="AQ113" s="759"/>
      <c r="AR113" s="754"/>
      <c r="AS113" s="760"/>
      <c r="AT113" s="755"/>
      <c r="AU113" s="758"/>
      <c r="AV113" s="755"/>
      <c r="AW113" s="758"/>
      <c r="AX113" s="755"/>
      <c r="AY113" s="758"/>
      <c r="AZ113" s="756"/>
      <c r="BA113" s="760"/>
      <c r="BB113" s="756"/>
      <c r="BC113" s="759"/>
      <c r="BD113" s="754"/>
      <c r="BE113" s="759"/>
      <c r="BF113" s="754"/>
      <c r="BG113" s="760"/>
      <c r="BH113" s="756"/>
      <c r="BI113" s="760"/>
      <c r="BJ113" s="756"/>
      <c r="BK113" s="760"/>
      <c r="BL113" s="755"/>
      <c r="BM113" s="758"/>
      <c r="BN113" s="756"/>
      <c r="BO113" s="760"/>
      <c r="BP113" s="756"/>
      <c r="BQ113" s="759"/>
      <c r="BR113" s="702"/>
      <c r="BS113" s="758"/>
      <c r="BT113" s="755"/>
      <c r="BU113" s="703"/>
      <c r="BV113" s="754"/>
      <c r="BW113" s="760"/>
      <c r="BX113" s="760"/>
      <c r="BY113" s="755"/>
      <c r="BZ113" s="758"/>
      <c r="CA113" s="756"/>
      <c r="CB113" s="760"/>
      <c r="CC113" s="756"/>
      <c r="CD113" s="760"/>
      <c r="CE113" s="755"/>
      <c r="CF113" s="758"/>
      <c r="CG113" s="756"/>
      <c r="CH113" s="759"/>
      <c r="CI113" s="754"/>
      <c r="CJ113" s="760"/>
      <c r="CK113" s="756"/>
      <c r="CL113" s="760"/>
      <c r="CM113" s="755"/>
      <c r="CN113" s="758"/>
      <c r="CO113" s="756"/>
      <c r="CP113" s="759"/>
      <c r="CQ113" s="754"/>
      <c r="CR113" s="759"/>
      <c r="CS113" s="754"/>
      <c r="CT113" s="760"/>
      <c r="CU113" s="755"/>
      <c r="CV113" s="758"/>
      <c r="CW113" s="756"/>
      <c r="CX113" s="760"/>
      <c r="CY113" s="755"/>
    </row>
    <row r="114" spans="3:103" s="509" customFormat="1" ht="36" customHeight="1" x14ac:dyDescent="0.25">
      <c r="C114" s="703">
        <f t="shared" si="1"/>
        <v>53</v>
      </c>
      <c r="D114" s="752"/>
      <c r="E114" s="753"/>
      <c r="F114" s="758"/>
      <c r="G114" s="755"/>
      <c r="H114" s="758"/>
      <c r="I114" s="755"/>
      <c r="J114" s="758"/>
      <c r="K114" s="760"/>
      <c r="L114" s="755"/>
      <c r="M114" s="758"/>
      <c r="N114" s="756"/>
      <c r="O114" s="759"/>
      <c r="P114" s="754"/>
      <c r="Q114" s="759"/>
      <c r="R114" s="758"/>
      <c r="S114" s="756"/>
      <c r="T114" s="759"/>
      <c r="U114" s="757"/>
      <c r="V114" s="758"/>
      <c r="W114" s="755"/>
      <c r="X114" s="758"/>
      <c r="Y114" s="755"/>
      <c r="Z114" s="758"/>
      <c r="AA114" s="755"/>
      <c r="AB114" s="758"/>
      <c r="AC114" s="756"/>
      <c r="AD114" s="760"/>
      <c r="AE114" s="756"/>
      <c r="AF114" s="760"/>
      <c r="AG114" s="756"/>
      <c r="AH114" s="760"/>
      <c r="AI114" s="756"/>
      <c r="AJ114" s="760"/>
      <c r="AK114" s="756"/>
      <c r="AL114" s="759"/>
      <c r="AM114" s="758"/>
      <c r="AN114" s="755"/>
      <c r="AO114" s="758"/>
      <c r="AP114" s="756"/>
      <c r="AQ114" s="759"/>
      <c r="AR114" s="754"/>
      <c r="AS114" s="760"/>
      <c r="AT114" s="755"/>
      <c r="AU114" s="758"/>
      <c r="AV114" s="755"/>
      <c r="AW114" s="758"/>
      <c r="AX114" s="755"/>
      <c r="AY114" s="758"/>
      <c r="AZ114" s="756"/>
      <c r="BA114" s="760"/>
      <c r="BB114" s="756"/>
      <c r="BC114" s="759"/>
      <c r="BD114" s="754"/>
      <c r="BE114" s="759"/>
      <c r="BF114" s="754"/>
      <c r="BG114" s="760"/>
      <c r="BH114" s="756"/>
      <c r="BI114" s="760"/>
      <c r="BJ114" s="756"/>
      <c r="BK114" s="760"/>
      <c r="BL114" s="755"/>
      <c r="BM114" s="758"/>
      <c r="BN114" s="756"/>
      <c r="BO114" s="760"/>
      <c r="BP114" s="756"/>
      <c r="BQ114" s="759"/>
      <c r="BR114" s="702"/>
      <c r="BS114" s="758"/>
      <c r="BT114" s="755"/>
      <c r="BU114" s="703"/>
      <c r="BV114" s="754"/>
      <c r="BW114" s="760"/>
      <c r="BX114" s="760"/>
      <c r="BY114" s="755"/>
      <c r="BZ114" s="758"/>
      <c r="CA114" s="756"/>
      <c r="CB114" s="760"/>
      <c r="CC114" s="756"/>
      <c r="CD114" s="760"/>
      <c r="CE114" s="755"/>
      <c r="CF114" s="758"/>
      <c r="CG114" s="756"/>
      <c r="CH114" s="759"/>
      <c r="CI114" s="754"/>
      <c r="CJ114" s="760"/>
      <c r="CK114" s="756"/>
      <c r="CL114" s="760"/>
      <c r="CM114" s="755"/>
      <c r="CN114" s="758"/>
      <c r="CO114" s="756"/>
      <c r="CP114" s="759"/>
      <c r="CQ114" s="754"/>
      <c r="CR114" s="759"/>
      <c r="CS114" s="754"/>
      <c r="CT114" s="760"/>
      <c r="CU114" s="755"/>
      <c r="CV114" s="758"/>
      <c r="CW114" s="756"/>
      <c r="CX114" s="760"/>
      <c r="CY114" s="755"/>
    </row>
    <row r="115" spans="3:103" s="509" customFormat="1" ht="36" customHeight="1" x14ac:dyDescent="0.25">
      <c r="C115" s="703">
        <f t="shared" si="1"/>
        <v>54</v>
      </c>
      <c r="D115" s="752"/>
      <c r="E115" s="753"/>
      <c r="F115" s="758"/>
      <c r="G115" s="755"/>
      <c r="H115" s="758"/>
      <c r="I115" s="755"/>
      <c r="J115" s="758"/>
      <c r="K115" s="760"/>
      <c r="L115" s="755"/>
      <c r="M115" s="758"/>
      <c r="N115" s="756"/>
      <c r="O115" s="759"/>
      <c r="P115" s="754"/>
      <c r="Q115" s="759"/>
      <c r="R115" s="758"/>
      <c r="S115" s="756"/>
      <c r="T115" s="759"/>
      <c r="U115" s="757"/>
      <c r="V115" s="758"/>
      <c r="W115" s="755"/>
      <c r="X115" s="758"/>
      <c r="Y115" s="755"/>
      <c r="Z115" s="758"/>
      <c r="AA115" s="755"/>
      <c r="AB115" s="758"/>
      <c r="AC115" s="756"/>
      <c r="AD115" s="760"/>
      <c r="AE115" s="756"/>
      <c r="AF115" s="760"/>
      <c r="AG115" s="756"/>
      <c r="AH115" s="760"/>
      <c r="AI115" s="756"/>
      <c r="AJ115" s="760"/>
      <c r="AK115" s="756"/>
      <c r="AL115" s="759"/>
      <c r="AM115" s="758"/>
      <c r="AN115" s="755"/>
      <c r="AO115" s="758"/>
      <c r="AP115" s="756"/>
      <c r="AQ115" s="759"/>
      <c r="AR115" s="754"/>
      <c r="AS115" s="760"/>
      <c r="AT115" s="755"/>
      <c r="AU115" s="758"/>
      <c r="AV115" s="755"/>
      <c r="AW115" s="758"/>
      <c r="AX115" s="755"/>
      <c r="AY115" s="758"/>
      <c r="AZ115" s="756"/>
      <c r="BA115" s="760"/>
      <c r="BB115" s="756"/>
      <c r="BC115" s="759"/>
      <c r="BD115" s="754"/>
      <c r="BE115" s="759"/>
      <c r="BF115" s="754"/>
      <c r="BG115" s="760"/>
      <c r="BH115" s="756"/>
      <c r="BI115" s="760"/>
      <c r="BJ115" s="756"/>
      <c r="BK115" s="760"/>
      <c r="BL115" s="755"/>
      <c r="BM115" s="758"/>
      <c r="BN115" s="756"/>
      <c r="BO115" s="760"/>
      <c r="BP115" s="756"/>
      <c r="BQ115" s="759"/>
      <c r="BR115" s="702"/>
      <c r="BS115" s="758"/>
      <c r="BT115" s="755"/>
      <c r="BU115" s="703"/>
      <c r="BV115" s="754"/>
      <c r="BW115" s="760"/>
      <c r="BX115" s="760"/>
      <c r="BY115" s="755"/>
      <c r="BZ115" s="758"/>
      <c r="CA115" s="756"/>
      <c r="CB115" s="760"/>
      <c r="CC115" s="756"/>
      <c r="CD115" s="760"/>
      <c r="CE115" s="755"/>
      <c r="CF115" s="758"/>
      <c r="CG115" s="756"/>
      <c r="CH115" s="759"/>
      <c r="CI115" s="754"/>
      <c r="CJ115" s="760"/>
      <c r="CK115" s="756"/>
      <c r="CL115" s="760"/>
      <c r="CM115" s="755"/>
      <c r="CN115" s="758"/>
      <c r="CO115" s="756"/>
      <c r="CP115" s="759"/>
      <c r="CQ115" s="754"/>
      <c r="CR115" s="759"/>
      <c r="CS115" s="754"/>
      <c r="CT115" s="760"/>
      <c r="CU115" s="755"/>
      <c r="CV115" s="758"/>
      <c r="CW115" s="756"/>
      <c r="CX115" s="760"/>
      <c r="CY115" s="755"/>
    </row>
    <row r="116" spans="3:103" s="509" customFormat="1" ht="36" customHeight="1" x14ac:dyDescent="0.25">
      <c r="C116" s="703">
        <f t="shared" si="1"/>
        <v>55</v>
      </c>
      <c r="D116" s="752"/>
      <c r="E116" s="753"/>
      <c r="F116" s="758"/>
      <c r="G116" s="755"/>
      <c r="H116" s="758"/>
      <c r="I116" s="755"/>
      <c r="J116" s="758"/>
      <c r="K116" s="760"/>
      <c r="L116" s="755"/>
      <c r="M116" s="758"/>
      <c r="N116" s="756"/>
      <c r="O116" s="759"/>
      <c r="P116" s="754"/>
      <c r="Q116" s="759"/>
      <c r="R116" s="758"/>
      <c r="S116" s="756"/>
      <c r="T116" s="759"/>
      <c r="U116" s="757"/>
      <c r="V116" s="758"/>
      <c r="W116" s="755"/>
      <c r="X116" s="758"/>
      <c r="Y116" s="755"/>
      <c r="Z116" s="758"/>
      <c r="AA116" s="755"/>
      <c r="AB116" s="758"/>
      <c r="AC116" s="756"/>
      <c r="AD116" s="760"/>
      <c r="AE116" s="756"/>
      <c r="AF116" s="760"/>
      <c r="AG116" s="756"/>
      <c r="AH116" s="760"/>
      <c r="AI116" s="756"/>
      <c r="AJ116" s="760"/>
      <c r="AK116" s="756"/>
      <c r="AL116" s="759"/>
      <c r="AM116" s="758"/>
      <c r="AN116" s="755"/>
      <c r="AO116" s="758"/>
      <c r="AP116" s="756"/>
      <c r="AQ116" s="759"/>
      <c r="AR116" s="754"/>
      <c r="AS116" s="760"/>
      <c r="AT116" s="755"/>
      <c r="AU116" s="758"/>
      <c r="AV116" s="755"/>
      <c r="AW116" s="758"/>
      <c r="AX116" s="755"/>
      <c r="AY116" s="758"/>
      <c r="AZ116" s="756"/>
      <c r="BA116" s="760"/>
      <c r="BB116" s="756"/>
      <c r="BC116" s="759"/>
      <c r="BD116" s="754"/>
      <c r="BE116" s="759"/>
      <c r="BF116" s="754"/>
      <c r="BG116" s="760"/>
      <c r="BH116" s="756"/>
      <c r="BI116" s="760"/>
      <c r="BJ116" s="756"/>
      <c r="BK116" s="760"/>
      <c r="BL116" s="755"/>
      <c r="BM116" s="758"/>
      <c r="BN116" s="756"/>
      <c r="BO116" s="760"/>
      <c r="BP116" s="756"/>
      <c r="BQ116" s="759"/>
      <c r="BR116" s="702"/>
      <c r="BS116" s="758"/>
      <c r="BT116" s="755"/>
      <c r="BU116" s="703"/>
      <c r="BV116" s="754"/>
      <c r="BW116" s="760"/>
      <c r="BX116" s="760"/>
      <c r="BY116" s="755"/>
      <c r="BZ116" s="758"/>
      <c r="CA116" s="756"/>
      <c r="CB116" s="760"/>
      <c r="CC116" s="756"/>
      <c r="CD116" s="760"/>
      <c r="CE116" s="755"/>
      <c r="CF116" s="758"/>
      <c r="CG116" s="756"/>
      <c r="CH116" s="759"/>
      <c r="CI116" s="754"/>
      <c r="CJ116" s="760"/>
      <c r="CK116" s="756"/>
      <c r="CL116" s="760"/>
      <c r="CM116" s="755"/>
      <c r="CN116" s="758"/>
      <c r="CO116" s="756"/>
      <c r="CP116" s="759"/>
      <c r="CQ116" s="754"/>
      <c r="CR116" s="759"/>
      <c r="CS116" s="754"/>
      <c r="CT116" s="760"/>
      <c r="CU116" s="755"/>
      <c r="CV116" s="758"/>
      <c r="CW116" s="756"/>
      <c r="CX116" s="760"/>
      <c r="CY116" s="755"/>
    </row>
    <row r="117" spans="3:103" s="509" customFormat="1" ht="36" customHeight="1" x14ac:dyDescent="0.25">
      <c r="C117" s="703">
        <f t="shared" si="1"/>
        <v>56</v>
      </c>
      <c r="D117" s="752"/>
      <c r="E117" s="753"/>
      <c r="F117" s="758"/>
      <c r="G117" s="755"/>
      <c r="H117" s="758"/>
      <c r="I117" s="755"/>
      <c r="J117" s="758"/>
      <c r="K117" s="760"/>
      <c r="L117" s="755"/>
      <c r="M117" s="758"/>
      <c r="N117" s="756"/>
      <c r="O117" s="759"/>
      <c r="P117" s="754"/>
      <c r="Q117" s="759"/>
      <c r="R117" s="758"/>
      <c r="S117" s="756"/>
      <c r="T117" s="759"/>
      <c r="U117" s="757"/>
      <c r="V117" s="758"/>
      <c r="W117" s="755"/>
      <c r="X117" s="758"/>
      <c r="Y117" s="755"/>
      <c r="Z117" s="758"/>
      <c r="AA117" s="755"/>
      <c r="AB117" s="758"/>
      <c r="AC117" s="756"/>
      <c r="AD117" s="760"/>
      <c r="AE117" s="756"/>
      <c r="AF117" s="760"/>
      <c r="AG117" s="756"/>
      <c r="AH117" s="760"/>
      <c r="AI117" s="756"/>
      <c r="AJ117" s="760"/>
      <c r="AK117" s="756"/>
      <c r="AL117" s="759"/>
      <c r="AM117" s="758"/>
      <c r="AN117" s="755"/>
      <c r="AO117" s="758"/>
      <c r="AP117" s="756"/>
      <c r="AQ117" s="759"/>
      <c r="AR117" s="754"/>
      <c r="AS117" s="760"/>
      <c r="AT117" s="755"/>
      <c r="AU117" s="758"/>
      <c r="AV117" s="755"/>
      <c r="AW117" s="758"/>
      <c r="AX117" s="755"/>
      <c r="AY117" s="758"/>
      <c r="AZ117" s="756"/>
      <c r="BA117" s="760"/>
      <c r="BB117" s="756"/>
      <c r="BC117" s="759"/>
      <c r="BD117" s="754"/>
      <c r="BE117" s="759"/>
      <c r="BF117" s="754"/>
      <c r="BG117" s="760"/>
      <c r="BH117" s="756"/>
      <c r="BI117" s="760"/>
      <c r="BJ117" s="756"/>
      <c r="BK117" s="760"/>
      <c r="BL117" s="755"/>
      <c r="BM117" s="758"/>
      <c r="BN117" s="756"/>
      <c r="BO117" s="760"/>
      <c r="BP117" s="756"/>
      <c r="BQ117" s="759"/>
      <c r="BR117" s="702"/>
      <c r="BS117" s="758"/>
      <c r="BT117" s="755"/>
      <c r="BU117" s="703"/>
      <c r="BV117" s="754"/>
      <c r="BW117" s="760"/>
      <c r="BX117" s="760"/>
      <c r="BY117" s="755"/>
      <c r="BZ117" s="758"/>
      <c r="CA117" s="756"/>
      <c r="CB117" s="760"/>
      <c r="CC117" s="756"/>
      <c r="CD117" s="760"/>
      <c r="CE117" s="755"/>
      <c r="CF117" s="758"/>
      <c r="CG117" s="756"/>
      <c r="CH117" s="759"/>
      <c r="CI117" s="754"/>
      <c r="CJ117" s="760"/>
      <c r="CK117" s="756"/>
      <c r="CL117" s="760"/>
      <c r="CM117" s="755"/>
      <c r="CN117" s="758"/>
      <c r="CO117" s="756"/>
      <c r="CP117" s="759"/>
      <c r="CQ117" s="754"/>
      <c r="CR117" s="759"/>
      <c r="CS117" s="754"/>
      <c r="CT117" s="760"/>
      <c r="CU117" s="755"/>
      <c r="CV117" s="758"/>
      <c r="CW117" s="756"/>
      <c r="CX117" s="760"/>
      <c r="CY117" s="755"/>
    </row>
    <row r="118" spans="3:103" s="509" customFormat="1" ht="36" customHeight="1" x14ac:dyDescent="0.25">
      <c r="C118" s="703">
        <f t="shared" si="1"/>
        <v>57</v>
      </c>
      <c r="D118" s="752"/>
      <c r="E118" s="753"/>
      <c r="F118" s="758"/>
      <c r="G118" s="755"/>
      <c r="H118" s="758"/>
      <c r="I118" s="755"/>
      <c r="J118" s="758"/>
      <c r="K118" s="760"/>
      <c r="L118" s="755"/>
      <c r="M118" s="758"/>
      <c r="N118" s="756"/>
      <c r="O118" s="759"/>
      <c r="P118" s="754"/>
      <c r="Q118" s="759"/>
      <c r="R118" s="758"/>
      <c r="S118" s="756"/>
      <c r="T118" s="759"/>
      <c r="U118" s="757"/>
      <c r="V118" s="758"/>
      <c r="W118" s="755"/>
      <c r="X118" s="758"/>
      <c r="Y118" s="755"/>
      <c r="Z118" s="758"/>
      <c r="AA118" s="755"/>
      <c r="AB118" s="758"/>
      <c r="AC118" s="756"/>
      <c r="AD118" s="760"/>
      <c r="AE118" s="756"/>
      <c r="AF118" s="760"/>
      <c r="AG118" s="756"/>
      <c r="AH118" s="760"/>
      <c r="AI118" s="756"/>
      <c r="AJ118" s="760"/>
      <c r="AK118" s="756"/>
      <c r="AL118" s="759"/>
      <c r="AM118" s="758"/>
      <c r="AN118" s="755"/>
      <c r="AO118" s="758"/>
      <c r="AP118" s="756"/>
      <c r="AQ118" s="759"/>
      <c r="AR118" s="754"/>
      <c r="AS118" s="760"/>
      <c r="AT118" s="755"/>
      <c r="AU118" s="758"/>
      <c r="AV118" s="755"/>
      <c r="AW118" s="758"/>
      <c r="AX118" s="755"/>
      <c r="AY118" s="758"/>
      <c r="AZ118" s="756"/>
      <c r="BA118" s="760"/>
      <c r="BB118" s="756"/>
      <c r="BC118" s="759"/>
      <c r="BD118" s="754"/>
      <c r="BE118" s="759"/>
      <c r="BF118" s="754"/>
      <c r="BG118" s="760"/>
      <c r="BH118" s="756"/>
      <c r="BI118" s="760"/>
      <c r="BJ118" s="756"/>
      <c r="BK118" s="760"/>
      <c r="BL118" s="755"/>
      <c r="BM118" s="758"/>
      <c r="BN118" s="756"/>
      <c r="BO118" s="760"/>
      <c r="BP118" s="756"/>
      <c r="BQ118" s="759"/>
      <c r="BR118" s="702"/>
      <c r="BS118" s="758"/>
      <c r="BT118" s="755"/>
      <c r="BU118" s="703"/>
      <c r="BV118" s="754"/>
      <c r="BW118" s="760"/>
      <c r="BX118" s="760"/>
      <c r="BY118" s="755"/>
      <c r="BZ118" s="758"/>
      <c r="CA118" s="756"/>
      <c r="CB118" s="760"/>
      <c r="CC118" s="756"/>
      <c r="CD118" s="760"/>
      <c r="CE118" s="755"/>
      <c r="CF118" s="758"/>
      <c r="CG118" s="756"/>
      <c r="CH118" s="759"/>
      <c r="CI118" s="754"/>
      <c r="CJ118" s="760"/>
      <c r="CK118" s="756"/>
      <c r="CL118" s="760"/>
      <c r="CM118" s="755"/>
      <c r="CN118" s="758"/>
      <c r="CO118" s="756"/>
      <c r="CP118" s="759"/>
      <c r="CQ118" s="754"/>
      <c r="CR118" s="759"/>
      <c r="CS118" s="754"/>
      <c r="CT118" s="760"/>
      <c r="CU118" s="755"/>
      <c r="CV118" s="758"/>
      <c r="CW118" s="756"/>
      <c r="CX118" s="760"/>
      <c r="CY118" s="755"/>
    </row>
    <row r="119" spans="3:103" s="509" customFormat="1" ht="36" customHeight="1" x14ac:dyDescent="0.25">
      <c r="C119" s="703">
        <f t="shared" si="1"/>
        <v>58</v>
      </c>
      <c r="D119" s="752"/>
      <c r="E119" s="753"/>
      <c r="F119" s="758"/>
      <c r="G119" s="755"/>
      <c r="H119" s="758"/>
      <c r="I119" s="755"/>
      <c r="J119" s="758"/>
      <c r="K119" s="760"/>
      <c r="L119" s="755"/>
      <c r="M119" s="758"/>
      <c r="N119" s="756"/>
      <c r="O119" s="759"/>
      <c r="P119" s="754"/>
      <c r="Q119" s="759"/>
      <c r="R119" s="758"/>
      <c r="S119" s="756"/>
      <c r="T119" s="759"/>
      <c r="U119" s="757"/>
      <c r="V119" s="758"/>
      <c r="W119" s="755"/>
      <c r="X119" s="758"/>
      <c r="Y119" s="755"/>
      <c r="Z119" s="758"/>
      <c r="AA119" s="755"/>
      <c r="AB119" s="758"/>
      <c r="AC119" s="756"/>
      <c r="AD119" s="760"/>
      <c r="AE119" s="756"/>
      <c r="AF119" s="760"/>
      <c r="AG119" s="756"/>
      <c r="AH119" s="760"/>
      <c r="AI119" s="756"/>
      <c r="AJ119" s="760"/>
      <c r="AK119" s="756"/>
      <c r="AL119" s="759"/>
      <c r="AM119" s="758"/>
      <c r="AN119" s="755"/>
      <c r="AO119" s="758"/>
      <c r="AP119" s="756"/>
      <c r="AQ119" s="759"/>
      <c r="AR119" s="754"/>
      <c r="AS119" s="760"/>
      <c r="AT119" s="755"/>
      <c r="AU119" s="758"/>
      <c r="AV119" s="755"/>
      <c r="AW119" s="758"/>
      <c r="AX119" s="755"/>
      <c r="AY119" s="758"/>
      <c r="AZ119" s="756"/>
      <c r="BA119" s="760"/>
      <c r="BB119" s="756"/>
      <c r="BC119" s="759"/>
      <c r="BD119" s="754"/>
      <c r="BE119" s="759"/>
      <c r="BF119" s="754"/>
      <c r="BG119" s="760"/>
      <c r="BH119" s="756"/>
      <c r="BI119" s="760"/>
      <c r="BJ119" s="756"/>
      <c r="BK119" s="760"/>
      <c r="BL119" s="755"/>
      <c r="BM119" s="758"/>
      <c r="BN119" s="756"/>
      <c r="BO119" s="760"/>
      <c r="BP119" s="756"/>
      <c r="BQ119" s="759"/>
      <c r="BR119" s="702"/>
      <c r="BS119" s="758"/>
      <c r="BT119" s="755"/>
      <c r="BU119" s="703"/>
      <c r="BV119" s="754"/>
      <c r="BW119" s="760"/>
      <c r="BX119" s="760"/>
      <c r="BY119" s="755"/>
      <c r="BZ119" s="758"/>
      <c r="CA119" s="756"/>
      <c r="CB119" s="760"/>
      <c r="CC119" s="756"/>
      <c r="CD119" s="760"/>
      <c r="CE119" s="755"/>
      <c r="CF119" s="758"/>
      <c r="CG119" s="756"/>
      <c r="CH119" s="759"/>
      <c r="CI119" s="754"/>
      <c r="CJ119" s="760"/>
      <c r="CK119" s="756"/>
      <c r="CL119" s="760"/>
      <c r="CM119" s="755"/>
      <c r="CN119" s="758"/>
      <c r="CO119" s="756"/>
      <c r="CP119" s="759"/>
      <c r="CQ119" s="754"/>
      <c r="CR119" s="759"/>
      <c r="CS119" s="754"/>
      <c r="CT119" s="760"/>
      <c r="CU119" s="755"/>
      <c r="CV119" s="758"/>
      <c r="CW119" s="756"/>
      <c r="CX119" s="760"/>
      <c r="CY119" s="755"/>
    </row>
    <row r="120" spans="3:103" s="509" customFormat="1" ht="36" customHeight="1" x14ac:dyDescent="0.25">
      <c r="C120" s="703">
        <f t="shared" si="1"/>
        <v>59</v>
      </c>
      <c r="D120" s="752"/>
      <c r="E120" s="753"/>
      <c r="F120" s="758"/>
      <c r="G120" s="755"/>
      <c r="H120" s="758"/>
      <c r="I120" s="755"/>
      <c r="J120" s="758"/>
      <c r="K120" s="760"/>
      <c r="L120" s="755"/>
      <c r="M120" s="758"/>
      <c r="N120" s="756"/>
      <c r="O120" s="759"/>
      <c r="P120" s="754"/>
      <c r="Q120" s="759"/>
      <c r="R120" s="758"/>
      <c r="S120" s="756"/>
      <c r="T120" s="759"/>
      <c r="U120" s="757"/>
      <c r="V120" s="758"/>
      <c r="W120" s="755"/>
      <c r="X120" s="758"/>
      <c r="Y120" s="755"/>
      <c r="Z120" s="758"/>
      <c r="AA120" s="755"/>
      <c r="AB120" s="758"/>
      <c r="AC120" s="756"/>
      <c r="AD120" s="760"/>
      <c r="AE120" s="756"/>
      <c r="AF120" s="760"/>
      <c r="AG120" s="756"/>
      <c r="AH120" s="760"/>
      <c r="AI120" s="756"/>
      <c r="AJ120" s="760"/>
      <c r="AK120" s="756"/>
      <c r="AL120" s="759"/>
      <c r="AM120" s="758"/>
      <c r="AN120" s="755"/>
      <c r="AO120" s="758"/>
      <c r="AP120" s="756"/>
      <c r="AQ120" s="759"/>
      <c r="AR120" s="754"/>
      <c r="AS120" s="760"/>
      <c r="AT120" s="755"/>
      <c r="AU120" s="758"/>
      <c r="AV120" s="755"/>
      <c r="AW120" s="758"/>
      <c r="AX120" s="755"/>
      <c r="AY120" s="758"/>
      <c r="AZ120" s="756"/>
      <c r="BA120" s="760"/>
      <c r="BB120" s="756"/>
      <c r="BC120" s="759"/>
      <c r="BD120" s="754"/>
      <c r="BE120" s="759"/>
      <c r="BF120" s="754"/>
      <c r="BG120" s="760"/>
      <c r="BH120" s="756"/>
      <c r="BI120" s="760"/>
      <c r="BJ120" s="756"/>
      <c r="BK120" s="760"/>
      <c r="BL120" s="755"/>
      <c r="BM120" s="758"/>
      <c r="BN120" s="756"/>
      <c r="BO120" s="760"/>
      <c r="BP120" s="756"/>
      <c r="BQ120" s="759"/>
      <c r="BR120" s="702"/>
      <c r="BS120" s="758"/>
      <c r="BT120" s="755"/>
      <c r="BU120" s="703"/>
      <c r="BV120" s="754"/>
      <c r="BW120" s="760"/>
      <c r="BX120" s="760"/>
      <c r="BY120" s="755"/>
      <c r="BZ120" s="758"/>
      <c r="CA120" s="756"/>
      <c r="CB120" s="760"/>
      <c r="CC120" s="756"/>
      <c r="CD120" s="760"/>
      <c r="CE120" s="755"/>
      <c r="CF120" s="758"/>
      <c r="CG120" s="756"/>
      <c r="CH120" s="759"/>
      <c r="CI120" s="754"/>
      <c r="CJ120" s="760"/>
      <c r="CK120" s="756"/>
      <c r="CL120" s="760"/>
      <c r="CM120" s="755"/>
      <c r="CN120" s="758"/>
      <c r="CO120" s="756"/>
      <c r="CP120" s="759"/>
      <c r="CQ120" s="754"/>
      <c r="CR120" s="759"/>
      <c r="CS120" s="754"/>
      <c r="CT120" s="760"/>
      <c r="CU120" s="755"/>
      <c r="CV120" s="758"/>
      <c r="CW120" s="756"/>
      <c r="CX120" s="760"/>
      <c r="CY120" s="755"/>
    </row>
    <row r="121" spans="3:103" s="509" customFormat="1" ht="36" customHeight="1" x14ac:dyDescent="0.25">
      <c r="C121" s="703">
        <f t="shared" si="1"/>
        <v>60</v>
      </c>
      <c r="D121" s="752"/>
      <c r="E121" s="343"/>
      <c r="F121" s="758"/>
      <c r="G121" s="755"/>
      <c r="H121" s="758"/>
      <c r="I121" s="755"/>
      <c r="J121" s="758"/>
      <c r="K121" s="760"/>
      <c r="L121" s="755"/>
      <c r="M121" s="758"/>
      <c r="N121" s="756"/>
      <c r="O121" s="759"/>
      <c r="P121" s="754"/>
      <c r="Q121" s="759"/>
      <c r="R121" s="758"/>
      <c r="S121" s="756"/>
      <c r="T121" s="759"/>
      <c r="U121" s="757"/>
      <c r="V121" s="758"/>
      <c r="W121" s="755"/>
      <c r="X121" s="758"/>
      <c r="Y121" s="755"/>
      <c r="Z121" s="758"/>
      <c r="AA121" s="755"/>
      <c r="AB121" s="758"/>
      <c r="AC121" s="756"/>
      <c r="AD121" s="760"/>
      <c r="AE121" s="756"/>
      <c r="AF121" s="760"/>
      <c r="AG121" s="756"/>
      <c r="AH121" s="760"/>
      <c r="AI121" s="756"/>
      <c r="AJ121" s="760"/>
      <c r="AK121" s="756"/>
      <c r="AL121" s="759"/>
      <c r="AM121" s="758"/>
      <c r="AN121" s="755"/>
      <c r="AO121" s="758"/>
      <c r="AP121" s="756"/>
      <c r="AQ121" s="759"/>
      <c r="AR121" s="754"/>
      <c r="AS121" s="760"/>
      <c r="AT121" s="755"/>
      <c r="AU121" s="758"/>
      <c r="AV121" s="755"/>
      <c r="AW121" s="758"/>
      <c r="AX121" s="755"/>
      <c r="AY121" s="758"/>
      <c r="AZ121" s="756"/>
      <c r="BA121" s="760"/>
      <c r="BB121" s="756"/>
      <c r="BC121" s="759"/>
      <c r="BD121" s="754"/>
      <c r="BE121" s="759"/>
      <c r="BF121" s="754"/>
      <c r="BG121" s="760"/>
      <c r="BH121" s="756"/>
      <c r="BI121" s="760"/>
      <c r="BJ121" s="756"/>
      <c r="BK121" s="760"/>
      <c r="BL121" s="755"/>
      <c r="BM121" s="758"/>
      <c r="BN121" s="756"/>
      <c r="BO121" s="760"/>
      <c r="BP121" s="756"/>
      <c r="BQ121" s="759"/>
      <c r="BR121" s="702"/>
      <c r="BS121" s="758"/>
      <c r="BT121" s="755"/>
      <c r="BU121" s="703"/>
      <c r="BV121" s="754"/>
      <c r="BW121" s="760"/>
      <c r="BX121" s="760"/>
      <c r="BY121" s="755"/>
      <c r="BZ121" s="758"/>
      <c r="CA121" s="756"/>
      <c r="CB121" s="760"/>
      <c r="CC121" s="756"/>
      <c r="CD121" s="760"/>
      <c r="CE121" s="755"/>
      <c r="CF121" s="758"/>
      <c r="CG121" s="756"/>
      <c r="CH121" s="759"/>
      <c r="CI121" s="754"/>
      <c r="CJ121" s="760"/>
      <c r="CK121" s="756"/>
      <c r="CL121" s="760"/>
      <c r="CM121" s="755"/>
      <c r="CN121" s="758"/>
      <c r="CO121" s="756"/>
      <c r="CP121" s="759"/>
      <c r="CQ121" s="754"/>
      <c r="CR121" s="759"/>
      <c r="CS121" s="754"/>
      <c r="CT121" s="760"/>
      <c r="CU121" s="755"/>
      <c r="CV121" s="758"/>
      <c r="CW121" s="756"/>
      <c r="CX121" s="760"/>
      <c r="CY121" s="755"/>
    </row>
    <row r="122" spans="3:103" s="509" customFormat="1" ht="36" customHeight="1" x14ac:dyDescent="0.25">
      <c r="C122" s="703">
        <f t="shared" si="1"/>
        <v>61</v>
      </c>
      <c r="D122" s="752"/>
      <c r="E122" s="343"/>
      <c r="F122" s="758"/>
      <c r="G122" s="755"/>
      <c r="H122" s="758"/>
      <c r="I122" s="755"/>
      <c r="J122" s="758"/>
      <c r="K122" s="760"/>
      <c r="L122" s="755"/>
      <c r="M122" s="758"/>
      <c r="N122" s="756"/>
      <c r="O122" s="759"/>
      <c r="P122" s="754"/>
      <c r="Q122" s="759"/>
      <c r="R122" s="758"/>
      <c r="S122" s="756"/>
      <c r="T122" s="759"/>
      <c r="U122" s="757"/>
      <c r="V122" s="758"/>
      <c r="W122" s="755"/>
      <c r="X122" s="758"/>
      <c r="Y122" s="755"/>
      <c r="Z122" s="758"/>
      <c r="AA122" s="755"/>
      <c r="AB122" s="758"/>
      <c r="AC122" s="756"/>
      <c r="AD122" s="760"/>
      <c r="AE122" s="756"/>
      <c r="AF122" s="760"/>
      <c r="AG122" s="756"/>
      <c r="AH122" s="760"/>
      <c r="AI122" s="756"/>
      <c r="AJ122" s="760"/>
      <c r="AK122" s="756"/>
      <c r="AL122" s="759"/>
      <c r="AM122" s="758"/>
      <c r="AN122" s="755"/>
      <c r="AO122" s="758"/>
      <c r="AP122" s="756"/>
      <c r="AQ122" s="759"/>
      <c r="AR122" s="754"/>
      <c r="AS122" s="760"/>
      <c r="AT122" s="755"/>
      <c r="AU122" s="758"/>
      <c r="AV122" s="755"/>
      <c r="AW122" s="758"/>
      <c r="AX122" s="755"/>
      <c r="AY122" s="758"/>
      <c r="AZ122" s="756"/>
      <c r="BA122" s="760"/>
      <c r="BB122" s="756"/>
      <c r="BC122" s="759"/>
      <c r="BD122" s="754"/>
      <c r="BE122" s="759"/>
      <c r="BF122" s="754"/>
      <c r="BG122" s="760"/>
      <c r="BH122" s="756"/>
      <c r="BI122" s="760"/>
      <c r="BJ122" s="756"/>
      <c r="BK122" s="760"/>
      <c r="BL122" s="755"/>
      <c r="BM122" s="758"/>
      <c r="BN122" s="756"/>
      <c r="BO122" s="760"/>
      <c r="BP122" s="756"/>
      <c r="BQ122" s="759"/>
      <c r="BR122" s="702"/>
      <c r="BS122" s="758"/>
      <c r="BT122" s="755"/>
      <c r="BU122" s="703"/>
      <c r="BV122" s="754"/>
      <c r="BW122" s="760"/>
      <c r="BX122" s="760"/>
      <c r="BY122" s="755"/>
      <c r="BZ122" s="758"/>
      <c r="CA122" s="756"/>
      <c r="CB122" s="760"/>
      <c r="CC122" s="756"/>
      <c r="CD122" s="760"/>
      <c r="CE122" s="755"/>
      <c r="CF122" s="758"/>
      <c r="CG122" s="756"/>
      <c r="CH122" s="759"/>
      <c r="CI122" s="754"/>
      <c r="CJ122" s="760"/>
      <c r="CK122" s="756"/>
      <c r="CL122" s="760"/>
      <c r="CM122" s="755"/>
      <c r="CN122" s="758"/>
      <c r="CO122" s="756"/>
      <c r="CP122" s="759"/>
      <c r="CQ122" s="754"/>
      <c r="CR122" s="759"/>
      <c r="CS122" s="754"/>
      <c r="CT122" s="760"/>
      <c r="CU122" s="755"/>
      <c r="CV122" s="758"/>
      <c r="CW122" s="756"/>
      <c r="CX122" s="760"/>
      <c r="CY122" s="755"/>
    </row>
    <row r="123" spans="3:103" s="509" customFormat="1" ht="36" customHeight="1" x14ac:dyDescent="0.25">
      <c r="C123" s="703">
        <f t="shared" si="1"/>
        <v>62</v>
      </c>
      <c r="D123" s="752"/>
      <c r="E123" s="343"/>
      <c r="F123" s="758"/>
      <c r="G123" s="755"/>
      <c r="H123" s="758"/>
      <c r="I123" s="755"/>
      <c r="J123" s="758"/>
      <c r="K123" s="760"/>
      <c r="L123" s="755"/>
      <c r="M123" s="758"/>
      <c r="N123" s="756"/>
      <c r="O123" s="759"/>
      <c r="P123" s="754"/>
      <c r="Q123" s="759"/>
      <c r="R123" s="758"/>
      <c r="S123" s="756"/>
      <c r="T123" s="759"/>
      <c r="U123" s="757"/>
      <c r="V123" s="758"/>
      <c r="W123" s="755"/>
      <c r="X123" s="758"/>
      <c r="Y123" s="755"/>
      <c r="Z123" s="758"/>
      <c r="AA123" s="755"/>
      <c r="AB123" s="758"/>
      <c r="AC123" s="756"/>
      <c r="AD123" s="760"/>
      <c r="AE123" s="756"/>
      <c r="AF123" s="760"/>
      <c r="AG123" s="756"/>
      <c r="AH123" s="760"/>
      <c r="AI123" s="756"/>
      <c r="AJ123" s="760"/>
      <c r="AK123" s="756"/>
      <c r="AL123" s="759"/>
      <c r="AM123" s="758"/>
      <c r="AN123" s="755"/>
      <c r="AO123" s="758"/>
      <c r="AP123" s="756"/>
      <c r="AQ123" s="759"/>
      <c r="AR123" s="754"/>
      <c r="AS123" s="760"/>
      <c r="AT123" s="755"/>
      <c r="AU123" s="758"/>
      <c r="AV123" s="755"/>
      <c r="AW123" s="758"/>
      <c r="AX123" s="755"/>
      <c r="AY123" s="758"/>
      <c r="AZ123" s="756"/>
      <c r="BA123" s="760"/>
      <c r="BB123" s="756"/>
      <c r="BC123" s="759"/>
      <c r="BD123" s="754"/>
      <c r="BE123" s="759"/>
      <c r="BF123" s="754"/>
      <c r="BG123" s="760"/>
      <c r="BH123" s="756"/>
      <c r="BI123" s="760"/>
      <c r="BJ123" s="756"/>
      <c r="BK123" s="760"/>
      <c r="BL123" s="755"/>
      <c r="BM123" s="758"/>
      <c r="BN123" s="756"/>
      <c r="BO123" s="760"/>
      <c r="BP123" s="756"/>
      <c r="BQ123" s="759"/>
      <c r="BR123" s="702"/>
      <c r="BS123" s="758"/>
      <c r="BT123" s="755"/>
      <c r="BU123" s="703"/>
      <c r="BV123" s="754"/>
      <c r="BW123" s="760"/>
      <c r="BX123" s="760"/>
      <c r="BY123" s="755"/>
      <c r="BZ123" s="758"/>
      <c r="CA123" s="756"/>
      <c r="CB123" s="760"/>
      <c r="CC123" s="756"/>
      <c r="CD123" s="760"/>
      <c r="CE123" s="755"/>
      <c r="CF123" s="758"/>
      <c r="CG123" s="756"/>
      <c r="CH123" s="759"/>
      <c r="CI123" s="754"/>
      <c r="CJ123" s="760"/>
      <c r="CK123" s="756"/>
      <c r="CL123" s="760"/>
      <c r="CM123" s="755"/>
      <c r="CN123" s="758"/>
      <c r="CO123" s="756"/>
      <c r="CP123" s="759"/>
      <c r="CQ123" s="754"/>
      <c r="CR123" s="759"/>
      <c r="CS123" s="754"/>
      <c r="CT123" s="760"/>
      <c r="CU123" s="755"/>
      <c r="CV123" s="758"/>
      <c r="CW123" s="756"/>
      <c r="CX123" s="760"/>
      <c r="CY123" s="755"/>
    </row>
    <row r="124" spans="3:103" s="509" customFormat="1" ht="36" customHeight="1" x14ac:dyDescent="0.25">
      <c r="C124" s="703">
        <f t="shared" si="1"/>
        <v>63</v>
      </c>
      <c r="D124" s="752"/>
      <c r="E124" s="343"/>
      <c r="F124" s="758"/>
      <c r="G124" s="755"/>
      <c r="H124" s="758"/>
      <c r="I124" s="755"/>
      <c r="J124" s="758"/>
      <c r="K124" s="760"/>
      <c r="L124" s="755"/>
      <c r="M124" s="758"/>
      <c r="N124" s="756"/>
      <c r="O124" s="759"/>
      <c r="P124" s="754"/>
      <c r="Q124" s="759"/>
      <c r="R124" s="758"/>
      <c r="S124" s="756"/>
      <c r="T124" s="759"/>
      <c r="U124" s="757"/>
      <c r="V124" s="758"/>
      <c r="W124" s="755"/>
      <c r="X124" s="758"/>
      <c r="Y124" s="755"/>
      <c r="Z124" s="758"/>
      <c r="AA124" s="755"/>
      <c r="AB124" s="758"/>
      <c r="AC124" s="756"/>
      <c r="AD124" s="760"/>
      <c r="AE124" s="756"/>
      <c r="AF124" s="760"/>
      <c r="AG124" s="756"/>
      <c r="AH124" s="760"/>
      <c r="AI124" s="756"/>
      <c r="AJ124" s="760"/>
      <c r="AK124" s="756"/>
      <c r="AL124" s="759"/>
      <c r="AM124" s="758"/>
      <c r="AN124" s="755"/>
      <c r="AO124" s="758"/>
      <c r="AP124" s="756"/>
      <c r="AQ124" s="759"/>
      <c r="AR124" s="754"/>
      <c r="AS124" s="760"/>
      <c r="AT124" s="755"/>
      <c r="AU124" s="758"/>
      <c r="AV124" s="755"/>
      <c r="AW124" s="758"/>
      <c r="AX124" s="755"/>
      <c r="AY124" s="758"/>
      <c r="AZ124" s="756"/>
      <c r="BA124" s="760"/>
      <c r="BB124" s="756"/>
      <c r="BC124" s="759"/>
      <c r="BD124" s="754"/>
      <c r="BE124" s="759"/>
      <c r="BF124" s="754"/>
      <c r="BG124" s="760"/>
      <c r="BH124" s="756"/>
      <c r="BI124" s="760"/>
      <c r="BJ124" s="756"/>
      <c r="BK124" s="760"/>
      <c r="BL124" s="755"/>
      <c r="BM124" s="758"/>
      <c r="BN124" s="756"/>
      <c r="BO124" s="760"/>
      <c r="BP124" s="756"/>
      <c r="BQ124" s="759"/>
      <c r="BR124" s="702"/>
      <c r="BS124" s="758"/>
      <c r="BT124" s="755"/>
      <c r="BU124" s="703"/>
      <c r="BV124" s="754"/>
      <c r="BW124" s="760"/>
      <c r="BX124" s="760"/>
      <c r="BY124" s="755"/>
      <c r="BZ124" s="758"/>
      <c r="CA124" s="756"/>
      <c r="CB124" s="760"/>
      <c r="CC124" s="756"/>
      <c r="CD124" s="760"/>
      <c r="CE124" s="755"/>
      <c r="CF124" s="758"/>
      <c r="CG124" s="756"/>
      <c r="CH124" s="759"/>
      <c r="CI124" s="754"/>
      <c r="CJ124" s="760"/>
      <c r="CK124" s="756"/>
      <c r="CL124" s="760"/>
      <c r="CM124" s="755"/>
      <c r="CN124" s="758"/>
      <c r="CO124" s="756"/>
      <c r="CP124" s="759"/>
      <c r="CQ124" s="754"/>
      <c r="CR124" s="759"/>
      <c r="CS124" s="754"/>
      <c r="CT124" s="760"/>
      <c r="CU124" s="755"/>
      <c r="CV124" s="758"/>
      <c r="CW124" s="756"/>
      <c r="CX124" s="760"/>
      <c r="CY124" s="755"/>
    </row>
    <row r="125" spans="3:103" s="509" customFormat="1" ht="36" customHeight="1" x14ac:dyDescent="0.25">
      <c r="C125" s="703">
        <f t="shared" si="1"/>
        <v>64</v>
      </c>
      <c r="D125" s="752"/>
      <c r="E125" s="343"/>
      <c r="F125" s="758"/>
      <c r="G125" s="755"/>
      <c r="H125" s="758"/>
      <c r="I125" s="755"/>
      <c r="J125" s="758"/>
      <c r="K125" s="760"/>
      <c r="L125" s="755"/>
      <c r="M125" s="758"/>
      <c r="N125" s="756"/>
      <c r="O125" s="759"/>
      <c r="P125" s="754"/>
      <c r="Q125" s="759"/>
      <c r="R125" s="758"/>
      <c r="S125" s="756"/>
      <c r="T125" s="759"/>
      <c r="U125" s="757"/>
      <c r="V125" s="758"/>
      <c r="W125" s="755"/>
      <c r="X125" s="758"/>
      <c r="Y125" s="755"/>
      <c r="Z125" s="758"/>
      <c r="AA125" s="755"/>
      <c r="AB125" s="758"/>
      <c r="AC125" s="756"/>
      <c r="AD125" s="760"/>
      <c r="AE125" s="756"/>
      <c r="AF125" s="760"/>
      <c r="AG125" s="756"/>
      <c r="AH125" s="760"/>
      <c r="AI125" s="756"/>
      <c r="AJ125" s="760"/>
      <c r="AK125" s="756"/>
      <c r="AL125" s="759"/>
      <c r="AM125" s="758"/>
      <c r="AN125" s="755"/>
      <c r="AO125" s="758"/>
      <c r="AP125" s="756"/>
      <c r="AQ125" s="759"/>
      <c r="AR125" s="754"/>
      <c r="AS125" s="760"/>
      <c r="AT125" s="755"/>
      <c r="AU125" s="758"/>
      <c r="AV125" s="755"/>
      <c r="AW125" s="758"/>
      <c r="AX125" s="755"/>
      <c r="AY125" s="758"/>
      <c r="AZ125" s="756"/>
      <c r="BA125" s="760"/>
      <c r="BB125" s="756"/>
      <c r="BC125" s="759"/>
      <c r="BD125" s="754"/>
      <c r="BE125" s="759"/>
      <c r="BF125" s="754"/>
      <c r="BG125" s="760"/>
      <c r="BH125" s="756"/>
      <c r="BI125" s="760"/>
      <c r="BJ125" s="756"/>
      <c r="BK125" s="760"/>
      <c r="BL125" s="755"/>
      <c r="BM125" s="758"/>
      <c r="BN125" s="756"/>
      <c r="BO125" s="760"/>
      <c r="BP125" s="756"/>
      <c r="BQ125" s="759"/>
      <c r="BR125" s="702"/>
      <c r="BS125" s="758"/>
      <c r="BT125" s="755"/>
      <c r="BU125" s="703"/>
      <c r="BV125" s="754"/>
      <c r="BW125" s="760"/>
      <c r="BX125" s="760"/>
      <c r="BY125" s="755"/>
      <c r="BZ125" s="758"/>
      <c r="CA125" s="756"/>
      <c r="CB125" s="760"/>
      <c r="CC125" s="756"/>
      <c r="CD125" s="760"/>
      <c r="CE125" s="755"/>
      <c r="CF125" s="758"/>
      <c r="CG125" s="756"/>
      <c r="CH125" s="759"/>
      <c r="CI125" s="754"/>
      <c r="CJ125" s="760"/>
      <c r="CK125" s="756"/>
      <c r="CL125" s="760"/>
      <c r="CM125" s="755"/>
      <c r="CN125" s="758"/>
      <c r="CO125" s="756"/>
      <c r="CP125" s="759"/>
      <c r="CQ125" s="754"/>
      <c r="CR125" s="759"/>
      <c r="CS125" s="754"/>
      <c r="CT125" s="760"/>
      <c r="CU125" s="755"/>
      <c r="CV125" s="758"/>
      <c r="CW125" s="756"/>
      <c r="CX125" s="760"/>
      <c r="CY125" s="755"/>
    </row>
    <row r="126" spans="3:103" s="509" customFormat="1" ht="36" customHeight="1" x14ac:dyDescent="0.25">
      <c r="C126" s="703">
        <f t="shared" si="1"/>
        <v>65</v>
      </c>
      <c r="D126" s="752"/>
      <c r="E126" s="343"/>
      <c r="F126" s="758"/>
      <c r="G126" s="755"/>
      <c r="H126" s="758"/>
      <c r="I126" s="755"/>
      <c r="J126" s="758"/>
      <c r="K126" s="760"/>
      <c r="L126" s="755"/>
      <c r="M126" s="758"/>
      <c r="N126" s="756"/>
      <c r="O126" s="759"/>
      <c r="P126" s="754"/>
      <c r="Q126" s="759"/>
      <c r="R126" s="758"/>
      <c r="S126" s="756"/>
      <c r="T126" s="759"/>
      <c r="U126" s="757"/>
      <c r="V126" s="758"/>
      <c r="W126" s="755"/>
      <c r="X126" s="758"/>
      <c r="Y126" s="755"/>
      <c r="Z126" s="758"/>
      <c r="AA126" s="755"/>
      <c r="AB126" s="758"/>
      <c r="AC126" s="756"/>
      <c r="AD126" s="760"/>
      <c r="AE126" s="756"/>
      <c r="AF126" s="760"/>
      <c r="AG126" s="756"/>
      <c r="AH126" s="760"/>
      <c r="AI126" s="756"/>
      <c r="AJ126" s="760"/>
      <c r="AK126" s="756"/>
      <c r="AL126" s="759"/>
      <c r="AM126" s="758"/>
      <c r="AN126" s="755"/>
      <c r="AO126" s="758"/>
      <c r="AP126" s="756"/>
      <c r="AQ126" s="759"/>
      <c r="AR126" s="754"/>
      <c r="AS126" s="760"/>
      <c r="AT126" s="755"/>
      <c r="AU126" s="758"/>
      <c r="AV126" s="755"/>
      <c r="AW126" s="758"/>
      <c r="AX126" s="755"/>
      <c r="AY126" s="758"/>
      <c r="AZ126" s="756"/>
      <c r="BA126" s="760"/>
      <c r="BB126" s="756"/>
      <c r="BC126" s="759"/>
      <c r="BD126" s="754"/>
      <c r="BE126" s="759"/>
      <c r="BF126" s="754"/>
      <c r="BG126" s="760"/>
      <c r="BH126" s="756"/>
      <c r="BI126" s="760"/>
      <c r="BJ126" s="756"/>
      <c r="BK126" s="760"/>
      <c r="BL126" s="755"/>
      <c r="BM126" s="758"/>
      <c r="BN126" s="756"/>
      <c r="BO126" s="760"/>
      <c r="BP126" s="756"/>
      <c r="BQ126" s="759"/>
      <c r="BR126" s="702"/>
      <c r="BS126" s="758"/>
      <c r="BT126" s="755"/>
      <c r="BU126" s="703"/>
      <c r="BV126" s="754"/>
      <c r="BW126" s="760"/>
      <c r="BX126" s="760"/>
      <c r="BY126" s="755"/>
      <c r="BZ126" s="758"/>
      <c r="CA126" s="756"/>
      <c r="CB126" s="760"/>
      <c r="CC126" s="756"/>
      <c r="CD126" s="760"/>
      <c r="CE126" s="755"/>
      <c r="CF126" s="758"/>
      <c r="CG126" s="756"/>
      <c r="CH126" s="759"/>
      <c r="CI126" s="754"/>
      <c r="CJ126" s="760"/>
      <c r="CK126" s="756"/>
      <c r="CL126" s="760"/>
      <c r="CM126" s="755"/>
      <c r="CN126" s="758"/>
      <c r="CO126" s="756"/>
      <c r="CP126" s="759"/>
      <c r="CQ126" s="754"/>
      <c r="CR126" s="759"/>
      <c r="CS126" s="754"/>
      <c r="CT126" s="760"/>
      <c r="CU126" s="755"/>
      <c r="CV126" s="758"/>
      <c r="CW126" s="756"/>
      <c r="CX126" s="760"/>
      <c r="CY126" s="755"/>
    </row>
    <row r="127" spans="3:103" s="509" customFormat="1" ht="36" customHeight="1" x14ac:dyDescent="0.25">
      <c r="C127" s="703">
        <f t="shared" si="1"/>
        <v>66</v>
      </c>
      <c r="D127" s="752"/>
      <c r="E127" s="343"/>
      <c r="F127" s="758"/>
      <c r="G127" s="755"/>
      <c r="H127" s="758"/>
      <c r="I127" s="755"/>
      <c r="J127" s="758"/>
      <c r="K127" s="760"/>
      <c r="L127" s="755"/>
      <c r="M127" s="758"/>
      <c r="N127" s="756"/>
      <c r="O127" s="759"/>
      <c r="P127" s="754"/>
      <c r="Q127" s="759"/>
      <c r="R127" s="758"/>
      <c r="S127" s="756"/>
      <c r="T127" s="759"/>
      <c r="U127" s="757"/>
      <c r="V127" s="758"/>
      <c r="W127" s="755"/>
      <c r="X127" s="758"/>
      <c r="Y127" s="755"/>
      <c r="Z127" s="758"/>
      <c r="AA127" s="755"/>
      <c r="AB127" s="758"/>
      <c r="AC127" s="756"/>
      <c r="AD127" s="760"/>
      <c r="AE127" s="756"/>
      <c r="AF127" s="760"/>
      <c r="AG127" s="756"/>
      <c r="AH127" s="760"/>
      <c r="AI127" s="756"/>
      <c r="AJ127" s="760"/>
      <c r="AK127" s="756"/>
      <c r="AL127" s="759"/>
      <c r="AM127" s="758"/>
      <c r="AN127" s="755"/>
      <c r="AO127" s="758"/>
      <c r="AP127" s="756"/>
      <c r="AQ127" s="759"/>
      <c r="AR127" s="754"/>
      <c r="AS127" s="760"/>
      <c r="AT127" s="755"/>
      <c r="AU127" s="758"/>
      <c r="AV127" s="755"/>
      <c r="AW127" s="758"/>
      <c r="AX127" s="755"/>
      <c r="AY127" s="758"/>
      <c r="AZ127" s="756"/>
      <c r="BA127" s="760"/>
      <c r="BB127" s="756"/>
      <c r="BC127" s="759"/>
      <c r="BD127" s="754"/>
      <c r="BE127" s="759"/>
      <c r="BF127" s="754"/>
      <c r="BG127" s="760"/>
      <c r="BH127" s="756"/>
      <c r="BI127" s="760"/>
      <c r="BJ127" s="756"/>
      <c r="BK127" s="760"/>
      <c r="BL127" s="755"/>
      <c r="BM127" s="758"/>
      <c r="BN127" s="756"/>
      <c r="BO127" s="760"/>
      <c r="BP127" s="756"/>
      <c r="BQ127" s="759"/>
      <c r="BR127" s="702"/>
      <c r="BS127" s="758"/>
      <c r="BT127" s="755"/>
      <c r="BU127" s="703"/>
      <c r="BV127" s="754"/>
      <c r="BW127" s="760"/>
      <c r="BX127" s="760"/>
      <c r="BY127" s="755"/>
      <c r="BZ127" s="758"/>
      <c r="CA127" s="756"/>
      <c r="CB127" s="760"/>
      <c r="CC127" s="756"/>
      <c r="CD127" s="760"/>
      <c r="CE127" s="755"/>
      <c r="CF127" s="758"/>
      <c r="CG127" s="756"/>
      <c r="CH127" s="759"/>
      <c r="CI127" s="754"/>
      <c r="CJ127" s="760"/>
      <c r="CK127" s="756"/>
      <c r="CL127" s="760"/>
      <c r="CM127" s="755"/>
      <c r="CN127" s="758"/>
      <c r="CO127" s="756"/>
      <c r="CP127" s="759"/>
      <c r="CQ127" s="754"/>
      <c r="CR127" s="759"/>
      <c r="CS127" s="754"/>
      <c r="CT127" s="760"/>
      <c r="CU127" s="755"/>
      <c r="CV127" s="758"/>
      <c r="CW127" s="756"/>
      <c r="CX127" s="760"/>
      <c r="CY127" s="755"/>
    </row>
    <row r="128" spans="3:103" s="509" customFormat="1" ht="36" customHeight="1" x14ac:dyDescent="0.25">
      <c r="C128" s="703">
        <f t="shared" si="1"/>
        <v>67</v>
      </c>
      <c r="D128" s="752"/>
      <c r="E128" s="343"/>
      <c r="F128" s="758"/>
      <c r="G128" s="755"/>
      <c r="H128" s="758"/>
      <c r="I128" s="755"/>
      <c r="J128" s="758"/>
      <c r="K128" s="760"/>
      <c r="L128" s="755"/>
      <c r="M128" s="758"/>
      <c r="N128" s="756"/>
      <c r="O128" s="759"/>
      <c r="P128" s="754"/>
      <c r="Q128" s="759"/>
      <c r="R128" s="758"/>
      <c r="S128" s="756"/>
      <c r="T128" s="759"/>
      <c r="U128" s="757"/>
      <c r="V128" s="758"/>
      <c r="W128" s="755"/>
      <c r="X128" s="758"/>
      <c r="Y128" s="755"/>
      <c r="Z128" s="758"/>
      <c r="AA128" s="755"/>
      <c r="AB128" s="758"/>
      <c r="AC128" s="756"/>
      <c r="AD128" s="760"/>
      <c r="AE128" s="756"/>
      <c r="AF128" s="760"/>
      <c r="AG128" s="756"/>
      <c r="AH128" s="760"/>
      <c r="AI128" s="756"/>
      <c r="AJ128" s="760"/>
      <c r="AK128" s="756"/>
      <c r="AL128" s="759"/>
      <c r="AM128" s="758"/>
      <c r="AN128" s="755"/>
      <c r="AO128" s="758"/>
      <c r="AP128" s="756"/>
      <c r="AQ128" s="759"/>
      <c r="AR128" s="754"/>
      <c r="AS128" s="760"/>
      <c r="AT128" s="755"/>
      <c r="AU128" s="758"/>
      <c r="AV128" s="755"/>
      <c r="AW128" s="758"/>
      <c r="AX128" s="755"/>
      <c r="AY128" s="758"/>
      <c r="AZ128" s="756"/>
      <c r="BA128" s="760"/>
      <c r="BB128" s="756"/>
      <c r="BC128" s="759"/>
      <c r="BD128" s="754"/>
      <c r="BE128" s="759"/>
      <c r="BF128" s="754"/>
      <c r="BG128" s="760"/>
      <c r="BH128" s="756"/>
      <c r="BI128" s="760"/>
      <c r="BJ128" s="756"/>
      <c r="BK128" s="760"/>
      <c r="BL128" s="755"/>
      <c r="BM128" s="758"/>
      <c r="BN128" s="756"/>
      <c r="BO128" s="760"/>
      <c r="BP128" s="756"/>
      <c r="BQ128" s="759"/>
      <c r="BR128" s="702"/>
      <c r="BS128" s="758"/>
      <c r="BT128" s="755"/>
      <c r="BU128" s="703"/>
      <c r="BV128" s="754"/>
      <c r="BW128" s="760"/>
      <c r="BX128" s="760"/>
      <c r="BY128" s="755"/>
      <c r="BZ128" s="758"/>
      <c r="CA128" s="756"/>
      <c r="CB128" s="760"/>
      <c r="CC128" s="756"/>
      <c r="CD128" s="760"/>
      <c r="CE128" s="755"/>
      <c r="CF128" s="758"/>
      <c r="CG128" s="756"/>
      <c r="CH128" s="759"/>
      <c r="CI128" s="754"/>
      <c r="CJ128" s="760"/>
      <c r="CK128" s="756"/>
      <c r="CL128" s="760"/>
      <c r="CM128" s="755"/>
      <c r="CN128" s="758"/>
      <c r="CO128" s="756"/>
      <c r="CP128" s="759"/>
      <c r="CQ128" s="754"/>
      <c r="CR128" s="759"/>
      <c r="CS128" s="754"/>
      <c r="CT128" s="760"/>
      <c r="CU128" s="755"/>
      <c r="CV128" s="758"/>
      <c r="CW128" s="756"/>
      <c r="CX128" s="760"/>
      <c r="CY128" s="755"/>
    </row>
    <row r="129" spans="3:103" s="509" customFormat="1" ht="36" customHeight="1" x14ac:dyDescent="0.25">
      <c r="C129" s="703">
        <f t="shared" si="1"/>
        <v>68</v>
      </c>
      <c r="D129" s="752"/>
      <c r="E129" s="343"/>
      <c r="F129" s="758"/>
      <c r="G129" s="755"/>
      <c r="H129" s="758"/>
      <c r="I129" s="755"/>
      <c r="J129" s="758"/>
      <c r="K129" s="760"/>
      <c r="L129" s="755"/>
      <c r="M129" s="758"/>
      <c r="N129" s="756"/>
      <c r="O129" s="759"/>
      <c r="P129" s="754"/>
      <c r="Q129" s="759"/>
      <c r="R129" s="758"/>
      <c r="S129" s="756"/>
      <c r="T129" s="759"/>
      <c r="U129" s="757"/>
      <c r="V129" s="758"/>
      <c r="W129" s="755"/>
      <c r="X129" s="758"/>
      <c r="Y129" s="755"/>
      <c r="Z129" s="758"/>
      <c r="AA129" s="755"/>
      <c r="AB129" s="758"/>
      <c r="AC129" s="756"/>
      <c r="AD129" s="760"/>
      <c r="AE129" s="756"/>
      <c r="AF129" s="760"/>
      <c r="AG129" s="756"/>
      <c r="AH129" s="760"/>
      <c r="AI129" s="756"/>
      <c r="AJ129" s="760"/>
      <c r="AK129" s="756"/>
      <c r="AL129" s="759"/>
      <c r="AM129" s="758"/>
      <c r="AN129" s="755"/>
      <c r="AO129" s="758"/>
      <c r="AP129" s="756"/>
      <c r="AQ129" s="759"/>
      <c r="AR129" s="754"/>
      <c r="AS129" s="760"/>
      <c r="AT129" s="755"/>
      <c r="AU129" s="758"/>
      <c r="AV129" s="755"/>
      <c r="AW129" s="758"/>
      <c r="AX129" s="755"/>
      <c r="AY129" s="758"/>
      <c r="AZ129" s="756"/>
      <c r="BA129" s="760"/>
      <c r="BB129" s="756"/>
      <c r="BC129" s="759"/>
      <c r="BD129" s="754"/>
      <c r="BE129" s="759"/>
      <c r="BF129" s="754"/>
      <c r="BG129" s="760"/>
      <c r="BH129" s="756"/>
      <c r="BI129" s="760"/>
      <c r="BJ129" s="756"/>
      <c r="BK129" s="760"/>
      <c r="BL129" s="755"/>
      <c r="BM129" s="758"/>
      <c r="BN129" s="756"/>
      <c r="BO129" s="760"/>
      <c r="BP129" s="756"/>
      <c r="BQ129" s="759"/>
      <c r="BR129" s="702"/>
      <c r="BS129" s="758"/>
      <c r="BT129" s="755"/>
      <c r="BU129" s="703"/>
      <c r="BV129" s="754"/>
      <c r="BW129" s="760"/>
      <c r="BX129" s="760"/>
      <c r="BY129" s="755"/>
      <c r="BZ129" s="758"/>
      <c r="CA129" s="756"/>
      <c r="CB129" s="760"/>
      <c r="CC129" s="756"/>
      <c r="CD129" s="760"/>
      <c r="CE129" s="755"/>
      <c r="CF129" s="758"/>
      <c r="CG129" s="756"/>
      <c r="CH129" s="759"/>
      <c r="CI129" s="754"/>
      <c r="CJ129" s="760"/>
      <c r="CK129" s="756"/>
      <c r="CL129" s="760"/>
      <c r="CM129" s="755"/>
      <c r="CN129" s="758"/>
      <c r="CO129" s="756"/>
      <c r="CP129" s="759"/>
      <c r="CQ129" s="754"/>
      <c r="CR129" s="759"/>
      <c r="CS129" s="754"/>
      <c r="CT129" s="760"/>
      <c r="CU129" s="755"/>
      <c r="CV129" s="758"/>
      <c r="CW129" s="756"/>
      <c r="CX129" s="760"/>
      <c r="CY129" s="755"/>
    </row>
    <row r="130" spans="3:103" s="509" customFormat="1" ht="36" customHeight="1" x14ac:dyDescent="0.25">
      <c r="C130" s="703">
        <f t="shared" si="1"/>
        <v>69</v>
      </c>
      <c r="D130" s="752"/>
      <c r="E130" s="343"/>
      <c r="F130" s="758"/>
      <c r="G130" s="755"/>
      <c r="H130" s="758"/>
      <c r="I130" s="755"/>
      <c r="J130" s="758"/>
      <c r="K130" s="760"/>
      <c r="L130" s="755"/>
      <c r="M130" s="758"/>
      <c r="N130" s="756"/>
      <c r="O130" s="759"/>
      <c r="P130" s="754"/>
      <c r="Q130" s="759"/>
      <c r="R130" s="758"/>
      <c r="S130" s="756"/>
      <c r="T130" s="759"/>
      <c r="U130" s="757"/>
      <c r="V130" s="758"/>
      <c r="W130" s="755"/>
      <c r="X130" s="758"/>
      <c r="Y130" s="755"/>
      <c r="Z130" s="758"/>
      <c r="AA130" s="755"/>
      <c r="AB130" s="758"/>
      <c r="AC130" s="756"/>
      <c r="AD130" s="760"/>
      <c r="AE130" s="756"/>
      <c r="AF130" s="760"/>
      <c r="AG130" s="756"/>
      <c r="AH130" s="760"/>
      <c r="AI130" s="756"/>
      <c r="AJ130" s="760"/>
      <c r="AK130" s="756"/>
      <c r="AL130" s="759"/>
      <c r="AM130" s="758"/>
      <c r="AN130" s="755"/>
      <c r="AO130" s="758"/>
      <c r="AP130" s="756"/>
      <c r="AQ130" s="759"/>
      <c r="AR130" s="754"/>
      <c r="AS130" s="760"/>
      <c r="AT130" s="755"/>
      <c r="AU130" s="758"/>
      <c r="AV130" s="755"/>
      <c r="AW130" s="758"/>
      <c r="AX130" s="755"/>
      <c r="AY130" s="758"/>
      <c r="AZ130" s="756"/>
      <c r="BA130" s="760"/>
      <c r="BB130" s="756"/>
      <c r="BC130" s="759"/>
      <c r="BD130" s="754"/>
      <c r="BE130" s="759"/>
      <c r="BF130" s="754"/>
      <c r="BG130" s="760"/>
      <c r="BH130" s="756"/>
      <c r="BI130" s="760"/>
      <c r="BJ130" s="756"/>
      <c r="BK130" s="760"/>
      <c r="BL130" s="755"/>
      <c r="BM130" s="758"/>
      <c r="BN130" s="756"/>
      <c r="BO130" s="760"/>
      <c r="BP130" s="756"/>
      <c r="BQ130" s="759"/>
      <c r="BR130" s="702"/>
      <c r="BS130" s="758"/>
      <c r="BT130" s="755"/>
      <c r="BU130" s="703"/>
      <c r="BV130" s="754"/>
      <c r="BW130" s="760"/>
      <c r="BX130" s="760"/>
      <c r="BY130" s="755"/>
      <c r="BZ130" s="758"/>
      <c r="CA130" s="756"/>
      <c r="CB130" s="760"/>
      <c r="CC130" s="756"/>
      <c r="CD130" s="760"/>
      <c r="CE130" s="755"/>
      <c r="CF130" s="758"/>
      <c r="CG130" s="756"/>
      <c r="CH130" s="759"/>
      <c r="CI130" s="754"/>
      <c r="CJ130" s="760"/>
      <c r="CK130" s="756"/>
      <c r="CL130" s="760"/>
      <c r="CM130" s="755"/>
      <c r="CN130" s="758"/>
      <c r="CO130" s="756"/>
      <c r="CP130" s="759"/>
      <c r="CQ130" s="754"/>
      <c r="CR130" s="759"/>
      <c r="CS130" s="754"/>
      <c r="CT130" s="760"/>
      <c r="CU130" s="755"/>
      <c r="CV130" s="758"/>
      <c r="CW130" s="756"/>
      <c r="CX130" s="760"/>
      <c r="CY130" s="755"/>
    </row>
    <row r="131" spans="3:103" s="509" customFormat="1" ht="36" customHeight="1" x14ac:dyDescent="0.25">
      <c r="C131" s="703">
        <f t="shared" si="1"/>
        <v>70</v>
      </c>
      <c r="D131" s="752"/>
      <c r="E131" s="343"/>
      <c r="F131" s="758"/>
      <c r="G131" s="755"/>
      <c r="H131" s="758"/>
      <c r="I131" s="755"/>
      <c r="J131" s="758"/>
      <c r="K131" s="760"/>
      <c r="L131" s="755"/>
      <c r="M131" s="758"/>
      <c r="N131" s="756"/>
      <c r="O131" s="759"/>
      <c r="P131" s="754"/>
      <c r="Q131" s="759"/>
      <c r="R131" s="758"/>
      <c r="S131" s="756"/>
      <c r="T131" s="759"/>
      <c r="U131" s="757"/>
      <c r="V131" s="758"/>
      <c r="W131" s="755"/>
      <c r="X131" s="758"/>
      <c r="Y131" s="755"/>
      <c r="Z131" s="758"/>
      <c r="AA131" s="755"/>
      <c r="AB131" s="758"/>
      <c r="AC131" s="756"/>
      <c r="AD131" s="760"/>
      <c r="AE131" s="756"/>
      <c r="AF131" s="760"/>
      <c r="AG131" s="756"/>
      <c r="AH131" s="760"/>
      <c r="AI131" s="756"/>
      <c r="AJ131" s="760"/>
      <c r="AK131" s="756"/>
      <c r="AL131" s="759"/>
      <c r="AM131" s="758"/>
      <c r="AN131" s="755"/>
      <c r="AO131" s="758"/>
      <c r="AP131" s="756"/>
      <c r="AQ131" s="759"/>
      <c r="AR131" s="754"/>
      <c r="AS131" s="760"/>
      <c r="AT131" s="755"/>
      <c r="AU131" s="758"/>
      <c r="AV131" s="755"/>
      <c r="AW131" s="758"/>
      <c r="AX131" s="755"/>
      <c r="AY131" s="758"/>
      <c r="AZ131" s="756"/>
      <c r="BA131" s="760"/>
      <c r="BB131" s="756"/>
      <c r="BC131" s="759"/>
      <c r="BD131" s="754"/>
      <c r="BE131" s="759"/>
      <c r="BF131" s="754"/>
      <c r="BG131" s="760"/>
      <c r="BH131" s="756"/>
      <c r="BI131" s="760"/>
      <c r="BJ131" s="756"/>
      <c r="BK131" s="760"/>
      <c r="BL131" s="755"/>
      <c r="BM131" s="758"/>
      <c r="BN131" s="756"/>
      <c r="BO131" s="760"/>
      <c r="BP131" s="756"/>
      <c r="BQ131" s="759"/>
      <c r="BR131" s="702"/>
      <c r="BS131" s="758"/>
      <c r="BT131" s="755"/>
      <c r="BU131" s="703"/>
      <c r="BV131" s="754"/>
      <c r="BW131" s="760"/>
      <c r="BX131" s="760"/>
      <c r="BY131" s="755"/>
      <c r="BZ131" s="758"/>
      <c r="CA131" s="756"/>
      <c r="CB131" s="760"/>
      <c r="CC131" s="756"/>
      <c r="CD131" s="760"/>
      <c r="CE131" s="755"/>
      <c r="CF131" s="758"/>
      <c r="CG131" s="756"/>
      <c r="CH131" s="759"/>
      <c r="CI131" s="754"/>
      <c r="CJ131" s="760"/>
      <c r="CK131" s="756"/>
      <c r="CL131" s="760"/>
      <c r="CM131" s="755"/>
      <c r="CN131" s="758"/>
      <c r="CO131" s="756"/>
      <c r="CP131" s="759"/>
      <c r="CQ131" s="754"/>
      <c r="CR131" s="759"/>
      <c r="CS131" s="754"/>
      <c r="CT131" s="760"/>
      <c r="CU131" s="755"/>
      <c r="CV131" s="758"/>
      <c r="CW131" s="756"/>
      <c r="CX131" s="760"/>
      <c r="CY131" s="755"/>
    </row>
    <row r="132" spans="3:103" s="509" customFormat="1" ht="36" customHeight="1" x14ac:dyDescent="0.25">
      <c r="C132" s="703">
        <f t="shared" si="1"/>
        <v>71</v>
      </c>
      <c r="D132" s="752"/>
      <c r="E132" s="343"/>
      <c r="F132" s="758"/>
      <c r="G132" s="755"/>
      <c r="H132" s="758"/>
      <c r="I132" s="755"/>
      <c r="J132" s="758"/>
      <c r="K132" s="760"/>
      <c r="L132" s="755"/>
      <c r="M132" s="758"/>
      <c r="N132" s="756"/>
      <c r="O132" s="759"/>
      <c r="P132" s="754"/>
      <c r="Q132" s="759"/>
      <c r="R132" s="758"/>
      <c r="S132" s="756"/>
      <c r="T132" s="759"/>
      <c r="U132" s="757"/>
      <c r="V132" s="758"/>
      <c r="W132" s="755"/>
      <c r="X132" s="758"/>
      <c r="Y132" s="755"/>
      <c r="Z132" s="758"/>
      <c r="AA132" s="755"/>
      <c r="AB132" s="758"/>
      <c r="AC132" s="756"/>
      <c r="AD132" s="760"/>
      <c r="AE132" s="756"/>
      <c r="AF132" s="760"/>
      <c r="AG132" s="756"/>
      <c r="AH132" s="760"/>
      <c r="AI132" s="756"/>
      <c r="AJ132" s="760"/>
      <c r="AK132" s="756"/>
      <c r="AL132" s="759"/>
      <c r="AM132" s="758"/>
      <c r="AN132" s="755"/>
      <c r="AO132" s="758"/>
      <c r="AP132" s="756"/>
      <c r="AQ132" s="759"/>
      <c r="AR132" s="754"/>
      <c r="AS132" s="760"/>
      <c r="AT132" s="755"/>
      <c r="AU132" s="758"/>
      <c r="AV132" s="755"/>
      <c r="AW132" s="758"/>
      <c r="AX132" s="755"/>
      <c r="AY132" s="758"/>
      <c r="AZ132" s="756"/>
      <c r="BA132" s="760"/>
      <c r="BB132" s="756"/>
      <c r="BC132" s="759"/>
      <c r="BD132" s="754"/>
      <c r="BE132" s="759"/>
      <c r="BF132" s="754"/>
      <c r="BG132" s="760"/>
      <c r="BH132" s="756"/>
      <c r="BI132" s="760"/>
      <c r="BJ132" s="756"/>
      <c r="BK132" s="760"/>
      <c r="BL132" s="755"/>
      <c r="BM132" s="758"/>
      <c r="BN132" s="756"/>
      <c r="BO132" s="760"/>
      <c r="BP132" s="756"/>
      <c r="BQ132" s="759"/>
      <c r="BR132" s="702"/>
      <c r="BS132" s="758"/>
      <c r="BT132" s="755"/>
      <c r="BU132" s="703"/>
      <c r="BV132" s="754"/>
      <c r="BW132" s="760"/>
      <c r="BX132" s="760"/>
      <c r="BY132" s="755"/>
      <c r="BZ132" s="758"/>
      <c r="CA132" s="756"/>
      <c r="CB132" s="760"/>
      <c r="CC132" s="756"/>
      <c r="CD132" s="760"/>
      <c r="CE132" s="755"/>
      <c r="CF132" s="758"/>
      <c r="CG132" s="756"/>
      <c r="CH132" s="759"/>
      <c r="CI132" s="754"/>
      <c r="CJ132" s="760"/>
      <c r="CK132" s="756"/>
      <c r="CL132" s="760"/>
      <c r="CM132" s="755"/>
      <c r="CN132" s="758"/>
      <c r="CO132" s="756"/>
      <c r="CP132" s="759"/>
      <c r="CQ132" s="754"/>
      <c r="CR132" s="759"/>
      <c r="CS132" s="754"/>
      <c r="CT132" s="760"/>
      <c r="CU132" s="755"/>
      <c r="CV132" s="758"/>
      <c r="CW132" s="756"/>
      <c r="CX132" s="760"/>
      <c r="CY132" s="755"/>
    </row>
    <row r="133" spans="3:103" s="509" customFormat="1" ht="36" customHeight="1" x14ac:dyDescent="0.25">
      <c r="C133" s="703">
        <f t="shared" si="1"/>
        <v>72</v>
      </c>
      <c r="D133" s="752"/>
      <c r="E133" s="343"/>
      <c r="F133" s="758"/>
      <c r="G133" s="755"/>
      <c r="H133" s="758"/>
      <c r="I133" s="755"/>
      <c r="J133" s="758"/>
      <c r="K133" s="760"/>
      <c r="L133" s="755"/>
      <c r="M133" s="758"/>
      <c r="N133" s="756"/>
      <c r="O133" s="759"/>
      <c r="P133" s="754"/>
      <c r="Q133" s="759"/>
      <c r="R133" s="758"/>
      <c r="S133" s="756"/>
      <c r="T133" s="759"/>
      <c r="U133" s="757"/>
      <c r="V133" s="758"/>
      <c r="W133" s="755"/>
      <c r="X133" s="758"/>
      <c r="Y133" s="755"/>
      <c r="Z133" s="758"/>
      <c r="AA133" s="755"/>
      <c r="AB133" s="758"/>
      <c r="AC133" s="756"/>
      <c r="AD133" s="760"/>
      <c r="AE133" s="756"/>
      <c r="AF133" s="760"/>
      <c r="AG133" s="756"/>
      <c r="AH133" s="760"/>
      <c r="AI133" s="756"/>
      <c r="AJ133" s="760"/>
      <c r="AK133" s="756"/>
      <c r="AL133" s="759"/>
      <c r="AM133" s="758"/>
      <c r="AN133" s="755"/>
      <c r="AO133" s="758"/>
      <c r="AP133" s="756"/>
      <c r="AQ133" s="759"/>
      <c r="AR133" s="754"/>
      <c r="AS133" s="760"/>
      <c r="AT133" s="755"/>
      <c r="AU133" s="758"/>
      <c r="AV133" s="755"/>
      <c r="AW133" s="758"/>
      <c r="AX133" s="755"/>
      <c r="AY133" s="758"/>
      <c r="AZ133" s="756"/>
      <c r="BA133" s="760"/>
      <c r="BB133" s="756"/>
      <c r="BC133" s="759"/>
      <c r="BD133" s="754"/>
      <c r="BE133" s="759"/>
      <c r="BF133" s="754"/>
      <c r="BG133" s="760"/>
      <c r="BH133" s="756"/>
      <c r="BI133" s="760"/>
      <c r="BJ133" s="756"/>
      <c r="BK133" s="760"/>
      <c r="BL133" s="755"/>
      <c r="BM133" s="758"/>
      <c r="BN133" s="756"/>
      <c r="BO133" s="760"/>
      <c r="BP133" s="756"/>
      <c r="BQ133" s="759"/>
      <c r="BR133" s="702"/>
      <c r="BS133" s="758"/>
      <c r="BT133" s="755"/>
      <c r="BU133" s="703"/>
      <c r="BV133" s="754"/>
      <c r="BW133" s="760"/>
      <c r="BX133" s="760"/>
      <c r="BY133" s="755"/>
      <c r="BZ133" s="758"/>
      <c r="CA133" s="756"/>
      <c r="CB133" s="760"/>
      <c r="CC133" s="756"/>
      <c r="CD133" s="760"/>
      <c r="CE133" s="755"/>
      <c r="CF133" s="758"/>
      <c r="CG133" s="756"/>
      <c r="CH133" s="759"/>
      <c r="CI133" s="754"/>
      <c r="CJ133" s="760"/>
      <c r="CK133" s="756"/>
      <c r="CL133" s="760"/>
      <c r="CM133" s="755"/>
      <c r="CN133" s="758"/>
      <c r="CO133" s="756"/>
      <c r="CP133" s="759"/>
      <c r="CQ133" s="754"/>
      <c r="CR133" s="759"/>
      <c r="CS133" s="754"/>
      <c r="CT133" s="760"/>
      <c r="CU133" s="755"/>
      <c r="CV133" s="758"/>
      <c r="CW133" s="756"/>
      <c r="CX133" s="760"/>
      <c r="CY133" s="755"/>
    </row>
    <row r="134" spans="3:103" s="509" customFormat="1" ht="36" customHeight="1" x14ac:dyDescent="0.25">
      <c r="C134" s="703">
        <f t="shared" si="1"/>
        <v>73</v>
      </c>
      <c r="D134" s="752"/>
      <c r="E134" s="343"/>
      <c r="F134" s="758"/>
      <c r="G134" s="755"/>
      <c r="H134" s="758"/>
      <c r="I134" s="755"/>
      <c r="J134" s="758"/>
      <c r="K134" s="760"/>
      <c r="L134" s="755"/>
      <c r="M134" s="758"/>
      <c r="N134" s="756"/>
      <c r="O134" s="759"/>
      <c r="P134" s="754"/>
      <c r="Q134" s="759"/>
      <c r="R134" s="758"/>
      <c r="S134" s="756"/>
      <c r="T134" s="759"/>
      <c r="U134" s="757"/>
      <c r="V134" s="758"/>
      <c r="W134" s="755"/>
      <c r="X134" s="758"/>
      <c r="Y134" s="755"/>
      <c r="Z134" s="758"/>
      <c r="AA134" s="755"/>
      <c r="AB134" s="758"/>
      <c r="AC134" s="756"/>
      <c r="AD134" s="760"/>
      <c r="AE134" s="756"/>
      <c r="AF134" s="760"/>
      <c r="AG134" s="756"/>
      <c r="AH134" s="760"/>
      <c r="AI134" s="756"/>
      <c r="AJ134" s="760"/>
      <c r="AK134" s="756"/>
      <c r="AL134" s="759"/>
      <c r="AM134" s="758"/>
      <c r="AN134" s="755"/>
      <c r="AO134" s="758"/>
      <c r="AP134" s="756"/>
      <c r="AQ134" s="759"/>
      <c r="AR134" s="754"/>
      <c r="AS134" s="760"/>
      <c r="AT134" s="755"/>
      <c r="AU134" s="758"/>
      <c r="AV134" s="755"/>
      <c r="AW134" s="758"/>
      <c r="AX134" s="755"/>
      <c r="AY134" s="758"/>
      <c r="AZ134" s="756"/>
      <c r="BA134" s="760"/>
      <c r="BB134" s="756"/>
      <c r="BC134" s="759"/>
      <c r="BD134" s="754"/>
      <c r="BE134" s="759"/>
      <c r="BF134" s="754"/>
      <c r="BG134" s="760"/>
      <c r="BH134" s="756"/>
      <c r="BI134" s="760"/>
      <c r="BJ134" s="756"/>
      <c r="BK134" s="760"/>
      <c r="BL134" s="755"/>
      <c r="BM134" s="758"/>
      <c r="BN134" s="756"/>
      <c r="BO134" s="760"/>
      <c r="BP134" s="756"/>
      <c r="BQ134" s="759"/>
      <c r="BR134" s="702"/>
      <c r="BS134" s="758"/>
      <c r="BT134" s="755"/>
      <c r="BU134" s="703"/>
      <c r="BV134" s="754"/>
      <c r="BW134" s="760"/>
      <c r="BX134" s="760"/>
      <c r="BY134" s="755"/>
      <c r="BZ134" s="758"/>
      <c r="CA134" s="756"/>
      <c r="CB134" s="760"/>
      <c r="CC134" s="756"/>
      <c r="CD134" s="760"/>
      <c r="CE134" s="755"/>
      <c r="CF134" s="758"/>
      <c r="CG134" s="756"/>
      <c r="CH134" s="759"/>
      <c r="CI134" s="754"/>
      <c r="CJ134" s="760"/>
      <c r="CK134" s="756"/>
      <c r="CL134" s="760"/>
      <c r="CM134" s="755"/>
      <c r="CN134" s="758"/>
      <c r="CO134" s="756"/>
      <c r="CP134" s="759"/>
      <c r="CQ134" s="754"/>
      <c r="CR134" s="759"/>
      <c r="CS134" s="754"/>
      <c r="CT134" s="760"/>
      <c r="CU134" s="755"/>
      <c r="CV134" s="758"/>
      <c r="CW134" s="756"/>
      <c r="CX134" s="760"/>
      <c r="CY134" s="755"/>
    </row>
    <row r="135" spans="3:103" s="509" customFormat="1" ht="36" customHeight="1" x14ac:dyDescent="0.25">
      <c r="C135" s="703">
        <f t="shared" si="1"/>
        <v>74</v>
      </c>
      <c r="D135" s="752"/>
      <c r="E135" s="343"/>
      <c r="F135" s="758"/>
      <c r="G135" s="755"/>
      <c r="H135" s="758"/>
      <c r="I135" s="755"/>
      <c r="J135" s="758"/>
      <c r="K135" s="760"/>
      <c r="L135" s="755"/>
      <c r="M135" s="758"/>
      <c r="N135" s="756"/>
      <c r="O135" s="759"/>
      <c r="P135" s="754"/>
      <c r="Q135" s="759"/>
      <c r="R135" s="758"/>
      <c r="S135" s="756"/>
      <c r="T135" s="759"/>
      <c r="U135" s="757"/>
      <c r="V135" s="758"/>
      <c r="W135" s="755"/>
      <c r="X135" s="758"/>
      <c r="Y135" s="755"/>
      <c r="Z135" s="758"/>
      <c r="AA135" s="755"/>
      <c r="AB135" s="758"/>
      <c r="AC135" s="756"/>
      <c r="AD135" s="760"/>
      <c r="AE135" s="756"/>
      <c r="AF135" s="760"/>
      <c r="AG135" s="756"/>
      <c r="AH135" s="760"/>
      <c r="AI135" s="756"/>
      <c r="AJ135" s="760"/>
      <c r="AK135" s="756"/>
      <c r="AL135" s="759"/>
      <c r="AM135" s="758"/>
      <c r="AN135" s="755"/>
      <c r="AO135" s="758"/>
      <c r="AP135" s="756"/>
      <c r="AQ135" s="759"/>
      <c r="AR135" s="754"/>
      <c r="AS135" s="760"/>
      <c r="AT135" s="755"/>
      <c r="AU135" s="758"/>
      <c r="AV135" s="755"/>
      <c r="AW135" s="758"/>
      <c r="AX135" s="755"/>
      <c r="AY135" s="758"/>
      <c r="AZ135" s="756"/>
      <c r="BA135" s="760"/>
      <c r="BB135" s="756"/>
      <c r="BC135" s="759"/>
      <c r="BD135" s="754"/>
      <c r="BE135" s="759"/>
      <c r="BF135" s="754"/>
      <c r="BG135" s="760"/>
      <c r="BH135" s="756"/>
      <c r="BI135" s="760"/>
      <c r="BJ135" s="756"/>
      <c r="BK135" s="760"/>
      <c r="BL135" s="755"/>
      <c r="BM135" s="758"/>
      <c r="BN135" s="756"/>
      <c r="BO135" s="760"/>
      <c r="BP135" s="756"/>
      <c r="BQ135" s="759"/>
      <c r="BR135" s="702"/>
      <c r="BS135" s="758"/>
      <c r="BT135" s="755"/>
      <c r="BU135" s="703"/>
      <c r="BV135" s="754"/>
      <c r="BW135" s="760"/>
      <c r="BX135" s="760"/>
      <c r="BY135" s="755"/>
      <c r="BZ135" s="758"/>
      <c r="CA135" s="756"/>
      <c r="CB135" s="760"/>
      <c r="CC135" s="756"/>
      <c r="CD135" s="760"/>
      <c r="CE135" s="755"/>
      <c r="CF135" s="758"/>
      <c r="CG135" s="756"/>
      <c r="CH135" s="759"/>
      <c r="CI135" s="754"/>
      <c r="CJ135" s="760"/>
      <c r="CK135" s="756"/>
      <c r="CL135" s="760"/>
      <c r="CM135" s="755"/>
      <c r="CN135" s="758"/>
      <c r="CO135" s="756"/>
      <c r="CP135" s="759"/>
      <c r="CQ135" s="754"/>
      <c r="CR135" s="759"/>
      <c r="CS135" s="754"/>
      <c r="CT135" s="760"/>
      <c r="CU135" s="755"/>
      <c r="CV135" s="758"/>
      <c r="CW135" s="756"/>
      <c r="CX135" s="760"/>
      <c r="CY135" s="755"/>
    </row>
    <row r="136" spans="3:103" s="509" customFormat="1" ht="36" customHeight="1" x14ac:dyDescent="0.25">
      <c r="C136" s="703">
        <f t="shared" si="1"/>
        <v>75</v>
      </c>
      <c r="D136" s="752"/>
      <c r="E136" s="343"/>
      <c r="F136" s="758"/>
      <c r="G136" s="755"/>
      <c r="H136" s="758"/>
      <c r="I136" s="755"/>
      <c r="J136" s="758"/>
      <c r="K136" s="760"/>
      <c r="L136" s="755"/>
      <c r="M136" s="758"/>
      <c r="N136" s="756"/>
      <c r="O136" s="759"/>
      <c r="P136" s="754"/>
      <c r="Q136" s="759"/>
      <c r="R136" s="758"/>
      <c r="S136" s="756"/>
      <c r="T136" s="759"/>
      <c r="U136" s="757"/>
      <c r="V136" s="758"/>
      <c r="W136" s="755"/>
      <c r="X136" s="758"/>
      <c r="Y136" s="755"/>
      <c r="Z136" s="758"/>
      <c r="AA136" s="755"/>
      <c r="AB136" s="758"/>
      <c r="AC136" s="756"/>
      <c r="AD136" s="760"/>
      <c r="AE136" s="756"/>
      <c r="AF136" s="760"/>
      <c r="AG136" s="756"/>
      <c r="AH136" s="760"/>
      <c r="AI136" s="756"/>
      <c r="AJ136" s="760"/>
      <c r="AK136" s="756"/>
      <c r="AL136" s="759"/>
      <c r="AM136" s="758"/>
      <c r="AN136" s="755"/>
      <c r="AO136" s="758"/>
      <c r="AP136" s="756"/>
      <c r="AQ136" s="759"/>
      <c r="AR136" s="754"/>
      <c r="AS136" s="760"/>
      <c r="AT136" s="755"/>
      <c r="AU136" s="758"/>
      <c r="AV136" s="755"/>
      <c r="AW136" s="758"/>
      <c r="AX136" s="755"/>
      <c r="AY136" s="758"/>
      <c r="AZ136" s="756"/>
      <c r="BA136" s="760"/>
      <c r="BB136" s="756"/>
      <c r="BC136" s="759"/>
      <c r="BD136" s="754"/>
      <c r="BE136" s="759"/>
      <c r="BF136" s="754"/>
      <c r="BG136" s="760"/>
      <c r="BH136" s="756"/>
      <c r="BI136" s="760"/>
      <c r="BJ136" s="756"/>
      <c r="BK136" s="760"/>
      <c r="BL136" s="755"/>
      <c r="BM136" s="758"/>
      <c r="BN136" s="756"/>
      <c r="BO136" s="760"/>
      <c r="BP136" s="756"/>
      <c r="BQ136" s="759"/>
      <c r="BR136" s="702"/>
      <c r="BS136" s="758"/>
      <c r="BT136" s="755"/>
      <c r="BU136" s="703"/>
      <c r="BV136" s="754"/>
      <c r="BW136" s="760"/>
      <c r="BX136" s="760"/>
      <c r="BY136" s="755"/>
      <c r="BZ136" s="758"/>
      <c r="CA136" s="756"/>
      <c r="CB136" s="760"/>
      <c r="CC136" s="756"/>
      <c r="CD136" s="760"/>
      <c r="CE136" s="755"/>
      <c r="CF136" s="758"/>
      <c r="CG136" s="756"/>
      <c r="CH136" s="759"/>
      <c r="CI136" s="754"/>
      <c r="CJ136" s="760"/>
      <c r="CK136" s="756"/>
      <c r="CL136" s="760"/>
      <c r="CM136" s="755"/>
      <c r="CN136" s="758"/>
      <c r="CO136" s="756"/>
      <c r="CP136" s="759"/>
      <c r="CQ136" s="754"/>
      <c r="CR136" s="759"/>
      <c r="CS136" s="754"/>
      <c r="CT136" s="760"/>
      <c r="CU136" s="755"/>
      <c r="CV136" s="758"/>
      <c r="CW136" s="756"/>
      <c r="CX136" s="760"/>
      <c r="CY136" s="755"/>
    </row>
    <row r="137" spans="3:103" s="509" customFormat="1" ht="36" customHeight="1" x14ac:dyDescent="0.25">
      <c r="C137" s="703">
        <f t="shared" si="1"/>
        <v>76</v>
      </c>
      <c r="D137" s="752"/>
      <c r="E137" s="343"/>
      <c r="F137" s="758"/>
      <c r="G137" s="755"/>
      <c r="H137" s="758"/>
      <c r="I137" s="755"/>
      <c r="J137" s="758"/>
      <c r="K137" s="760"/>
      <c r="L137" s="755"/>
      <c r="M137" s="758"/>
      <c r="N137" s="756"/>
      <c r="O137" s="759"/>
      <c r="P137" s="754"/>
      <c r="Q137" s="759"/>
      <c r="R137" s="758"/>
      <c r="S137" s="756"/>
      <c r="T137" s="759"/>
      <c r="U137" s="757"/>
      <c r="V137" s="758"/>
      <c r="W137" s="755"/>
      <c r="X137" s="758"/>
      <c r="Y137" s="755"/>
      <c r="Z137" s="758"/>
      <c r="AA137" s="755"/>
      <c r="AB137" s="758"/>
      <c r="AC137" s="756"/>
      <c r="AD137" s="760"/>
      <c r="AE137" s="756"/>
      <c r="AF137" s="760"/>
      <c r="AG137" s="756"/>
      <c r="AH137" s="760"/>
      <c r="AI137" s="756"/>
      <c r="AJ137" s="760"/>
      <c r="AK137" s="756"/>
      <c r="AL137" s="759"/>
      <c r="AM137" s="758"/>
      <c r="AN137" s="755"/>
      <c r="AO137" s="758"/>
      <c r="AP137" s="756"/>
      <c r="AQ137" s="759"/>
      <c r="AR137" s="754"/>
      <c r="AS137" s="760"/>
      <c r="AT137" s="755"/>
      <c r="AU137" s="758"/>
      <c r="AV137" s="755"/>
      <c r="AW137" s="758"/>
      <c r="AX137" s="755"/>
      <c r="AY137" s="758"/>
      <c r="AZ137" s="756"/>
      <c r="BA137" s="760"/>
      <c r="BB137" s="756"/>
      <c r="BC137" s="759"/>
      <c r="BD137" s="754"/>
      <c r="BE137" s="759"/>
      <c r="BF137" s="754"/>
      <c r="BG137" s="760"/>
      <c r="BH137" s="756"/>
      <c r="BI137" s="760"/>
      <c r="BJ137" s="756"/>
      <c r="BK137" s="760"/>
      <c r="BL137" s="755"/>
      <c r="BM137" s="758"/>
      <c r="BN137" s="756"/>
      <c r="BO137" s="760"/>
      <c r="BP137" s="756"/>
      <c r="BQ137" s="759"/>
      <c r="BR137" s="702"/>
      <c r="BS137" s="758"/>
      <c r="BT137" s="755"/>
      <c r="BU137" s="703"/>
      <c r="BV137" s="754"/>
      <c r="BW137" s="760"/>
      <c r="BX137" s="760"/>
      <c r="BY137" s="755"/>
      <c r="BZ137" s="758"/>
      <c r="CA137" s="756"/>
      <c r="CB137" s="760"/>
      <c r="CC137" s="756"/>
      <c r="CD137" s="760"/>
      <c r="CE137" s="755"/>
      <c r="CF137" s="758"/>
      <c r="CG137" s="756"/>
      <c r="CH137" s="759"/>
      <c r="CI137" s="754"/>
      <c r="CJ137" s="760"/>
      <c r="CK137" s="756"/>
      <c r="CL137" s="760"/>
      <c r="CM137" s="755"/>
      <c r="CN137" s="758"/>
      <c r="CO137" s="756"/>
      <c r="CP137" s="759"/>
      <c r="CQ137" s="754"/>
      <c r="CR137" s="759"/>
      <c r="CS137" s="754"/>
      <c r="CT137" s="760"/>
      <c r="CU137" s="755"/>
      <c r="CV137" s="758"/>
      <c r="CW137" s="756"/>
      <c r="CX137" s="760"/>
      <c r="CY137" s="755"/>
    </row>
    <row r="138" spans="3:103" s="509" customFormat="1" ht="36" customHeight="1" x14ac:dyDescent="0.25">
      <c r="C138" s="703">
        <f t="shared" si="1"/>
        <v>77</v>
      </c>
      <c r="D138" s="752"/>
      <c r="E138" s="343"/>
      <c r="F138" s="758"/>
      <c r="G138" s="755"/>
      <c r="H138" s="758"/>
      <c r="I138" s="755"/>
      <c r="J138" s="758"/>
      <c r="K138" s="760"/>
      <c r="L138" s="755"/>
      <c r="M138" s="758"/>
      <c r="N138" s="756"/>
      <c r="O138" s="759"/>
      <c r="P138" s="754"/>
      <c r="Q138" s="759"/>
      <c r="R138" s="758"/>
      <c r="S138" s="756"/>
      <c r="T138" s="759"/>
      <c r="U138" s="757"/>
      <c r="V138" s="758"/>
      <c r="W138" s="755"/>
      <c r="X138" s="758"/>
      <c r="Y138" s="755"/>
      <c r="Z138" s="758"/>
      <c r="AA138" s="755"/>
      <c r="AB138" s="758"/>
      <c r="AC138" s="756"/>
      <c r="AD138" s="760"/>
      <c r="AE138" s="756"/>
      <c r="AF138" s="760"/>
      <c r="AG138" s="756"/>
      <c r="AH138" s="760"/>
      <c r="AI138" s="756"/>
      <c r="AJ138" s="760"/>
      <c r="AK138" s="756"/>
      <c r="AL138" s="759"/>
      <c r="AM138" s="758"/>
      <c r="AN138" s="755"/>
      <c r="AO138" s="758"/>
      <c r="AP138" s="756"/>
      <c r="AQ138" s="759"/>
      <c r="AR138" s="754"/>
      <c r="AS138" s="760"/>
      <c r="AT138" s="755"/>
      <c r="AU138" s="758"/>
      <c r="AV138" s="755"/>
      <c r="AW138" s="758"/>
      <c r="AX138" s="755"/>
      <c r="AY138" s="758"/>
      <c r="AZ138" s="756"/>
      <c r="BA138" s="760"/>
      <c r="BB138" s="756"/>
      <c r="BC138" s="759"/>
      <c r="BD138" s="754"/>
      <c r="BE138" s="759"/>
      <c r="BF138" s="754"/>
      <c r="BG138" s="760"/>
      <c r="BH138" s="756"/>
      <c r="BI138" s="760"/>
      <c r="BJ138" s="756"/>
      <c r="BK138" s="760"/>
      <c r="BL138" s="755"/>
      <c r="BM138" s="758"/>
      <c r="BN138" s="756"/>
      <c r="BO138" s="760"/>
      <c r="BP138" s="756"/>
      <c r="BQ138" s="759"/>
      <c r="BR138" s="702"/>
      <c r="BS138" s="758"/>
      <c r="BT138" s="755"/>
      <c r="BU138" s="703"/>
      <c r="BV138" s="754"/>
      <c r="BW138" s="760"/>
      <c r="BX138" s="760"/>
      <c r="BY138" s="755"/>
      <c r="BZ138" s="758"/>
      <c r="CA138" s="756"/>
      <c r="CB138" s="760"/>
      <c r="CC138" s="756"/>
      <c r="CD138" s="760"/>
      <c r="CE138" s="755"/>
      <c r="CF138" s="758"/>
      <c r="CG138" s="756"/>
      <c r="CH138" s="759"/>
      <c r="CI138" s="754"/>
      <c r="CJ138" s="760"/>
      <c r="CK138" s="756"/>
      <c r="CL138" s="760"/>
      <c r="CM138" s="755"/>
      <c r="CN138" s="758"/>
      <c r="CO138" s="756"/>
      <c r="CP138" s="759"/>
      <c r="CQ138" s="754"/>
      <c r="CR138" s="759"/>
      <c r="CS138" s="754"/>
      <c r="CT138" s="760"/>
      <c r="CU138" s="755"/>
      <c r="CV138" s="758"/>
      <c r="CW138" s="756"/>
      <c r="CX138" s="760"/>
      <c r="CY138" s="755"/>
    </row>
    <row r="139" spans="3:103" s="509" customFormat="1" ht="36" customHeight="1" x14ac:dyDescent="0.25">
      <c r="C139" s="703">
        <f t="shared" si="1"/>
        <v>78</v>
      </c>
      <c r="D139" s="752"/>
      <c r="E139" s="343"/>
      <c r="F139" s="758"/>
      <c r="G139" s="755"/>
      <c r="H139" s="758"/>
      <c r="I139" s="755"/>
      <c r="J139" s="758"/>
      <c r="K139" s="760"/>
      <c r="L139" s="755"/>
      <c r="M139" s="758"/>
      <c r="N139" s="756"/>
      <c r="O139" s="759"/>
      <c r="P139" s="754"/>
      <c r="Q139" s="759"/>
      <c r="R139" s="758"/>
      <c r="S139" s="756"/>
      <c r="T139" s="759"/>
      <c r="U139" s="757"/>
      <c r="V139" s="758"/>
      <c r="W139" s="755"/>
      <c r="X139" s="758"/>
      <c r="Y139" s="755"/>
      <c r="Z139" s="758"/>
      <c r="AA139" s="755"/>
      <c r="AB139" s="758"/>
      <c r="AC139" s="756"/>
      <c r="AD139" s="760"/>
      <c r="AE139" s="756"/>
      <c r="AF139" s="760"/>
      <c r="AG139" s="756"/>
      <c r="AH139" s="760"/>
      <c r="AI139" s="756"/>
      <c r="AJ139" s="760"/>
      <c r="AK139" s="756"/>
      <c r="AL139" s="759"/>
      <c r="AM139" s="758"/>
      <c r="AN139" s="755"/>
      <c r="AO139" s="758"/>
      <c r="AP139" s="756"/>
      <c r="AQ139" s="759"/>
      <c r="AR139" s="754"/>
      <c r="AS139" s="760"/>
      <c r="AT139" s="755"/>
      <c r="AU139" s="758"/>
      <c r="AV139" s="755"/>
      <c r="AW139" s="758"/>
      <c r="AX139" s="755"/>
      <c r="AY139" s="758"/>
      <c r="AZ139" s="756"/>
      <c r="BA139" s="760"/>
      <c r="BB139" s="756"/>
      <c r="BC139" s="759"/>
      <c r="BD139" s="754"/>
      <c r="BE139" s="759"/>
      <c r="BF139" s="754"/>
      <c r="BG139" s="760"/>
      <c r="BH139" s="756"/>
      <c r="BI139" s="760"/>
      <c r="BJ139" s="756"/>
      <c r="BK139" s="760"/>
      <c r="BL139" s="755"/>
      <c r="BM139" s="758"/>
      <c r="BN139" s="756"/>
      <c r="BO139" s="760"/>
      <c r="BP139" s="756"/>
      <c r="BQ139" s="759"/>
      <c r="BR139" s="702"/>
      <c r="BS139" s="758"/>
      <c r="BT139" s="755"/>
      <c r="BU139" s="703"/>
      <c r="BV139" s="754"/>
      <c r="BW139" s="760"/>
      <c r="BX139" s="760"/>
      <c r="BY139" s="755"/>
      <c r="BZ139" s="758"/>
      <c r="CA139" s="756"/>
      <c r="CB139" s="760"/>
      <c r="CC139" s="756"/>
      <c r="CD139" s="760"/>
      <c r="CE139" s="755"/>
      <c r="CF139" s="758"/>
      <c r="CG139" s="756"/>
      <c r="CH139" s="759"/>
      <c r="CI139" s="754"/>
      <c r="CJ139" s="760"/>
      <c r="CK139" s="756"/>
      <c r="CL139" s="760"/>
      <c r="CM139" s="755"/>
      <c r="CN139" s="758"/>
      <c r="CO139" s="756"/>
      <c r="CP139" s="759"/>
      <c r="CQ139" s="754"/>
      <c r="CR139" s="759"/>
      <c r="CS139" s="754"/>
      <c r="CT139" s="760"/>
      <c r="CU139" s="755"/>
      <c r="CV139" s="758"/>
      <c r="CW139" s="756"/>
      <c r="CX139" s="760"/>
      <c r="CY139" s="755"/>
    </row>
    <row r="140" spans="3:103" s="509" customFormat="1" ht="36" customHeight="1" x14ac:dyDescent="0.25">
      <c r="C140" s="703">
        <f t="shared" ref="C140:C160" si="2">C139+1</f>
        <v>79</v>
      </c>
      <c r="D140" s="752"/>
      <c r="E140" s="343"/>
      <c r="F140" s="758"/>
      <c r="G140" s="755"/>
      <c r="H140" s="758"/>
      <c r="I140" s="755"/>
      <c r="J140" s="758"/>
      <c r="K140" s="760"/>
      <c r="L140" s="755"/>
      <c r="M140" s="758"/>
      <c r="N140" s="756"/>
      <c r="O140" s="759"/>
      <c r="P140" s="754"/>
      <c r="Q140" s="759"/>
      <c r="R140" s="758"/>
      <c r="S140" s="756"/>
      <c r="T140" s="759"/>
      <c r="U140" s="757"/>
      <c r="V140" s="758"/>
      <c r="W140" s="755"/>
      <c r="X140" s="758"/>
      <c r="Y140" s="755"/>
      <c r="Z140" s="758"/>
      <c r="AA140" s="755"/>
      <c r="AB140" s="758"/>
      <c r="AC140" s="756"/>
      <c r="AD140" s="760"/>
      <c r="AE140" s="756"/>
      <c r="AF140" s="760"/>
      <c r="AG140" s="756"/>
      <c r="AH140" s="760"/>
      <c r="AI140" s="756"/>
      <c r="AJ140" s="760"/>
      <c r="AK140" s="756"/>
      <c r="AL140" s="759"/>
      <c r="AM140" s="758"/>
      <c r="AN140" s="755"/>
      <c r="AO140" s="758"/>
      <c r="AP140" s="756"/>
      <c r="AQ140" s="759"/>
      <c r="AR140" s="754"/>
      <c r="AS140" s="760"/>
      <c r="AT140" s="755"/>
      <c r="AU140" s="758"/>
      <c r="AV140" s="755"/>
      <c r="AW140" s="758"/>
      <c r="AX140" s="755"/>
      <c r="AY140" s="758"/>
      <c r="AZ140" s="756"/>
      <c r="BA140" s="760"/>
      <c r="BB140" s="756"/>
      <c r="BC140" s="759"/>
      <c r="BD140" s="754"/>
      <c r="BE140" s="759"/>
      <c r="BF140" s="754"/>
      <c r="BG140" s="760"/>
      <c r="BH140" s="756"/>
      <c r="BI140" s="760"/>
      <c r="BJ140" s="756"/>
      <c r="BK140" s="760"/>
      <c r="BL140" s="755"/>
      <c r="BM140" s="758"/>
      <c r="BN140" s="756"/>
      <c r="BO140" s="760"/>
      <c r="BP140" s="756"/>
      <c r="BQ140" s="759"/>
      <c r="BR140" s="702"/>
      <c r="BS140" s="758"/>
      <c r="BT140" s="755"/>
      <c r="BU140" s="703"/>
      <c r="BV140" s="754"/>
      <c r="BW140" s="760"/>
      <c r="BX140" s="760"/>
      <c r="BY140" s="755"/>
      <c r="BZ140" s="758"/>
      <c r="CA140" s="756"/>
      <c r="CB140" s="760"/>
      <c r="CC140" s="756"/>
      <c r="CD140" s="760"/>
      <c r="CE140" s="755"/>
      <c r="CF140" s="758"/>
      <c r="CG140" s="756"/>
      <c r="CH140" s="759"/>
      <c r="CI140" s="754"/>
      <c r="CJ140" s="760"/>
      <c r="CK140" s="756"/>
      <c r="CL140" s="760"/>
      <c r="CM140" s="755"/>
      <c r="CN140" s="758"/>
      <c r="CO140" s="756"/>
      <c r="CP140" s="759"/>
      <c r="CQ140" s="754"/>
      <c r="CR140" s="759"/>
      <c r="CS140" s="754"/>
      <c r="CT140" s="760"/>
      <c r="CU140" s="755"/>
      <c r="CV140" s="758"/>
      <c r="CW140" s="756"/>
      <c r="CX140" s="760"/>
      <c r="CY140" s="755"/>
    </row>
    <row r="141" spans="3:103" s="509" customFormat="1" ht="36" customHeight="1" x14ac:dyDescent="0.25">
      <c r="C141" s="703">
        <f t="shared" si="2"/>
        <v>80</v>
      </c>
      <c r="D141" s="752"/>
      <c r="E141" s="343"/>
      <c r="F141" s="758"/>
      <c r="G141" s="755"/>
      <c r="H141" s="758"/>
      <c r="I141" s="755"/>
      <c r="J141" s="758"/>
      <c r="K141" s="760"/>
      <c r="L141" s="755"/>
      <c r="M141" s="758"/>
      <c r="N141" s="756"/>
      <c r="O141" s="759"/>
      <c r="P141" s="754"/>
      <c r="Q141" s="759"/>
      <c r="R141" s="758"/>
      <c r="S141" s="756"/>
      <c r="T141" s="759"/>
      <c r="U141" s="757"/>
      <c r="V141" s="758"/>
      <c r="W141" s="755"/>
      <c r="X141" s="758"/>
      <c r="Y141" s="755"/>
      <c r="Z141" s="758"/>
      <c r="AA141" s="755"/>
      <c r="AB141" s="758"/>
      <c r="AC141" s="756"/>
      <c r="AD141" s="760"/>
      <c r="AE141" s="756"/>
      <c r="AF141" s="760"/>
      <c r="AG141" s="756"/>
      <c r="AH141" s="760"/>
      <c r="AI141" s="756"/>
      <c r="AJ141" s="760"/>
      <c r="AK141" s="756"/>
      <c r="AL141" s="759"/>
      <c r="AM141" s="758"/>
      <c r="AN141" s="755"/>
      <c r="AO141" s="758"/>
      <c r="AP141" s="756"/>
      <c r="AQ141" s="759"/>
      <c r="AR141" s="754"/>
      <c r="AS141" s="760"/>
      <c r="AT141" s="755"/>
      <c r="AU141" s="758"/>
      <c r="AV141" s="755"/>
      <c r="AW141" s="758"/>
      <c r="AX141" s="755"/>
      <c r="AY141" s="758"/>
      <c r="AZ141" s="756"/>
      <c r="BA141" s="760"/>
      <c r="BB141" s="756"/>
      <c r="BC141" s="759"/>
      <c r="BD141" s="754"/>
      <c r="BE141" s="759"/>
      <c r="BF141" s="754"/>
      <c r="BG141" s="760"/>
      <c r="BH141" s="756"/>
      <c r="BI141" s="760"/>
      <c r="BJ141" s="756"/>
      <c r="BK141" s="760"/>
      <c r="BL141" s="755"/>
      <c r="BM141" s="758"/>
      <c r="BN141" s="756"/>
      <c r="BO141" s="760"/>
      <c r="BP141" s="756"/>
      <c r="BQ141" s="759"/>
      <c r="BR141" s="702"/>
      <c r="BS141" s="758"/>
      <c r="BT141" s="755"/>
      <c r="BU141" s="703"/>
      <c r="BV141" s="754"/>
      <c r="BW141" s="760"/>
      <c r="BX141" s="760"/>
      <c r="BY141" s="755"/>
      <c r="BZ141" s="758"/>
      <c r="CA141" s="756"/>
      <c r="CB141" s="760"/>
      <c r="CC141" s="756"/>
      <c r="CD141" s="760"/>
      <c r="CE141" s="755"/>
      <c r="CF141" s="758"/>
      <c r="CG141" s="756"/>
      <c r="CH141" s="759"/>
      <c r="CI141" s="754"/>
      <c r="CJ141" s="760"/>
      <c r="CK141" s="756"/>
      <c r="CL141" s="760"/>
      <c r="CM141" s="755"/>
      <c r="CN141" s="758"/>
      <c r="CO141" s="756"/>
      <c r="CP141" s="759"/>
      <c r="CQ141" s="754"/>
      <c r="CR141" s="759"/>
      <c r="CS141" s="754"/>
      <c r="CT141" s="760"/>
      <c r="CU141" s="755"/>
      <c r="CV141" s="758"/>
      <c r="CW141" s="756"/>
      <c r="CX141" s="760"/>
      <c r="CY141" s="755"/>
    </row>
    <row r="142" spans="3:103" s="509" customFormat="1" ht="36" customHeight="1" x14ac:dyDescent="0.25">
      <c r="C142" s="703">
        <f t="shared" si="2"/>
        <v>81</v>
      </c>
      <c r="D142" s="752"/>
      <c r="E142" s="343"/>
      <c r="F142" s="758"/>
      <c r="G142" s="755"/>
      <c r="H142" s="758"/>
      <c r="I142" s="755"/>
      <c r="J142" s="758"/>
      <c r="K142" s="760"/>
      <c r="L142" s="755"/>
      <c r="M142" s="758"/>
      <c r="N142" s="756"/>
      <c r="O142" s="759"/>
      <c r="P142" s="754"/>
      <c r="Q142" s="759"/>
      <c r="R142" s="758"/>
      <c r="S142" s="756"/>
      <c r="T142" s="759"/>
      <c r="U142" s="757"/>
      <c r="V142" s="758"/>
      <c r="W142" s="755"/>
      <c r="X142" s="758"/>
      <c r="Y142" s="755"/>
      <c r="Z142" s="758"/>
      <c r="AA142" s="755"/>
      <c r="AB142" s="758"/>
      <c r="AC142" s="756"/>
      <c r="AD142" s="760"/>
      <c r="AE142" s="756"/>
      <c r="AF142" s="760"/>
      <c r="AG142" s="756"/>
      <c r="AH142" s="760"/>
      <c r="AI142" s="756"/>
      <c r="AJ142" s="760"/>
      <c r="AK142" s="756"/>
      <c r="AL142" s="759"/>
      <c r="AM142" s="758"/>
      <c r="AN142" s="755"/>
      <c r="AO142" s="758"/>
      <c r="AP142" s="756"/>
      <c r="AQ142" s="759"/>
      <c r="AR142" s="754"/>
      <c r="AS142" s="760"/>
      <c r="AT142" s="755"/>
      <c r="AU142" s="758"/>
      <c r="AV142" s="755"/>
      <c r="AW142" s="758"/>
      <c r="AX142" s="755"/>
      <c r="AY142" s="758"/>
      <c r="AZ142" s="756"/>
      <c r="BA142" s="760"/>
      <c r="BB142" s="756"/>
      <c r="BC142" s="759"/>
      <c r="BD142" s="754"/>
      <c r="BE142" s="759"/>
      <c r="BF142" s="754"/>
      <c r="BG142" s="760"/>
      <c r="BH142" s="756"/>
      <c r="BI142" s="760"/>
      <c r="BJ142" s="756"/>
      <c r="BK142" s="760"/>
      <c r="BL142" s="755"/>
      <c r="BM142" s="758"/>
      <c r="BN142" s="756"/>
      <c r="BO142" s="760"/>
      <c r="BP142" s="756"/>
      <c r="BQ142" s="759"/>
      <c r="BR142" s="702"/>
      <c r="BS142" s="758"/>
      <c r="BT142" s="755"/>
      <c r="BU142" s="703"/>
      <c r="BV142" s="754"/>
      <c r="BW142" s="760"/>
      <c r="BX142" s="760"/>
      <c r="BY142" s="755"/>
      <c r="BZ142" s="758"/>
      <c r="CA142" s="756"/>
      <c r="CB142" s="760"/>
      <c r="CC142" s="756"/>
      <c r="CD142" s="760"/>
      <c r="CE142" s="755"/>
      <c r="CF142" s="758"/>
      <c r="CG142" s="756"/>
      <c r="CH142" s="759"/>
      <c r="CI142" s="754"/>
      <c r="CJ142" s="760"/>
      <c r="CK142" s="756"/>
      <c r="CL142" s="760"/>
      <c r="CM142" s="755"/>
      <c r="CN142" s="758"/>
      <c r="CO142" s="756"/>
      <c r="CP142" s="759"/>
      <c r="CQ142" s="754"/>
      <c r="CR142" s="759"/>
      <c r="CS142" s="754"/>
      <c r="CT142" s="760"/>
      <c r="CU142" s="755"/>
      <c r="CV142" s="758"/>
      <c r="CW142" s="756"/>
      <c r="CX142" s="760"/>
      <c r="CY142" s="755"/>
    </row>
    <row r="143" spans="3:103" s="509" customFormat="1" ht="36" customHeight="1" x14ac:dyDescent="0.25">
      <c r="C143" s="703">
        <f t="shared" si="2"/>
        <v>82</v>
      </c>
      <c r="D143" s="752"/>
      <c r="E143" s="343"/>
      <c r="F143" s="758"/>
      <c r="G143" s="755"/>
      <c r="H143" s="758"/>
      <c r="I143" s="755"/>
      <c r="J143" s="758"/>
      <c r="K143" s="760"/>
      <c r="L143" s="755"/>
      <c r="M143" s="758"/>
      <c r="N143" s="756"/>
      <c r="O143" s="759"/>
      <c r="P143" s="754"/>
      <c r="Q143" s="759"/>
      <c r="R143" s="758"/>
      <c r="S143" s="756"/>
      <c r="T143" s="759"/>
      <c r="U143" s="757"/>
      <c r="V143" s="758"/>
      <c r="W143" s="755"/>
      <c r="X143" s="758"/>
      <c r="Y143" s="755"/>
      <c r="Z143" s="758"/>
      <c r="AA143" s="755"/>
      <c r="AB143" s="758"/>
      <c r="AC143" s="756"/>
      <c r="AD143" s="760"/>
      <c r="AE143" s="756"/>
      <c r="AF143" s="760"/>
      <c r="AG143" s="756"/>
      <c r="AH143" s="760"/>
      <c r="AI143" s="756"/>
      <c r="AJ143" s="760"/>
      <c r="AK143" s="756"/>
      <c r="AL143" s="759"/>
      <c r="AM143" s="758"/>
      <c r="AN143" s="755"/>
      <c r="AO143" s="758"/>
      <c r="AP143" s="756"/>
      <c r="AQ143" s="759"/>
      <c r="AR143" s="754"/>
      <c r="AS143" s="760"/>
      <c r="AT143" s="755"/>
      <c r="AU143" s="758"/>
      <c r="AV143" s="755"/>
      <c r="AW143" s="758"/>
      <c r="AX143" s="755"/>
      <c r="AY143" s="758"/>
      <c r="AZ143" s="756"/>
      <c r="BA143" s="760"/>
      <c r="BB143" s="756"/>
      <c r="BC143" s="759"/>
      <c r="BD143" s="754"/>
      <c r="BE143" s="759"/>
      <c r="BF143" s="754"/>
      <c r="BG143" s="760"/>
      <c r="BH143" s="756"/>
      <c r="BI143" s="760"/>
      <c r="BJ143" s="756"/>
      <c r="BK143" s="760"/>
      <c r="BL143" s="755"/>
      <c r="BM143" s="758"/>
      <c r="BN143" s="756"/>
      <c r="BO143" s="760"/>
      <c r="BP143" s="756"/>
      <c r="BQ143" s="759"/>
      <c r="BR143" s="702"/>
      <c r="BS143" s="758"/>
      <c r="BT143" s="755"/>
      <c r="BU143" s="703"/>
      <c r="BV143" s="754"/>
      <c r="BW143" s="760"/>
      <c r="BX143" s="760"/>
      <c r="BY143" s="755"/>
      <c r="BZ143" s="758"/>
      <c r="CA143" s="756"/>
      <c r="CB143" s="760"/>
      <c r="CC143" s="756"/>
      <c r="CD143" s="760"/>
      <c r="CE143" s="755"/>
      <c r="CF143" s="758"/>
      <c r="CG143" s="756"/>
      <c r="CH143" s="759"/>
      <c r="CI143" s="754"/>
      <c r="CJ143" s="760"/>
      <c r="CK143" s="756"/>
      <c r="CL143" s="760"/>
      <c r="CM143" s="755"/>
      <c r="CN143" s="758"/>
      <c r="CO143" s="756"/>
      <c r="CP143" s="759"/>
      <c r="CQ143" s="754"/>
      <c r="CR143" s="759"/>
      <c r="CS143" s="754"/>
      <c r="CT143" s="760"/>
      <c r="CU143" s="755"/>
      <c r="CV143" s="758"/>
      <c r="CW143" s="756"/>
      <c r="CX143" s="760"/>
      <c r="CY143" s="755"/>
    </row>
    <row r="144" spans="3:103" s="509" customFormat="1" ht="36" customHeight="1" x14ac:dyDescent="0.25">
      <c r="C144" s="703">
        <f t="shared" si="2"/>
        <v>83</v>
      </c>
      <c r="D144" s="752"/>
      <c r="E144" s="343"/>
      <c r="F144" s="758"/>
      <c r="G144" s="755"/>
      <c r="H144" s="758"/>
      <c r="I144" s="755"/>
      <c r="J144" s="758"/>
      <c r="K144" s="760"/>
      <c r="L144" s="755"/>
      <c r="M144" s="758"/>
      <c r="N144" s="756"/>
      <c r="O144" s="759"/>
      <c r="P144" s="754"/>
      <c r="Q144" s="759"/>
      <c r="R144" s="758"/>
      <c r="S144" s="756"/>
      <c r="T144" s="759"/>
      <c r="U144" s="757"/>
      <c r="V144" s="758"/>
      <c r="W144" s="755"/>
      <c r="X144" s="758"/>
      <c r="Y144" s="755"/>
      <c r="Z144" s="758"/>
      <c r="AA144" s="755"/>
      <c r="AB144" s="758"/>
      <c r="AC144" s="756"/>
      <c r="AD144" s="760"/>
      <c r="AE144" s="756"/>
      <c r="AF144" s="760"/>
      <c r="AG144" s="756"/>
      <c r="AH144" s="760"/>
      <c r="AI144" s="756"/>
      <c r="AJ144" s="760"/>
      <c r="AK144" s="756"/>
      <c r="AL144" s="759"/>
      <c r="AM144" s="758"/>
      <c r="AN144" s="755"/>
      <c r="AO144" s="758"/>
      <c r="AP144" s="756"/>
      <c r="AQ144" s="759"/>
      <c r="AR144" s="754"/>
      <c r="AS144" s="760"/>
      <c r="AT144" s="755"/>
      <c r="AU144" s="758"/>
      <c r="AV144" s="755"/>
      <c r="AW144" s="758"/>
      <c r="AX144" s="755"/>
      <c r="AY144" s="758"/>
      <c r="AZ144" s="756"/>
      <c r="BA144" s="760"/>
      <c r="BB144" s="756"/>
      <c r="BC144" s="759"/>
      <c r="BD144" s="754"/>
      <c r="BE144" s="759"/>
      <c r="BF144" s="754"/>
      <c r="BG144" s="760"/>
      <c r="BH144" s="756"/>
      <c r="BI144" s="760"/>
      <c r="BJ144" s="756"/>
      <c r="BK144" s="760"/>
      <c r="BL144" s="755"/>
      <c r="BM144" s="758"/>
      <c r="BN144" s="756"/>
      <c r="BO144" s="760"/>
      <c r="BP144" s="756"/>
      <c r="BQ144" s="759"/>
      <c r="BR144" s="702"/>
      <c r="BS144" s="758"/>
      <c r="BT144" s="755"/>
      <c r="BU144" s="703"/>
      <c r="BV144" s="754"/>
      <c r="BW144" s="760"/>
      <c r="BX144" s="760"/>
      <c r="BY144" s="755"/>
      <c r="BZ144" s="758"/>
      <c r="CA144" s="756"/>
      <c r="CB144" s="760"/>
      <c r="CC144" s="756"/>
      <c r="CD144" s="760"/>
      <c r="CE144" s="755"/>
      <c r="CF144" s="758"/>
      <c r="CG144" s="756"/>
      <c r="CH144" s="759"/>
      <c r="CI144" s="754"/>
      <c r="CJ144" s="760"/>
      <c r="CK144" s="756"/>
      <c r="CL144" s="760"/>
      <c r="CM144" s="755"/>
      <c r="CN144" s="758"/>
      <c r="CO144" s="756"/>
      <c r="CP144" s="759"/>
      <c r="CQ144" s="754"/>
      <c r="CR144" s="759"/>
      <c r="CS144" s="754"/>
      <c r="CT144" s="760"/>
      <c r="CU144" s="755"/>
      <c r="CV144" s="758"/>
      <c r="CW144" s="756"/>
      <c r="CX144" s="760"/>
      <c r="CY144" s="755"/>
    </row>
    <row r="145" spans="3:103" s="509" customFormat="1" ht="36" customHeight="1" x14ac:dyDescent="0.25">
      <c r="C145" s="703">
        <f t="shared" si="2"/>
        <v>84</v>
      </c>
      <c r="D145" s="752"/>
      <c r="E145" s="343"/>
      <c r="F145" s="758"/>
      <c r="G145" s="755"/>
      <c r="H145" s="758"/>
      <c r="I145" s="755"/>
      <c r="J145" s="758"/>
      <c r="K145" s="760"/>
      <c r="L145" s="755"/>
      <c r="M145" s="758"/>
      <c r="N145" s="756"/>
      <c r="O145" s="759"/>
      <c r="P145" s="754"/>
      <c r="Q145" s="759"/>
      <c r="R145" s="758"/>
      <c r="S145" s="756"/>
      <c r="T145" s="759"/>
      <c r="U145" s="757"/>
      <c r="V145" s="758"/>
      <c r="W145" s="755"/>
      <c r="X145" s="758"/>
      <c r="Y145" s="755"/>
      <c r="Z145" s="758"/>
      <c r="AA145" s="755"/>
      <c r="AB145" s="758"/>
      <c r="AC145" s="756"/>
      <c r="AD145" s="760"/>
      <c r="AE145" s="756"/>
      <c r="AF145" s="760"/>
      <c r="AG145" s="756"/>
      <c r="AH145" s="760"/>
      <c r="AI145" s="756"/>
      <c r="AJ145" s="760"/>
      <c r="AK145" s="756"/>
      <c r="AL145" s="759"/>
      <c r="AM145" s="758"/>
      <c r="AN145" s="755"/>
      <c r="AO145" s="758"/>
      <c r="AP145" s="756"/>
      <c r="AQ145" s="759"/>
      <c r="AR145" s="754"/>
      <c r="AS145" s="760"/>
      <c r="AT145" s="755"/>
      <c r="AU145" s="758"/>
      <c r="AV145" s="755"/>
      <c r="AW145" s="758"/>
      <c r="AX145" s="755"/>
      <c r="AY145" s="758"/>
      <c r="AZ145" s="756"/>
      <c r="BA145" s="760"/>
      <c r="BB145" s="756"/>
      <c r="BC145" s="759"/>
      <c r="BD145" s="754"/>
      <c r="BE145" s="759"/>
      <c r="BF145" s="754"/>
      <c r="BG145" s="760"/>
      <c r="BH145" s="756"/>
      <c r="BI145" s="760"/>
      <c r="BJ145" s="756"/>
      <c r="BK145" s="760"/>
      <c r="BL145" s="755"/>
      <c r="BM145" s="758"/>
      <c r="BN145" s="756"/>
      <c r="BO145" s="760"/>
      <c r="BP145" s="756"/>
      <c r="BQ145" s="759"/>
      <c r="BR145" s="702"/>
      <c r="BS145" s="758"/>
      <c r="BT145" s="755"/>
      <c r="BU145" s="703"/>
      <c r="BV145" s="754"/>
      <c r="BW145" s="760"/>
      <c r="BX145" s="760"/>
      <c r="BY145" s="755"/>
      <c r="BZ145" s="758"/>
      <c r="CA145" s="756"/>
      <c r="CB145" s="760"/>
      <c r="CC145" s="756"/>
      <c r="CD145" s="760"/>
      <c r="CE145" s="755"/>
      <c r="CF145" s="758"/>
      <c r="CG145" s="756"/>
      <c r="CH145" s="759"/>
      <c r="CI145" s="754"/>
      <c r="CJ145" s="760"/>
      <c r="CK145" s="756"/>
      <c r="CL145" s="760"/>
      <c r="CM145" s="755"/>
      <c r="CN145" s="758"/>
      <c r="CO145" s="756"/>
      <c r="CP145" s="759"/>
      <c r="CQ145" s="754"/>
      <c r="CR145" s="759"/>
      <c r="CS145" s="754"/>
      <c r="CT145" s="760"/>
      <c r="CU145" s="755"/>
      <c r="CV145" s="758"/>
      <c r="CW145" s="756"/>
      <c r="CX145" s="760"/>
      <c r="CY145" s="755"/>
    </row>
    <row r="146" spans="3:103" s="509" customFormat="1" ht="36" customHeight="1" x14ac:dyDescent="0.25">
      <c r="C146" s="703">
        <f t="shared" si="2"/>
        <v>85</v>
      </c>
      <c r="D146" s="752"/>
      <c r="E146" s="343"/>
      <c r="F146" s="758"/>
      <c r="G146" s="755"/>
      <c r="H146" s="758"/>
      <c r="I146" s="755"/>
      <c r="J146" s="758"/>
      <c r="K146" s="760"/>
      <c r="L146" s="755"/>
      <c r="M146" s="758"/>
      <c r="N146" s="756"/>
      <c r="O146" s="759"/>
      <c r="P146" s="754"/>
      <c r="Q146" s="759"/>
      <c r="R146" s="758"/>
      <c r="S146" s="756"/>
      <c r="T146" s="759"/>
      <c r="U146" s="757"/>
      <c r="V146" s="758"/>
      <c r="W146" s="755"/>
      <c r="X146" s="758"/>
      <c r="Y146" s="755"/>
      <c r="Z146" s="758"/>
      <c r="AA146" s="755"/>
      <c r="AB146" s="758"/>
      <c r="AC146" s="756"/>
      <c r="AD146" s="760"/>
      <c r="AE146" s="756"/>
      <c r="AF146" s="760"/>
      <c r="AG146" s="756"/>
      <c r="AH146" s="760"/>
      <c r="AI146" s="756"/>
      <c r="AJ146" s="760"/>
      <c r="AK146" s="756"/>
      <c r="AL146" s="759"/>
      <c r="AM146" s="758"/>
      <c r="AN146" s="755"/>
      <c r="AO146" s="758"/>
      <c r="AP146" s="756"/>
      <c r="AQ146" s="759"/>
      <c r="AR146" s="754"/>
      <c r="AS146" s="760"/>
      <c r="AT146" s="755"/>
      <c r="AU146" s="758"/>
      <c r="AV146" s="755"/>
      <c r="AW146" s="758"/>
      <c r="AX146" s="755"/>
      <c r="AY146" s="758"/>
      <c r="AZ146" s="756"/>
      <c r="BA146" s="760"/>
      <c r="BB146" s="756"/>
      <c r="BC146" s="759"/>
      <c r="BD146" s="754"/>
      <c r="BE146" s="759"/>
      <c r="BF146" s="754"/>
      <c r="BG146" s="760"/>
      <c r="BH146" s="756"/>
      <c r="BI146" s="760"/>
      <c r="BJ146" s="756"/>
      <c r="BK146" s="760"/>
      <c r="BL146" s="755"/>
      <c r="BM146" s="758"/>
      <c r="BN146" s="756"/>
      <c r="BO146" s="760"/>
      <c r="BP146" s="756"/>
      <c r="BQ146" s="759"/>
      <c r="BR146" s="702"/>
      <c r="BS146" s="758"/>
      <c r="BT146" s="755"/>
      <c r="BU146" s="703"/>
      <c r="BV146" s="754"/>
      <c r="BW146" s="760"/>
      <c r="BX146" s="760"/>
      <c r="BY146" s="755"/>
      <c r="BZ146" s="758"/>
      <c r="CA146" s="756"/>
      <c r="CB146" s="760"/>
      <c r="CC146" s="756"/>
      <c r="CD146" s="760"/>
      <c r="CE146" s="755"/>
      <c r="CF146" s="758"/>
      <c r="CG146" s="756"/>
      <c r="CH146" s="759"/>
      <c r="CI146" s="754"/>
      <c r="CJ146" s="760"/>
      <c r="CK146" s="756"/>
      <c r="CL146" s="760"/>
      <c r="CM146" s="755"/>
      <c r="CN146" s="758"/>
      <c r="CO146" s="756"/>
      <c r="CP146" s="759"/>
      <c r="CQ146" s="754"/>
      <c r="CR146" s="759"/>
      <c r="CS146" s="754"/>
      <c r="CT146" s="760"/>
      <c r="CU146" s="755"/>
      <c r="CV146" s="758"/>
      <c r="CW146" s="756"/>
      <c r="CX146" s="760"/>
      <c r="CY146" s="755"/>
    </row>
    <row r="147" spans="3:103" s="509" customFormat="1" ht="36" customHeight="1" x14ac:dyDescent="0.25">
      <c r="C147" s="703">
        <f t="shared" si="2"/>
        <v>86</v>
      </c>
      <c r="D147" s="752"/>
      <c r="E147" s="343"/>
      <c r="F147" s="758"/>
      <c r="G147" s="755"/>
      <c r="H147" s="758"/>
      <c r="I147" s="755"/>
      <c r="J147" s="758"/>
      <c r="K147" s="760"/>
      <c r="L147" s="755"/>
      <c r="M147" s="758"/>
      <c r="N147" s="756"/>
      <c r="O147" s="759"/>
      <c r="P147" s="754"/>
      <c r="Q147" s="759"/>
      <c r="R147" s="758"/>
      <c r="S147" s="756"/>
      <c r="T147" s="759"/>
      <c r="U147" s="757"/>
      <c r="V147" s="758"/>
      <c r="W147" s="755"/>
      <c r="X147" s="758"/>
      <c r="Y147" s="755"/>
      <c r="Z147" s="758"/>
      <c r="AA147" s="755"/>
      <c r="AB147" s="758"/>
      <c r="AC147" s="756"/>
      <c r="AD147" s="760"/>
      <c r="AE147" s="756"/>
      <c r="AF147" s="760"/>
      <c r="AG147" s="756"/>
      <c r="AH147" s="760"/>
      <c r="AI147" s="756"/>
      <c r="AJ147" s="760"/>
      <c r="AK147" s="756"/>
      <c r="AL147" s="759"/>
      <c r="AM147" s="758"/>
      <c r="AN147" s="755"/>
      <c r="AO147" s="758"/>
      <c r="AP147" s="756"/>
      <c r="AQ147" s="759"/>
      <c r="AR147" s="754"/>
      <c r="AS147" s="760"/>
      <c r="AT147" s="755"/>
      <c r="AU147" s="758"/>
      <c r="AV147" s="755"/>
      <c r="AW147" s="758"/>
      <c r="AX147" s="755"/>
      <c r="AY147" s="758"/>
      <c r="AZ147" s="756"/>
      <c r="BA147" s="760"/>
      <c r="BB147" s="756"/>
      <c r="BC147" s="759"/>
      <c r="BD147" s="754"/>
      <c r="BE147" s="759"/>
      <c r="BF147" s="754"/>
      <c r="BG147" s="760"/>
      <c r="BH147" s="756"/>
      <c r="BI147" s="760"/>
      <c r="BJ147" s="756"/>
      <c r="BK147" s="760"/>
      <c r="BL147" s="755"/>
      <c r="BM147" s="758"/>
      <c r="BN147" s="756"/>
      <c r="BO147" s="760"/>
      <c r="BP147" s="756"/>
      <c r="BQ147" s="759"/>
      <c r="BR147" s="702"/>
      <c r="BS147" s="758"/>
      <c r="BT147" s="755"/>
      <c r="BU147" s="703"/>
      <c r="BV147" s="754"/>
      <c r="BW147" s="760"/>
      <c r="BX147" s="760"/>
      <c r="BY147" s="755"/>
      <c r="BZ147" s="758"/>
      <c r="CA147" s="756"/>
      <c r="CB147" s="760"/>
      <c r="CC147" s="756"/>
      <c r="CD147" s="760"/>
      <c r="CE147" s="755"/>
      <c r="CF147" s="758"/>
      <c r="CG147" s="756"/>
      <c r="CH147" s="759"/>
      <c r="CI147" s="754"/>
      <c r="CJ147" s="760"/>
      <c r="CK147" s="756"/>
      <c r="CL147" s="760"/>
      <c r="CM147" s="755"/>
      <c r="CN147" s="758"/>
      <c r="CO147" s="756"/>
      <c r="CP147" s="759"/>
      <c r="CQ147" s="754"/>
      <c r="CR147" s="759"/>
      <c r="CS147" s="754"/>
      <c r="CT147" s="760"/>
      <c r="CU147" s="755"/>
      <c r="CV147" s="758"/>
      <c r="CW147" s="756"/>
      <c r="CX147" s="760"/>
      <c r="CY147" s="755"/>
    </row>
    <row r="148" spans="3:103" s="509" customFormat="1" ht="36" customHeight="1" x14ac:dyDescent="0.25">
      <c r="C148" s="703">
        <f t="shared" si="2"/>
        <v>87</v>
      </c>
      <c r="D148" s="752"/>
      <c r="E148" s="343"/>
      <c r="F148" s="758"/>
      <c r="G148" s="755"/>
      <c r="H148" s="758"/>
      <c r="I148" s="755"/>
      <c r="J148" s="758"/>
      <c r="K148" s="760"/>
      <c r="L148" s="755"/>
      <c r="M148" s="758"/>
      <c r="N148" s="756"/>
      <c r="O148" s="759"/>
      <c r="P148" s="754"/>
      <c r="Q148" s="759"/>
      <c r="R148" s="758"/>
      <c r="S148" s="756"/>
      <c r="T148" s="759"/>
      <c r="U148" s="757"/>
      <c r="V148" s="758"/>
      <c r="W148" s="755"/>
      <c r="X148" s="758"/>
      <c r="Y148" s="755"/>
      <c r="Z148" s="758"/>
      <c r="AA148" s="755"/>
      <c r="AB148" s="758"/>
      <c r="AC148" s="756"/>
      <c r="AD148" s="760"/>
      <c r="AE148" s="756"/>
      <c r="AF148" s="760"/>
      <c r="AG148" s="756"/>
      <c r="AH148" s="760"/>
      <c r="AI148" s="756"/>
      <c r="AJ148" s="760"/>
      <c r="AK148" s="756"/>
      <c r="AL148" s="759"/>
      <c r="AM148" s="758"/>
      <c r="AN148" s="755"/>
      <c r="AO148" s="758"/>
      <c r="AP148" s="756"/>
      <c r="AQ148" s="759"/>
      <c r="AR148" s="754"/>
      <c r="AS148" s="760"/>
      <c r="AT148" s="755"/>
      <c r="AU148" s="758"/>
      <c r="AV148" s="755"/>
      <c r="AW148" s="758"/>
      <c r="AX148" s="755"/>
      <c r="AY148" s="758"/>
      <c r="AZ148" s="756"/>
      <c r="BA148" s="760"/>
      <c r="BB148" s="756"/>
      <c r="BC148" s="759"/>
      <c r="BD148" s="754"/>
      <c r="BE148" s="759"/>
      <c r="BF148" s="754"/>
      <c r="BG148" s="760"/>
      <c r="BH148" s="756"/>
      <c r="BI148" s="760"/>
      <c r="BJ148" s="756"/>
      <c r="BK148" s="760"/>
      <c r="BL148" s="755"/>
      <c r="BM148" s="758"/>
      <c r="BN148" s="756"/>
      <c r="BO148" s="760"/>
      <c r="BP148" s="756"/>
      <c r="BQ148" s="759"/>
      <c r="BR148" s="702"/>
      <c r="BS148" s="758"/>
      <c r="BT148" s="755"/>
      <c r="BU148" s="703"/>
      <c r="BV148" s="754"/>
      <c r="BW148" s="760"/>
      <c r="BX148" s="760"/>
      <c r="BY148" s="755"/>
      <c r="BZ148" s="758"/>
      <c r="CA148" s="756"/>
      <c r="CB148" s="760"/>
      <c r="CC148" s="756"/>
      <c r="CD148" s="760"/>
      <c r="CE148" s="755"/>
      <c r="CF148" s="758"/>
      <c r="CG148" s="756"/>
      <c r="CH148" s="759"/>
      <c r="CI148" s="754"/>
      <c r="CJ148" s="760"/>
      <c r="CK148" s="756"/>
      <c r="CL148" s="760"/>
      <c r="CM148" s="755"/>
      <c r="CN148" s="758"/>
      <c r="CO148" s="756"/>
      <c r="CP148" s="759"/>
      <c r="CQ148" s="754"/>
      <c r="CR148" s="759"/>
      <c r="CS148" s="754"/>
      <c r="CT148" s="760"/>
      <c r="CU148" s="755"/>
      <c r="CV148" s="758"/>
      <c r="CW148" s="756"/>
      <c r="CX148" s="760"/>
      <c r="CY148" s="755"/>
    </row>
    <row r="149" spans="3:103" s="509" customFormat="1" ht="36" customHeight="1" x14ac:dyDescent="0.25">
      <c r="C149" s="703">
        <f t="shared" si="2"/>
        <v>88</v>
      </c>
      <c r="D149" s="752"/>
      <c r="E149" s="343"/>
      <c r="F149" s="758"/>
      <c r="G149" s="755"/>
      <c r="H149" s="758"/>
      <c r="I149" s="755"/>
      <c r="J149" s="758"/>
      <c r="K149" s="760"/>
      <c r="L149" s="755"/>
      <c r="M149" s="758"/>
      <c r="N149" s="756"/>
      <c r="O149" s="759"/>
      <c r="P149" s="754"/>
      <c r="Q149" s="759"/>
      <c r="R149" s="758"/>
      <c r="S149" s="756"/>
      <c r="T149" s="759"/>
      <c r="U149" s="757"/>
      <c r="V149" s="758"/>
      <c r="W149" s="755"/>
      <c r="X149" s="758"/>
      <c r="Y149" s="755"/>
      <c r="Z149" s="758"/>
      <c r="AA149" s="755"/>
      <c r="AB149" s="758"/>
      <c r="AC149" s="756"/>
      <c r="AD149" s="760"/>
      <c r="AE149" s="756"/>
      <c r="AF149" s="760"/>
      <c r="AG149" s="756"/>
      <c r="AH149" s="760"/>
      <c r="AI149" s="756"/>
      <c r="AJ149" s="760"/>
      <c r="AK149" s="756"/>
      <c r="AL149" s="759"/>
      <c r="AM149" s="758"/>
      <c r="AN149" s="755"/>
      <c r="AO149" s="758"/>
      <c r="AP149" s="756"/>
      <c r="AQ149" s="759"/>
      <c r="AR149" s="754"/>
      <c r="AS149" s="760"/>
      <c r="AT149" s="755"/>
      <c r="AU149" s="758"/>
      <c r="AV149" s="755"/>
      <c r="AW149" s="758"/>
      <c r="AX149" s="755"/>
      <c r="AY149" s="758"/>
      <c r="AZ149" s="756"/>
      <c r="BA149" s="760"/>
      <c r="BB149" s="756"/>
      <c r="BC149" s="759"/>
      <c r="BD149" s="754"/>
      <c r="BE149" s="759"/>
      <c r="BF149" s="754"/>
      <c r="BG149" s="760"/>
      <c r="BH149" s="756"/>
      <c r="BI149" s="760"/>
      <c r="BJ149" s="756"/>
      <c r="BK149" s="760"/>
      <c r="BL149" s="755"/>
      <c r="BM149" s="758"/>
      <c r="BN149" s="756"/>
      <c r="BO149" s="760"/>
      <c r="BP149" s="756"/>
      <c r="BQ149" s="759"/>
      <c r="BR149" s="702"/>
      <c r="BS149" s="758"/>
      <c r="BT149" s="755"/>
      <c r="BU149" s="703"/>
      <c r="BV149" s="754"/>
      <c r="BW149" s="760"/>
      <c r="BX149" s="760"/>
      <c r="BY149" s="755"/>
      <c r="BZ149" s="758"/>
      <c r="CA149" s="756"/>
      <c r="CB149" s="760"/>
      <c r="CC149" s="756"/>
      <c r="CD149" s="760"/>
      <c r="CE149" s="755"/>
      <c r="CF149" s="758"/>
      <c r="CG149" s="756"/>
      <c r="CH149" s="759"/>
      <c r="CI149" s="754"/>
      <c r="CJ149" s="760"/>
      <c r="CK149" s="756"/>
      <c r="CL149" s="760"/>
      <c r="CM149" s="755"/>
      <c r="CN149" s="758"/>
      <c r="CO149" s="756"/>
      <c r="CP149" s="759"/>
      <c r="CQ149" s="754"/>
      <c r="CR149" s="759"/>
      <c r="CS149" s="754"/>
      <c r="CT149" s="760"/>
      <c r="CU149" s="755"/>
      <c r="CV149" s="758"/>
      <c r="CW149" s="756"/>
      <c r="CX149" s="760"/>
      <c r="CY149" s="755"/>
    </row>
    <row r="150" spans="3:103" s="509" customFormat="1" ht="36" customHeight="1" x14ac:dyDescent="0.25">
      <c r="C150" s="703">
        <f t="shared" si="2"/>
        <v>89</v>
      </c>
      <c r="D150" s="752"/>
      <c r="E150" s="343"/>
      <c r="F150" s="758"/>
      <c r="G150" s="755"/>
      <c r="H150" s="758"/>
      <c r="I150" s="755"/>
      <c r="J150" s="758"/>
      <c r="K150" s="760"/>
      <c r="L150" s="755"/>
      <c r="M150" s="758"/>
      <c r="N150" s="756"/>
      <c r="O150" s="759"/>
      <c r="P150" s="754"/>
      <c r="Q150" s="759"/>
      <c r="R150" s="758"/>
      <c r="S150" s="756"/>
      <c r="T150" s="759"/>
      <c r="U150" s="757"/>
      <c r="V150" s="758"/>
      <c r="W150" s="755"/>
      <c r="X150" s="758"/>
      <c r="Y150" s="755"/>
      <c r="Z150" s="758"/>
      <c r="AA150" s="755"/>
      <c r="AB150" s="758"/>
      <c r="AC150" s="756"/>
      <c r="AD150" s="760"/>
      <c r="AE150" s="756"/>
      <c r="AF150" s="760"/>
      <c r="AG150" s="756"/>
      <c r="AH150" s="760"/>
      <c r="AI150" s="756"/>
      <c r="AJ150" s="760"/>
      <c r="AK150" s="756"/>
      <c r="AL150" s="759"/>
      <c r="AM150" s="758"/>
      <c r="AN150" s="755"/>
      <c r="AO150" s="758"/>
      <c r="AP150" s="756"/>
      <c r="AQ150" s="759"/>
      <c r="AR150" s="754"/>
      <c r="AS150" s="760"/>
      <c r="AT150" s="755"/>
      <c r="AU150" s="758"/>
      <c r="AV150" s="755"/>
      <c r="AW150" s="758"/>
      <c r="AX150" s="755"/>
      <c r="AY150" s="758"/>
      <c r="AZ150" s="756"/>
      <c r="BA150" s="760"/>
      <c r="BB150" s="756"/>
      <c r="BC150" s="759"/>
      <c r="BD150" s="754"/>
      <c r="BE150" s="759"/>
      <c r="BF150" s="754"/>
      <c r="BG150" s="760"/>
      <c r="BH150" s="756"/>
      <c r="BI150" s="760"/>
      <c r="BJ150" s="756"/>
      <c r="BK150" s="760"/>
      <c r="BL150" s="755"/>
      <c r="BM150" s="758"/>
      <c r="BN150" s="756"/>
      <c r="BO150" s="760"/>
      <c r="BP150" s="756"/>
      <c r="BQ150" s="759"/>
      <c r="BR150" s="702"/>
      <c r="BS150" s="758"/>
      <c r="BT150" s="755"/>
      <c r="BU150" s="703"/>
      <c r="BV150" s="754"/>
      <c r="BW150" s="760"/>
      <c r="BX150" s="760"/>
      <c r="BY150" s="755"/>
      <c r="BZ150" s="758"/>
      <c r="CA150" s="756"/>
      <c r="CB150" s="760"/>
      <c r="CC150" s="756"/>
      <c r="CD150" s="760"/>
      <c r="CE150" s="755"/>
      <c r="CF150" s="758"/>
      <c r="CG150" s="756"/>
      <c r="CH150" s="759"/>
      <c r="CI150" s="754"/>
      <c r="CJ150" s="760"/>
      <c r="CK150" s="756"/>
      <c r="CL150" s="760"/>
      <c r="CM150" s="755"/>
      <c r="CN150" s="758"/>
      <c r="CO150" s="756"/>
      <c r="CP150" s="759"/>
      <c r="CQ150" s="754"/>
      <c r="CR150" s="759"/>
      <c r="CS150" s="754"/>
      <c r="CT150" s="760"/>
      <c r="CU150" s="755"/>
      <c r="CV150" s="758"/>
      <c r="CW150" s="756"/>
      <c r="CX150" s="760"/>
      <c r="CY150" s="755"/>
    </row>
    <row r="151" spans="3:103" s="509" customFormat="1" ht="36" customHeight="1" x14ac:dyDescent="0.25">
      <c r="C151" s="703">
        <f t="shared" si="2"/>
        <v>90</v>
      </c>
      <c r="D151" s="752"/>
      <c r="E151" s="343"/>
      <c r="F151" s="758"/>
      <c r="G151" s="755"/>
      <c r="H151" s="758"/>
      <c r="I151" s="755"/>
      <c r="J151" s="758"/>
      <c r="K151" s="760"/>
      <c r="L151" s="755"/>
      <c r="M151" s="758"/>
      <c r="N151" s="756"/>
      <c r="O151" s="759"/>
      <c r="P151" s="754"/>
      <c r="Q151" s="759"/>
      <c r="R151" s="758"/>
      <c r="S151" s="756"/>
      <c r="T151" s="759"/>
      <c r="U151" s="757"/>
      <c r="V151" s="758"/>
      <c r="W151" s="755"/>
      <c r="X151" s="758"/>
      <c r="Y151" s="755"/>
      <c r="Z151" s="758"/>
      <c r="AA151" s="755"/>
      <c r="AB151" s="758"/>
      <c r="AC151" s="756"/>
      <c r="AD151" s="760"/>
      <c r="AE151" s="756"/>
      <c r="AF151" s="760"/>
      <c r="AG151" s="756"/>
      <c r="AH151" s="760"/>
      <c r="AI151" s="756"/>
      <c r="AJ151" s="760"/>
      <c r="AK151" s="756"/>
      <c r="AL151" s="759"/>
      <c r="AM151" s="758"/>
      <c r="AN151" s="755"/>
      <c r="AO151" s="758"/>
      <c r="AP151" s="756"/>
      <c r="AQ151" s="759"/>
      <c r="AR151" s="754"/>
      <c r="AS151" s="760"/>
      <c r="AT151" s="755"/>
      <c r="AU151" s="758"/>
      <c r="AV151" s="755"/>
      <c r="AW151" s="758"/>
      <c r="AX151" s="755"/>
      <c r="AY151" s="758"/>
      <c r="AZ151" s="756"/>
      <c r="BA151" s="760"/>
      <c r="BB151" s="756"/>
      <c r="BC151" s="759"/>
      <c r="BD151" s="754"/>
      <c r="BE151" s="759"/>
      <c r="BF151" s="754"/>
      <c r="BG151" s="760"/>
      <c r="BH151" s="756"/>
      <c r="BI151" s="760"/>
      <c r="BJ151" s="756"/>
      <c r="BK151" s="760"/>
      <c r="BL151" s="755"/>
      <c r="BM151" s="758"/>
      <c r="BN151" s="756"/>
      <c r="BO151" s="760"/>
      <c r="BP151" s="756"/>
      <c r="BQ151" s="759"/>
      <c r="BR151" s="702"/>
      <c r="BS151" s="758"/>
      <c r="BT151" s="755"/>
      <c r="BU151" s="703"/>
      <c r="BV151" s="754"/>
      <c r="BW151" s="760"/>
      <c r="BX151" s="760"/>
      <c r="BY151" s="755"/>
      <c r="BZ151" s="758"/>
      <c r="CA151" s="756"/>
      <c r="CB151" s="760"/>
      <c r="CC151" s="756"/>
      <c r="CD151" s="760"/>
      <c r="CE151" s="755"/>
      <c r="CF151" s="758"/>
      <c r="CG151" s="756"/>
      <c r="CH151" s="759"/>
      <c r="CI151" s="754"/>
      <c r="CJ151" s="760"/>
      <c r="CK151" s="756"/>
      <c r="CL151" s="760"/>
      <c r="CM151" s="755"/>
      <c r="CN151" s="758"/>
      <c r="CO151" s="756"/>
      <c r="CP151" s="759"/>
      <c r="CQ151" s="754"/>
      <c r="CR151" s="759"/>
      <c r="CS151" s="754"/>
      <c r="CT151" s="760"/>
      <c r="CU151" s="755"/>
      <c r="CV151" s="758"/>
      <c r="CW151" s="756"/>
      <c r="CX151" s="760"/>
      <c r="CY151" s="755"/>
    </row>
    <row r="152" spans="3:103" s="509" customFormat="1" ht="36" customHeight="1" x14ac:dyDescent="0.25">
      <c r="C152" s="703">
        <f t="shared" si="2"/>
        <v>91</v>
      </c>
      <c r="D152" s="752"/>
      <c r="E152" s="343"/>
      <c r="F152" s="758"/>
      <c r="G152" s="755"/>
      <c r="H152" s="758"/>
      <c r="I152" s="755"/>
      <c r="J152" s="758"/>
      <c r="K152" s="760"/>
      <c r="L152" s="755"/>
      <c r="M152" s="758"/>
      <c r="N152" s="756"/>
      <c r="O152" s="759"/>
      <c r="P152" s="754"/>
      <c r="Q152" s="759"/>
      <c r="R152" s="758"/>
      <c r="S152" s="756"/>
      <c r="T152" s="759"/>
      <c r="U152" s="757"/>
      <c r="V152" s="758"/>
      <c r="W152" s="755"/>
      <c r="X152" s="758"/>
      <c r="Y152" s="755"/>
      <c r="Z152" s="758"/>
      <c r="AA152" s="755"/>
      <c r="AB152" s="758"/>
      <c r="AC152" s="756"/>
      <c r="AD152" s="760"/>
      <c r="AE152" s="756"/>
      <c r="AF152" s="760"/>
      <c r="AG152" s="756"/>
      <c r="AH152" s="760"/>
      <c r="AI152" s="756"/>
      <c r="AJ152" s="760"/>
      <c r="AK152" s="756"/>
      <c r="AL152" s="759"/>
      <c r="AM152" s="758"/>
      <c r="AN152" s="755"/>
      <c r="AO152" s="758"/>
      <c r="AP152" s="756"/>
      <c r="AQ152" s="759"/>
      <c r="AR152" s="754"/>
      <c r="AS152" s="760"/>
      <c r="AT152" s="755"/>
      <c r="AU152" s="758"/>
      <c r="AV152" s="755"/>
      <c r="AW152" s="758"/>
      <c r="AX152" s="755"/>
      <c r="AY152" s="758"/>
      <c r="AZ152" s="756"/>
      <c r="BA152" s="760"/>
      <c r="BB152" s="756"/>
      <c r="BC152" s="759"/>
      <c r="BD152" s="754"/>
      <c r="BE152" s="759"/>
      <c r="BF152" s="754"/>
      <c r="BG152" s="760"/>
      <c r="BH152" s="756"/>
      <c r="BI152" s="760"/>
      <c r="BJ152" s="756"/>
      <c r="BK152" s="760"/>
      <c r="BL152" s="755"/>
      <c r="BM152" s="758"/>
      <c r="BN152" s="756"/>
      <c r="BO152" s="760"/>
      <c r="BP152" s="756"/>
      <c r="BQ152" s="759"/>
      <c r="BR152" s="702"/>
      <c r="BS152" s="758"/>
      <c r="BT152" s="755"/>
      <c r="BU152" s="703"/>
      <c r="BV152" s="754"/>
      <c r="BW152" s="760"/>
      <c r="BX152" s="760"/>
      <c r="BY152" s="755"/>
      <c r="BZ152" s="758"/>
      <c r="CA152" s="756"/>
      <c r="CB152" s="760"/>
      <c r="CC152" s="756"/>
      <c r="CD152" s="760"/>
      <c r="CE152" s="755"/>
      <c r="CF152" s="758"/>
      <c r="CG152" s="756"/>
      <c r="CH152" s="759"/>
      <c r="CI152" s="754"/>
      <c r="CJ152" s="760"/>
      <c r="CK152" s="756"/>
      <c r="CL152" s="760"/>
      <c r="CM152" s="755"/>
      <c r="CN152" s="758"/>
      <c r="CO152" s="756"/>
      <c r="CP152" s="759"/>
      <c r="CQ152" s="754"/>
      <c r="CR152" s="759"/>
      <c r="CS152" s="754"/>
      <c r="CT152" s="760"/>
      <c r="CU152" s="755"/>
      <c r="CV152" s="758"/>
      <c r="CW152" s="756"/>
      <c r="CX152" s="760"/>
      <c r="CY152" s="755"/>
    </row>
    <row r="153" spans="3:103" s="509" customFormat="1" ht="36" customHeight="1" x14ac:dyDescent="0.25">
      <c r="C153" s="703">
        <f t="shared" si="2"/>
        <v>92</v>
      </c>
      <c r="D153" s="752"/>
      <c r="E153" s="343"/>
      <c r="F153" s="758"/>
      <c r="G153" s="755"/>
      <c r="H153" s="758"/>
      <c r="I153" s="755"/>
      <c r="J153" s="758"/>
      <c r="K153" s="760"/>
      <c r="L153" s="755"/>
      <c r="M153" s="758"/>
      <c r="N153" s="756"/>
      <c r="O153" s="759"/>
      <c r="P153" s="754"/>
      <c r="Q153" s="759"/>
      <c r="R153" s="758"/>
      <c r="S153" s="756"/>
      <c r="T153" s="759"/>
      <c r="U153" s="757"/>
      <c r="V153" s="758"/>
      <c r="W153" s="755"/>
      <c r="X153" s="758"/>
      <c r="Y153" s="755"/>
      <c r="Z153" s="758"/>
      <c r="AA153" s="755"/>
      <c r="AB153" s="758"/>
      <c r="AC153" s="756"/>
      <c r="AD153" s="760"/>
      <c r="AE153" s="756"/>
      <c r="AF153" s="760"/>
      <c r="AG153" s="756"/>
      <c r="AH153" s="760"/>
      <c r="AI153" s="756"/>
      <c r="AJ153" s="760"/>
      <c r="AK153" s="756"/>
      <c r="AL153" s="759"/>
      <c r="AM153" s="758"/>
      <c r="AN153" s="755"/>
      <c r="AO153" s="758"/>
      <c r="AP153" s="756"/>
      <c r="AQ153" s="759"/>
      <c r="AR153" s="754"/>
      <c r="AS153" s="760"/>
      <c r="AT153" s="755"/>
      <c r="AU153" s="758"/>
      <c r="AV153" s="755"/>
      <c r="AW153" s="758"/>
      <c r="AX153" s="755"/>
      <c r="AY153" s="758"/>
      <c r="AZ153" s="756"/>
      <c r="BA153" s="760"/>
      <c r="BB153" s="756"/>
      <c r="BC153" s="759"/>
      <c r="BD153" s="754"/>
      <c r="BE153" s="759"/>
      <c r="BF153" s="754"/>
      <c r="BG153" s="760"/>
      <c r="BH153" s="756"/>
      <c r="BI153" s="760"/>
      <c r="BJ153" s="756"/>
      <c r="BK153" s="760"/>
      <c r="BL153" s="755"/>
      <c r="BM153" s="758"/>
      <c r="BN153" s="756"/>
      <c r="BO153" s="760"/>
      <c r="BP153" s="756"/>
      <c r="BQ153" s="759"/>
      <c r="BR153" s="702"/>
      <c r="BS153" s="758"/>
      <c r="BT153" s="755"/>
      <c r="BU153" s="703"/>
      <c r="BV153" s="754"/>
      <c r="BW153" s="760"/>
      <c r="BX153" s="760"/>
      <c r="BY153" s="755"/>
      <c r="BZ153" s="758"/>
      <c r="CA153" s="756"/>
      <c r="CB153" s="760"/>
      <c r="CC153" s="756"/>
      <c r="CD153" s="760"/>
      <c r="CE153" s="755"/>
      <c r="CF153" s="758"/>
      <c r="CG153" s="756"/>
      <c r="CH153" s="759"/>
      <c r="CI153" s="754"/>
      <c r="CJ153" s="760"/>
      <c r="CK153" s="756"/>
      <c r="CL153" s="760"/>
      <c r="CM153" s="755"/>
      <c r="CN153" s="758"/>
      <c r="CO153" s="756"/>
      <c r="CP153" s="759"/>
      <c r="CQ153" s="754"/>
      <c r="CR153" s="759"/>
      <c r="CS153" s="754"/>
      <c r="CT153" s="760"/>
      <c r="CU153" s="755"/>
      <c r="CV153" s="758"/>
      <c r="CW153" s="756"/>
      <c r="CX153" s="760"/>
      <c r="CY153" s="755"/>
    </row>
    <row r="154" spans="3:103" s="509" customFormat="1" ht="36" customHeight="1" x14ac:dyDescent="0.25">
      <c r="C154" s="703">
        <f t="shared" si="2"/>
        <v>93</v>
      </c>
      <c r="D154" s="752"/>
      <c r="E154" s="343"/>
      <c r="F154" s="758"/>
      <c r="G154" s="755"/>
      <c r="H154" s="758"/>
      <c r="I154" s="755"/>
      <c r="J154" s="758"/>
      <c r="K154" s="760"/>
      <c r="L154" s="755"/>
      <c r="M154" s="758"/>
      <c r="N154" s="756"/>
      <c r="O154" s="759"/>
      <c r="P154" s="754"/>
      <c r="Q154" s="759"/>
      <c r="R154" s="758"/>
      <c r="S154" s="756"/>
      <c r="T154" s="759"/>
      <c r="U154" s="757"/>
      <c r="V154" s="758"/>
      <c r="W154" s="755"/>
      <c r="X154" s="758"/>
      <c r="Y154" s="755"/>
      <c r="Z154" s="758"/>
      <c r="AA154" s="755"/>
      <c r="AB154" s="758"/>
      <c r="AC154" s="756"/>
      <c r="AD154" s="760"/>
      <c r="AE154" s="756"/>
      <c r="AF154" s="760"/>
      <c r="AG154" s="756"/>
      <c r="AH154" s="760"/>
      <c r="AI154" s="756"/>
      <c r="AJ154" s="760"/>
      <c r="AK154" s="756"/>
      <c r="AL154" s="759"/>
      <c r="AM154" s="758"/>
      <c r="AN154" s="755"/>
      <c r="AO154" s="758"/>
      <c r="AP154" s="756"/>
      <c r="AQ154" s="759"/>
      <c r="AR154" s="754"/>
      <c r="AS154" s="760"/>
      <c r="AT154" s="755"/>
      <c r="AU154" s="758"/>
      <c r="AV154" s="755"/>
      <c r="AW154" s="758"/>
      <c r="AX154" s="755"/>
      <c r="AY154" s="758"/>
      <c r="AZ154" s="756"/>
      <c r="BA154" s="760"/>
      <c r="BB154" s="756"/>
      <c r="BC154" s="759"/>
      <c r="BD154" s="754"/>
      <c r="BE154" s="759"/>
      <c r="BF154" s="754"/>
      <c r="BG154" s="760"/>
      <c r="BH154" s="756"/>
      <c r="BI154" s="760"/>
      <c r="BJ154" s="756"/>
      <c r="BK154" s="760"/>
      <c r="BL154" s="755"/>
      <c r="BM154" s="758"/>
      <c r="BN154" s="756"/>
      <c r="BO154" s="760"/>
      <c r="BP154" s="756"/>
      <c r="BQ154" s="759"/>
      <c r="BR154" s="702"/>
      <c r="BS154" s="758"/>
      <c r="BT154" s="755"/>
      <c r="BU154" s="703"/>
      <c r="BV154" s="754"/>
      <c r="BW154" s="760"/>
      <c r="BX154" s="760"/>
      <c r="BY154" s="755"/>
      <c r="BZ154" s="758"/>
      <c r="CA154" s="756"/>
      <c r="CB154" s="760"/>
      <c r="CC154" s="756"/>
      <c r="CD154" s="760"/>
      <c r="CE154" s="755"/>
      <c r="CF154" s="758"/>
      <c r="CG154" s="756"/>
      <c r="CH154" s="759"/>
      <c r="CI154" s="754"/>
      <c r="CJ154" s="760"/>
      <c r="CK154" s="756"/>
      <c r="CL154" s="760"/>
      <c r="CM154" s="755"/>
      <c r="CN154" s="758"/>
      <c r="CO154" s="756"/>
      <c r="CP154" s="759"/>
      <c r="CQ154" s="754"/>
      <c r="CR154" s="759"/>
      <c r="CS154" s="754"/>
      <c r="CT154" s="760"/>
      <c r="CU154" s="755"/>
      <c r="CV154" s="758"/>
      <c r="CW154" s="756"/>
      <c r="CX154" s="760"/>
      <c r="CY154" s="755"/>
    </row>
    <row r="155" spans="3:103" s="509" customFormat="1" ht="36" customHeight="1" x14ac:dyDescent="0.25">
      <c r="C155" s="703">
        <f t="shared" si="2"/>
        <v>94</v>
      </c>
      <c r="D155" s="752"/>
      <c r="E155" s="343"/>
      <c r="F155" s="758"/>
      <c r="G155" s="755"/>
      <c r="H155" s="758"/>
      <c r="I155" s="755"/>
      <c r="J155" s="758"/>
      <c r="K155" s="760"/>
      <c r="L155" s="755"/>
      <c r="M155" s="758"/>
      <c r="N155" s="756"/>
      <c r="O155" s="759"/>
      <c r="P155" s="754"/>
      <c r="Q155" s="759"/>
      <c r="R155" s="758"/>
      <c r="S155" s="756"/>
      <c r="T155" s="759"/>
      <c r="U155" s="757"/>
      <c r="V155" s="758"/>
      <c r="W155" s="755"/>
      <c r="X155" s="758"/>
      <c r="Y155" s="755"/>
      <c r="Z155" s="758"/>
      <c r="AA155" s="755"/>
      <c r="AB155" s="758"/>
      <c r="AC155" s="756"/>
      <c r="AD155" s="760"/>
      <c r="AE155" s="756"/>
      <c r="AF155" s="760"/>
      <c r="AG155" s="756"/>
      <c r="AH155" s="760"/>
      <c r="AI155" s="756"/>
      <c r="AJ155" s="760"/>
      <c r="AK155" s="756"/>
      <c r="AL155" s="759"/>
      <c r="AM155" s="758"/>
      <c r="AN155" s="755"/>
      <c r="AO155" s="758"/>
      <c r="AP155" s="756"/>
      <c r="AQ155" s="759"/>
      <c r="AR155" s="754"/>
      <c r="AS155" s="760"/>
      <c r="AT155" s="755"/>
      <c r="AU155" s="758"/>
      <c r="AV155" s="755"/>
      <c r="AW155" s="758"/>
      <c r="AX155" s="755"/>
      <c r="AY155" s="758"/>
      <c r="AZ155" s="756"/>
      <c r="BA155" s="760"/>
      <c r="BB155" s="756"/>
      <c r="BC155" s="759"/>
      <c r="BD155" s="754"/>
      <c r="BE155" s="759"/>
      <c r="BF155" s="754"/>
      <c r="BG155" s="760"/>
      <c r="BH155" s="756"/>
      <c r="BI155" s="760"/>
      <c r="BJ155" s="756"/>
      <c r="BK155" s="760"/>
      <c r="BL155" s="755"/>
      <c r="BM155" s="758"/>
      <c r="BN155" s="756"/>
      <c r="BO155" s="760"/>
      <c r="BP155" s="756"/>
      <c r="BQ155" s="759"/>
      <c r="BR155" s="702"/>
      <c r="BS155" s="758"/>
      <c r="BT155" s="755"/>
      <c r="BU155" s="703"/>
      <c r="BV155" s="754"/>
      <c r="BW155" s="760"/>
      <c r="BX155" s="760"/>
      <c r="BY155" s="755"/>
      <c r="BZ155" s="758"/>
      <c r="CA155" s="756"/>
      <c r="CB155" s="760"/>
      <c r="CC155" s="756"/>
      <c r="CD155" s="760"/>
      <c r="CE155" s="755"/>
      <c r="CF155" s="758"/>
      <c r="CG155" s="756"/>
      <c r="CH155" s="759"/>
      <c r="CI155" s="754"/>
      <c r="CJ155" s="760"/>
      <c r="CK155" s="756"/>
      <c r="CL155" s="760"/>
      <c r="CM155" s="755"/>
      <c r="CN155" s="758"/>
      <c r="CO155" s="756"/>
      <c r="CP155" s="759"/>
      <c r="CQ155" s="754"/>
      <c r="CR155" s="759"/>
      <c r="CS155" s="754"/>
      <c r="CT155" s="760"/>
      <c r="CU155" s="755"/>
      <c r="CV155" s="758"/>
      <c r="CW155" s="756"/>
      <c r="CX155" s="760"/>
      <c r="CY155" s="755"/>
    </row>
    <row r="156" spans="3:103" s="509" customFormat="1" ht="36" customHeight="1" x14ac:dyDescent="0.25">
      <c r="C156" s="703">
        <f t="shared" si="2"/>
        <v>95</v>
      </c>
      <c r="D156" s="752"/>
      <c r="E156" s="343"/>
      <c r="F156" s="758"/>
      <c r="G156" s="755"/>
      <c r="H156" s="758"/>
      <c r="I156" s="755"/>
      <c r="J156" s="758"/>
      <c r="K156" s="760"/>
      <c r="L156" s="755"/>
      <c r="M156" s="758"/>
      <c r="N156" s="756"/>
      <c r="O156" s="759"/>
      <c r="P156" s="754"/>
      <c r="Q156" s="759"/>
      <c r="R156" s="758"/>
      <c r="S156" s="756"/>
      <c r="T156" s="759"/>
      <c r="U156" s="757"/>
      <c r="V156" s="758"/>
      <c r="W156" s="755"/>
      <c r="X156" s="758"/>
      <c r="Y156" s="755"/>
      <c r="Z156" s="758"/>
      <c r="AA156" s="755"/>
      <c r="AB156" s="758"/>
      <c r="AC156" s="756"/>
      <c r="AD156" s="760"/>
      <c r="AE156" s="756"/>
      <c r="AF156" s="760"/>
      <c r="AG156" s="756"/>
      <c r="AH156" s="760"/>
      <c r="AI156" s="756"/>
      <c r="AJ156" s="760"/>
      <c r="AK156" s="756"/>
      <c r="AL156" s="759"/>
      <c r="AM156" s="758"/>
      <c r="AN156" s="755"/>
      <c r="AO156" s="758"/>
      <c r="AP156" s="756"/>
      <c r="AQ156" s="759"/>
      <c r="AR156" s="754"/>
      <c r="AS156" s="760"/>
      <c r="AT156" s="755"/>
      <c r="AU156" s="758"/>
      <c r="AV156" s="755"/>
      <c r="AW156" s="758"/>
      <c r="AX156" s="755"/>
      <c r="AY156" s="758"/>
      <c r="AZ156" s="756"/>
      <c r="BA156" s="760"/>
      <c r="BB156" s="756"/>
      <c r="BC156" s="759"/>
      <c r="BD156" s="754"/>
      <c r="BE156" s="759"/>
      <c r="BF156" s="754"/>
      <c r="BG156" s="760"/>
      <c r="BH156" s="756"/>
      <c r="BI156" s="760"/>
      <c r="BJ156" s="756"/>
      <c r="BK156" s="760"/>
      <c r="BL156" s="755"/>
      <c r="BM156" s="758"/>
      <c r="BN156" s="756"/>
      <c r="BO156" s="760"/>
      <c r="BP156" s="756"/>
      <c r="BQ156" s="759"/>
      <c r="BR156" s="702"/>
      <c r="BS156" s="758"/>
      <c r="BT156" s="755"/>
      <c r="BU156" s="703"/>
      <c r="BV156" s="754"/>
      <c r="BW156" s="760"/>
      <c r="BX156" s="760"/>
      <c r="BY156" s="755"/>
      <c r="BZ156" s="758"/>
      <c r="CA156" s="756"/>
      <c r="CB156" s="760"/>
      <c r="CC156" s="756"/>
      <c r="CD156" s="760"/>
      <c r="CE156" s="755"/>
      <c r="CF156" s="758"/>
      <c r="CG156" s="756"/>
      <c r="CH156" s="759"/>
      <c r="CI156" s="754"/>
      <c r="CJ156" s="760"/>
      <c r="CK156" s="756"/>
      <c r="CL156" s="760"/>
      <c r="CM156" s="755"/>
      <c r="CN156" s="758"/>
      <c r="CO156" s="756"/>
      <c r="CP156" s="759"/>
      <c r="CQ156" s="754"/>
      <c r="CR156" s="759"/>
      <c r="CS156" s="754"/>
      <c r="CT156" s="760"/>
      <c r="CU156" s="755"/>
      <c r="CV156" s="758"/>
      <c r="CW156" s="756"/>
      <c r="CX156" s="760"/>
      <c r="CY156" s="755"/>
    </row>
    <row r="157" spans="3:103" s="509" customFormat="1" ht="36" customHeight="1" x14ac:dyDescent="0.25">
      <c r="C157" s="703">
        <f t="shared" si="2"/>
        <v>96</v>
      </c>
      <c r="D157" s="752"/>
      <c r="E157" s="343"/>
      <c r="F157" s="758"/>
      <c r="G157" s="755"/>
      <c r="H157" s="758"/>
      <c r="I157" s="755"/>
      <c r="J157" s="758"/>
      <c r="K157" s="760"/>
      <c r="L157" s="755"/>
      <c r="M157" s="758"/>
      <c r="N157" s="756"/>
      <c r="O157" s="759"/>
      <c r="P157" s="754"/>
      <c r="Q157" s="759"/>
      <c r="R157" s="758"/>
      <c r="S157" s="756"/>
      <c r="T157" s="759"/>
      <c r="U157" s="757"/>
      <c r="V157" s="758"/>
      <c r="W157" s="755"/>
      <c r="X157" s="758"/>
      <c r="Y157" s="755"/>
      <c r="Z157" s="758"/>
      <c r="AA157" s="755"/>
      <c r="AB157" s="758"/>
      <c r="AC157" s="756"/>
      <c r="AD157" s="760"/>
      <c r="AE157" s="756"/>
      <c r="AF157" s="760"/>
      <c r="AG157" s="756"/>
      <c r="AH157" s="760"/>
      <c r="AI157" s="756"/>
      <c r="AJ157" s="760"/>
      <c r="AK157" s="756"/>
      <c r="AL157" s="759"/>
      <c r="AM157" s="758"/>
      <c r="AN157" s="755"/>
      <c r="AO157" s="758"/>
      <c r="AP157" s="756"/>
      <c r="AQ157" s="759"/>
      <c r="AR157" s="754"/>
      <c r="AS157" s="760"/>
      <c r="AT157" s="755"/>
      <c r="AU157" s="758"/>
      <c r="AV157" s="755"/>
      <c r="AW157" s="758"/>
      <c r="AX157" s="755"/>
      <c r="AY157" s="758"/>
      <c r="AZ157" s="756"/>
      <c r="BA157" s="760"/>
      <c r="BB157" s="756"/>
      <c r="BC157" s="759"/>
      <c r="BD157" s="754"/>
      <c r="BE157" s="759"/>
      <c r="BF157" s="754"/>
      <c r="BG157" s="760"/>
      <c r="BH157" s="756"/>
      <c r="BI157" s="760"/>
      <c r="BJ157" s="756"/>
      <c r="BK157" s="760"/>
      <c r="BL157" s="755"/>
      <c r="BM157" s="758"/>
      <c r="BN157" s="756"/>
      <c r="BO157" s="760"/>
      <c r="BP157" s="756"/>
      <c r="BQ157" s="759"/>
      <c r="BR157" s="702"/>
      <c r="BS157" s="758"/>
      <c r="BT157" s="755"/>
      <c r="BU157" s="703"/>
      <c r="BV157" s="754"/>
      <c r="BW157" s="760"/>
      <c r="BX157" s="760"/>
      <c r="BY157" s="755"/>
      <c r="BZ157" s="758"/>
      <c r="CA157" s="756"/>
      <c r="CB157" s="760"/>
      <c r="CC157" s="756"/>
      <c r="CD157" s="760"/>
      <c r="CE157" s="755"/>
      <c r="CF157" s="758"/>
      <c r="CG157" s="756"/>
      <c r="CH157" s="759"/>
      <c r="CI157" s="754"/>
      <c r="CJ157" s="760"/>
      <c r="CK157" s="756"/>
      <c r="CL157" s="760"/>
      <c r="CM157" s="755"/>
      <c r="CN157" s="758"/>
      <c r="CO157" s="756"/>
      <c r="CP157" s="759"/>
      <c r="CQ157" s="754"/>
      <c r="CR157" s="759"/>
      <c r="CS157" s="754"/>
      <c r="CT157" s="760"/>
      <c r="CU157" s="755"/>
      <c r="CV157" s="758"/>
      <c r="CW157" s="756"/>
      <c r="CX157" s="760"/>
      <c r="CY157" s="755"/>
    </row>
    <row r="158" spans="3:103" s="509" customFormat="1" ht="36" customHeight="1" x14ac:dyDescent="0.25">
      <c r="C158" s="703">
        <f t="shared" si="2"/>
        <v>97</v>
      </c>
      <c r="D158" s="752"/>
      <c r="E158" s="343"/>
      <c r="F158" s="758"/>
      <c r="G158" s="755"/>
      <c r="H158" s="758"/>
      <c r="I158" s="755"/>
      <c r="J158" s="758"/>
      <c r="K158" s="760"/>
      <c r="L158" s="755"/>
      <c r="M158" s="758"/>
      <c r="N158" s="756"/>
      <c r="O158" s="759"/>
      <c r="P158" s="754"/>
      <c r="Q158" s="759"/>
      <c r="R158" s="758"/>
      <c r="S158" s="756"/>
      <c r="T158" s="759"/>
      <c r="U158" s="757"/>
      <c r="V158" s="758"/>
      <c r="W158" s="755"/>
      <c r="X158" s="758"/>
      <c r="Y158" s="755"/>
      <c r="Z158" s="758"/>
      <c r="AA158" s="755"/>
      <c r="AB158" s="758"/>
      <c r="AC158" s="756"/>
      <c r="AD158" s="760"/>
      <c r="AE158" s="756"/>
      <c r="AF158" s="760"/>
      <c r="AG158" s="756"/>
      <c r="AH158" s="760"/>
      <c r="AI158" s="756"/>
      <c r="AJ158" s="760"/>
      <c r="AK158" s="756"/>
      <c r="AL158" s="759"/>
      <c r="AM158" s="758"/>
      <c r="AN158" s="755"/>
      <c r="AO158" s="758"/>
      <c r="AP158" s="756"/>
      <c r="AQ158" s="759"/>
      <c r="AR158" s="754"/>
      <c r="AS158" s="760"/>
      <c r="AT158" s="755"/>
      <c r="AU158" s="758"/>
      <c r="AV158" s="755"/>
      <c r="AW158" s="758"/>
      <c r="AX158" s="755"/>
      <c r="AY158" s="758"/>
      <c r="AZ158" s="756"/>
      <c r="BA158" s="760"/>
      <c r="BB158" s="756"/>
      <c r="BC158" s="759"/>
      <c r="BD158" s="754"/>
      <c r="BE158" s="759"/>
      <c r="BF158" s="754"/>
      <c r="BG158" s="760"/>
      <c r="BH158" s="756"/>
      <c r="BI158" s="760"/>
      <c r="BJ158" s="756"/>
      <c r="BK158" s="760"/>
      <c r="BL158" s="755"/>
      <c r="BM158" s="758"/>
      <c r="BN158" s="756"/>
      <c r="BO158" s="760"/>
      <c r="BP158" s="756"/>
      <c r="BQ158" s="759"/>
      <c r="BR158" s="702"/>
      <c r="BS158" s="758"/>
      <c r="BT158" s="755"/>
      <c r="BU158" s="703"/>
      <c r="BV158" s="754"/>
      <c r="BW158" s="760"/>
      <c r="BX158" s="760"/>
      <c r="BY158" s="755"/>
      <c r="BZ158" s="758"/>
      <c r="CA158" s="756"/>
      <c r="CB158" s="760"/>
      <c r="CC158" s="756"/>
      <c r="CD158" s="760"/>
      <c r="CE158" s="755"/>
      <c r="CF158" s="758"/>
      <c r="CG158" s="756"/>
      <c r="CH158" s="759"/>
      <c r="CI158" s="754"/>
      <c r="CJ158" s="760"/>
      <c r="CK158" s="756"/>
      <c r="CL158" s="760"/>
      <c r="CM158" s="755"/>
      <c r="CN158" s="758"/>
      <c r="CO158" s="756"/>
      <c r="CP158" s="759"/>
      <c r="CQ158" s="754"/>
      <c r="CR158" s="759"/>
      <c r="CS158" s="754"/>
      <c r="CT158" s="760"/>
      <c r="CU158" s="755"/>
      <c r="CV158" s="758"/>
      <c r="CW158" s="756"/>
      <c r="CX158" s="760"/>
      <c r="CY158" s="755"/>
    </row>
    <row r="159" spans="3:103" s="509" customFormat="1" ht="36" customHeight="1" x14ac:dyDescent="0.25">
      <c r="C159" s="703">
        <f t="shared" si="2"/>
        <v>98</v>
      </c>
      <c r="D159" s="752"/>
      <c r="E159" s="343"/>
      <c r="F159" s="758"/>
      <c r="G159" s="755"/>
      <c r="H159" s="758"/>
      <c r="I159" s="755"/>
      <c r="J159" s="758"/>
      <c r="K159" s="760"/>
      <c r="L159" s="755"/>
      <c r="M159" s="758"/>
      <c r="N159" s="756"/>
      <c r="O159" s="759"/>
      <c r="P159" s="754"/>
      <c r="Q159" s="759"/>
      <c r="R159" s="758"/>
      <c r="S159" s="756"/>
      <c r="T159" s="759"/>
      <c r="U159" s="757"/>
      <c r="V159" s="758"/>
      <c r="W159" s="755"/>
      <c r="X159" s="758"/>
      <c r="Y159" s="755"/>
      <c r="Z159" s="758"/>
      <c r="AA159" s="755"/>
      <c r="AB159" s="758"/>
      <c r="AC159" s="756"/>
      <c r="AD159" s="760"/>
      <c r="AE159" s="756"/>
      <c r="AF159" s="760"/>
      <c r="AG159" s="756"/>
      <c r="AH159" s="760"/>
      <c r="AI159" s="756"/>
      <c r="AJ159" s="760"/>
      <c r="AK159" s="756"/>
      <c r="AL159" s="759"/>
      <c r="AM159" s="758"/>
      <c r="AN159" s="755"/>
      <c r="AO159" s="758"/>
      <c r="AP159" s="756"/>
      <c r="AQ159" s="759"/>
      <c r="AR159" s="754"/>
      <c r="AS159" s="760"/>
      <c r="AT159" s="755"/>
      <c r="AU159" s="758"/>
      <c r="AV159" s="755"/>
      <c r="AW159" s="758"/>
      <c r="AX159" s="755"/>
      <c r="AY159" s="758"/>
      <c r="AZ159" s="756"/>
      <c r="BA159" s="760"/>
      <c r="BB159" s="756"/>
      <c r="BC159" s="759"/>
      <c r="BD159" s="754"/>
      <c r="BE159" s="759"/>
      <c r="BF159" s="754"/>
      <c r="BG159" s="760"/>
      <c r="BH159" s="756"/>
      <c r="BI159" s="760"/>
      <c r="BJ159" s="756"/>
      <c r="BK159" s="760"/>
      <c r="BL159" s="755"/>
      <c r="BM159" s="758"/>
      <c r="BN159" s="756"/>
      <c r="BO159" s="760"/>
      <c r="BP159" s="756"/>
      <c r="BQ159" s="759"/>
      <c r="BR159" s="702"/>
      <c r="BS159" s="758"/>
      <c r="BT159" s="755"/>
      <c r="BU159" s="703"/>
      <c r="BV159" s="754"/>
      <c r="BW159" s="760"/>
      <c r="BX159" s="760"/>
      <c r="BY159" s="755"/>
      <c r="BZ159" s="758"/>
      <c r="CA159" s="756"/>
      <c r="CB159" s="760"/>
      <c r="CC159" s="756"/>
      <c r="CD159" s="760"/>
      <c r="CE159" s="755"/>
      <c r="CF159" s="758"/>
      <c r="CG159" s="756"/>
      <c r="CH159" s="759"/>
      <c r="CI159" s="754"/>
      <c r="CJ159" s="760"/>
      <c r="CK159" s="756"/>
      <c r="CL159" s="760"/>
      <c r="CM159" s="755"/>
      <c r="CN159" s="758"/>
      <c r="CO159" s="756"/>
      <c r="CP159" s="759"/>
      <c r="CQ159" s="754"/>
      <c r="CR159" s="759"/>
      <c r="CS159" s="754"/>
      <c r="CT159" s="760"/>
      <c r="CU159" s="755"/>
      <c r="CV159" s="758"/>
      <c r="CW159" s="756"/>
      <c r="CX159" s="760"/>
      <c r="CY159" s="755"/>
    </row>
    <row r="160" spans="3:103" s="509" customFormat="1" ht="36" customHeight="1" x14ac:dyDescent="0.25">
      <c r="C160" s="703">
        <f t="shared" si="2"/>
        <v>99</v>
      </c>
      <c r="D160" s="752"/>
      <c r="E160" s="343"/>
      <c r="F160" s="758"/>
      <c r="G160" s="755"/>
      <c r="H160" s="758"/>
      <c r="I160" s="755"/>
      <c r="J160" s="758"/>
      <c r="K160" s="760"/>
      <c r="L160" s="755"/>
      <c r="M160" s="758"/>
      <c r="N160" s="756"/>
      <c r="O160" s="759"/>
      <c r="P160" s="754"/>
      <c r="Q160" s="759"/>
      <c r="R160" s="758"/>
      <c r="S160" s="756"/>
      <c r="T160" s="759"/>
      <c r="U160" s="757"/>
      <c r="V160" s="758"/>
      <c r="W160" s="755"/>
      <c r="X160" s="758"/>
      <c r="Y160" s="755"/>
      <c r="Z160" s="758"/>
      <c r="AA160" s="755"/>
      <c r="AB160" s="758"/>
      <c r="AC160" s="756"/>
      <c r="AD160" s="760"/>
      <c r="AE160" s="756"/>
      <c r="AF160" s="760"/>
      <c r="AG160" s="756"/>
      <c r="AH160" s="760"/>
      <c r="AI160" s="756"/>
      <c r="AJ160" s="760"/>
      <c r="AK160" s="756"/>
      <c r="AL160" s="759"/>
      <c r="AM160" s="758"/>
      <c r="AN160" s="755"/>
      <c r="AO160" s="758"/>
      <c r="AP160" s="756"/>
      <c r="AQ160" s="759"/>
      <c r="AR160" s="754"/>
      <c r="AS160" s="760"/>
      <c r="AT160" s="755"/>
      <c r="AU160" s="758"/>
      <c r="AV160" s="755"/>
      <c r="AW160" s="758"/>
      <c r="AX160" s="755"/>
      <c r="AY160" s="758"/>
      <c r="AZ160" s="756"/>
      <c r="BA160" s="760"/>
      <c r="BB160" s="756"/>
      <c r="BC160" s="759"/>
      <c r="BD160" s="754"/>
      <c r="BE160" s="759"/>
      <c r="BF160" s="754"/>
      <c r="BG160" s="760"/>
      <c r="BH160" s="756"/>
      <c r="BI160" s="760"/>
      <c r="BJ160" s="756"/>
      <c r="BK160" s="760"/>
      <c r="BL160" s="755"/>
      <c r="BM160" s="758"/>
      <c r="BN160" s="756"/>
      <c r="BO160" s="760"/>
      <c r="BP160" s="756"/>
      <c r="BQ160" s="759"/>
      <c r="BR160" s="702"/>
      <c r="BS160" s="758"/>
      <c r="BT160" s="755"/>
      <c r="BU160" s="703"/>
      <c r="BV160" s="754"/>
      <c r="BW160" s="760"/>
      <c r="BX160" s="760"/>
      <c r="BY160" s="755"/>
      <c r="BZ160" s="758"/>
      <c r="CA160" s="756"/>
      <c r="CB160" s="760"/>
      <c r="CC160" s="756"/>
      <c r="CD160" s="760"/>
      <c r="CE160" s="755"/>
      <c r="CF160" s="758"/>
      <c r="CG160" s="756"/>
      <c r="CH160" s="759"/>
      <c r="CI160" s="754"/>
      <c r="CJ160" s="760"/>
      <c r="CK160" s="756"/>
      <c r="CL160" s="760"/>
      <c r="CM160" s="755"/>
      <c r="CN160" s="758"/>
      <c r="CO160" s="756"/>
      <c r="CP160" s="759"/>
      <c r="CQ160" s="754"/>
      <c r="CR160" s="759"/>
      <c r="CS160" s="754"/>
      <c r="CT160" s="760"/>
      <c r="CU160" s="755"/>
      <c r="CV160" s="758"/>
      <c r="CW160" s="756"/>
      <c r="CX160" s="760"/>
      <c r="CY160" s="755"/>
    </row>
  </sheetData>
  <mergeCells count="71">
    <mergeCell ref="BM8:BQ8"/>
    <mergeCell ref="Z8:AA8"/>
    <mergeCell ref="AB8:AL8"/>
    <mergeCell ref="BD8:BE8"/>
    <mergeCell ref="P8:Q8"/>
    <mergeCell ref="BF7:BL7"/>
    <mergeCell ref="Z7:AA7"/>
    <mergeCell ref="BD7:BE7"/>
    <mergeCell ref="AU8:AV8"/>
    <mergeCell ref="AW8:AX8"/>
    <mergeCell ref="AB7:AL7"/>
    <mergeCell ref="AR8:AT8"/>
    <mergeCell ref="AO7:AQ7"/>
    <mergeCell ref="AY8:BC8"/>
    <mergeCell ref="X8:Y8"/>
    <mergeCell ref="AY7:BC7"/>
    <mergeCell ref="AM8:AN8"/>
    <mergeCell ref="AO8:AQ8"/>
    <mergeCell ref="V8:W8"/>
    <mergeCell ref="BF8:BL8"/>
    <mergeCell ref="F7:G7"/>
    <mergeCell ref="H7:I7"/>
    <mergeCell ref="J7:L7"/>
    <mergeCell ref="AR6:AX6"/>
    <mergeCell ref="C6:C10"/>
    <mergeCell ref="D6:D10"/>
    <mergeCell ref="E6:E10"/>
    <mergeCell ref="F6:Q6"/>
    <mergeCell ref="R6:AA6"/>
    <mergeCell ref="M7:O7"/>
    <mergeCell ref="P7:Q7"/>
    <mergeCell ref="F8:G8"/>
    <mergeCell ref="R8:T8"/>
    <mergeCell ref="H8:I8"/>
    <mergeCell ref="J8:L8"/>
    <mergeCell ref="M8:O8"/>
    <mergeCell ref="BZ6:CM6"/>
    <mergeCell ref="AY6:BE6"/>
    <mergeCell ref="R7:T7"/>
    <mergeCell ref="V7:W7"/>
    <mergeCell ref="X7:Y7"/>
    <mergeCell ref="AM7:AN7"/>
    <mergeCell ref="AB6:AQ6"/>
    <mergeCell ref="AR7:AT7"/>
    <mergeCell ref="AU7:AV7"/>
    <mergeCell ref="AW7:AX7"/>
    <mergeCell ref="BV6:BY7"/>
    <mergeCell ref="BF6:BQ6"/>
    <mergeCell ref="BM7:BQ7"/>
    <mergeCell ref="BW8:BW10"/>
    <mergeCell ref="BX8:BX10"/>
    <mergeCell ref="BY8:BY10"/>
    <mergeCell ref="CV7:CY7"/>
    <mergeCell ref="CF7:CH7"/>
    <mergeCell ref="BZ7:CE7"/>
    <mergeCell ref="CN6:CY6"/>
    <mergeCell ref="BR6:BR10"/>
    <mergeCell ref="BS6:BT9"/>
    <mergeCell ref="BU6:BU10"/>
    <mergeCell ref="CI8:CM8"/>
    <mergeCell ref="CN7:CP7"/>
    <mergeCell ref="BZ8:CE8"/>
    <mergeCell ref="CS7:CU7"/>
    <mergeCell ref="CQ7:CR7"/>
    <mergeCell ref="CF8:CH8"/>
    <mergeCell ref="BV8:BV10"/>
    <mergeCell ref="CV8:CY8"/>
    <mergeCell ref="CI7:CM7"/>
    <mergeCell ref="CN8:CP8"/>
    <mergeCell ref="CQ8:CR8"/>
    <mergeCell ref="CS8:CU8"/>
  </mergeCells>
  <pageMargins left="0.25" right="0.06" top="0.25" bottom="0" header="0" footer="0"/>
  <pageSetup paperSize="8" scale="28" orientation="landscape" horizontalDpi="4294967292" verticalDpi="300" r:id="rId1"/>
  <colBreaks count="1" manualBreakCount="1">
    <brk id="103" min="1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CI90"/>
  <sheetViews>
    <sheetView view="pageBreakPreview" zoomScale="69" zoomScaleNormal="80" zoomScaleSheetLayoutView="69" workbookViewId="0">
      <selection activeCell="F5" sqref="F5:F6"/>
    </sheetView>
  </sheetViews>
  <sheetFormatPr defaultRowHeight="15" x14ac:dyDescent="0.25"/>
  <cols>
    <col min="1" max="1" width="3.7109375" style="84" customWidth="1"/>
    <col min="2" max="5" width="14.28515625" style="90" customWidth="1"/>
    <col min="6" max="6" width="15" style="90" customWidth="1"/>
    <col min="7" max="7" width="13.5703125" style="90" customWidth="1"/>
    <col min="8" max="11" width="16.85546875" style="90" customWidth="1"/>
    <col min="12" max="12" width="14.42578125" style="90" customWidth="1"/>
    <col min="13" max="13" width="18.42578125" style="90" customWidth="1"/>
    <col min="14" max="17" width="14.140625" style="90" customWidth="1"/>
    <col min="18" max="18" width="18.5703125" style="90" customWidth="1"/>
    <col min="19" max="19" width="14.28515625" style="90" customWidth="1"/>
    <col min="20" max="20" width="11" style="90" customWidth="1"/>
    <col min="21" max="22" width="9.140625" style="90"/>
    <col min="23" max="23" width="11.85546875" style="90" customWidth="1"/>
    <col min="24" max="24" width="11.42578125" style="90" customWidth="1"/>
    <col min="25" max="25" width="10.5703125" style="90" customWidth="1"/>
    <col min="26" max="26" width="12.140625" style="90" customWidth="1"/>
    <col min="27" max="27" width="11.140625" style="90" customWidth="1"/>
    <col min="28" max="28" width="8" style="90" customWidth="1"/>
    <col min="29" max="29" width="12" style="90" bestFit="1" customWidth="1"/>
    <col min="30" max="33" width="10.28515625" style="90" customWidth="1"/>
    <col min="34" max="34" width="15.85546875" style="90" customWidth="1"/>
    <col min="35" max="35" width="10.28515625" style="90" customWidth="1"/>
    <col min="36" max="36" width="14.5703125" style="90" customWidth="1"/>
    <col min="37" max="41" width="21.42578125" style="90" customWidth="1"/>
    <col min="42" max="42" width="8.7109375" style="90" customWidth="1"/>
    <col min="43" max="43" width="8.42578125" style="90" customWidth="1"/>
    <col min="44" max="45" width="8.7109375" style="90" customWidth="1"/>
    <col min="46" max="46" width="8.140625" style="90" customWidth="1"/>
    <col min="47" max="47" width="10.28515625" style="90" customWidth="1"/>
    <col min="48" max="48" width="10" style="90" customWidth="1"/>
    <col min="49" max="49" width="9.140625" style="90"/>
    <col min="50" max="50" width="7.5703125" style="90" bestFit="1" customWidth="1"/>
    <col min="51" max="51" width="10.28515625" style="90" customWidth="1"/>
    <col min="52" max="52" width="8.28515625" style="90" customWidth="1"/>
    <col min="53" max="53" width="8.7109375" style="90" customWidth="1"/>
    <col min="54" max="54" width="10.85546875" style="90" customWidth="1"/>
    <col min="55" max="56" width="9.140625" style="90"/>
    <col min="57" max="57" width="8.42578125" style="90" bestFit="1" customWidth="1"/>
    <col min="58" max="58" width="9.140625" style="90"/>
    <col min="59" max="59" width="8" style="90" customWidth="1"/>
    <col min="60" max="60" width="11.42578125" style="90" customWidth="1"/>
    <col min="61" max="61" width="8.7109375" style="90" customWidth="1"/>
    <col min="62" max="62" width="8.42578125" style="90" bestFit="1" customWidth="1"/>
    <col min="63" max="63" width="8.85546875" style="90" bestFit="1" customWidth="1"/>
    <col min="64" max="64" width="7.5703125" style="90" customWidth="1"/>
    <col min="65" max="65" width="8" style="90" customWidth="1"/>
    <col min="66" max="66" width="9.7109375" style="90" customWidth="1"/>
    <col min="67" max="68" width="11.140625" style="90" customWidth="1"/>
    <col min="69" max="87" width="9.140625" style="84"/>
    <col min="88" max="16384" width="9.140625" style="90"/>
  </cols>
  <sheetData>
    <row r="1" spans="1:87" s="84" customFormat="1" x14ac:dyDescent="0.25"/>
    <row r="2" spans="1:87" s="84" customFormat="1" x14ac:dyDescent="0.25"/>
    <row r="3" spans="1:87" s="84" customFormat="1" x14ac:dyDescent="0.25"/>
    <row r="4" spans="1:87" s="704" customFormat="1" ht="30" customHeight="1" x14ac:dyDescent="0.35">
      <c r="B4" s="704" t="s">
        <v>13</v>
      </c>
      <c r="E4" s="802" t="s">
        <v>14</v>
      </c>
      <c r="F4" s="704" t="str">
        <f>Cover!F17</f>
        <v>JAWA TENGAH</v>
      </c>
    </row>
    <row r="5" spans="1:87" s="704" customFormat="1" ht="30" customHeight="1" x14ac:dyDescent="0.35">
      <c r="B5" s="704" t="s">
        <v>895</v>
      </c>
      <c r="E5" s="802" t="s">
        <v>14</v>
      </c>
      <c r="F5" s="1047" t="str">
        <f>Cover!F18</f>
        <v>SUKOHARJO</v>
      </c>
      <c r="AZ5" s="1248"/>
      <c r="BB5" s="1241"/>
      <c r="BC5" s="1241"/>
    </row>
    <row r="6" spans="1:87" s="704" customFormat="1" ht="30" customHeight="1" x14ac:dyDescent="0.35">
      <c r="B6" s="704" t="s">
        <v>12</v>
      </c>
      <c r="E6" s="802" t="s">
        <v>14</v>
      </c>
      <c r="F6" s="1047" t="str">
        <f>Cover!F19</f>
        <v>MOJOLABAN</v>
      </c>
      <c r="AZ6" s="1248"/>
    </row>
    <row r="7" spans="1:87" s="704" customFormat="1" ht="30" customHeight="1" x14ac:dyDescent="0.35">
      <c r="B7" s="704" t="s">
        <v>11</v>
      </c>
      <c r="E7" s="802" t="s">
        <v>14</v>
      </c>
      <c r="F7" s="704" t="str">
        <f>Cover!F20</f>
        <v>BEKONANG</v>
      </c>
      <c r="AZ7" s="1248"/>
    </row>
    <row r="8" spans="1:87" s="704" customFormat="1" ht="30" customHeight="1" x14ac:dyDescent="0.35">
      <c r="B8" s="704" t="s">
        <v>890</v>
      </c>
      <c r="E8" s="802" t="s">
        <v>14</v>
      </c>
      <c r="F8" s="704" t="str">
        <f>Cover!F21</f>
        <v>RT003-RW008</v>
      </c>
      <c r="AZ8" s="705"/>
    </row>
    <row r="9" spans="1:87" s="704" customFormat="1" ht="30" customHeight="1" x14ac:dyDescent="0.35">
      <c r="B9" s="704" t="s">
        <v>158</v>
      </c>
      <c r="E9" s="802" t="s">
        <v>14</v>
      </c>
      <c r="F9" s="704" t="str">
        <f>Cover!F22</f>
        <v>25 OKTOBER 2021</v>
      </c>
    </row>
    <row r="10" spans="1:87" s="704" customFormat="1" ht="30" customHeight="1" x14ac:dyDescent="0.35">
      <c r="B10" s="704" t="s">
        <v>853</v>
      </c>
      <c r="E10" s="802" t="s">
        <v>14</v>
      </c>
      <c r="F10" s="803" t="s">
        <v>848</v>
      </c>
      <c r="I10" s="704" t="s">
        <v>14</v>
      </c>
      <c r="J10" s="1042" t="s">
        <v>941</v>
      </c>
    </row>
    <row r="11" spans="1:87" s="704" customFormat="1" ht="30" customHeight="1" x14ac:dyDescent="0.35">
      <c r="E11" s="802"/>
      <c r="F11" s="803" t="s">
        <v>849</v>
      </c>
      <c r="I11" s="704" t="s">
        <v>14</v>
      </c>
      <c r="J11" s="1043" t="s">
        <v>942</v>
      </c>
    </row>
    <row r="12" spans="1:87" s="84" customFormat="1" ht="21.75" thickBot="1" x14ac:dyDescent="0.4">
      <c r="AM12" s="704"/>
      <c r="AN12" s="704"/>
      <c r="AO12" s="704"/>
      <c r="AP12" s="704"/>
      <c r="AQ12" s="704"/>
      <c r="AR12" s="704"/>
      <c r="AS12" s="704"/>
      <c r="AT12" s="704"/>
      <c r="AU12" s="704"/>
      <c r="AV12" s="704"/>
      <c r="AW12" s="704"/>
      <c r="AX12" s="704"/>
      <c r="AY12" s="704"/>
      <c r="AZ12" s="704"/>
      <c r="BA12" s="704"/>
      <c r="BB12" s="704"/>
      <c r="BC12" s="704"/>
      <c r="BD12" s="704"/>
      <c r="BE12" s="704"/>
      <c r="BF12" s="704"/>
      <c r="BG12" s="704"/>
      <c r="BH12" s="704"/>
      <c r="BI12" s="704"/>
      <c r="BJ12" s="704"/>
      <c r="BK12" s="704"/>
      <c r="BL12" s="704"/>
      <c r="BM12" s="704"/>
      <c r="BN12" s="704"/>
      <c r="BO12" s="704"/>
      <c r="BP12" s="704"/>
      <c r="BQ12" s="704"/>
      <c r="BR12" s="704"/>
      <c r="BS12" s="704"/>
      <c r="BT12" s="704"/>
      <c r="BU12" s="704"/>
      <c r="BV12" s="704"/>
      <c r="BW12" s="704"/>
    </row>
    <row r="13" spans="1:87" ht="54.75" customHeight="1" thickTop="1" x14ac:dyDescent="0.35">
      <c r="B13" s="1242" t="s">
        <v>223</v>
      </c>
      <c r="C13" s="1243"/>
      <c r="D13" s="1243"/>
      <c r="E13" s="1244"/>
      <c r="F13" s="1244"/>
      <c r="G13" s="1245"/>
      <c r="H13" s="1172" t="s">
        <v>224</v>
      </c>
      <c r="I13" s="1173"/>
      <c r="J13" s="1173"/>
      <c r="K13" s="1173"/>
      <c r="L13" s="1173"/>
      <c r="M13" s="1173"/>
      <c r="N13" s="1173"/>
      <c r="O13" s="1173"/>
      <c r="P13" s="1173"/>
      <c r="Q13" s="1173"/>
      <c r="R13" s="1173"/>
      <c r="S13" s="1173"/>
      <c r="T13" s="1172" t="s">
        <v>225</v>
      </c>
      <c r="U13" s="1173"/>
      <c r="V13" s="1173"/>
      <c r="W13" s="1173"/>
      <c r="X13" s="1173"/>
      <c r="Y13" s="1173"/>
      <c r="Z13" s="1173"/>
      <c r="AA13" s="1173"/>
      <c r="AB13" s="1173"/>
      <c r="AC13" s="1173"/>
      <c r="AD13" s="1173"/>
      <c r="AE13" s="1173"/>
      <c r="AF13" s="1173"/>
      <c r="AG13" s="1173"/>
      <c r="AH13" s="1173"/>
      <c r="AI13" s="1173"/>
      <c r="AJ13" s="1173"/>
      <c r="AK13" s="1246" t="s">
        <v>428</v>
      </c>
      <c r="AL13" s="1247"/>
      <c r="AM13" s="704"/>
      <c r="AN13" s="704"/>
      <c r="AO13" s="704"/>
      <c r="AP13" s="704"/>
      <c r="AQ13" s="704"/>
      <c r="AR13" s="704"/>
      <c r="AS13" s="704"/>
      <c r="AT13" s="704"/>
      <c r="AU13" s="704"/>
      <c r="AV13" s="704"/>
      <c r="AW13" s="704"/>
      <c r="AX13" s="704"/>
      <c r="AY13" s="704"/>
      <c r="AZ13" s="704"/>
      <c r="BA13" s="704"/>
      <c r="BB13" s="704"/>
      <c r="BC13" s="704"/>
      <c r="BD13" s="704"/>
      <c r="BE13" s="704"/>
      <c r="BF13" s="704"/>
      <c r="BG13" s="704"/>
      <c r="BH13" s="704"/>
      <c r="BI13" s="704"/>
      <c r="BJ13" s="704"/>
      <c r="BK13" s="704"/>
      <c r="BL13" s="704"/>
      <c r="BM13" s="704"/>
      <c r="BN13" s="704"/>
      <c r="BO13" s="704"/>
      <c r="BP13" s="704"/>
      <c r="BQ13" s="704"/>
      <c r="BR13" s="704"/>
      <c r="BS13" s="704"/>
      <c r="BT13" s="704"/>
      <c r="BU13" s="704"/>
      <c r="BV13" s="704"/>
      <c r="BW13" s="704"/>
    </row>
    <row r="14" spans="1:87" s="64" customFormat="1" ht="117.75" customHeight="1" x14ac:dyDescent="0.35">
      <c r="A14" s="92"/>
      <c r="B14" s="1219" t="s">
        <v>238</v>
      </c>
      <c r="C14" s="1220"/>
      <c r="D14" s="1220"/>
      <c r="E14" s="1220"/>
      <c r="F14" s="1220"/>
      <c r="G14" s="1221"/>
      <c r="H14" s="1219" t="s">
        <v>254</v>
      </c>
      <c r="I14" s="1220"/>
      <c r="J14" s="1220"/>
      <c r="K14" s="1220"/>
      <c r="L14" s="1233"/>
      <c r="M14" s="1238" t="s">
        <v>780</v>
      </c>
      <c r="N14" s="1220"/>
      <c r="O14" s="1220"/>
      <c r="P14" s="1220"/>
      <c r="Q14" s="1220"/>
      <c r="R14" s="1220"/>
      <c r="S14" s="1220"/>
      <c r="T14" s="1219" t="s">
        <v>253</v>
      </c>
      <c r="U14" s="1220"/>
      <c r="V14" s="1220"/>
      <c r="W14" s="1220"/>
      <c r="X14" s="1220"/>
      <c r="Y14" s="1220"/>
      <c r="Z14" s="1233"/>
      <c r="AA14" s="1213" t="s">
        <v>173</v>
      </c>
      <c r="AB14" s="1182" t="s">
        <v>198</v>
      </c>
      <c r="AC14" s="1182"/>
      <c r="AD14" s="1182"/>
      <c r="AE14" s="1238" t="s">
        <v>781</v>
      </c>
      <c r="AF14" s="1220"/>
      <c r="AG14" s="1220"/>
      <c r="AH14" s="1220"/>
      <c r="AI14" s="1220"/>
      <c r="AJ14" s="1220"/>
      <c r="AK14" s="1239" t="s">
        <v>782</v>
      </c>
      <c r="AL14" s="1240"/>
      <c r="AM14" s="704"/>
      <c r="AN14" s="704"/>
      <c r="AO14" s="704"/>
      <c r="AP14" s="704"/>
      <c r="AQ14" s="704"/>
      <c r="AR14" s="704"/>
      <c r="AS14" s="704"/>
      <c r="AT14" s="704"/>
      <c r="AU14" s="704"/>
      <c r="AV14" s="704"/>
      <c r="AW14" s="704"/>
      <c r="AX14" s="704"/>
      <c r="AY14" s="704"/>
      <c r="AZ14" s="704"/>
      <c r="BA14" s="704"/>
      <c r="BB14" s="704"/>
      <c r="BC14" s="704"/>
      <c r="BD14" s="704"/>
      <c r="BE14" s="704"/>
      <c r="BF14" s="704"/>
      <c r="BG14" s="704"/>
      <c r="BH14" s="704"/>
      <c r="BI14" s="704"/>
      <c r="BJ14" s="704"/>
      <c r="BK14" s="704"/>
      <c r="BL14" s="704"/>
      <c r="BM14" s="704"/>
      <c r="BN14" s="704"/>
      <c r="BO14" s="704"/>
      <c r="BP14" s="704"/>
      <c r="BQ14" s="704"/>
      <c r="BR14" s="704"/>
      <c r="BS14" s="704"/>
      <c r="BT14" s="704"/>
      <c r="BU14" s="704"/>
      <c r="BV14" s="704"/>
      <c r="BW14" s="704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</row>
    <row r="15" spans="1:87" ht="111" customHeight="1" thickBot="1" x14ac:dyDescent="0.4">
      <c r="B15" s="1222" t="s">
        <v>850</v>
      </c>
      <c r="C15" s="1224" t="s">
        <v>290</v>
      </c>
      <c r="D15" s="1224" t="s">
        <v>539</v>
      </c>
      <c r="E15" s="1226" t="s">
        <v>201</v>
      </c>
      <c r="F15" s="1228" t="s">
        <v>285</v>
      </c>
      <c r="G15" s="1187" t="s">
        <v>540</v>
      </c>
      <c r="H15" s="1236" t="s">
        <v>857</v>
      </c>
      <c r="I15" s="1209" t="s">
        <v>605</v>
      </c>
      <c r="J15" s="1207" t="s">
        <v>606</v>
      </c>
      <c r="K15" s="1209" t="s">
        <v>882</v>
      </c>
      <c r="L15" s="1216" t="s">
        <v>668</v>
      </c>
      <c r="M15" s="1209" t="s">
        <v>607</v>
      </c>
      <c r="N15" s="1209" t="s">
        <v>604</v>
      </c>
      <c r="O15" s="1209" t="s">
        <v>601</v>
      </c>
      <c r="P15" s="1209" t="s">
        <v>602</v>
      </c>
      <c r="Q15" s="1209" t="s">
        <v>600</v>
      </c>
      <c r="R15" s="1209" t="s">
        <v>603</v>
      </c>
      <c r="S15" s="1216" t="s">
        <v>652</v>
      </c>
      <c r="T15" s="1234" t="s">
        <v>292</v>
      </c>
      <c r="U15" s="1235"/>
      <c r="V15" s="1212"/>
      <c r="W15" s="1211" t="s">
        <v>196</v>
      </c>
      <c r="X15" s="1212"/>
      <c r="Y15" s="1249" t="s">
        <v>197</v>
      </c>
      <c r="Z15" s="1249"/>
      <c r="AA15" s="1214"/>
      <c r="AB15" s="1231" t="s">
        <v>207</v>
      </c>
      <c r="AC15" s="1231" t="s">
        <v>208</v>
      </c>
      <c r="AD15" s="1231" t="s">
        <v>209</v>
      </c>
      <c r="AE15" s="1199" t="s">
        <v>883</v>
      </c>
      <c r="AF15" s="1201" t="s">
        <v>783</v>
      </c>
      <c r="AG15" s="1202"/>
      <c r="AH15" s="1203" t="s">
        <v>851</v>
      </c>
      <c r="AI15" s="1205" t="s">
        <v>784</v>
      </c>
      <c r="AJ15" s="1164" t="s">
        <v>858</v>
      </c>
      <c r="AK15" s="1059"/>
      <c r="AL15" s="1060"/>
      <c r="AM15" s="704"/>
      <c r="AN15" s="704"/>
      <c r="AO15" s="704"/>
      <c r="AP15" s="704"/>
      <c r="AQ15" s="704"/>
      <c r="AR15" s="704"/>
      <c r="AS15" s="704"/>
      <c r="AT15" s="704"/>
      <c r="AU15" s="704"/>
      <c r="AV15" s="704"/>
      <c r="AW15" s="704"/>
      <c r="AX15" s="704"/>
      <c r="AY15" s="704"/>
      <c r="AZ15" s="704"/>
      <c r="BA15" s="704"/>
      <c r="BB15" s="704"/>
      <c r="BC15" s="704"/>
      <c r="BD15" s="704"/>
      <c r="BE15" s="704"/>
      <c r="BF15" s="704"/>
      <c r="BG15" s="704"/>
      <c r="BH15" s="704"/>
      <c r="BI15" s="704"/>
      <c r="BJ15" s="704"/>
      <c r="BK15" s="704"/>
      <c r="BL15" s="704"/>
      <c r="BM15" s="704"/>
      <c r="BN15" s="704"/>
      <c r="BO15" s="704"/>
      <c r="BP15" s="704"/>
      <c r="BQ15" s="704"/>
      <c r="BR15" s="704"/>
      <c r="BS15" s="704"/>
      <c r="BT15" s="704"/>
      <c r="BU15" s="704"/>
      <c r="BV15" s="704"/>
      <c r="BW15" s="704"/>
    </row>
    <row r="16" spans="1:87" ht="111" customHeight="1" thickBot="1" x14ac:dyDescent="0.4">
      <c r="B16" s="1223"/>
      <c r="C16" s="1225"/>
      <c r="D16" s="1225"/>
      <c r="E16" s="1227"/>
      <c r="F16" s="1229"/>
      <c r="G16" s="1188"/>
      <c r="H16" s="1237"/>
      <c r="I16" s="1210"/>
      <c r="J16" s="1208"/>
      <c r="K16" s="1210"/>
      <c r="L16" s="1217"/>
      <c r="M16" s="1210"/>
      <c r="N16" s="1210"/>
      <c r="O16" s="1210"/>
      <c r="P16" s="1210"/>
      <c r="Q16" s="1210"/>
      <c r="R16" s="1210"/>
      <c r="S16" s="1217"/>
      <c r="T16" s="706" t="s">
        <v>202</v>
      </c>
      <c r="U16" s="707" t="s">
        <v>203</v>
      </c>
      <c r="V16" s="707" t="s">
        <v>204</v>
      </c>
      <c r="W16" s="708" t="s">
        <v>219</v>
      </c>
      <c r="X16" s="708" t="s">
        <v>205</v>
      </c>
      <c r="Y16" s="708" t="s">
        <v>220</v>
      </c>
      <c r="Z16" s="708" t="s">
        <v>206</v>
      </c>
      <c r="AA16" s="1215"/>
      <c r="AB16" s="1232"/>
      <c r="AC16" s="1232"/>
      <c r="AD16" s="1232"/>
      <c r="AE16" s="1200"/>
      <c r="AF16" s="709" t="s">
        <v>35</v>
      </c>
      <c r="AG16" s="709" t="s">
        <v>36</v>
      </c>
      <c r="AH16" s="1204"/>
      <c r="AI16" s="1206"/>
      <c r="AJ16" s="1165"/>
      <c r="AK16" s="710" t="s">
        <v>35</v>
      </c>
      <c r="AL16" s="711" t="s">
        <v>36</v>
      </c>
      <c r="AM16" s="704"/>
      <c r="AN16" s="704"/>
      <c r="AO16" s="704"/>
      <c r="AP16" s="704"/>
      <c r="AQ16" s="704"/>
      <c r="AR16" s="704"/>
      <c r="AS16" s="704"/>
      <c r="AT16" s="704"/>
      <c r="AU16" s="704"/>
      <c r="AV16" s="704"/>
      <c r="AW16" s="704"/>
      <c r="AX16" s="704"/>
      <c r="AY16" s="704"/>
      <c r="AZ16" s="704"/>
      <c r="BA16" s="704"/>
      <c r="BB16" s="704"/>
      <c r="BC16" s="704"/>
      <c r="BD16" s="704"/>
      <c r="BE16" s="704"/>
      <c r="BF16" s="704"/>
      <c r="BG16" s="704"/>
      <c r="BH16" s="704"/>
      <c r="BI16" s="704"/>
      <c r="BJ16" s="704"/>
      <c r="BK16" s="704"/>
      <c r="BL16" s="704"/>
      <c r="BM16" s="704"/>
      <c r="BN16" s="704"/>
      <c r="BO16" s="704"/>
      <c r="BP16" s="704"/>
      <c r="BQ16" s="704"/>
      <c r="BR16" s="704"/>
      <c r="BS16" s="704"/>
      <c r="BT16" s="704"/>
      <c r="BU16" s="704"/>
      <c r="BV16" s="704"/>
      <c r="BW16" s="704"/>
    </row>
    <row r="17" spans="1:87" s="117" customFormat="1" ht="16.5" customHeight="1" x14ac:dyDescent="0.35">
      <c r="A17" s="112"/>
      <c r="B17" s="712">
        <v>1</v>
      </c>
      <c r="C17" s="713">
        <v>2</v>
      </c>
      <c r="D17" s="713">
        <v>3</v>
      </c>
      <c r="E17" s="713">
        <v>4</v>
      </c>
      <c r="F17" s="1230"/>
      <c r="G17" s="1189"/>
      <c r="H17" s="273">
        <v>5</v>
      </c>
      <c r="I17" s="275">
        <v>6</v>
      </c>
      <c r="J17" s="274">
        <v>7</v>
      </c>
      <c r="K17" s="806">
        <v>8</v>
      </c>
      <c r="L17" s="1218"/>
      <c r="M17" s="807">
        <v>9</v>
      </c>
      <c r="N17" s="808">
        <v>10</v>
      </c>
      <c r="O17" s="808">
        <v>11</v>
      </c>
      <c r="P17" s="808">
        <v>12</v>
      </c>
      <c r="Q17" s="807">
        <v>13</v>
      </c>
      <c r="R17" s="809">
        <v>14</v>
      </c>
      <c r="S17" s="1218"/>
      <c r="T17" s="1134">
        <v>15</v>
      </c>
      <c r="U17" s="1135"/>
      <c r="V17" s="1136"/>
      <c r="W17" s="1138">
        <v>16</v>
      </c>
      <c r="X17" s="1136"/>
      <c r="Y17" s="1138">
        <v>17</v>
      </c>
      <c r="Z17" s="1136"/>
      <c r="AA17" s="807">
        <v>18</v>
      </c>
      <c r="AB17" s="1138">
        <v>19</v>
      </c>
      <c r="AC17" s="1135"/>
      <c r="AD17" s="1136"/>
      <c r="AE17" s="274">
        <v>20</v>
      </c>
      <c r="AF17" s="1138">
        <v>21</v>
      </c>
      <c r="AG17" s="1136"/>
      <c r="AH17" s="807">
        <v>22</v>
      </c>
      <c r="AI17" s="714">
        <v>23</v>
      </c>
      <c r="AJ17" s="274">
        <v>24</v>
      </c>
      <c r="AK17" s="1161">
        <v>27</v>
      </c>
      <c r="AL17" s="1168"/>
      <c r="AM17" s="704"/>
      <c r="AN17" s="704"/>
      <c r="AO17" s="704"/>
      <c r="AP17" s="704"/>
      <c r="AQ17" s="704"/>
      <c r="AR17" s="704"/>
      <c r="AS17" s="704"/>
      <c r="AT17" s="704"/>
      <c r="AU17" s="704"/>
      <c r="AV17" s="704"/>
      <c r="AW17" s="704"/>
      <c r="AX17" s="704"/>
      <c r="AY17" s="704"/>
      <c r="AZ17" s="704"/>
      <c r="BA17" s="704"/>
      <c r="BB17" s="704"/>
      <c r="BC17" s="704"/>
      <c r="BD17" s="704"/>
      <c r="BE17" s="704"/>
      <c r="BF17" s="704"/>
      <c r="BG17" s="704"/>
      <c r="BH17" s="704"/>
      <c r="BI17" s="704"/>
      <c r="BJ17" s="704"/>
      <c r="BK17" s="704"/>
      <c r="BL17" s="704"/>
      <c r="BM17" s="704"/>
      <c r="BN17" s="704"/>
      <c r="BO17" s="704"/>
      <c r="BP17" s="704"/>
      <c r="BQ17" s="704"/>
      <c r="BR17" s="704"/>
      <c r="BS17" s="704"/>
      <c r="BT17" s="704"/>
      <c r="BU17" s="704"/>
      <c r="BV17" s="704"/>
      <c r="BW17" s="704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</row>
    <row r="18" spans="1:87" ht="15" customHeight="1" x14ac:dyDescent="0.35">
      <c r="B18" s="545" t="s">
        <v>214</v>
      </c>
      <c r="C18" s="277" t="s">
        <v>214</v>
      </c>
      <c r="D18" s="277" t="s">
        <v>216</v>
      </c>
      <c r="E18" s="277" t="s">
        <v>215</v>
      </c>
      <c r="F18" s="715" t="s">
        <v>218</v>
      </c>
      <c r="G18" s="716" t="s">
        <v>218</v>
      </c>
      <c r="H18" s="278" t="s">
        <v>217</v>
      </c>
      <c r="I18" s="278" t="s">
        <v>217</v>
      </c>
      <c r="J18" s="277" t="s">
        <v>217</v>
      </c>
      <c r="K18" s="277" t="s">
        <v>217</v>
      </c>
      <c r="L18" s="639" t="s">
        <v>217</v>
      </c>
      <c r="M18" s="277" t="s">
        <v>217</v>
      </c>
      <c r="N18" s="277" t="s">
        <v>217</v>
      </c>
      <c r="O18" s="277" t="s">
        <v>217</v>
      </c>
      <c r="P18" s="277" t="s">
        <v>217</v>
      </c>
      <c r="Q18" s="277" t="s">
        <v>217</v>
      </c>
      <c r="R18" s="277" t="s">
        <v>217</v>
      </c>
      <c r="S18" s="639" t="s">
        <v>217</v>
      </c>
      <c r="T18" s="276" t="s">
        <v>2</v>
      </c>
      <c r="U18" s="277" t="s">
        <v>1</v>
      </c>
      <c r="V18" s="277" t="s">
        <v>0</v>
      </c>
      <c r="W18" s="277" t="s">
        <v>2</v>
      </c>
      <c r="X18" s="277" t="s">
        <v>1</v>
      </c>
      <c r="Y18" s="277" t="s">
        <v>2</v>
      </c>
      <c r="Z18" s="277" t="s">
        <v>1</v>
      </c>
      <c r="AA18" s="717" t="s">
        <v>214</v>
      </c>
      <c r="AB18" s="717" t="s">
        <v>2</v>
      </c>
      <c r="AC18" s="717" t="s">
        <v>1</v>
      </c>
      <c r="AD18" s="717" t="s">
        <v>0</v>
      </c>
      <c r="AE18" s="277" t="s">
        <v>217</v>
      </c>
      <c r="AF18" s="277" t="s">
        <v>2</v>
      </c>
      <c r="AG18" s="277" t="s">
        <v>1</v>
      </c>
      <c r="AH18" s="277" t="s">
        <v>217</v>
      </c>
      <c r="AI18" s="715" t="s">
        <v>217</v>
      </c>
      <c r="AJ18" s="277" t="s">
        <v>217</v>
      </c>
      <c r="AK18" s="279" t="s">
        <v>2</v>
      </c>
      <c r="AL18" s="459" t="s">
        <v>1</v>
      </c>
      <c r="AM18" s="704"/>
      <c r="AN18" s="704"/>
      <c r="AO18" s="704"/>
      <c r="AP18" s="704"/>
      <c r="AQ18" s="704"/>
      <c r="AR18" s="704"/>
      <c r="AS18" s="704"/>
      <c r="AT18" s="704"/>
      <c r="AU18" s="704"/>
      <c r="AV18" s="704"/>
      <c r="AW18" s="704"/>
      <c r="AX18" s="704"/>
      <c r="AY18" s="704"/>
      <c r="AZ18" s="704"/>
      <c r="BA18" s="704"/>
      <c r="BB18" s="704"/>
      <c r="BC18" s="704"/>
      <c r="BD18" s="704"/>
      <c r="BE18" s="704"/>
      <c r="BF18" s="704"/>
      <c r="BG18" s="704"/>
      <c r="BH18" s="704"/>
      <c r="BI18" s="704"/>
      <c r="BJ18" s="704"/>
      <c r="BK18" s="704"/>
      <c r="BL18" s="704"/>
      <c r="BM18" s="704"/>
      <c r="BN18" s="704"/>
      <c r="BO18" s="704"/>
      <c r="BP18" s="704"/>
      <c r="BQ18" s="704"/>
      <c r="BR18" s="704"/>
      <c r="BS18" s="704"/>
      <c r="BT18" s="704"/>
      <c r="BU18" s="704"/>
      <c r="BV18" s="704"/>
      <c r="BW18" s="704"/>
    </row>
    <row r="19" spans="1:87" s="1004" customFormat="1" ht="97.9" customHeight="1" x14ac:dyDescent="0.35">
      <c r="A19" s="989"/>
      <c r="B19" s="996">
        <v>0.93</v>
      </c>
      <c r="C19" s="996">
        <v>0.8</v>
      </c>
      <c r="D19" s="990">
        <v>40</v>
      </c>
      <c r="E19" s="997">
        <v>0.1</v>
      </c>
      <c r="F19" s="998"/>
      <c r="G19" s="998"/>
      <c r="H19" s="999">
        <v>685</v>
      </c>
      <c r="I19" s="999">
        <v>685</v>
      </c>
      <c r="J19" s="999">
        <v>685</v>
      </c>
      <c r="K19" s="999">
        <v>300</v>
      </c>
      <c r="L19" s="1000"/>
      <c r="M19" s="996">
        <v>0</v>
      </c>
      <c r="N19" s="996">
        <v>0</v>
      </c>
      <c r="O19" s="996">
        <v>0</v>
      </c>
      <c r="P19" s="996">
        <v>0</v>
      </c>
      <c r="Q19" s="996">
        <v>50</v>
      </c>
      <c r="R19" s="996">
        <v>0</v>
      </c>
      <c r="S19" s="1001"/>
      <c r="T19" s="990">
        <v>1</v>
      </c>
      <c r="U19" s="990"/>
      <c r="V19" s="990"/>
      <c r="W19" s="990"/>
      <c r="X19" s="990"/>
      <c r="Y19" s="990"/>
      <c r="Z19" s="990"/>
      <c r="AA19" s="996"/>
      <c r="AB19" s="990"/>
      <c r="AC19" s="990"/>
      <c r="AD19" s="990"/>
      <c r="AE19" s="996">
        <v>50</v>
      </c>
      <c r="AF19" s="1002">
        <v>1</v>
      </c>
      <c r="AG19" s="1002"/>
      <c r="AH19" s="996">
        <v>1000</v>
      </c>
      <c r="AI19" s="998"/>
      <c r="AJ19" s="996">
        <v>50</v>
      </c>
      <c r="AK19" s="1002"/>
      <c r="AL19" s="1002">
        <v>1</v>
      </c>
      <c r="AM19" s="1003"/>
      <c r="AN19" s="1003"/>
      <c r="AO19" s="1003"/>
      <c r="AP19" s="1003"/>
      <c r="AQ19" s="1003"/>
      <c r="AR19" s="1003"/>
      <c r="AS19" s="1003"/>
      <c r="AT19" s="1003"/>
      <c r="AU19" s="1003"/>
      <c r="AV19" s="1003"/>
      <c r="AW19" s="1003"/>
      <c r="AX19" s="1003"/>
      <c r="AY19" s="1003"/>
      <c r="AZ19" s="1003"/>
      <c r="BA19" s="1003"/>
      <c r="BB19" s="1003"/>
      <c r="BC19" s="1003"/>
      <c r="BD19" s="1003"/>
      <c r="BE19" s="1003"/>
      <c r="BF19" s="1003"/>
      <c r="BG19" s="1003"/>
      <c r="BH19" s="1003"/>
      <c r="BI19" s="1003"/>
      <c r="BJ19" s="1003"/>
      <c r="BK19" s="1003"/>
      <c r="BL19" s="1003"/>
      <c r="BM19" s="1003"/>
      <c r="BN19" s="1003"/>
      <c r="BO19" s="1003"/>
      <c r="BP19" s="1003"/>
      <c r="BQ19" s="1003"/>
      <c r="BR19" s="1003"/>
      <c r="BS19" s="1003"/>
      <c r="BT19" s="1003"/>
      <c r="BU19" s="1003"/>
      <c r="BV19" s="1003"/>
      <c r="BW19" s="1003"/>
      <c r="BX19" s="989"/>
      <c r="BY19" s="989"/>
      <c r="BZ19" s="989"/>
      <c r="CA19" s="989"/>
      <c r="CB19" s="989"/>
      <c r="CC19" s="989"/>
      <c r="CD19" s="989"/>
      <c r="CE19" s="989"/>
      <c r="CF19" s="989"/>
      <c r="CG19" s="989"/>
      <c r="CH19" s="989"/>
      <c r="CI19" s="989"/>
    </row>
    <row r="20" spans="1:87" s="89" customFormat="1" ht="15.75" customHeight="1" x14ac:dyDescent="0.35">
      <c r="AM20" s="704"/>
      <c r="AN20" s="704"/>
      <c r="AO20" s="704"/>
      <c r="AP20" s="704"/>
      <c r="AQ20" s="704"/>
      <c r="AR20" s="704"/>
      <c r="AS20" s="704"/>
      <c r="AT20" s="704"/>
      <c r="AU20" s="704"/>
      <c r="AV20" s="704"/>
      <c r="AW20" s="704"/>
      <c r="AX20" s="704"/>
      <c r="AY20" s="704"/>
      <c r="AZ20" s="704"/>
      <c r="BA20" s="704"/>
      <c r="BB20" s="704"/>
      <c r="BC20" s="704"/>
      <c r="BD20" s="704"/>
      <c r="BE20" s="704"/>
      <c r="BF20" s="704"/>
      <c r="BG20" s="704"/>
      <c r="BH20" s="704"/>
      <c r="BI20" s="704"/>
      <c r="BJ20" s="704"/>
      <c r="BK20" s="704"/>
      <c r="BL20" s="704"/>
      <c r="BM20" s="704"/>
      <c r="BN20" s="704"/>
      <c r="BO20" s="704"/>
      <c r="BP20" s="704"/>
      <c r="BQ20" s="704"/>
      <c r="BR20" s="704"/>
      <c r="BS20" s="704"/>
      <c r="BT20" s="704"/>
      <c r="BU20" s="704"/>
      <c r="BV20" s="704"/>
      <c r="BW20" s="704"/>
    </row>
    <row r="21" spans="1:87" s="89" customFormat="1" ht="39.75" customHeight="1" thickBot="1" x14ac:dyDescent="0.4">
      <c r="AM21" s="704"/>
      <c r="AN21" s="704"/>
      <c r="AO21" s="704"/>
      <c r="AP21" s="704"/>
      <c r="AQ21" s="704"/>
      <c r="AR21" s="704"/>
      <c r="AS21" s="704"/>
      <c r="AT21" s="704"/>
      <c r="AU21" s="704"/>
      <c r="AV21" s="704"/>
      <c r="AW21" s="704"/>
      <c r="AX21" s="704"/>
      <c r="AY21" s="704"/>
      <c r="AZ21" s="704"/>
      <c r="BA21" s="704"/>
      <c r="BB21" s="704"/>
      <c r="BC21" s="704"/>
      <c r="BD21" s="704"/>
      <c r="BE21" s="704"/>
      <c r="BF21" s="704"/>
      <c r="BG21" s="704"/>
      <c r="BH21" s="704"/>
      <c r="BI21" s="704"/>
      <c r="BJ21" s="704"/>
      <c r="BK21" s="704"/>
      <c r="BL21" s="704"/>
      <c r="BM21" s="704"/>
      <c r="BN21" s="704"/>
      <c r="BO21" s="704"/>
      <c r="BP21" s="704"/>
      <c r="BQ21" s="704"/>
      <c r="BR21" s="704"/>
      <c r="BS21" s="704"/>
      <c r="BT21" s="704"/>
      <c r="BU21" s="704"/>
      <c r="BV21" s="704"/>
      <c r="BW21" s="704"/>
    </row>
    <row r="22" spans="1:87" s="89" customFormat="1" ht="60" customHeight="1" thickTop="1" x14ac:dyDescent="0.25">
      <c r="B22" s="1169" t="s">
        <v>708</v>
      </c>
      <c r="C22" s="1170"/>
      <c r="D22" s="1170"/>
      <c r="E22" s="1171"/>
      <c r="F22" s="1172" t="s">
        <v>785</v>
      </c>
      <c r="G22" s="1173"/>
      <c r="H22" s="1173"/>
      <c r="I22" s="1173"/>
      <c r="J22" s="1173"/>
      <c r="K22" s="1173"/>
      <c r="L22" s="1173"/>
      <c r="M22" s="1173"/>
      <c r="N22" s="1173"/>
      <c r="O22" s="1173"/>
      <c r="P22" s="1173"/>
      <c r="Q22" s="1173"/>
      <c r="R22" s="1173"/>
      <c r="S22" s="1173"/>
      <c r="T22" s="1173"/>
      <c r="U22" s="1174" t="s">
        <v>786</v>
      </c>
      <c r="V22" s="1175"/>
      <c r="W22" s="1175"/>
      <c r="X22" s="1175"/>
      <c r="Y22" s="1175"/>
      <c r="Z22" s="1175"/>
      <c r="AA22" s="1175"/>
      <c r="AB22" s="1175"/>
      <c r="AC22" s="1175"/>
      <c r="AD22" s="1175"/>
      <c r="AE22" s="1176"/>
      <c r="AF22" s="1177"/>
      <c r="AG22" s="1170" t="s">
        <v>670</v>
      </c>
      <c r="AH22" s="1170"/>
      <c r="AI22" s="1170"/>
      <c r="AJ22" s="1170"/>
      <c r="AK22" s="1170"/>
      <c r="AL22" s="1170"/>
      <c r="AM22" s="718"/>
    </row>
    <row r="23" spans="1:87" s="89" customFormat="1" ht="75.599999999999994" customHeight="1" x14ac:dyDescent="0.25">
      <c r="B23" s="1178" t="s">
        <v>616</v>
      </c>
      <c r="C23" s="1179"/>
      <c r="D23" s="1179"/>
      <c r="E23" s="1179"/>
      <c r="F23" s="1180" t="s">
        <v>200</v>
      </c>
      <c r="G23" s="1181"/>
      <c r="H23" s="1181"/>
      <c r="I23" s="1181"/>
      <c r="J23" s="1182" t="s">
        <v>180</v>
      </c>
      <c r="K23" s="1182"/>
      <c r="L23" s="1182"/>
      <c r="M23" s="1182"/>
      <c r="N23" s="1182"/>
      <c r="O23" s="1190" t="s">
        <v>255</v>
      </c>
      <c r="P23" s="1191"/>
      <c r="Q23" s="1191"/>
      <c r="R23" s="1191"/>
      <c r="S23" s="1191"/>
      <c r="T23" s="1192"/>
      <c r="U23" s="1193" t="s">
        <v>227</v>
      </c>
      <c r="V23" s="1194"/>
      <c r="W23" s="1194"/>
      <c r="X23" s="1194"/>
      <c r="Y23" s="1194"/>
      <c r="Z23" s="1195"/>
      <c r="AA23" s="1143" t="s">
        <v>199</v>
      </c>
      <c r="AB23" s="1144"/>
      <c r="AC23" s="1144"/>
      <c r="AD23" s="1144"/>
      <c r="AE23" s="1144"/>
      <c r="AF23" s="1145"/>
      <c r="AG23" s="1149" t="s">
        <v>659</v>
      </c>
      <c r="AH23" s="1149"/>
      <c r="AI23" s="743" t="s">
        <v>787</v>
      </c>
      <c r="AJ23" s="744"/>
      <c r="AK23" s="1139" t="s">
        <v>662</v>
      </c>
      <c r="AL23" s="1140"/>
      <c r="AM23" s="718"/>
    </row>
    <row r="24" spans="1:87" s="89" customFormat="1" ht="104.45" customHeight="1" x14ac:dyDescent="0.25">
      <c r="B24" s="1151" t="s">
        <v>631</v>
      </c>
      <c r="C24" s="1152"/>
      <c r="D24" s="1153" t="s">
        <v>632</v>
      </c>
      <c r="E24" s="1153"/>
      <c r="F24" s="1154" t="s">
        <v>753</v>
      </c>
      <c r="G24" s="1156" t="s">
        <v>788</v>
      </c>
      <c r="H24" s="1166" t="s">
        <v>210</v>
      </c>
      <c r="I24" s="1166" t="s">
        <v>179</v>
      </c>
      <c r="J24" s="1158" t="s">
        <v>211</v>
      </c>
      <c r="K24" s="1158" t="s">
        <v>182</v>
      </c>
      <c r="L24" s="1158" t="s">
        <v>212</v>
      </c>
      <c r="M24" s="1158" t="s">
        <v>184</v>
      </c>
      <c r="N24" s="1158" t="s">
        <v>185</v>
      </c>
      <c r="O24" s="1160" t="s">
        <v>213</v>
      </c>
      <c r="P24" s="1160" t="s">
        <v>633</v>
      </c>
      <c r="Q24" s="1160" t="s">
        <v>229</v>
      </c>
      <c r="R24" s="1160" t="s">
        <v>186</v>
      </c>
      <c r="S24" s="1183" t="s">
        <v>230</v>
      </c>
      <c r="T24" s="1184"/>
      <c r="U24" s="1196"/>
      <c r="V24" s="1197"/>
      <c r="W24" s="1197"/>
      <c r="X24" s="1197"/>
      <c r="Y24" s="1197"/>
      <c r="Z24" s="1198"/>
      <c r="AA24" s="1146"/>
      <c r="AB24" s="1147"/>
      <c r="AC24" s="1147"/>
      <c r="AD24" s="1147"/>
      <c r="AE24" s="1147"/>
      <c r="AF24" s="1148"/>
      <c r="AG24" s="1150"/>
      <c r="AH24" s="1150"/>
      <c r="AI24" s="745"/>
      <c r="AJ24" s="746"/>
      <c r="AK24" s="1141"/>
      <c r="AL24" s="1142"/>
      <c r="AM24" s="718"/>
    </row>
    <row r="25" spans="1:87" s="89" customFormat="1" ht="162.6" customHeight="1" x14ac:dyDescent="0.25">
      <c r="B25" s="719" t="s">
        <v>35</v>
      </c>
      <c r="C25" s="720" t="s">
        <v>36</v>
      </c>
      <c r="D25" s="720" t="s">
        <v>35</v>
      </c>
      <c r="E25" s="720" t="s">
        <v>36</v>
      </c>
      <c r="F25" s="1155"/>
      <c r="G25" s="1157"/>
      <c r="H25" s="1167"/>
      <c r="I25" s="1167"/>
      <c r="J25" s="1159"/>
      <c r="K25" s="1159"/>
      <c r="L25" s="1159"/>
      <c r="M25" s="1159"/>
      <c r="N25" s="1159"/>
      <c r="O25" s="1160"/>
      <c r="P25" s="1160"/>
      <c r="Q25" s="1160"/>
      <c r="R25" s="1160"/>
      <c r="S25" s="1185"/>
      <c r="T25" s="1186"/>
      <c r="U25" s="721" t="s">
        <v>45</v>
      </c>
      <c r="V25" s="722" t="s">
        <v>46</v>
      </c>
      <c r="W25" s="723" t="s">
        <v>47</v>
      </c>
      <c r="X25" s="723" t="s">
        <v>48</v>
      </c>
      <c r="Y25" s="723" t="s">
        <v>228</v>
      </c>
      <c r="Z25" s="723" t="s">
        <v>186</v>
      </c>
      <c r="AA25" s="723" t="s">
        <v>190</v>
      </c>
      <c r="AB25" s="723" t="s">
        <v>191</v>
      </c>
      <c r="AC25" s="723" t="s">
        <v>192</v>
      </c>
      <c r="AD25" s="723" t="s">
        <v>193</v>
      </c>
      <c r="AE25" s="724" t="s">
        <v>297</v>
      </c>
      <c r="AF25" s="725" t="s">
        <v>186</v>
      </c>
      <c r="AG25" s="496" t="s">
        <v>660</v>
      </c>
      <c r="AH25" s="271" t="s">
        <v>661</v>
      </c>
      <c r="AI25" s="742" t="s">
        <v>789</v>
      </c>
      <c r="AJ25" s="742" t="s">
        <v>790</v>
      </c>
      <c r="AK25" s="726" t="s">
        <v>35</v>
      </c>
      <c r="AL25" s="727" t="s">
        <v>36</v>
      </c>
      <c r="AM25" s="718"/>
    </row>
    <row r="26" spans="1:87" s="89" customFormat="1" ht="15" customHeight="1" x14ac:dyDescent="0.25">
      <c r="B26" s="1161">
        <v>28</v>
      </c>
      <c r="C26" s="1162"/>
      <c r="D26" s="1163">
        <v>29</v>
      </c>
      <c r="E26" s="1162"/>
      <c r="F26" s="1136">
        <v>30</v>
      </c>
      <c r="G26" s="1137"/>
      <c r="H26" s="1137"/>
      <c r="I26" s="1137"/>
      <c r="J26" s="1137">
        <v>31</v>
      </c>
      <c r="K26" s="1137"/>
      <c r="L26" s="1137"/>
      <c r="M26" s="1137"/>
      <c r="N26" s="1137"/>
      <c r="O26" s="1138">
        <v>32</v>
      </c>
      <c r="P26" s="1135"/>
      <c r="Q26" s="1135"/>
      <c r="R26" s="1136"/>
      <c r="S26" s="1137">
        <v>33</v>
      </c>
      <c r="T26" s="1137"/>
      <c r="U26" s="1134">
        <v>34</v>
      </c>
      <c r="V26" s="1135"/>
      <c r="W26" s="1135"/>
      <c r="X26" s="1135"/>
      <c r="Y26" s="1135"/>
      <c r="Z26" s="1136"/>
      <c r="AA26" s="1137">
        <v>35</v>
      </c>
      <c r="AB26" s="1137"/>
      <c r="AC26" s="1137"/>
      <c r="AD26" s="1137"/>
      <c r="AE26" s="1138"/>
      <c r="AF26" s="1137"/>
      <c r="AG26" s="1136">
        <v>36</v>
      </c>
      <c r="AH26" s="1137"/>
      <c r="AI26" s="749">
        <v>37</v>
      </c>
      <c r="AJ26" s="747"/>
      <c r="AK26" s="1135">
        <v>37</v>
      </c>
      <c r="AL26" s="1136"/>
    </row>
    <row r="27" spans="1:87" s="89" customFormat="1" ht="12.75" customHeight="1" thickBot="1" x14ac:dyDescent="0.3">
      <c r="B27" s="728" t="s">
        <v>2</v>
      </c>
      <c r="C27" s="729" t="s">
        <v>1</v>
      </c>
      <c r="D27" s="728" t="s">
        <v>2</v>
      </c>
      <c r="E27" s="730" t="s">
        <v>1</v>
      </c>
      <c r="F27" s="731" t="s">
        <v>2</v>
      </c>
      <c r="G27" s="732" t="s">
        <v>1</v>
      </c>
      <c r="H27" s="732" t="s">
        <v>0</v>
      </c>
      <c r="I27" s="732"/>
      <c r="J27" s="732" t="s">
        <v>2</v>
      </c>
      <c r="K27" s="732" t="s">
        <v>1</v>
      </c>
      <c r="L27" s="732" t="s">
        <v>0</v>
      </c>
      <c r="M27" s="732" t="s">
        <v>4</v>
      </c>
      <c r="N27" s="732" t="s">
        <v>3</v>
      </c>
      <c r="O27" s="732" t="s">
        <v>2</v>
      </c>
      <c r="P27" s="732" t="s">
        <v>1</v>
      </c>
      <c r="Q27" s="732" t="s">
        <v>0</v>
      </c>
      <c r="R27" s="732" t="s">
        <v>4</v>
      </c>
      <c r="S27" s="732" t="s">
        <v>187</v>
      </c>
      <c r="T27" s="732" t="s">
        <v>36</v>
      </c>
      <c r="U27" s="733" t="s">
        <v>2</v>
      </c>
      <c r="V27" s="734" t="s">
        <v>1</v>
      </c>
      <c r="W27" s="734" t="s">
        <v>0</v>
      </c>
      <c r="X27" s="734" t="s">
        <v>4</v>
      </c>
      <c r="Y27" s="734"/>
      <c r="Z27" s="734" t="s">
        <v>3</v>
      </c>
      <c r="AA27" s="734" t="s">
        <v>2</v>
      </c>
      <c r="AB27" s="734" t="s">
        <v>1</v>
      </c>
      <c r="AC27" s="734" t="s">
        <v>0</v>
      </c>
      <c r="AD27" s="734" t="s">
        <v>4</v>
      </c>
      <c r="AE27" s="734" t="s">
        <v>3</v>
      </c>
      <c r="AF27" s="735" t="s">
        <v>5</v>
      </c>
      <c r="AG27" s="734" t="s">
        <v>35</v>
      </c>
      <c r="AH27" s="734" t="s">
        <v>36</v>
      </c>
      <c r="AI27" s="748" t="s">
        <v>2</v>
      </c>
      <c r="AJ27" s="748" t="s">
        <v>1</v>
      </c>
      <c r="AK27" s="734" t="s">
        <v>35</v>
      </c>
      <c r="AL27" s="734" t="s">
        <v>36</v>
      </c>
    </row>
    <row r="28" spans="1:87" s="989" customFormat="1" ht="97.9" customHeight="1" x14ac:dyDescent="0.25">
      <c r="B28" s="990"/>
      <c r="C28" s="990">
        <v>1</v>
      </c>
      <c r="D28" s="990"/>
      <c r="E28" s="990">
        <v>1</v>
      </c>
      <c r="F28" s="991"/>
      <c r="G28" s="992"/>
      <c r="H28" s="993"/>
      <c r="I28" s="993">
        <v>1</v>
      </c>
      <c r="J28" s="993"/>
      <c r="K28" s="993"/>
      <c r="L28" s="993"/>
      <c r="M28" s="993"/>
      <c r="N28" s="993"/>
      <c r="O28" s="994"/>
      <c r="P28" s="994"/>
      <c r="Q28" s="994"/>
      <c r="R28" s="994">
        <v>1</v>
      </c>
      <c r="S28" s="994">
        <v>1</v>
      </c>
      <c r="T28" s="994"/>
      <c r="U28" s="995"/>
      <c r="V28" s="994"/>
      <c r="W28" s="994">
        <v>1</v>
      </c>
      <c r="X28" s="994"/>
      <c r="Y28" s="994"/>
      <c r="Z28" s="994"/>
      <c r="AA28" s="994">
        <v>1</v>
      </c>
      <c r="AB28" s="994">
        <v>1</v>
      </c>
      <c r="AC28" s="994"/>
      <c r="AD28" s="994"/>
      <c r="AE28" s="994"/>
      <c r="AF28" s="994"/>
      <c r="AG28" s="994"/>
      <c r="AH28" s="994">
        <v>1</v>
      </c>
      <c r="AI28" s="992"/>
      <c r="AJ28" s="992"/>
      <c r="AK28" s="994"/>
      <c r="AL28" s="994">
        <v>1</v>
      </c>
    </row>
    <row r="29" spans="1:87" s="89" customFormat="1" ht="18.75" customHeight="1" x14ac:dyDescent="0.25"/>
    <row r="30" spans="1:87" s="89" customFormat="1" ht="18.75" customHeight="1" x14ac:dyDescent="0.25"/>
    <row r="31" spans="1:87" s="89" customFormat="1" ht="18.75" customHeight="1" x14ac:dyDescent="0.25"/>
    <row r="32" spans="1:87" s="89" customFormat="1" ht="18.75" customHeight="1" x14ac:dyDescent="0.25"/>
    <row r="33" spans="1:87" s="89" customFormat="1" ht="18.75" customHeight="1" x14ac:dyDescent="0.25"/>
    <row r="34" spans="1:87" s="89" customFormat="1" ht="18.75" customHeight="1" x14ac:dyDescent="0.25"/>
    <row r="35" spans="1:87" s="89" customFormat="1" ht="18.75" customHeight="1" x14ac:dyDescent="0.25"/>
    <row r="36" spans="1:87" s="89" customFormat="1" ht="18.75" customHeight="1" x14ac:dyDescent="0.25"/>
    <row r="37" spans="1:87" s="89" customFormat="1" ht="18.75" customHeight="1" x14ac:dyDescent="0.25"/>
    <row r="38" spans="1:87" s="89" customFormat="1" ht="18.75" customHeight="1" x14ac:dyDescent="0.25"/>
    <row r="39" spans="1:87" s="122" customFormat="1" ht="18.75" customHeight="1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</row>
    <row r="40" spans="1:87" s="122" customFormat="1" ht="18.75" customHeight="1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</row>
    <row r="41" spans="1:87" s="122" customFormat="1" ht="18.75" customHeight="1" x14ac:dyDescent="0.2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</row>
    <row r="42" spans="1:87" s="122" customFormat="1" ht="18.75" customHeight="1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</row>
    <row r="43" spans="1:87" s="122" customFormat="1" ht="18.75" customHeight="1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</row>
    <row r="44" spans="1:87" s="122" customFormat="1" ht="18.75" customHeight="1" x14ac:dyDescent="0.2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</row>
    <row r="45" spans="1:87" s="122" customFormat="1" ht="18.75" customHeight="1" x14ac:dyDescent="0.2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</row>
    <row r="46" spans="1:87" s="122" customFormat="1" ht="18.75" customHeight="1" x14ac:dyDescent="0.2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</row>
    <row r="47" spans="1:87" s="122" customFormat="1" ht="18.75" customHeight="1" x14ac:dyDescent="0.2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</row>
    <row r="48" spans="1:87" s="122" customFormat="1" ht="18.75" customHeight="1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</row>
    <row r="49" spans="1:87" s="122" customFormat="1" ht="18.75" customHeight="1" x14ac:dyDescent="0.2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</row>
    <row r="50" spans="1:87" s="122" customFormat="1" ht="18.75" customHeight="1" x14ac:dyDescent="0.2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</row>
    <row r="51" spans="1:87" s="122" customFormat="1" ht="18.75" customHeight="1" x14ac:dyDescent="0.2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</row>
    <row r="52" spans="1:87" s="122" customFormat="1" ht="18.75" customHeight="1" x14ac:dyDescent="0.2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</row>
    <row r="53" spans="1:87" s="122" customFormat="1" ht="18.75" customHeight="1" x14ac:dyDescent="0.2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</row>
    <row r="54" spans="1:87" s="122" customFormat="1" ht="18.75" customHeight="1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</row>
    <row r="55" spans="1:87" s="122" customFormat="1" ht="18.75" customHeight="1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</row>
    <row r="56" spans="1:87" s="122" customFormat="1" ht="50.1" customHeight="1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</row>
    <row r="57" spans="1:87" s="122" customFormat="1" ht="50.1" customHeight="1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</row>
    <row r="58" spans="1:87" s="122" customFormat="1" ht="50.1" customHeight="1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</row>
    <row r="59" spans="1:87" s="122" customFormat="1" ht="50.1" customHeight="1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</row>
    <row r="60" spans="1:87" s="84" customFormat="1" x14ac:dyDescent="0.25"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</row>
    <row r="61" spans="1:87" s="84" customFormat="1" x14ac:dyDescent="0.25">
      <c r="D61" s="736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</row>
    <row r="62" spans="1:87" s="84" customFormat="1" x14ac:dyDescent="0.25"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</row>
    <row r="63" spans="1:87" s="84" customFormat="1" x14ac:dyDescent="0.25"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</row>
    <row r="64" spans="1:87" s="84" customFormat="1" x14ac:dyDescent="0.25"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</row>
    <row r="65" spans="5:67" s="84" customFormat="1" x14ac:dyDescent="0.25"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</row>
    <row r="66" spans="5:67" s="84" customFormat="1" x14ac:dyDescent="0.25"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</row>
    <row r="67" spans="5:67" s="84" customFormat="1" x14ac:dyDescent="0.25"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</row>
    <row r="68" spans="5:67" s="84" customFormat="1" x14ac:dyDescent="0.25"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</row>
    <row r="69" spans="5:67" s="84" customFormat="1" x14ac:dyDescent="0.25"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</row>
    <row r="70" spans="5:67" s="84" customFormat="1" x14ac:dyDescent="0.25"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</row>
    <row r="71" spans="5:67" s="84" customFormat="1" x14ac:dyDescent="0.25"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</row>
    <row r="72" spans="5:67" s="84" customFormat="1" x14ac:dyDescent="0.25"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</row>
    <row r="73" spans="5:67" s="84" customFormat="1" x14ac:dyDescent="0.25"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</row>
    <row r="74" spans="5:67" s="84" customFormat="1" x14ac:dyDescent="0.25"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</row>
    <row r="75" spans="5:67" s="84" customFormat="1" x14ac:dyDescent="0.25"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</row>
    <row r="76" spans="5:67" s="84" customFormat="1" x14ac:dyDescent="0.25"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</row>
    <row r="77" spans="5:67" s="84" customFormat="1" x14ac:dyDescent="0.25"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</row>
    <row r="78" spans="5:67" s="84" customFormat="1" x14ac:dyDescent="0.25"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</row>
    <row r="79" spans="5:67" s="84" customFormat="1" x14ac:dyDescent="0.25"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</row>
    <row r="80" spans="5:67" s="84" customFormat="1" x14ac:dyDescent="0.25"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</row>
    <row r="81" spans="5:67" s="84" customFormat="1" x14ac:dyDescent="0.25"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</row>
    <row r="82" spans="5:67" s="84" customFormat="1" x14ac:dyDescent="0.25"/>
    <row r="83" spans="5:67" s="84" customFormat="1" x14ac:dyDescent="0.25"/>
    <row r="84" spans="5:67" s="84" customFormat="1" x14ac:dyDescent="0.25"/>
    <row r="85" spans="5:67" s="84" customFormat="1" x14ac:dyDescent="0.25"/>
    <row r="86" spans="5:67" s="84" customFormat="1" x14ac:dyDescent="0.25"/>
    <row r="87" spans="5:67" s="84" customFormat="1" x14ac:dyDescent="0.25"/>
    <row r="88" spans="5:67" s="84" customFormat="1" x14ac:dyDescent="0.25"/>
    <row r="89" spans="5:67" s="84" customFormat="1" x14ac:dyDescent="0.25"/>
    <row r="90" spans="5:67" s="84" customFormat="1" x14ac:dyDescent="0.25"/>
  </sheetData>
  <mergeCells count="87">
    <mergeCell ref="BB5:BC5"/>
    <mergeCell ref="B13:G13"/>
    <mergeCell ref="H13:S13"/>
    <mergeCell ref="T13:AJ13"/>
    <mergeCell ref="AK13:AL13"/>
    <mergeCell ref="AZ5:AZ7"/>
    <mergeCell ref="AB17:AD17"/>
    <mergeCell ref="H15:H16"/>
    <mergeCell ref="I15:I16"/>
    <mergeCell ref="AE14:AJ14"/>
    <mergeCell ref="AK14:AL15"/>
    <mergeCell ref="M14:S14"/>
    <mergeCell ref="T14:Z14"/>
    <mergeCell ref="AB14:AD14"/>
    <mergeCell ref="AD15:AD16"/>
    <mergeCell ref="N15:N16"/>
    <mergeCell ref="O15:O16"/>
    <mergeCell ref="AC15:AC16"/>
    <mergeCell ref="Y15:Z15"/>
    <mergeCell ref="B14:G14"/>
    <mergeCell ref="B15:B16"/>
    <mergeCell ref="C15:C16"/>
    <mergeCell ref="D15:D16"/>
    <mergeCell ref="E15:E16"/>
    <mergeCell ref="F15:F17"/>
    <mergeCell ref="AE15:AE16"/>
    <mergeCell ref="AF15:AG15"/>
    <mergeCell ref="AH15:AH16"/>
    <mergeCell ref="AI15:AI16"/>
    <mergeCell ref="J15:J16"/>
    <mergeCell ref="M15:M16"/>
    <mergeCell ref="P15:P16"/>
    <mergeCell ref="Q15:Q16"/>
    <mergeCell ref="W15:X15"/>
    <mergeCell ref="AA14:AA16"/>
    <mergeCell ref="K15:K16"/>
    <mergeCell ref="L15:L17"/>
    <mergeCell ref="AF17:AG17"/>
    <mergeCell ref="AB15:AB16"/>
    <mergeCell ref="H14:L14"/>
    <mergeCell ref="R15:R16"/>
    <mergeCell ref="O23:T23"/>
    <mergeCell ref="U23:Z24"/>
    <mergeCell ref="T17:V17"/>
    <mergeCell ref="W17:X17"/>
    <mergeCell ref="Y17:Z17"/>
    <mergeCell ref="S15:S17"/>
    <mergeCell ref="T15:V15"/>
    <mergeCell ref="AJ15:AJ16"/>
    <mergeCell ref="I24:I25"/>
    <mergeCell ref="AK17:AL17"/>
    <mergeCell ref="B22:E22"/>
    <mergeCell ref="F22:T22"/>
    <mergeCell ref="U22:AF22"/>
    <mergeCell ref="AG22:AL22"/>
    <mergeCell ref="B23:E23"/>
    <mergeCell ref="F23:I23"/>
    <mergeCell ref="J23:N23"/>
    <mergeCell ref="H24:H25"/>
    <mergeCell ref="P24:P25"/>
    <mergeCell ref="Q24:Q25"/>
    <mergeCell ref="R24:R25"/>
    <mergeCell ref="S24:T25"/>
    <mergeCell ref="G15:G17"/>
    <mergeCell ref="B24:C24"/>
    <mergeCell ref="D24:E24"/>
    <mergeCell ref="F24:F25"/>
    <mergeCell ref="G24:G25"/>
    <mergeCell ref="S26:T26"/>
    <mergeCell ref="J24:J25"/>
    <mergeCell ref="K24:K25"/>
    <mergeCell ref="L24:L25"/>
    <mergeCell ref="M24:M25"/>
    <mergeCell ref="N24:N25"/>
    <mergeCell ref="O24:O25"/>
    <mergeCell ref="B26:C26"/>
    <mergeCell ref="D26:E26"/>
    <mergeCell ref="F26:I26"/>
    <mergeCell ref="J26:N26"/>
    <mergeCell ref="O26:R26"/>
    <mergeCell ref="U26:Z26"/>
    <mergeCell ref="AA26:AF26"/>
    <mergeCell ref="AG26:AH26"/>
    <mergeCell ref="AK23:AL24"/>
    <mergeCell ref="AK26:AL26"/>
    <mergeCell ref="AA23:AF24"/>
    <mergeCell ref="AG23:AH24"/>
  </mergeCells>
  <pageMargins left="0.23622047244094491" right="0.23622047244094491" top="0.31" bottom="0.28000000000000003" header="0.24" footer="0.21"/>
  <pageSetup paperSize="256" scale="25" orientation="landscape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P102"/>
  <sheetViews>
    <sheetView showGridLines="0" view="pageBreakPreview" zoomScaleNormal="90" zoomScaleSheetLayoutView="100" workbookViewId="0">
      <selection activeCell="D5" sqref="D5"/>
    </sheetView>
  </sheetViews>
  <sheetFormatPr defaultRowHeight="15.75" x14ac:dyDescent="0.25"/>
  <cols>
    <col min="1" max="1" width="5.7109375" style="241" customWidth="1"/>
    <col min="2" max="2" width="4.140625" style="242" customWidth="1"/>
    <col min="3" max="3" width="11.42578125" style="242" customWidth="1"/>
    <col min="4" max="4" width="24.42578125" style="182" customWidth="1"/>
    <col min="5" max="5" width="2" style="182" bestFit="1" customWidth="1"/>
    <col min="6" max="6" width="3.85546875" style="182" customWidth="1"/>
    <col min="7" max="7" width="24.140625" style="182" customWidth="1"/>
    <col min="8" max="9" width="3.42578125" style="182" customWidth="1"/>
    <col min="10" max="10" width="24.28515625" style="182" customWidth="1"/>
    <col min="11" max="11" width="1.85546875" style="182" bestFit="1" customWidth="1"/>
    <col min="12" max="12" width="3.5703125" style="182" customWidth="1"/>
    <col min="13" max="13" width="21.85546875" style="182" customWidth="1"/>
    <col min="14" max="14" width="9.140625" style="182"/>
    <col min="15" max="15" width="40.140625" style="2" customWidth="1"/>
    <col min="16" max="16384" width="9.140625" style="182"/>
  </cols>
  <sheetData>
    <row r="1" spans="1:16" ht="25.5" customHeight="1" thickTop="1" x14ac:dyDescent="0.25">
      <c r="A1" s="1251" t="s">
        <v>854</v>
      </c>
      <c r="B1" s="1252"/>
      <c r="C1" s="1252"/>
      <c r="D1" s="1252"/>
      <c r="E1" s="1252"/>
      <c r="F1" s="1252"/>
      <c r="G1" s="1252"/>
      <c r="H1" s="1252"/>
      <c r="I1" s="1252"/>
      <c r="J1" s="1252"/>
      <c r="K1" s="1252"/>
      <c r="L1" s="1252"/>
      <c r="M1" s="1253"/>
    </row>
    <row r="2" spans="1:16" ht="9.75" customHeight="1" x14ac:dyDescent="0.25">
      <c r="A2" s="183"/>
      <c r="B2" s="184"/>
      <c r="C2" s="184"/>
      <c r="D2" s="185"/>
      <c r="E2" s="185"/>
      <c r="F2" s="185"/>
      <c r="G2" s="185"/>
      <c r="H2" s="185"/>
      <c r="I2" s="185"/>
      <c r="J2" s="185"/>
      <c r="K2" s="185"/>
      <c r="L2" s="185"/>
      <c r="M2" s="186"/>
    </row>
    <row r="3" spans="1:16" ht="21" customHeight="1" x14ac:dyDescent="0.25">
      <c r="A3" s="28" t="s">
        <v>15</v>
      </c>
      <c r="B3" s="96" t="s">
        <v>90</v>
      </c>
      <c r="C3" s="50"/>
      <c r="D3" s="30"/>
      <c r="E3" s="187"/>
      <c r="F3" s="187"/>
      <c r="G3" s="187"/>
      <c r="H3" s="187"/>
      <c r="I3" s="187"/>
      <c r="J3" s="187"/>
      <c r="K3" s="187"/>
      <c r="L3" s="187"/>
      <c r="M3" s="188"/>
    </row>
    <row r="4" spans="1:16" x14ac:dyDescent="0.25">
      <c r="A4" s="78"/>
      <c r="B4" s="189" t="s">
        <v>13</v>
      </c>
      <c r="C4" s="189"/>
      <c r="D4" s="187" t="s">
        <v>103</v>
      </c>
      <c r="E4" s="187"/>
      <c r="F4" s="187"/>
      <c r="G4" s="187" t="s">
        <v>16</v>
      </c>
      <c r="H4" s="187"/>
      <c r="I4" s="187" t="s">
        <v>14</v>
      </c>
      <c r="J4" s="187" t="s">
        <v>104</v>
      </c>
      <c r="K4" s="187"/>
      <c r="L4" s="187"/>
      <c r="M4" s="188"/>
    </row>
    <row r="5" spans="1:16" x14ac:dyDescent="0.25">
      <c r="A5" s="78"/>
      <c r="B5" s="189" t="s">
        <v>895</v>
      </c>
      <c r="C5" s="189"/>
      <c r="D5" s="187" t="s">
        <v>103</v>
      </c>
      <c r="E5" s="187"/>
      <c r="F5" s="187"/>
      <c r="G5" s="187" t="s">
        <v>10</v>
      </c>
      <c r="H5" s="187"/>
      <c r="I5" s="187" t="s">
        <v>14</v>
      </c>
      <c r="J5" s="187" t="s">
        <v>104</v>
      </c>
      <c r="K5" s="187"/>
      <c r="L5" s="187"/>
      <c r="M5" s="188"/>
    </row>
    <row r="6" spans="1:16" hidden="1" x14ac:dyDescent="0.25">
      <c r="A6" s="78"/>
      <c r="B6" s="189" t="s">
        <v>12</v>
      </c>
      <c r="C6" s="189"/>
      <c r="D6" s="187" t="s">
        <v>103</v>
      </c>
      <c r="E6" s="187"/>
      <c r="F6" s="187"/>
      <c r="G6" s="187" t="s">
        <v>17</v>
      </c>
      <c r="H6" s="187"/>
      <c r="I6" s="187" t="s">
        <v>14</v>
      </c>
      <c r="J6" s="187" t="s">
        <v>104</v>
      </c>
      <c r="K6" s="187"/>
      <c r="L6" s="187"/>
      <c r="M6" s="188"/>
    </row>
    <row r="7" spans="1:16" x14ac:dyDescent="0.25">
      <c r="A7" s="78"/>
      <c r="B7" s="189" t="s">
        <v>11</v>
      </c>
      <c r="C7" s="189"/>
      <c r="D7" s="187" t="s">
        <v>103</v>
      </c>
      <c r="E7" s="187"/>
      <c r="F7" s="187"/>
      <c r="G7" s="187" t="s">
        <v>89</v>
      </c>
      <c r="H7" s="187"/>
      <c r="I7" s="187" t="s">
        <v>14</v>
      </c>
      <c r="J7" s="187" t="s">
        <v>69</v>
      </c>
      <c r="K7" s="187"/>
      <c r="L7" s="187"/>
      <c r="M7" s="188"/>
    </row>
    <row r="8" spans="1:16" ht="31.5" x14ac:dyDescent="0.25">
      <c r="A8" s="78"/>
      <c r="B8" s="1273" t="s">
        <v>158</v>
      </c>
      <c r="C8" s="1273"/>
      <c r="D8" s="187" t="s">
        <v>103</v>
      </c>
      <c r="E8" s="187"/>
      <c r="F8" s="187"/>
      <c r="G8" s="79" t="s">
        <v>159</v>
      </c>
      <c r="H8" s="187"/>
      <c r="I8" s="187" t="s">
        <v>14</v>
      </c>
      <c r="J8" s="187" t="s">
        <v>101</v>
      </c>
      <c r="K8" s="187"/>
      <c r="L8" s="187"/>
      <c r="M8" s="188"/>
    </row>
    <row r="9" spans="1:16" x14ac:dyDescent="0.25">
      <c r="A9" s="78"/>
      <c r="B9" s="189"/>
      <c r="C9" s="189"/>
      <c r="D9" s="187"/>
      <c r="E9" s="187"/>
      <c r="F9" s="187"/>
      <c r="G9" s="187"/>
      <c r="H9" s="187"/>
      <c r="I9" s="187"/>
      <c r="J9" s="187" t="s">
        <v>100</v>
      </c>
      <c r="K9" s="187"/>
      <c r="L9" s="1255" t="s">
        <v>102</v>
      </c>
      <c r="M9" s="1256"/>
    </row>
    <row r="10" spans="1:16" ht="22.5" customHeight="1" x14ac:dyDescent="0.25">
      <c r="A10" s="78"/>
      <c r="B10" s="189"/>
      <c r="C10" s="189"/>
      <c r="D10" s="187"/>
      <c r="E10" s="187"/>
      <c r="F10" s="187"/>
      <c r="G10" s="187"/>
      <c r="H10" s="187"/>
      <c r="I10" s="187"/>
      <c r="J10" s="187" t="s">
        <v>108</v>
      </c>
      <c r="K10" s="187"/>
      <c r="L10" s="187"/>
      <c r="M10" s="188"/>
    </row>
    <row r="11" spans="1:16" ht="6.75" customHeight="1" x14ac:dyDescent="0.25">
      <c r="A11" s="190"/>
      <c r="B11" s="191"/>
      <c r="C11" s="191"/>
      <c r="D11" s="192"/>
      <c r="E11" s="192"/>
      <c r="F11" s="192"/>
      <c r="G11" s="192"/>
      <c r="H11" s="192"/>
      <c r="I11" s="192"/>
      <c r="J11" s="192"/>
      <c r="K11" s="192"/>
      <c r="L11" s="192"/>
      <c r="M11" s="193"/>
    </row>
    <row r="12" spans="1:16" s="1" customFormat="1" ht="18" customHeight="1" x14ac:dyDescent="0.25">
      <c r="A12" s="194" t="s">
        <v>93</v>
      </c>
      <c r="B12" s="195" t="s">
        <v>18</v>
      </c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8"/>
      <c r="O12" s="454"/>
    </row>
    <row r="13" spans="1:16" s="1" customFormat="1" ht="48.75" customHeight="1" x14ac:dyDescent="0.25">
      <c r="A13" s="29"/>
      <c r="B13" s="48">
        <v>1</v>
      </c>
      <c r="C13" s="1269" t="s">
        <v>705</v>
      </c>
      <c r="D13" s="1269"/>
      <c r="E13" s="30" t="s">
        <v>2</v>
      </c>
      <c r="F13" s="31"/>
      <c r="G13" s="30" t="s">
        <v>35</v>
      </c>
      <c r="H13" s="30" t="s">
        <v>1</v>
      </c>
      <c r="I13" s="31"/>
      <c r="J13" s="30" t="s">
        <v>36</v>
      </c>
      <c r="K13" s="30"/>
      <c r="L13" s="30"/>
      <c r="M13" s="32"/>
      <c r="O13" s="455" t="s">
        <v>611</v>
      </c>
      <c r="P13" s="453"/>
    </row>
    <row r="14" spans="1:16" s="1" customFormat="1" ht="7.5" customHeight="1" x14ac:dyDescent="0.25">
      <c r="A14" s="29"/>
      <c r="B14" s="96"/>
      <c r="C14" s="580"/>
      <c r="D14" s="581"/>
      <c r="E14" s="30"/>
      <c r="F14" s="30"/>
      <c r="G14" s="30"/>
      <c r="H14" s="30"/>
      <c r="I14" s="30"/>
      <c r="J14" s="30"/>
      <c r="K14" s="30"/>
      <c r="L14" s="30"/>
      <c r="M14" s="32"/>
      <c r="O14" s="455"/>
      <c r="P14" s="453"/>
    </row>
    <row r="15" spans="1:16" s="1" customFormat="1" ht="34.5" customHeight="1" x14ac:dyDescent="0.25">
      <c r="A15" s="29"/>
      <c r="B15" s="49">
        <v>2</v>
      </c>
      <c r="C15" s="1270" t="s">
        <v>706</v>
      </c>
      <c r="D15" s="1270"/>
      <c r="E15" s="30" t="s">
        <v>2</v>
      </c>
      <c r="F15" s="31"/>
      <c r="G15" s="30" t="s">
        <v>35</v>
      </c>
      <c r="H15" s="30" t="s">
        <v>1</v>
      </c>
      <c r="I15" s="31"/>
      <c r="J15" s="30" t="s">
        <v>36</v>
      </c>
      <c r="K15" s="30"/>
      <c r="L15" s="30"/>
      <c r="M15" s="32"/>
      <c r="O15" s="455" t="s">
        <v>612</v>
      </c>
      <c r="P15" s="453"/>
    </row>
    <row r="16" spans="1:16" s="1" customFormat="1" ht="7.5" customHeight="1" x14ac:dyDescent="0.25">
      <c r="A16" s="29"/>
      <c r="B16" s="49"/>
      <c r="C16" s="98"/>
      <c r="D16" s="30"/>
      <c r="E16" s="30"/>
      <c r="F16" s="30"/>
      <c r="G16" s="30"/>
      <c r="H16" s="30"/>
      <c r="I16" s="30"/>
      <c r="J16" s="30"/>
      <c r="K16" s="30"/>
      <c r="L16" s="30"/>
      <c r="M16" s="32"/>
      <c r="O16" s="454"/>
    </row>
    <row r="17" spans="1:15" s="1" customFormat="1" ht="82.5" customHeight="1" x14ac:dyDescent="0.25">
      <c r="A17" s="29"/>
      <c r="B17" s="48">
        <v>3</v>
      </c>
      <c r="C17" s="1271" t="s">
        <v>299</v>
      </c>
      <c r="D17" s="1271"/>
      <c r="E17" s="30" t="s">
        <v>2</v>
      </c>
      <c r="F17" s="31"/>
      <c r="G17" s="34" t="s">
        <v>75</v>
      </c>
      <c r="H17" s="30" t="s">
        <v>1</v>
      </c>
      <c r="I17" s="31"/>
      <c r="J17" s="30" t="s">
        <v>35</v>
      </c>
      <c r="K17" s="30" t="s">
        <v>0</v>
      </c>
      <c r="L17" s="31"/>
      <c r="M17" s="32" t="s">
        <v>36</v>
      </c>
      <c r="O17" s="454"/>
    </row>
    <row r="18" spans="1:15" s="1" customFormat="1" ht="7.5" customHeight="1" x14ac:dyDescent="0.25">
      <c r="A18" s="35"/>
      <c r="B18" s="50"/>
      <c r="C18" s="99"/>
      <c r="D18" s="65"/>
      <c r="E18" s="30"/>
      <c r="F18" s="30"/>
      <c r="G18" s="30"/>
      <c r="H18" s="30"/>
      <c r="I18" s="30"/>
      <c r="J18" s="30"/>
      <c r="K18" s="30"/>
      <c r="L18" s="30"/>
      <c r="M18" s="32"/>
      <c r="O18" s="454"/>
    </row>
    <row r="19" spans="1:15" s="1" customFormat="1" ht="64.5" customHeight="1" x14ac:dyDescent="0.25">
      <c r="A19" s="35"/>
      <c r="B19" s="48">
        <v>4</v>
      </c>
      <c r="C19" s="1271" t="s">
        <v>542</v>
      </c>
      <c r="D19" s="1271"/>
      <c r="E19" s="30" t="s">
        <v>2</v>
      </c>
      <c r="F19" s="31"/>
      <c r="G19" s="34" t="s">
        <v>75</v>
      </c>
      <c r="H19" s="30" t="s">
        <v>1</v>
      </c>
      <c r="I19" s="31"/>
      <c r="J19" s="30" t="s">
        <v>36</v>
      </c>
      <c r="K19" s="30" t="s">
        <v>0</v>
      </c>
      <c r="L19" s="31"/>
      <c r="M19" s="32" t="s">
        <v>35</v>
      </c>
      <c r="O19" s="454"/>
    </row>
    <row r="20" spans="1:15" s="1" customFormat="1" ht="7.5" customHeight="1" x14ac:dyDescent="0.25">
      <c r="A20" s="35"/>
      <c r="B20" s="50"/>
      <c r="C20" s="99"/>
      <c r="D20" s="66"/>
      <c r="E20" s="30"/>
      <c r="F20" s="30"/>
      <c r="G20" s="30"/>
      <c r="H20" s="30"/>
      <c r="I20" s="30"/>
      <c r="J20" s="30"/>
      <c r="K20" s="30"/>
      <c r="L20" s="30"/>
      <c r="M20" s="32"/>
      <c r="O20" s="454"/>
    </row>
    <row r="21" spans="1:15" s="1" customFormat="1" ht="63.75" customHeight="1" x14ac:dyDescent="0.25">
      <c r="A21" s="35"/>
      <c r="B21" s="48">
        <v>5</v>
      </c>
      <c r="C21" s="1271" t="s">
        <v>298</v>
      </c>
      <c r="D21" s="1271"/>
      <c r="E21" s="30" t="s">
        <v>2</v>
      </c>
      <c r="F21" s="52"/>
      <c r="G21" s="30" t="s">
        <v>36</v>
      </c>
      <c r="H21" s="30" t="s">
        <v>1</v>
      </c>
      <c r="I21" s="52"/>
      <c r="J21" s="30" t="s">
        <v>35</v>
      </c>
      <c r="K21" s="30"/>
      <c r="L21" s="30"/>
      <c r="M21" s="32"/>
      <c r="O21" s="454"/>
    </row>
    <row r="22" spans="1:15" s="1" customFormat="1" ht="3" customHeight="1" x14ac:dyDescent="0.25">
      <c r="A22" s="44"/>
      <c r="B22" s="51"/>
      <c r="C22" s="53"/>
      <c r="D22" s="53"/>
      <c r="E22" s="45"/>
      <c r="F22" s="45"/>
      <c r="G22" s="45"/>
      <c r="H22" s="45"/>
      <c r="I22" s="45"/>
      <c r="J22" s="45"/>
      <c r="K22" s="45"/>
      <c r="L22" s="45"/>
      <c r="M22" s="46"/>
      <c r="O22" s="454"/>
    </row>
    <row r="23" spans="1:15" s="1" customFormat="1" ht="18" customHeight="1" x14ac:dyDescent="0.25">
      <c r="A23" s="199" t="s">
        <v>94</v>
      </c>
      <c r="B23" s="200" t="s">
        <v>66</v>
      </c>
      <c r="C23" s="201"/>
      <c r="D23" s="202"/>
      <c r="E23" s="202"/>
      <c r="F23" s="202"/>
      <c r="G23" s="202"/>
      <c r="H23" s="202"/>
      <c r="I23" s="202"/>
      <c r="J23" s="202"/>
      <c r="K23" s="202"/>
      <c r="L23" s="202"/>
      <c r="M23" s="203"/>
      <c r="O23" s="454"/>
    </row>
    <row r="24" spans="1:15" s="1" customFormat="1" ht="16.5" customHeight="1" x14ac:dyDescent="0.25">
      <c r="A24" s="29"/>
      <c r="B24" s="48">
        <v>6</v>
      </c>
      <c r="C24" s="1259" t="s">
        <v>300</v>
      </c>
      <c r="D24" s="1259"/>
      <c r="E24" s="33" t="s">
        <v>14</v>
      </c>
      <c r="F24" s="30" t="s">
        <v>76</v>
      </c>
      <c r="G24" s="30" t="s">
        <v>327</v>
      </c>
      <c r="H24" s="30"/>
      <c r="I24" s="30" t="s">
        <v>37</v>
      </c>
      <c r="J24" s="30" t="s">
        <v>328</v>
      </c>
      <c r="K24" s="30"/>
      <c r="L24" s="30" t="s">
        <v>44</v>
      </c>
      <c r="M24" s="32" t="s">
        <v>329</v>
      </c>
      <c r="O24" s="454"/>
    </row>
    <row r="25" spans="1:15" s="1" customFormat="1" ht="7.5" customHeight="1" x14ac:dyDescent="0.25">
      <c r="A25" s="29"/>
      <c r="B25" s="204"/>
      <c r="C25" s="98"/>
      <c r="D25" s="30"/>
      <c r="E25" s="33"/>
      <c r="F25" s="30"/>
      <c r="G25" s="30"/>
      <c r="H25" s="30"/>
      <c r="I25" s="30"/>
      <c r="J25" s="30"/>
      <c r="K25" s="30"/>
      <c r="L25" s="30"/>
      <c r="M25" s="32"/>
      <c r="O25" s="454"/>
    </row>
    <row r="26" spans="1:15" s="1" customFormat="1" ht="33.75" customHeight="1" x14ac:dyDescent="0.25">
      <c r="A26" s="29"/>
      <c r="B26" s="48">
        <v>7</v>
      </c>
      <c r="C26" s="1272" t="s">
        <v>301</v>
      </c>
      <c r="D26" s="1272"/>
      <c r="E26" s="33" t="s">
        <v>14</v>
      </c>
      <c r="F26" s="30"/>
      <c r="G26" s="30" t="s">
        <v>330</v>
      </c>
      <c r="H26" s="30"/>
      <c r="I26" s="30"/>
      <c r="J26" s="30"/>
      <c r="K26" s="30"/>
      <c r="L26" s="30"/>
      <c r="M26" s="32"/>
      <c r="O26" s="454"/>
    </row>
    <row r="27" spans="1:15" s="1" customFormat="1" ht="6" customHeight="1" x14ac:dyDescent="0.25">
      <c r="A27" s="29"/>
      <c r="B27" s="48"/>
      <c r="C27" s="98"/>
      <c r="D27" s="30"/>
      <c r="E27" s="33"/>
      <c r="F27" s="30"/>
      <c r="G27" s="30"/>
      <c r="H27" s="30"/>
      <c r="I27" s="30"/>
      <c r="J27" s="30"/>
      <c r="K27" s="30"/>
      <c r="L27" s="30"/>
      <c r="M27" s="32"/>
      <c r="O27" s="454"/>
    </row>
    <row r="28" spans="1:15" s="1" customFormat="1" ht="33.75" customHeight="1" x14ac:dyDescent="0.25">
      <c r="A28" s="29"/>
      <c r="B28" s="49">
        <v>8</v>
      </c>
      <c r="C28" s="1272" t="s">
        <v>302</v>
      </c>
      <c r="D28" s="1272"/>
      <c r="E28" s="30" t="s">
        <v>2</v>
      </c>
      <c r="F28" s="31"/>
      <c r="G28" s="30" t="s">
        <v>500</v>
      </c>
      <c r="H28" s="30" t="s">
        <v>1</v>
      </c>
      <c r="I28" s="31"/>
      <c r="J28" s="30" t="s">
        <v>109</v>
      </c>
      <c r="K28" s="30"/>
      <c r="L28" s="30"/>
      <c r="M28" s="32"/>
      <c r="O28" s="454"/>
    </row>
    <row r="29" spans="1:15" s="1" customFormat="1" ht="7.5" customHeight="1" x14ac:dyDescent="0.25">
      <c r="A29" s="29"/>
      <c r="B29" s="50"/>
      <c r="C29" s="98"/>
      <c r="D29" s="30"/>
      <c r="E29" s="33"/>
      <c r="F29" s="30"/>
      <c r="G29" s="30"/>
      <c r="H29" s="30"/>
      <c r="I29" s="30"/>
      <c r="J29" s="30"/>
      <c r="K29" s="30"/>
      <c r="L29" s="30"/>
      <c r="M29" s="32"/>
      <c r="O29" s="454"/>
    </row>
    <row r="30" spans="1:15" s="1" customFormat="1" ht="13.5" customHeight="1" x14ac:dyDescent="0.25">
      <c r="A30" s="29"/>
      <c r="B30" s="49">
        <v>9</v>
      </c>
      <c r="C30" s="1259" t="s">
        <v>303</v>
      </c>
      <c r="D30" s="1259"/>
      <c r="E30" s="30" t="s">
        <v>2</v>
      </c>
      <c r="F30" s="31"/>
      <c r="G30" s="30" t="s">
        <v>38</v>
      </c>
      <c r="H30" s="30" t="s">
        <v>1</v>
      </c>
      <c r="I30" s="31"/>
      <c r="J30" s="30" t="s">
        <v>39</v>
      </c>
      <c r="K30" s="30"/>
      <c r="L30" s="30"/>
      <c r="M30" s="32"/>
      <c r="O30" s="454"/>
    </row>
    <row r="31" spans="1:15" s="1" customFormat="1" ht="7.5" customHeight="1" x14ac:dyDescent="0.25">
      <c r="A31" s="29"/>
      <c r="B31" s="50"/>
      <c r="C31" s="98"/>
      <c r="D31" s="30"/>
      <c r="E31" s="30"/>
      <c r="F31" s="30"/>
      <c r="G31" s="30"/>
      <c r="H31" s="30"/>
      <c r="I31" s="30"/>
      <c r="J31" s="30"/>
      <c r="K31" s="30"/>
      <c r="L31" s="30"/>
      <c r="M31" s="32"/>
      <c r="O31" s="454"/>
    </row>
    <row r="32" spans="1:15" s="1" customFormat="1" ht="15" customHeight="1" x14ac:dyDescent="0.25">
      <c r="A32" s="29"/>
      <c r="B32" s="49">
        <v>10</v>
      </c>
      <c r="C32" s="1259" t="s">
        <v>304</v>
      </c>
      <c r="D32" s="1259"/>
      <c r="E32" s="30" t="s">
        <v>2</v>
      </c>
      <c r="F32" s="31"/>
      <c r="G32" s="30" t="s">
        <v>19</v>
      </c>
      <c r="H32" s="30" t="s">
        <v>1</v>
      </c>
      <c r="I32" s="31"/>
      <c r="J32" s="30" t="s">
        <v>77</v>
      </c>
      <c r="K32" s="30"/>
      <c r="L32" s="30"/>
      <c r="M32" s="32"/>
      <c r="O32" s="454"/>
    </row>
    <row r="33" spans="1:15" s="1" customFormat="1" ht="7.5" customHeight="1" x14ac:dyDescent="0.25">
      <c r="A33" s="29"/>
      <c r="B33" s="50"/>
      <c r="C33" s="98"/>
      <c r="D33" s="30"/>
      <c r="E33" s="30"/>
      <c r="F33" s="30"/>
      <c r="G33" s="30"/>
      <c r="H33" s="30"/>
      <c r="I33" s="30"/>
      <c r="J33" s="30"/>
      <c r="K33" s="30"/>
      <c r="L33" s="30"/>
      <c r="M33" s="32"/>
      <c r="O33" s="454"/>
    </row>
    <row r="34" spans="1:15" s="1" customFormat="1" ht="16.5" customHeight="1" x14ac:dyDescent="0.25">
      <c r="A34" s="29"/>
      <c r="B34" s="49">
        <v>11</v>
      </c>
      <c r="C34" s="1259" t="s">
        <v>305</v>
      </c>
      <c r="D34" s="1259"/>
      <c r="E34" s="30" t="s">
        <v>2</v>
      </c>
      <c r="F34" s="31"/>
      <c r="G34" s="30" t="s">
        <v>78</v>
      </c>
      <c r="H34" s="30" t="s">
        <v>1</v>
      </c>
      <c r="I34" s="31"/>
      <c r="J34" s="30" t="s">
        <v>79</v>
      </c>
      <c r="K34" s="30"/>
      <c r="L34" s="30"/>
      <c r="M34" s="32"/>
      <c r="O34" s="454"/>
    </row>
    <row r="35" spans="1:15" s="1" customFormat="1" ht="15.75" customHeight="1" x14ac:dyDescent="0.25">
      <c r="A35" s="129"/>
      <c r="B35" s="205"/>
      <c r="C35" s="206"/>
      <c r="D35" s="45"/>
      <c r="E35" s="45"/>
      <c r="F35" s="45"/>
      <c r="G35" s="45"/>
      <c r="H35" s="45"/>
      <c r="I35" s="45"/>
      <c r="J35" s="45"/>
      <c r="K35" s="45"/>
      <c r="L35" s="45"/>
      <c r="M35" s="46"/>
      <c r="O35" s="454"/>
    </row>
    <row r="36" spans="1:15" s="1" customFormat="1" x14ac:dyDescent="0.25">
      <c r="A36" s="207" t="s">
        <v>95</v>
      </c>
      <c r="B36" s="208" t="s">
        <v>20</v>
      </c>
      <c r="C36" s="209"/>
      <c r="D36" s="210"/>
      <c r="E36" s="210"/>
      <c r="F36" s="210"/>
      <c r="G36" s="210"/>
      <c r="H36" s="210"/>
      <c r="I36" s="210"/>
      <c r="J36" s="210"/>
      <c r="K36" s="210"/>
      <c r="L36" s="210"/>
      <c r="M36" s="211"/>
      <c r="O36" s="454"/>
    </row>
    <row r="37" spans="1:15" s="1" customFormat="1" ht="16.5" customHeight="1" x14ac:dyDescent="0.25">
      <c r="A37" s="29"/>
      <c r="B37" s="1257">
        <v>12</v>
      </c>
      <c r="C37" s="1258" t="s">
        <v>306</v>
      </c>
      <c r="D37" s="1258"/>
      <c r="E37" s="30" t="s">
        <v>2</v>
      </c>
      <c r="F37" s="31"/>
      <c r="G37" s="30" t="s">
        <v>21</v>
      </c>
      <c r="H37" s="30" t="s">
        <v>1</v>
      </c>
      <c r="I37" s="31"/>
      <c r="J37" s="30" t="s">
        <v>33</v>
      </c>
      <c r="K37" s="30" t="s">
        <v>0</v>
      </c>
      <c r="L37" s="31"/>
      <c r="M37" s="32" t="s">
        <v>22</v>
      </c>
      <c r="O37" s="454"/>
    </row>
    <row r="38" spans="1:15" s="1" customFormat="1" ht="7.5" customHeight="1" x14ac:dyDescent="0.25">
      <c r="A38" s="29"/>
      <c r="B38" s="1257"/>
      <c r="C38" s="1258"/>
      <c r="D38" s="1258"/>
      <c r="E38" s="30"/>
      <c r="F38" s="30"/>
      <c r="G38" s="30"/>
      <c r="H38" s="30"/>
      <c r="I38" s="30"/>
      <c r="J38" s="30"/>
      <c r="K38" s="30"/>
      <c r="L38" s="30"/>
      <c r="M38" s="32"/>
      <c r="O38" s="454"/>
    </row>
    <row r="39" spans="1:15" s="1" customFormat="1" ht="16.5" customHeight="1" x14ac:dyDescent="0.25">
      <c r="A39" s="29"/>
      <c r="B39" s="1257"/>
      <c r="C39" s="1258"/>
      <c r="D39" s="1258"/>
      <c r="E39" s="30" t="s">
        <v>4</v>
      </c>
      <c r="F39" s="31"/>
      <c r="G39" s="30" t="s">
        <v>23</v>
      </c>
      <c r="H39" s="30" t="s">
        <v>3</v>
      </c>
      <c r="I39" s="31"/>
      <c r="J39" s="30" t="s">
        <v>24</v>
      </c>
      <c r="K39" s="30" t="s">
        <v>5</v>
      </c>
      <c r="L39" s="31"/>
      <c r="M39" s="32" t="s">
        <v>25</v>
      </c>
      <c r="O39" s="454"/>
    </row>
    <row r="40" spans="1:15" s="1" customFormat="1" ht="7.5" customHeight="1" x14ac:dyDescent="0.25">
      <c r="A40" s="29"/>
      <c r="B40" s="1257"/>
      <c r="C40" s="1258"/>
      <c r="D40" s="1258"/>
      <c r="E40" s="30"/>
      <c r="F40" s="30"/>
      <c r="G40" s="30"/>
      <c r="H40" s="30"/>
      <c r="I40" s="30"/>
      <c r="J40" s="30"/>
      <c r="K40" s="30"/>
      <c r="L40" s="30"/>
      <c r="M40" s="32"/>
      <c r="O40" s="454"/>
    </row>
    <row r="41" spans="1:15" s="1" customFormat="1" ht="16.5" customHeight="1" x14ac:dyDescent="0.25">
      <c r="A41" s="29"/>
      <c r="B41" s="1257"/>
      <c r="C41" s="1258"/>
      <c r="D41" s="1258"/>
      <c r="E41" s="30" t="s">
        <v>9</v>
      </c>
      <c r="F41" s="31"/>
      <c r="G41" s="30" t="s">
        <v>41</v>
      </c>
      <c r="H41" s="30" t="s">
        <v>8</v>
      </c>
      <c r="I41" s="31"/>
      <c r="J41" s="187" t="s">
        <v>80</v>
      </c>
      <c r="K41" s="30" t="s">
        <v>7</v>
      </c>
      <c r="L41" s="31"/>
      <c r="M41" s="32" t="s">
        <v>60</v>
      </c>
      <c r="O41" s="454"/>
    </row>
    <row r="42" spans="1:15" s="1" customFormat="1" ht="7.5" customHeight="1" x14ac:dyDescent="0.25">
      <c r="A42" s="29"/>
      <c r="B42" s="1257"/>
      <c r="C42" s="1258"/>
      <c r="D42" s="1258"/>
      <c r="E42" s="30"/>
      <c r="F42" s="30"/>
      <c r="G42" s="30"/>
      <c r="H42" s="30"/>
      <c r="I42" s="30"/>
      <c r="J42" s="30"/>
      <c r="K42" s="30"/>
      <c r="L42" s="30"/>
      <c r="M42" s="32"/>
      <c r="O42" s="454"/>
    </row>
    <row r="43" spans="1:15" s="1" customFormat="1" ht="22.5" customHeight="1" x14ac:dyDescent="0.25">
      <c r="A43" s="29"/>
      <c r="B43" s="1257"/>
      <c r="C43" s="1258"/>
      <c r="D43" s="1258"/>
      <c r="E43" s="30" t="s">
        <v>6</v>
      </c>
      <c r="F43" s="31"/>
      <c r="G43" s="212" t="s">
        <v>34</v>
      </c>
      <c r="H43" s="30" t="s">
        <v>61</v>
      </c>
      <c r="I43" s="31"/>
      <c r="J43" s="30" t="s">
        <v>42</v>
      </c>
      <c r="K43" s="30"/>
      <c r="L43" s="30"/>
      <c r="M43" s="188"/>
      <c r="O43" s="454"/>
    </row>
    <row r="44" spans="1:15" s="1" customFormat="1" ht="7.5" customHeight="1" x14ac:dyDescent="0.25">
      <c r="A44" s="29"/>
      <c r="B44" s="50"/>
      <c r="C44" s="50"/>
      <c r="D44" s="30"/>
      <c r="E44" s="30"/>
      <c r="F44" s="30"/>
      <c r="G44" s="30"/>
      <c r="H44" s="30"/>
      <c r="I44" s="30"/>
      <c r="J44" s="30"/>
      <c r="K44" s="30"/>
      <c r="L44" s="30"/>
      <c r="M44" s="32"/>
      <c r="O44" s="454"/>
    </row>
    <row r="45" spans="1:15" ht="82.5" customHeight="1" x14ac:dyDescent="0.25">
      <c r="A45" s="29"/>
      <c r="B45" s="49">
        <v>13</v>
      </c>
      <c r="C45" s="1264" t="s">
        <v>307</v>
      </c>
      <c r="D45" s="1264"/>
      <c r="E45" s="30" t="s">
        <v>2</v>
      </c>
      <c r="F45" s="31"/>
      <c r="G45" s="30" t="s">
        <v>501</v>
      </c>
      <c r="H45" s="30" t="s">
        <v>1</v>
      </c>
      <c r="I45" s="31"/>
      <c r="J45" s="30" t="s">
        <v>26</v>
      </c>
      <c r="K45" s="34"/>
      <c r="L45" s="34"/>
      <c r="M45" s="43"/>
    </row>
    <row r="46" spans="1:15" s="2" customFormat="1" ht="7.5" customHeight="1" x14ac:dyDescent="0.25">
      <c r="A46" s="29"/>
      <c r="B46" s="50"/>
      <c r="C46" s="50"/>
      <c r="D46" s="30"/>
      <c r="E46" s="30"/>
      <c r="F46" s="30"/>
      <c r="G46" s="30"/>
      <c r="H46" s="30"/>
      <c r="I46" s="30"/>
      <c r="J46" s="30"/>
      <c r="K46" s="30"/>
      <c r="L46" s="30"/>
      <c r="M46" s="32"/>
    </row>
    <row r="47" spans="1:15" s="2" customFormat="1" ht="45.75" customHeight="1" x14ac:dyDescent="0.25">
      <c r="A47" s="29"/>
      <c r="B47" s="49">
        <v>14</v>
      </c>
      <c r="C47" s="1258" t="s">
        <v>40</v>
      </c>
      <c r="D47" s="1258"/>
      <c r="E47" s="30" t="s">
        <v>2</v>
      </c>
      <c r="F47" s="31"/>
      <c r="G47" s="34" t="s">
        <v>308</v>
      </c>
      <c r="H47" s="30" t="s">
        <v>1</v>
      </c>
      <c r="I47" s="31"/>
      <c r="J47" s="34" t="s">
        <v>309</v>
      </c>
      <c r="K47" s="30" t="s">
        <v>0</v>
      </c>
      <c r="L47" s="31"/>
      <c r="M47" s="43" t="s">
        <v>310</v>
      </c>
    </row>
    <row r="48" spans="1:15" s="2" customFormat="1" ht="15" customHeight="1" x14ac:dyDescent="0.25">
      <c r="A48" s="129"/>
      <c r="B48" s="206"/>
      <c r="C48" s="206"/>
      <c r="D48" s="45"/>
      <c r="E48" s="45"/>
      <c r="F48" s="45"/>
      <c r="G48" s="45"/>
      <c r="H48" s="45"/>
      <c r="I48" s="45"/>
      <c r="J48" s="45"/>
      <c r="K48" s="45"/>
      <c r="L48" s="45"/>
      <c r="M48" s="46"/>
    </row>
    <row r="49" spans="1:14" s="2" customFormat="1" ht="13.5" customHeight="1" x14ac:dyDescent="0.25">
      <c r="A49" s="213" t="s">
        <v>96</v>
      </c>
      <c r="B49" s="214" t="s">
        <v>27</v>
      </c>
      <c r="C49" s="215"/>
      <c r="D49" s="216"/>
      <c r="E49" s="216"/>
      <c r="F49" s="216"/>
      <c r="G49" s="216"/>
      <c r="H49" s="216"/>
      <c r="I49" s="216"/>
      <c r="J49" s="216"/>
      <c r="K49" s="216"/>
      <c r="L49" s="216"/>
      <c r="M49" s="217"/>
    </row>
    <row r="50" spans="1:14" s="2" customFormat="1" ht="63.75" customHeight="1" x14ac:dyDescent="0.25">
      <c r="A50" s="35"/>
      <c r="B50" s="49">
        <v>15</v>
      </c>
      <c r="C50" s="1258" t="s">
        <v>314</v>
      </c>
      <c r="D50" s="1258"/>
      <c r="E50" s="30" t="s">
        <v>2</v>
      </c>
      <c r="F50" s="31"/>
      <c r="G50" s="34" t="s">
        <v>311</v>
      </c>
      <c r="H50" s="30" t="s">
        <v>1</v>
      </c>
      <c r="I50" s="31"/>
      <c r="J50" s="34" t="s">
        <v>342</v>
      </c>
      <c r="K50" s="30" t="s">
        <v>0</v>
      </c>
      <c r="L50" s="31"/>
      <c r="M50" s="32" t="s">
        <v>64</v>
      </c>
      <c r="N50" s="2" t="s">
        <v>628</v>
      </c>
    </row>
    <row r="51" spans="1:14" s="2" customFormat="1" ht="7.5" customHeight="1" x14ac:dyDescent="0.25">
      <c r="A51" s="35"/>
      <c r="B51" s="96"/>
      <c r="C51" s="218"/>
      <c r="D51" s="34"/>
      <c r="E51" s="30"/>
      <c r="F51" s="30"/>
      <c r="G51" s="30"/>
      <c r="H51" s="30"/>
      <c r="I51" s="30"/>
      <c r="J51" s="30"/>
      <c r="K51" s="30"/>
      <c r="L51" s="30"/>
      <c r="M51" s="32"/>
    </row>
    <row r="52" spans="1:14" s="2" customFormat="1" ht="48" customHeight="1" x14ac:dyDescent="0.25">
      <c r="A52" s="35"/>
      <c r="B52" s="49">
        <v>16</v>
      </c>
      <c r="C52" s="1258" t="s">
        <v>315</v>
      </c>
      <c r="D52" s="1258"/>
      <c r="E52" s="30" t="s">
        <v>2</v>
      </c>
      <c r="F52" s="31"/>
      <c r="G52" s="30" t="s">
        <v>313</v>
      </c>
      <c r="H52" s="30" t="s">
        <v>1</v>
      </c>
      <c r="I52" s="31"/>
      <c r="J52" s="34" t="s">
        <v>312</v>
      </c>
      <c r="K52" s="30"/>
      <c r="L52" s="30"/>
      <c r="M52" s="32"/>
    </row>
    <row r="53" spans="1:14" s="2" customFormat="1" ht="7.5" customHeight="1" x14ac:dyDescent="0.25">
      <c r="A53" s="29"/>
      <c r="B53" s="50"/>
      <c r="C53" s="50"/>
      <c r="D53" s="30"/>
      <c r="E53" s="30"/>
      <c r="F53" s="30"/>
      <c r="G53" s="30"/>
      <c r="H53" s="30"/>
      <c r="I53" s="30"/>
      <c r="J53" s="30"/>
      <c r="K53" s="30"/>
      <c r="L53" s="30"/>
      <c r="M53" s="32"/>
    </row>
    <row r="54" spans="1:14" ht="31.5" x14ac:dyDescent="0.25">
      <c r="A54" s="29"/>
      <c r="B54" s="49">
        <v>17</v>
      </c>
      <c r="C54" s="50" t="s">
        <v>316</v>
      </c>
      <c r="D54" s="30"/>
      <c r="E54" s="30" t="s">
        <v>2</v>
      </c>
      <c r="F54" s="31"/>
      <c r="G54" s="34" t="s">
        <v>709</v>
      </c>
      <c r="H54" s="30" t="s">
        <v>1</v>
      </c>
      <c r="I54" s="31"/>
      <c r="J54" s="30" t="s">
        <v>710</v>
      </c>
      <c r="K54" s="30"/>
      <c r="L54" s="30"/>
      <c r="M54" s="32"/>
    </row>
    <row r="55" spans="1:14" ht="15" customHeight="1" x14ac:dyDescent="0.25">
      <c r="A55" s="190"/>
      <c r="B55" s="191"/>
      <c r="C55" s="191"/>
      <c r="D55" s="192"/>
      <c r="E55" s="192"/>
      <c r="F55" s="192"/>
      <c r="G55" s="192"/>
      <c r="H55" s="192"/>
      <c r="I55" s="192"/>
      <c r="J55" s="192"/>
      <c r="K55" s="192"/>
      <c r="L55" s="192"/>
      <c r="M55" s="193"/>
    </row>
    <row r="56" spans="1:14" x14ac:dyDescent="0.25">
      <c r="A56" s="219" t="s">
        <v>97</v>
      </c>
      <c r="B56" s="220" t="s">
        <v>67</v>
      </c>
      <c r="C56" s="221"/>
      <c r="D56" s="222"/>
      <c r="E56" s="222"/>
      <c r="F56" s="222"/>
      <c r="G56" s="222"/>
      <c r="H56" s="222"/>
      <c r="I56" s="222"/>
      <c r="J56" s="222"/>
      <c r="K56" s="222"/>
      <c r="L56" s="222"/>
      <c r="M56" s="223"/>
    </row>
    <row r="57" spans="1:14" ht="9" customHeight="1" x14ac:dyDescent="0.25">
      <c r="A57" s="29"/>
      <c r="B57" s="50"/>
      <c r="C57" s="50"/>
      <c r="D57" s="30"/>
      <c r="E57" s="30"/>
      <c r="F57" s="30"/>
      <c r="G57" s="30"/>
      <c r="H57" s="30"/>
      <c r="I57" s="30"/>
      <c r="J57" s="30"/>
      <c r="K57" s="30"/>
      <c r="L57" s="30"/>
      <c r="M57" s="32"/>
    </row>
    <row r="58" spans="1:14" ht="31.5" customHeight="1" x14ac:dyDescent="0.25">
      <c r="A58" s="29"/>
      <c r="B58" s="1257">
        <v>18</v>
      </c>
      <c r="C58" s="1260" t="s">
        <v>317</v>
      </c>
      <c r="D58" s="1260"/>
      <c r="E58" s="30" t="s">
        <v>2</v>
      </c>
      <c r="F58" s="31"/>
      <c r="G58" s="30" t="s">
        <v>28</v>
      </c>
      <c r="H58" s="30" t="s">
        <v>1</v>
      </c>
      <c r="I58" s="31"/>
      <c r="J58" s="79" t="s">
        <v>596</v>
      </c>
      <c r="K58" s="30" t="s">
        <v>0</v>
      </c>
      <c r="L58" s="31"/>
      <c r="M58" s="32" t="s">
        <v>32</v>
      </c>
    </row>
    <row r="59" spans="1:14" ht="7.5" customHeight="1" x14ac:dyDescent="0.25">
      <c r="A59" s="29"/>
      <c r="B59" s="1257"/>
      <c r="C59" s="1260"/>
      <c r="D59" s="1260"/>
      <c r="E59" s="30"/>
      <c r="F59" s="30"/>
      <c r="G59" s="30"/>
      <c r="H59" s="30"/>
      <c r="I59" s="30"/>
      <c r="J59" s="30"/>
      <c r="K59" s="30"/>
      <c r="L59" s="30"/>
      <c r="M59" s="32"/>
    </row>
    <row r="60" spans="1:14" ht="47.25" x14ac:dyDescent="0.25">
      <c r="A60" s="29"/>
      <c r="B60" s="1257"/>
      <c r="C60" s="1260"/>
      <c r="D60" s="1260"/>
      <c r="E60" s="30" t="s">
        <v>4</v>
      </c>
      <c r="F60" s="31"/>
      <c r="G60" s="34" t="s">
        <v>43</v>
      </c>
      <c r="H60" s="30" t="s">
        <v>3</v>
      </c>
      <c r="I60" s="224"/>
      <c r="J60" s="225" t="s">
        <v>65</v>
      </c>
      <c r="K60" s="30"/>
      <c r="L60" s="30"/>
      <c r="M60" s="188"/>
    </row>
    <row r="61" spans="1:14" ht="7.5" customHeight="1" x14ac:dyDescent="0.25">
      <c r="A61" s="29"/>
      <c r="B61" s="49"/>
      <c r="C61" s="50"/>
      <c r="D61" s="30"/>
      <c r="E61" s="30"/>
      <c r="F61" s="30"/>
      <c r="G61" s="30"/>
      <c r="H61" s="30"/>
      <c r="I61" s="30"/>
      <c r="J61" s="30"/>
      <c r="K61" s="30"/>
      <c r="L61" s="30"/>
      <c r="M61" s="32"/>
    </row>
    <row r="62" spans="1:14" ht="34.5" customHeight="1" x14ac:dyDescent="0.25">
      <c r="A62" s="29"/>
      <c r="B62" s="49">
        <v>19</v>
      </c>
      <c r="C62" s="1268" t="s">
        <v>318</v>
      </c>
      <c r="D62" s="1268"/>
      <c r="E62" s="30" t="s">
        <v>2</v>
      </c>
      <c r="F62" s="31"/>
      <c r="G62" s="30" t="s">
        <v>502</v>
      </c>
      <c r="H62" s="30" t="s">
        <v>1</v>
      </c>
      <c r="I62" s="31"/>
      <c r="J62" s="30" t="s">
        <v>503</v>
      </c>
      <c r="K62" s="30"/>
      <c r="L62" s="30"/>
      <c r="M62" s="188"/>
    </row>
    <row r="63" spans="1:14" ht="15" customHeight="1" x14ac:dyDescent="0.25">
      <c r="A63" s="129"/>
      <c r="B63" s="206"/>
      <c r="C63" s="206"/>
      <c r="D63" s="45"/>
      <c r="E63" s="45"/>
      <c r="F63" s="45"/>
      <c r="G63" s="45"/>
      <c r="H63" s="45"/>
      <c r="I63" s="45"/>
      <c r="J63" s="45"/>
      <c r="K63" s="45"/>
      <c r="L63" s="45"/>
      <c r="M63" s="46"/>
    </row>
    <row r="64" spans="1:14" ht="15.75" customHeight="1" x14ac:dyDescent="0.25">
      <c r="A64" s="28" t="s">
        <v>98</v>
      </c>
      <c r="B64" s="1263" t="s">
        <v>105</v>
      </c>
      <c r="C64" s="1264"/>
      <c r="D64" s="1264"/>
      <c r="E64" s="36"/>
      <c r="F64" s="36"/>
      <c r="G64" s="36"/>
      <c r="H64" s="36"/>
      <c r="I64" s="36"/>
      <c r="J64" s="30"/>
      <c r="K64" s="30"/>
      <c r="L64" s="30"/>
      <c r="M64" s="32"/>
    </row>
    <row r="65" spans="1:13" ht="7.5" customHeight="1" x14ac:dyDescent="0.25">
      <c r="A65" s="28"/>
      <c r="B65" s="97"/>
      <c r="C65" s="97"/>
      <c r="D65" s="37"/>
      <c r="E65" s="36"/>
      <c r="F65" s="36"/>
      <c r="G65" s="36"/>
      <c r="H65" s="36"/>
      <c r="I65" s="36"/>
      <c r="J65" s="30"/>
      <c r="K65" s="30"/>
      <c r="L65" s="30"/>
      <c r="M65" s="32"/>
    </row>
    <row r="66" spans="1:13" ht="15.75" customHeight="1" x14ac:dyDescent="0.25">
      <c r="A66" s="56" t="s">
        <v>99</v>
      </c>
      <c r="B66" s="1254" t="s">
        <v>91</v>
      </c>
      <c r="C66" s="1254"/>
      <c r="D66" s="1254"/>
      <c r="E66" s="57"/>
      <c r="F66" s="57"/>
      <c r="G66" s="57"/>
      <c r="H66" s="57"/>
      <c r="I66" s="57"/>
      <c r="J66" s="226"/>
      <c r="K66" s="226"/>
      <c r="L66" s="226"/>
      <c r="M66" s="227"/>
    </row>
    <row r="67" spans="1:13" ht="33" customHeight="1" x14ac:dyDescent="0.25">
      <c r="A67" s="29"/>
      <c r="B67" s="1265">
        <v>20</v>
      </c>
      <c r="C67" s="1260" t="s">
        <v>319</v>
      </c>
      <c r="D67" s="1260"/>
      <c r="E67" s="30" t="s">
        <v>2</v>
      </c>
      <c r="F67" s="31"/>
      <c r="G67" s="34" t="s">
        <v>52</v>
      </c>
      <c r="H67" s="30" t="s">
        <v>1</v>
      </c>
      <c r="I67" s="31"/>
      <c r="J67" s="30" t="s">
        <v>53</v>
      </c>
      <c r="K67" s="38"/>
      <c r="L67" s="38"/>
      <c r="M67" s="39"/>
    </row>
    <row r="68" spans="1:13" ht="7.5" customHeight="1" x14ac:dyDescent="0.25">
      <c r="A68" s="40"/>
      <c r="B68" s="1265"/>
      <c r="C68" s="1260"/>
      <c r="D68" s="1260"/>
      <c r="E68" s="30"/>
      <c r="F68" s="36"/>
      <c r="G68" s="36"/>
      <c r="H68" s="36"/>
      <c r="I68" s="36"/>
      <c r="J68" s="30"/>
      <c r="K68" s="30"/>
      <c r="L68" s="30"/>
      <c r="M68" s="32"/>
    </row>
    <row r="69" spans="1:13" x14ac:dyDescent="0.25">
      <c r="A69" s="40"/>
      <c r="B69" s="1265"/>
      <c r="C69" s="1260"/>
      <c r="D69" s="1260"/>
      <c r="E69" s="30" t="s">
        <v>0</v>
      </c>
      <c r="F69" s="31"/>
      <c r="G69" s="30" t="s">
        <v>54</v>
      </c>
      <c r="H69" s="30" t="s">
        <v>4</v>
      </c>
      <c r="I69" s="31"/>
      <c r="J69" s="30" t="s">
        <v>55</v>
      </c>
      <c r="K69" s="38"/>
      <c r="L69" s="38"/>
      <c r="M69" s="39"/>
    </row>
    <row r="70" spans="1:13" ht="7.5" customHeight="1" x14ac:dyDescent="0.25">
      <c r="A70" s="40"/>
      <c r="B70" s="1265"/>
      <c r="C70" s="1260"/>
      <c r="D70" s="1260"/>
      <c r="E70" s="30"/>
      <c r="F70" s="36"/>
      <c r="G70" s="36"/>
      <c r="H70" s="36"/>
      <c r="I70" s="36"/>
      <c r="J70" s="30"/>
      <c r="K70" s="30"/>
      <c r="L70" s="30"/>
      <c r="M70" s="32"/>
    </row>
    <row r="71" spans="1:13" ht="14.25" customHeight="1" x14ac:dyDescent="0.25">
      <c r="A71" s="40"/>
      <c r="B71" s="1265"/>
      <c r="C71" s="1260"/>
      <c r="D71" s="1260"/>
      <c r="E71" s="30" t="s">
        <v>3</v>
      </c>
      <c r="F71" s="31"/>
      <c r="G71" s="30" t="s">
        <v>56</v>
      </c>
      <c r="H71" s="30" t="s">
        <v>5</v>
      </c>
      <c r="I71" s="31"/>
      <c r="J71" s="30" t="s">
        <v>57</v>
      </c>
      <c r="K71" s="38"/>
      <c r="L71" s="38"/>
      <c r="M71" s="39"/>
    </row>
    <row r="72" spans="1:13" ht="7.5" customHeight="1" x14ac:dyDescent="0.25">
      <c r="A72" s="40"/>
      <c r="B72" s="1265"/>
      <c r="C72" s="1260"/>
      <c r="D72" s="1260"/>
      <c r="E72" s="30"/>
      <c r="F72" s="36"/>
      <c r="G72" s="36"/>
      <c r="H72" s="36"/>
      <c r="I72" s="36"/>
      <c r="J72" s="30"/>
      <c r="K72" s="30"/>
      <c r="L72" s="30"/>
      <c r="M72" s="32"/>
    </row>
    <row r="73" spans="1:13" ht="17.25" customHeight="1" x14ac:dyDescent="0.25">
      <c r="A73" s="40"/>
      <c r="B73" s="1265"/>
      <c r="C73" s="1260"/>
      <c r="D73" s="1260"/>
      <c r="E73" s="30" t="s">
        <v>9</v>
      </c>
      <c r="F73" s="31"/>
      <c r="G73" s="30" t="s">
        <v>58</v>
      </c>
      <c r="H73" s="30"/>
      <c r="I73" s="36"/>
      <c r="J73" s="30"/>
      <c r="K73" s="30"/>
      <c r="L73" s="30"/>
      <c r="M73" s="32"/>
    </row>
    <row r="74" spans="1:13" ht="7.5" customHeight="1" x14ac:dyDescent="0.25">
      <c r="A74" s="29"/>
      <c r="B74" s="50"/>
      <c r="C74" s="100"/>
      <c r="D74" s="30"/>
      <c r="E74" s="30"/>
      <c r="F74" s="36"/>
      <c r="G74" s="36"/>
      <c r="H74" s="36"/>
      <c r="I74" s="36"/>
      <c r="J74" s="36"/>
      <c r="K74" s="38"/>
      <c r="L74" s="38"/>
      <c r="M74" s="39"/>
    </row>
    <row r="75" spans="1:13" x14ac:dyDescent="0.25">
      <c r="A75" s="29"/>
      <c r="B75" s="1265">
        <v>21</v>
      </c>
      <c r="C75" s="1260" t="s">
        <v>320</v>
      </c>
      <c r="D75" s="1260"/>
      <c r="E75" s="30" t="s">
        <v>2</v>
      </c>
      <c r="F75" s="31"/>
      <c r="G75" s="65" t="s">
        <v>504</v>
      </c>
      <c r="H75" s="30" t="s">
        <v>1</v>
      </c>
      <c r="I75" s="31"/>
      <c r="J75" s="65">
        <v>900</v>
      </c>
      <c r="K75" s="30" t="s">
        <v>0</v>
      </c>
      <c r="L75" s="31"/>
      <c r="M75" s="228">
        <v>1300</v>
      </c>
    </row>
    <row r="76" spans="1:13" ht="9.75" customHeight="1" x14ac:dyDescent="0.25">
      <c r="A76" s="29"/>
      <c r="B76" s="1265"/>
      <c r="C76" s="1260"/>
      <c r="D76" s="1260"/>
      <c r="E76" s="30"/>
      <c r="F76" s="30"/>
      <c r="G76" s="65"/>
      <c r="H76" s="30"/>
      <c r="I76" s="30"/>
      <c r="J76" s="65"/>
      <c r="K76" s="30"/>
      <c r="L76" s="30"/>
      <c r="M76" s="32"/>
    </row>
    <row r="77" spans="1:13" ht="47.25" x14ac:dyDescent="0.25">
      <c r="A77" s="29"/>
      <c r="B77" s="1265"/>
      <c r="C77" s="1260"/>
      <c r="D77" s="1260"/>
      <c r="E77" s="30" t="s">
        <v>4</v>
      </c>
      <c r="F77" s="31"/>
      <c r="G77" s="229" t="s">
        <v>505</v>
      </c>
      <c r="H77" s="30" t="s">
        <v>3</v>
      </c>
      <c r="I77" s="31"/>
      <c r="J77" s="225" t="s">
        <v>160</v>
      </c>
      <c r="K77" s="30"/>
      <c r="L77" s="30"/>
      <c r="M77" s="188"/>
    </row>
    <row r="78" spans="1:13" ht="15" customHeight="1" x14ac:dyDescent="0.25">
      <c r="A78" s="129"/>
      <c r="B78" s="206"/>
      <c r="C78" s="101"/>
      <c r="D78" s="45"/>
      <c r="E78" s="45"/>
      <c r="F78" s="45"/>
      <c r="G78" s="45"/>
      <c r="H78" s="45"/>
      <c r="I78" s="45"/>
      <c r="J78" s="45"/>
      <c r="K78" s="45"/>
      <c r="L78" s="45"/>
      <c r="M78" s="46"/>
    </row>
    <row r="79" spans="1:13" ht="15.75" customHeight="1" x14ac:dyDescent="0.25">
      <c r="A79" s="54" t="s">
        <v>106</v>
      </c>
      <c r="B79" s="1262" t="s">
        <v>92</v>
      </c>
      <c r="C79" s="1262"/>
      <c r="D79" s="1262"/>
      <c r="E79" s="55"/>
      <c r="F79" s="55"/>
      <c r="G79" s="55"/>
      <c r="H79" s="55"/>
      <c r="I79" s="55"/>
      <c r="J79" s="230"/>
      <c r="K79" s="230"/>
      <c r="L79" s="230"/>
      <c r="M79" s="231"/>
    </row>
    <row r="80" spans="1:13" ht="31.5" customHeight="1" x14ac:dyDescent="0.25">
      <c r="A80" s="29"/>
      <c r="B80" s="1266">
        <v>22</v>
      </c>
      <c r="C80" s="1267" t="s">
        <v>321</v>
      </c>
      <c r="D80" s="1267"/>
      <c r="E80" s="30" t="s">
        <v>2</v>
      </c>
      <c r="F80" s="31"/>
      <c r="G80" s="21" t="s">
        <v>45</v>
      </c>
      <c r="H80" s="38" t="s">
        <v>1</v>
      </c>
      <c r="I80" s="31"/>
      <c r="J80" s="36" t="s">
        <v>46</v>
      </c>
      <c r="K80" s="38" t="s">
        <v>0</v>
      </c>
      <c r="L80" s="31"/>
      <c r="M80" s="26" t="s">
        <v>47</v>
      </c>
    </row>
    <row r="81" spans="1:13" ht="7.5" customHeight="1" x14ac:dyDescent="0.25">
      <c r="A81" s="29"/>
      <c r="B81" s="1266"/>
      <c r="C81" s="1267"/>
      <c r="D81" s="1267"/>
      <c r="E81" s="30"/>
      <c r="F81" s="30"/>
      <c r="G81" s="36"/>
      <c r="H81" s="38"/>
      <c r="I81" s="36"/>
      <c r="J81" s="36"/>
      <c r="K81" s="38"/>
      <c r="L81" s="36"/>
      <c r="M81" s="26"/>
    </row>
    <row r="82" spans="1:13" ht="31.5" x14ac:dyDescent="0.25">
      <c r="A82" s="29"/>
      <c r="B82" s="1266"/>
      <c r="C82" s="1267"/>
      <c r="D82" s="1267"/>
      <c r="E82" s="30" t="s">
        <v>4</v>
      </c>
      <c r="F82" s="31"/>
      <c r="G82" s="21" t="s">
        <v>48</v>
      </c>
      <c r="H82" s="30" t="s">
        <v>3</v>
      </c>
      <c r="I82" s="31"/>
      <c r="J82" s="36" t="s">
        <v>68</v>
      </c>
      <c r="K82" s="30" t="s">
        <v>5</v>
      </c>
      <c r="L82" s="31"/>
      <c r="M82" s="26" t="s">
        <v>59</v>
      </c>
    </row>
    <row r="83" spans="1:13" ht="7.5" customHeight="1" x14ac:dyDescent="0.25">
      <c r="A83" s="29"/>
      <c r="B83" s="103"/>
      <c r="C83" s="105"/>
      <c r="D83" s="105"/>
      <c r="E83" s="36"/>
      <c r="F83" s="36"/>
      <c r="G83" s="38"/>
      <c r="H83" s="38"/>
      <c r="I83" s="36"/>
      <c r="J83" s="36"/>
      <c r="K83" s="38"/>
      <c r="L83" s="36"/>
      <c r="M83" s="26"/>
    </row>
    <row r="84" spans="1:13" ht="48.75" customHeight="1" x14ac:dyDescent="0.25">
      <c r="A84" s="29"/>
      <c r="B84" s="103">
        <v>23</v>
      </c>
      <c r="C84" s="1250" t="s">
        <v>322</v>
      </c>
      <c r="D84" s="1250"/>
      <c r="E84" s="30" t="s">
        <v>2</v>
      </c>
      <c r="F84" s="31"/>
      <c r="G84" s="21" t="s">
        <v>49</v>
      </c>
      <c r="H84" s="38" t="s">
        <v>1</v>
      </c>
      <c r="I84" s="31"/>
      <c r="J84" s="36" t="s">
        <v>71</v>
      </c>
      <c r="K84" s="38" t="s">
        <v>0</v>
      </c>
      <c r="L84" s="41"/>
      <c r="M84" s="26" t="s">
        <v>72</v>
      </c>
    </row>
    <row r="85" spans="1:13" ht="7.5" customHeight="1" x14ac:dyDescent="0.25">
      <c r="A85" s="29"/>
      <c r="B85" s="105"/>
      <c r="C85" s="105"/>
      <c r="D85" s="37"/>
      <c r="E85" s="36"/>
      <c r="F85" s="36"/>
      <c r="G85" s="36"/>
      <c r="H85" s="38"/>
      <c r="I85" s="36"/>
      <c r="J85" s="36"/>
      <c r="K85" s="38"/>
      <c r="L85" s="36"/>
      <c r="M85" s="26"/>
    </row>
    <row r="86" spans="1:13" ht="31.5" customHeight="1" x14ac:dyDescent="0.25">
      <c r="A86" s="29"/>
      <c r="B86" s="1266">
        <v>24</v>
      </c>
      <c r="C86" s="1267" t="s">
        <v>381</v>
      </c>
      <c r="D86" s="1267"/>
      <c r="E86" s="30" t="s">
        <v>2</v>
      </c>
      <c r="F86" s="31"/>
      <c r="G86" s="36" t="s">
        <v>49</v>
      </c>
      <c r="H86" s="30" t="s">
        <v>1</v>
      </c>
      <c r="I86" s="41"/>
      <c r="J86" s="36" t="s">
        <v>50</v>
      </c>
      <c r="K86" s="38" t="s">
        <v>0</v>
      </c>
      <c r="L86" s="41"/>
      <c r="M86" s="26" t="s">
        <v>51</v>
      </c>
    </row>
    <row r="87" spans="1:13" ht="7.5" customHeight="1" x14ac:dyDescent="0.25">
      <c r="A87" s="29"/>
      <c r="B87" s="1266"/>
      <c r="C87" s="1267"/>
      <c r="D87" s="1267"/>
      <c r="E87" s="36"/>
      <c r="F87" s="42"/>
      <c r="G87" s="36"/>
      <c r="H87" s="30"/>
      <c r="I87" s="36"/>
      <c r="J87" s="36"/>
      <c r="K87" s="38"/>
      <c r="L87" s="36"/>
      <c r="M87" s="26"/>
    </row>
    <row r="88" spans="1:13" ht="27" customHeight="1" x14ac:dyDescent="0.25">
      <c r="A88" s="29"/>
      <c r="B88" s="1266"/>
      <c r="C88" s="1267"/>
      <c r="D88" s="1267"/>
      <c r="E88" s="30" t="s">
        <v>4</v>
      </c>
      <c r="F88" s="31"/>
      <c r="G88" s="36" t="s">
        <v>73</v>
      </c>
      <c r="H88" s="30" t="s">
        <v>3</v>
      </c>
      <c r="I88" s="41"/>
      <c r="J88" s="30" t="s">
        <v>74</v>
      </c>
      <c r="K88" s="30"/>
      <c r="L88" s="30"/>
      <c r="M88" s="32"/>
    </row>
    <row r="89" spans="1:13" ht="15" customHeight="1" x14ac:dyDescent="0.25">
      <c r="A89" s="129"/>
      <c r="B89" s="206"/>
      <c r="C89" s="101"/>
      <c r="D89" s="45"/>
      <c r="E89" s="47"/>
      <c r="F89" s="47"/>
      <c r="G89" s="47"/>
      <c r="H89" s="45"/>
      <c r="I89" s="45"/>
      <c r="J89" s="45"/>
      <c r="K89" s="45"/>
      <c r="L89" s="45"/>
      <c r="M89" s="46"/>
    </row>
    <row r="90" spans="1:13" ht="15.75" customHeight="1" x14ac:dyDescent="0.25">
      <c r="A90" s="232" t="s">
        <v>107</v>
      </c>
      <c r="B90" s="233" t="s">
        <v>359</v>
      </c>
      <c r="C90" s="234"/>
      <c r="D90" s="235"/>
      <c r="E90" s="235"/>
      <c r="F90" s="235"/>
      <c r="G90" s="235"/>
      <c r="H90" s="235"/>
      <c r="I90" s="235"/>
      <c r="J90" s="235"/>
      <c r="K90" s="235"/>
      <c r="L90" s="235"/>
      <c r="M90" s="236"/>
    </row>
    <row r="91" spans="1:13" ht="7.5" customHeight="1" x14ac:dyDescent="0.25">
      <c r="A91" s="29"/>
      <c r="B91" s="50"/>
      <c r="C91" s="50"/>
      <c r="D91" s="30"/>
      <c r="E91" s="30"/>
      <c r="F91" s="30"/>
      <c r="G91" s="30"/>
      <c r="H91" s="30"/>
      <c r="I91" s="30"/>
      <c r="J91" s="30"/>
      <c r="K91" s="30"/>
      <c r="L91" s="30"/>
      <c r="M91" s="32"/>
    </row>
    <row r="92" spans="1:13" ht="31.5" customHeight="1" x14ac:dyDescent="0.25">
      <c r="A92" s="29"/>
      <c r="B92" s="48">
        <v>25</v>
      </c>
      <c r="C92" s="1258" t="s">
        <v>323</v>
      </c>
      <c r="D92" s="1258"/>
      <c r="E92" s="30" t="s">
        <v>2</v>
      </c>
      <c r="F92" s="31"/>
      <c r="G92" s="30" t="s">
        <v>29</v>
      </c>
      <c r="H92" s="30" t="s">
        <v>1</v>
      </c>
      <c r="I92" s="31"/>
      <c r="J92" s="30" t="s">
        <v>30</v>
      </c>
      <c r="K92" s="30" t="s">
        <v>0</v>
      </c>
      <c r="L92" s="31"/>
      <c r="M92" s="43" t="s">
        <v>81</v>
      </c>
    </row>
    <row r="93" spans="1:13" ht="7.5" customHeight="1" x14ac:dyDescent="0.25">
      <c r="A93" s="29"/>
      <c r="B93" s="49"/>
      <c r="C93" s="50"/>
      <c r="D93" s="30"/>
      <c r="E93" s="30"/>
      <c r="F93" s="30"/>
      <c r="G93" s="30"/>
      <c r="H93" s="30"/>
      <c r="I93" s="30"/>
      <c r="J93" s="30"/>
      <c r="K93" s="30"/>
      <c r="L93" s="30"/>
      <c r="M93" s="32"/>
    </row>
    <row r="94" spans="1:13" ht="33.75" customHeight="1" x14ac:dyDescent="0.25">
      <c r="A94" s="29"/>
      <c r="B94" s="48">
        <v>26</v>
      </c>
      <c r="C94" s="1264" t="s">
        <v>324</v>
      </c>
      <c r="D94" s="1264"/>
      <c r="E94" s="30" t="s">
        <v>2</v>
      </c>
      <c r="F94" s="31"/>
      <c r="G94" s="30" t="s">
        <v>31</v>
      </c>
      <c r="H94" s="30" t="s">
        <v>1</v>
      </c>
      <c r="I94" s="31"/>
      <c r="J94" s="30" t="s">
        <v>82</v>
      </c>
      <c r="K94" s="30"/>
      <c r="L94" s="30"/>
      <c r="M94" s="32"/>
    </row>
    <row r="95" spans="1:13" ht="8.25" customHeight="1" x14ac:dyDescent="0.25">
      <c r="A95" s="29"/>
      <c r="B95" s="50"/>
      <c r="C95" s="50"/>
      <c r="D95" s="30"/>
      <c r="E95" s="30"/>
      <c r="F95" s="30"/>
      <c r="G95" s="30"/>
      <c r="H95" s="30"/>
      <c r="I95" s="30"/>
      <c r="J95" s="30"/>
      <c r="K95" s="30"/>
      <c r="L95" s="30"/>
      <c r="M95" s="32"/>
    </row>
    <row r="96" spans="1:13" ht="33" customHeight="1" x14ac:dyDescent="0.25">
      <c r="A96" s="29"/>
      <c r="B96" s="48">
        <v>27</v>
      </c>
      <c r="C96" s="1264" t="s">
        <v>325</v>
      </c>
      <c r="D96" s="1264"/>
      <c r="E96" s="30" t="s">
        <v>2</v>
      </c>
      <c r="F96" s="31"/>
      <c r="G96" s="30" t="s">
        <v>29</v>
      </c>
      <c r="H96" s="30" t="s">
        <v>1</v>
      </c>
      <c r="I96" s="31"/>
      <c r="J96" s="30" t="s">
        <v>30</v>
      </c>
      <c r="K96" s="30" t="s">
        <v>0</v>
      </c>
      <c r="L96" s="31"/>
      <c r="M96" s="43" t="s">
        <v>81</v>
      </c>
    </row>
    <row r="97" spans="1:13" ht="7.5" customHeight="1" x14ac:dyDescent="0.25">
      <c r="A97" s="29"/>
      <c r="B97" s="204"/>
      <c r="C97" s="50"/>
      <c r="D97" s="30"/>
      <c r="E97" s="30"/>
      <c r="F97" s="30"/>
      <c r="G97" s="30"/>
      <c r="H97" s="30"/>
      <c r="I97" s="30"/>
      <c r="J97" s="30"/>
      <c r="K97" s="30"/>
      <c r="L97" s="30"/>
      <c r="M97" s="32"/>
    </row>
    <row r="98" spans="1:13" ht="47.25" x14ac:dyDescent="0.25">
      <c r="A98" s="29"/>
      <c r="B98" s="1261">
        <v>28</v>
      </c>
      <c r="C98" s="1260" t="s">
        <v>326</v>
      </c>
      <c r="D98" s="1260"/>
      <c r="E98" s="30" t="s">
        <v>2</v>
      </c>
      <c r="F98" s="31"/>
      <c r="G98" s="34" t="s">
        <v>83</v>
      </c>
      <c r="H98" s="30" t="s">
        <v>1</v>
      </c>
      <c r="I98" s="31"/>
      <c r="J98" s="34" t="s">
        <v>84</v>
      </c>
      <c r="K98" s="30" t="s">
        <v>0</v>
      </c>
      <c r="L98" s="31"/>
      <c r="M98" s="43" t="s">
        <v>85</v>
      </c>
    </row>
    <row r="99" spans="1:13" ht="7.5" customHeight="1" x14ac:dyDescent="0.25">
      <c r="A99" s="29"/>
      <c r="B99" s="1261"/>
      <c r="C99" s="1260"/>
      <c r="D99" s="1260"/>
      <c r="E99" s="30"/>
      <c r="F99" s="30"/>
      <c r="G99" s="30"/>
      <c r="H99" s="30"/>
      <c r="I99" s="30"/>
      <c r="J99" s="30"/>
      <c r="K99" s="30"/>
      <c r="L99" s="30"/>
      <c r="M99" s="32"/>
    </row>
    <row r="100" spans="1:13" ht="18" customHeight="1" x14ac:dyDescent="0.25">
      <c r="A100" s="29"/>
      <c r="B100" s="1261"/>
      <c r="C100" s="1260"/>
      <c r="D100" s="1260"/>
      <c r="E100" s="30" t="s">
        <v>4</v>
      </c>
      <c r="F100" s="31"/>
      <c r="G100" s="30" t="s">
        <v>86</v>
      </c>
      <c r="H100" s="30"/>
      <c r="I100" s="30"/>
      <c r="J100" s="30"/>
      <c r="K100" s="30"/>
      <c r="L100" s="30"/>
      <c r="M100" s="32"/>
    </row>
    <row r="101" spans="1:13" ht="16.5" thickBot="1" x14ac:dyDescent="0.3">
      <c r="A101" s="237"/>
      <c r="B101" s="238"/>
      <c r="C101" s="238"/>
      <c r="D101" s="239"/>
      <c r="E101" s="239"/>
      <c r="F101" s="239"/>
      <c r="G101" s="239"/>
      <c r="H101" s="239"/>
      <c r="I101" s="239"/>
      <c r="J101" s="239"/>
      <c r="K101" s="239"/>
      <c r="L101" s="239"/>
      <c r="M101" s="240"/>
    </row>
    <row r="102" spans="1:13" ht="16.5" thickTop="1" x14ac:dyDescent="0.25"/>
  </sheetData>
  <mergeCells count="40">
    <mergeCell ref="C24:D24"/>
    <mergeCell ref="C58:D60"/>
    <mergeCell ref="C52:D52"/>
    <mergeCell ref="C28:D28"/>
    <mergeCell ref="B8:C8"/>
    <mergeCell ref="C26:D26"/>
    <mergeCell ref="B58:B60"/>
    <mergeCell ref="C45:D45"/>
    <mergeCell ref="B98:B100"/>
    <mergeCell ref="C98:D100"/>
    <mergeCell ref="B79:D79"/>
    <mergeCell ref="C34:D34"/>
    <mergeCell ref="B64:D64"/>
    <mergeCell ref="B75:B77"/>
    <mergeCell ref="C75:D77"/>
    <mergeCell ref="B67:B73"/>
    <mergeCell ref="C96:D96"/>
    <mergeCell ref="C94:D94"/>
    <mergeCell ref="B86:B88"/>
    <mergeCell ref="C86:D88"/>
    <mergeCell ref="C92:D92"/>
    <mergeCell ref="B80:B82"/>
    <mergeCell ref="C80:D82"/>
    <mergeCell ref="C62:D62"/>
    <mergeCell ref="C84:D84"/>
    <mergeCell ref="A1:M1"/>
    <mergeCell ref="B66:D66"/>
    <mergeCell ref="L9:M9"/>
    <mergeCell ref="B37:B43"/>
    <mergeCell ref="C37:D43"/>
    <mergeCell ref="C30:D30"/>
    <mergeCell ref="C32:D32"/>
    <mergeCell ref="C47:D47"/>
    <mergeCell ref="C50:D50"/>
    <mergeCell ref="C67:D73"/>
    <mergeCell ref="C13:D13"/>
    <mergeCell ref="C15:D15"/>
    <mergeCell ref="C17:D17"/>
    <mergeCell ref="C19:D19"/>
    <mergeCell ref="C21:D21"/>
  </mergeCells>
  <printOptions horizontalCentered="1"/>
  <pageMargins left="0.196850393700787" right="0.196850393700787" top="0.39370078740157499" bottom="0" header="0" footer="0"/>
  <pageSetup paperSize="9" scale="70" orientation="portrait" r:id="rId1"/>
  <rowBreaks count="1" manualBreakCount="1"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X21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4" width="22.140625" style="90" customWidth="1"/>
    <col min="5" max="12" width="8.5703125" style="90" customWidth="1"/>
    <col min="13" max="13" width="7.42578125" style="90" bestFit="1" customWidth="1"/>
    <col min="14" max="14" width="6.28515625" style="90" customWidth="1"/>
    <col min="15" max="16" width="7.42578125" style="90" bestFit="1" customWidth="1"/>
    <col min="17" max="17" width="7.42578125" style="90" customWidth="1"/>
    <col min="18" max="18" width="8" style="90" customWidth="1"/>
    <col min="19" max="20" width="8.5703125" style="90" customWidth="1"/>
    <col min="21" max="21" width="16.28515625" style="90" customWidth="1"/>
    <col min="22" max="22" width="3" style="84" customWidth="1"/>
    <col min="23" max="23" width="63.85546875" style="84" customWidth="1"/>
    <col min="24" max="50" width="9.140625" style="84"/>
    <col min="51" max="16384" width="9.140625" style="90"/>
  </cols>
  <sheetData>
    <row r="1" spans="1:50" s="153" customFormat="1" ht="23.25" x14ac:dyDescent="0.35">
      <c r="B1" s="153" t="s">
        <v>119</v>
      </c>
    </row>
    <row r="2" spans="1:50" s="84" customFormat="1" x14ac:dyDescent="0.25"/>
    <row r="3" spans="1:50" s="30" customFormat="1" ht="21" customHeight="1" x14ac:dyDescent="0.25">
      <c r="B3" s="85" t="s">
        <v>15</v>
      </c>
      <c r="C3" s="33" t="s">
        <v>90</v>
      </c>
      <c r="D3" s="33"/>
    </row>
    <row r="4" spans="1:50" s="30" customFormat="1" ht="15.75" x14ac:dyDescent="0.25">
      <c r="B4" s="76"/>
      <c r="C4" s="30" t="s">
        <v>892</v>
      </c>
      <c r="D4" s="30" t="str">
        <f>Cover!F17</f>
        <v>JAWA TENGAH</v>
      </c>
    </row>
    <row r="5" spans="1:50" s="30" customFormat="1" ht="15.75" x14ac:dyDescent="0.25">
      <c r="B5" s="76"/>
      <c r="C5" s="30" t="s">
        <v>893</v>
      </c>
      <c r="D5" s="1045" t="str">
        <f>Cover!F18</f>
        <v>SUKOHARJO</v>
      </c>
    </row>
    <row r="6" spans="1:50" s="30" customFormat="1" ht="15.75" x14ac:dyDescent="0.25">
      <c r="B6" s="76"/>
      <c r="C6" s="30" t="s">
        <v>746</v>
      </c>
      <c r="D6" s="1045" t="str">
        <f>Cover!F19</f>
        <v>MOJOLABAN</v>
      </c>
    </row>
    <row r="7" spans="1:50" s="30" customFormat="1" ht="15.75" x14ac:dyDescent="0.25">
      <c r="B7" s="76"/>
      <c r="C7" s="30" t="s">
        <v>747</v>
      </c>
      <c r="D7" s="30" t="str">
        <f>Cover!F20</f>
        <v>BEKONANG</v>
      </c>
    </row>
    <row r="8" spans="1:50" s="30" customFormat="1" ht="15.75" x14ac:dyDescent="0.25">
      <c r="A8" s="76"/>
      <c r="C8" s="30" t="s">
        <v>894</v>
      </c>
      <c r="D8" s="30" t="str">
        <f>Cover!F21</f>
        <v>RT003-RW008</v>
      </c>
      <c r="M8" s="531"/>
    </row>
    <row r="9" spans="1:50" s="30" customFormat="1" ht="15.75" x14ac:dyDescent="0.25">
      <c r="A9" s="76"/>
      <c r="C9" s="30" t="s">
        <v>748</v>
      </c>
      <c r="D9" s="618" t="str">
        <f>Cover!F22</f>
        <v>25 OKTOBER 2021</v>
      </c>
    </row>
    <row r="10" spans="1:50" s="84" customFormat="1" ht="15.75" thickBot="1" x14ac:dyDescent="0.3">
      <c r="B10" s="81"/>
      <c r="C10" s="81"/>
      <c r="D10" s="943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</row>
    <row r="11" spans="1:50" s="94" customFormat="1" ht="18" customHeight="1" thickBot="1" x14ac:dyDescent="0.3">
      <c r="A11" s="93"/>
      <c r="B11" s="1300" t="s">
        <v>110</v>
      </c>
      <c r="C11" s="1296" t="s">
        <v>111</v>
      </c>
      <c r="D11" s="1307" t="s">
        <v>738</v>
      </c>
      <c r="E11" s="1289" t="s">
        <v>117</v>
      </c>
      <c r="F11" s="1290"/>
      <c r="G11" s="1290"/>
      <c r="H11" s="1290"/>
      <c r="I11" s="1290"/>
      <c r="J11" s="1290"/>
      <c r="K11" s="1290"/>
      <c r="L11" s="1290"/>
      <c r="M11" s="1290"/>
      <c r="N11" s="1290"/>
      <c r="O11" s="1290"/>
      <c r="P11" s="1290"/>
      <c r="Q11" s="1290"/>
      <c r="R11" s="1290"/>
      <c r="S11" s="1290"/>
      <c r="T11" s="1291"/>
      <c r="U11" s="1274" t="s">
        <v>347</v>
      </c>
      <c r="V11" s="177"/>
      <c r="W11" s="30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</row>
    <row r="12" spans="1:50" s="94" customFormat="1" ht="109.5" customHeight="1" x14ac:dyDescent="0.25">
      <c r="A12" s="93"/>
      <c r="B12" s="1301"/>
      <c r="C12" s="1297"/>
      <c r="D12" s="1308"/>
      <c r="E12" s="1282" t="s">
        <v>856</v>
      </c>
      <c r="F12" s="1283"/>
      <c r="G12" s="1284" t="s">
        <v>844</v>
      </c>
      <c r="H12" s="1283"/>
      <c r="I12" s="1292" t="s">
        <v>740</v>
      </c>
      <c r="J12" s="1287"/>
      <c r="K12" s="1285" t="s">
        <v>739</v>
      </c>
      <c r="L12" s="1287"/>
      <c r="M12" s="1285" t="s">
        <v>889</v>
      </c>
      <c r="N12" s="1286"/>
      <c r="O12" s="1287"/>
      <c r="P12" s="1285" t="s">
        <v>862</v>
      </c>
      <c r="Q12" s="1288"/>
      <c r="R12" s="1287"/>
      <c r="S12" s="1285" t="s">
        <v>331</v>
      </c>
      <c r="T12" s="1287"/>
      <c r="U12" s="1275"/>
      <c r="V12" s="177"/>
      <c r="W12" s="425" t="s">
        <v>592</v>
      </c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</row>
    <row r="13" spans="1:50" s="154" customFormat="1" x14ac:dyDescent="0.25">
      <c r="A13" s="110"/>
      <c r="B13" s="1301"/>
      <c r="C13" s="1297"/>
      <c r="D13" s="1308"/>
      <c r="E13" s="1277">
        <v>1</v>
      </c>
      <c r="F13" s="1278"/>
      <c r="G13" s="1279">
        <v>2</v>
      </c>
      <c r="H13" s="1278"/>
      <c r="I13" s="1277">
        <v>3</v>
      </c>
      <c r="J13" s="1278"/>
      <c r="K13" s="1279">
        <v>4</v>
      </c>
      <c r="L13" s="1278"/>
      <c r="M13" s="1279">
        <v>5</v>
      </c>
      <c r="N13" s="1280"/>
      <c r="O13" s="1278"/>
      <c r="P13" s="1279">
        <v>6</v>
      </c>
      <c r="Q13" s="1281"/>
      <c r="R13" s="1278"/>
      <c r="S13" s="1279">
        <v>7</v>
      </c>
      <c r="T13" s="1278"/>
      <c r="U13" s="1275"/>
      <c r="V13" s="177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</row>
    <row r="14" spans="1:50" s="154" customFormat="1" x14ac:dyDescent="0.25">
      <c r="A14" s="110"/>
      <c r="B14" s="1302"/>
      <c r="C14" s="1298"/>
      <c r="D14" s="1308"/>
      <c r="E14" s="19" t="s">
        <v>2</v>
      </c>
      <c r="F14" s="281" t="s">
        <v>1</v>
      </c>
      <c r="G14" s="58" t="s">
        <v>2</v>
      </c>
      <c r="H14" s="281" t="s">
        <v>1</v>
      </c>
      <c r="I14" s="19" t="s">
        <v>2</v>
      </c>
      <c r="J14" s="11" t="s">
        <v>1</v>
      </c>
      <c r="K14" s="9" t="s">
        <v>2</v>
      </c>
      <c r="L14" s="11" t="s">
        <v>1</v>
      </c>
      <c r="M14" s="58" t="s">
        <v>2</v>
      </c>
      <c r="N14" s="271" t="s">
        <v>1</v>
      </c>
      <c r="O14" s="281" t="s">
        <v>0</v>
      </c>
      <c r="P14" s="58" t="s">
        <v>2</v>
      </c>
      <c r="Q14" s="271" t="s">
        <v>1</v>
      </c>
      <c r="R14" s="281" t="s">
        <v>0</v>
      </c>
      <c r="S14" s="58" t="s">
        <v>2</v>
      </c>
      <c r="T14" s="281" t="s">
        <v>1</v>
      </c>
      <c r="U14" s="1275"/>
      <c r="V14" s="177"/>
      <c r="W14" s="444" t="s">
        <v>583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</row>
    <row r="15" spans="1:50" s="122" customFormat="1" ht="51.75" thickBot="1" x14ac:dyDescent="0.3">
      <c r="A15" s="89"/>
      <c r="B15" s="1303"/>
      <c r="C15" s="1299"/>
      <c r="D15" s="1309"/>
      <c r="E15" s="20" t="s">
        <v>35</v>
      </c>
      <c r="F15" s="810" t="s">
        <v>114</v>
      </c>
      <c r="G15" s="59" t="s">
        <v>35</v>
      </c>
      <c r="H15" s="356" t="s">
        <v>114</v>
      </c>
      <c r="I15" s="20" t="s">
        <v>35</v>
      </c>
      <c r="J15" s="593" t="s">
        <v>114</v>
      </c>
      <c r="K15" s="7" t="s">
        <v>35</v>
      </c>
      <c r="L15" s="593" t="s">
        <v>114</v>
      </c>
      <c r="M15" s="59" t="s">
        <v>118</v>
      </c>
      <c r="N15" s="294" t="s">
        <v>35</v>
      </c>
      <c r="O15" s="356" t="s">
        <v>114</v>
      </c>
      <c r="P15" s="59" t="s">
        <v>118</v>
      </c>
      <c r="Q15" s="294" t="s">
        <v>36</v>
      </c>
      <c r="R15" s="356" t="s">
        <v>35</v>
      </c>
      <c r="S15" s="59" t="s">
        <v>36</v>
      </c>
      <c r="T15" s="356" t="s">
        <v>35</v>
      </c>
      <c r="U15" s="1276"/>
      <c r="V15" s="177"/>
      <c r="W15" s="448" t="s">
        <v>582</v>
      </c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</row>
    <row r="16" spans="1:50" s="293" customFormat="1" ht="15.75" thickBot="1" x14ac:dyDescent="0.3">
      <c r="A16" s="283"/>
      <c r="B16" s="284" t="s">
        <v>231</v>
      </c>
      <c r="C16" s="285" t="s">
        <v>232</v>
      </c>
      <c r="D16" s="286" t="s">
        <v>233</v>
      </c>
      <c r="E16" s="287" t="s">
        <v>234</v>
      </c>
      <c r="F16" s="288" t="s">
        <v>235</v>
      </c>
      <c r="G16" s="287" t="s">
        <v>236</v>
      </c>
      <c r="H16" s="288" t="s">
        <v>237</v>
      </c>
      <c r="I16" s="596" t="s">
        <v>256</v>
      </c>
      <c r="J16" s="596" t="s">
        <v>257</v>
      </c>
      <c r="K16" s="596" t="s">
        <v>258</v>
      </c>
      <c r="L16" s="596" t="s">
        <v>259</v>
      </c>
      <c r="M16" s="289" t="s">
        <v>260</v>
      </c>
      <c r="N16" s="287" t="s">
        <v>261</v>
      </c>
      <c r="O16" s="288" t="s">
        <v>262</v>
      </c>
      <c r="P16" s="290" t="s">
        <v>263</v>
      </c>
      <c r="Q16" s="287" t="s">
        <v>264</v>
      </c>
      <c r="R16" s="288" t="s">
        <v>265</v>
      </c>
      <c r="S16" s="287" t="s">
        <v>266</v>
      </c>
      <c r="T16" s="291" t="s">
        <v>267</v>
      </c>
      <c r="U16" s="291" t="s">
        <v>268</v>
      </c>
      <c r="V16" s="292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3"/>
      <c r="AX16" s="283"/>
    </row>
    <row r="17" spans="1:50" s="122" customFormat="1" ht="18.75" customHeight="1" x14ac:dyDescent="0.25">
      <c r="A17" s="89"/>
      <c r="B17" s="155">
        <v>1</v>
      </c>
      <c r="C17" s="62" t="str">
        <f>IF('Form FGD RT Versi 1 Lembar A3'!D11="","",'Form FGD RT Versi 1 Lembar A3'!D11)</f>
        <v>PANUT</v>
      </c>
      <c r="D17" s="159" t="e">
        <f>IF('Form FGD RT Versi 1 Lembar A3'!#REF!="","",'Form FGD RT Versi 1 Lembar A3'!#REF!)</f>
        <v>#REF!</v>
      </c>
      <c r="E17" s="587">
        <f>IF('Form FGD RT Versi 1 Lembar A3'!F11="","",'Form FGD RT Versi 1 Lembar A3'!F11)</f>
        <v>1</v>
      </c>
      <c r="F17" s="811" t="str">
        <f>IF('Form FGD RT Versi 1 Lembar A3'!G11="","",'Form FGD RT Versi 1 Lembar A3'!G11)</f>
        <v/>
      </c>
      <c r="G17" s="60">
        <f>IF('Form FGD RT Versi 1 Lembar A3'!H11="","",'Form FGD RT Versi 1 Lembar A3'!H11)</f>
        <v>1</v>
      </c>
      <c r="H17" s="594" t="str">
        <f>IF('Form FGD RT Versi 1 Lembar A3'!I11="","",'Form FGD RT Versi 1 Lembar A3'!I11)</f>
        <v/>
      </c>
      <c r="I17" s="800"/>
      <c r="J17" s="800"/>
      <c r="K17" s="800"/>
      <c r="L17" s="800"/>
      <c r="M17" s="587">
        <f>IF('Form FGD RT Versi 1 Lembar A3'!J11="","",'Form FGD RT Versi 1 Lembar A3'!J11)</f>
        <v>1</v>
      </c>
      <c r="N17" s="295" t="str">
        <f>IF('Form FGD RT Versi 1 Lembar A3'!K11="","",'Form FGD RT Versi 1 Lembar A3'!K11)</f>
        <v/>
      </c>
      <c r="O17" s="357" t="str">
        <f>IF('Form FGD RT Versi 1 Lembar A3'!L11="","",'Form FGD RT Versi 1 Lembar A3'!L11)</f>
        <v/>
      </c>
      <c r="P17" s="60">
        <f>IF('Form FGD RT Versi 1 Lembar A3'!M11="","",'Form FGD RT Versi 1 Lembar A3'!M11)</f>
        <v>1</v>
      </c>
      <c r="Q17" s="250" t="str">
        <f>IF('Form FGD RT Versi 1 Lembar A3'!N11="","",'Form FGD RT Versi 1 Lembar A3'!N11)</f>
        <v/>
      </c>
      <c r="R17" s="357" t="str">
        <f>IF('Form FGD RT Versi 1 Lembar A3'!O11="","",'Form FGD RT Versi 1 Lembar A3'!O11)</f>
        <v/>
      </c>
      <c r="S17" s="60">
        <f>IF('Form FGD RT Versi 1 Lembar A3'!P11="","",'Form FGD RT Versi 1 Lembar A3'!P11)</f>
        <v>1</v>
      </c>
      <c r="T17" s="357" t="str">
        <f>IF('Form FGD RT Versi 1 Lembar A3'!Q11="","",'Form FGD RT Versi 1 Lembar A3'!Q11)</f>
        <v/>
      </c>
      <c r="U17" s="395">
        <f>IF(C17="","",IF(AND(E17=1,G17=1,S17=1, OR(M17=1, N17=1), OR(P17=1, Q17=1)), 1, 0))</f>
        <v>1</v>
      </c>
      <c r="V17" s="330"/>
      <c r="W17" s="30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</row>
    <row r="18" spans="1:50" s="122" customFormat="1" ht="18.75" customHeight="1" x14ac:dyDescent="0.25">
      <c r="A18" s="89"/>
      <c r="B18" s="156">
        <v>2</v>
      </c>
      <c r="C18" s="63" t="str">
        <f>IF('Form FGD RT Versi 1 Lembar A3'!D12="","",'Form FGD RT Versi 1 Lembar A3'!D12)</f>
        <v>NURUL HIDAYATI</v>
      </c>
      <c r="D18" s="159" t="e">
        <f>IF('Form FGD RT Versi 1 Lembar A3'!#REF!="","",'Form FGD RT Versi 1 Lembar A3'!#REF!)</f>
        <v>#REF!</v>
      </c>
      <c r="E18" s="589">
        <f>IF('Form FGD RT Versi 1 Lembar A3'!F12="","",'Form FGD RT Versi 1 Lembar A3'!F12)</f>
        <v>1</v>
      </c>
      <c r="F18" s="812" t="str">
        <f>IF('Form FGD RT Versi 1 Lembar A3'!G12="","",'Form FGD RT Versi 1 Lembar A3'!G12)</f>
        <v/>
      </c>
      <c r="G18" s="61">
        <f>IF('Form FGD RT Versi 1 Lembar A3'!H12="","",'Form FGD RT Versi 1 Lembar A3'!H12)</f>
        <v>1</v>
      </c>
      <c r="H18" s="595" t="str">
        <f>IF('Form FGD RT Versi 1 Lembar A3'!I12="","",'Form FGD RT Versi 1 Lembar A3'!I12)</f>
        <v/>
      </c>
      <c r="I18" s="800"/>
      <c r="J18" s="800"/>
      <c r="K18" s="800"/>
      <c r="L18" s="800"/>
      <c r="M18" s="589">
        <f>IF('Form FGD RT Versi 1 Lembar A3'!J12="","",'Form FGD RT Versi 1 Lembar A3'!J12)</f>
        <v>1</v>
      </c>
      <c r="N18" s="272" t="str">
        <f>IF('Form FGD RT Versi 1 Lembar A3'!K12="","",'Form FGD RT Versi 1 Lembar A3'!K12)</f>
        <v/>
      </c>
      <c r="O18" s="358" t="str">
        <f>IF('Form FGD RT Versi 1 Lembar A3'!L12="","",'Form FGD RT Versi 1 Lembar A3'!L12)</f>
        <v/>
      </c>
      <c r="P18" s="61">
        <f>IF('Form FGD RT Versi 1 Lembar A3'!M12="","",'Form FGD RT Versi 1 Lembar A3'!M12)</f>
        <v>1</v>
      </c>
      <c r="Q18" s="296" t="str">
        <f>IF('Form FGD RT Versi 1 Lembar A3'!N12="","",'Form FGD RT Versi 1 Lembar A3'!N12)</f>
        <v/>
      </c>
      <c r="R18" s="358" t="str">
        <f>IF('Form FGD RT Versi 1 Lembar A3'!O12="","",'Form FGD RT Versi 1 Lembar A3'!O12)</f>
        <v/>
      </c>
      <c r="S18" s="61">
        <f>IF('Form FGD RT Versi 1 Lembar A3'!P12="","",'Form FGD RT Versi 1 Lembar A3'!P12)</f>
        <v>1</v>
      </c>
      <c r="T18" s="358" t="str">
        <f>IF('Form FGD RT Versi 1 Lembar A3'!Q12="","",'Form FGD RT Versi 1 Lembar A3'!Q12)</f>
        <v/>
      </c>
      <c r="U18" s="396">
        <f t="shared" ref="U18:U81" si="0">IF(C18="","",IF(AND(E18=1,G18=1,S18=1, OR(M18=1, N18=1), OR(P18=1, Q18=1)), 1, 0))</f>
        <v>1</v>
      </c>
      <c r="V18" s="330"/>
      <c r="W18" s="30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</row>
    <row r="19" spans="1:50" s="122" customFormat="1" ht="18.75" customHeight="1" x14ac:dyDescent="0.25">
      <c r="A19" s="89"/>
      <c r="B19" s="156">
        <v>3</v>
      </c>
      <c r="C19" s="63" t="str">
        <f>IF('Form FGD RT Versi 1 Lembar A3'!D13="","",'Form FGD RT Versi 1 Lembar A3'!D13)</f>
        <v>SUHARDI</v>
      </c>
      <c r="D19" s="159" t="e">
        <f>IF('Form FGD RT Versi 1 Lembar A3'!#REF!="","",'Form FGD RT Versi 1 Lembar A3'!#REF!)</f>
        <v>#REF!</v>
      </c>
      <c r="E19" s="589">
        <f>IF('Form FGD RT Versi 1 Lembar A3'!F13="","",'Form FGD RT Versi 1 Lembar A3'!F13)</f>
        <v>1</v>
      </c>
      <c r="F19" s="812" t="str">
        <f>IF('Form FGD RT Versi 1 Lembar A3'!G13="","",'Form FGD RT Versi 1 Lembar A3'!G13)</f>
        <v/>
      </c>
      <c r="G19" s="61">
        <f>IF('Form FGD RT Versi 1 Lembar A3'!H13="","",'Form FGD RT Versi 1 Lembar A3'!H13)</f>
        <v>1</v>
      </c>
      <c r="H19" s="595" t="str">
        <f>IF('Form FGD RT Versi 1 Lembar A3'!I13="","",'Form FGD RT Versi 1 Lembar A3'!I13)</f>
        <v/>
      </c>
      <c r="I19" s="800"/>
      <c r="J19" s="800"/>
      <c r="K19" s="800"/>
      <c r="L19" s="800"/>
      <c r="M19" s="589">
        <f>IF('Form FGD RT Versi 1 Lembar A3'!J13="","",'Form FGD RT Versi 1 Lembar A3'!J13)</f>
        <v>1</v>
      </c>
      <c r="N19" s="272" t="str">
        <f>IF('Form FGD RT Versi 1 Lembar A3'!K13="","",'Form FGD RT Versi 1 Lembar A3'!K13)</f>
        <v/>
      </c>
      <c r="O19" s="358" t="str">
        <f>IF('Form FGD RT Versi 1 Lembar A3'!L13="","",'Form FGD RT Versi 1 Lembar A3'!L13)</f>
        <v/>
      </c>
      <c r="P19" s="61">
        <f>IF('Form FGD RT Versi 1 Lembar A3'!M13="","",'Form FGD RT Versi 1 Lembar A3'!M13)</f>
        <v>1</v>
      </c>
      <c r="Q19" s="296" t="str">
        <f>IF('Form FGD RT Versi 1 Lembar A3'!N13="","",'Form FGD RT Versi 1 Lembar A3'!N13)</f>
        <v/>
      </c>
      <c r="R19" s="358" t="str">
        <f>IF('Form FGD RT Versi 1 Lembar A3'!O13="","",'Form FGD RT Versi 1 Lembar A3'!O13)</f>
        <v/>
      </c>
      <c r="S19" s="61">
        <f>IF('Form FGD RT Versi 1 Lembar A3'!P13="","",'Form FGD RT Versi 1 Lembar A3'!P13)</f>
        <v>1</v>
      </c>
      <c r="T19" s="358" t="str">
        <f>IF('Form FGD RT Versi 1 Lembar A3'!Q13="","",'Form FGD RT Versi 1 Lembar A3'!Q13)</f>
        <v/>
      </c>
      <c r="U19" s="396">
        <f t="shared" si="0"/>
        <v>1</v>
      </c>
      <c r="V19" s="330"/>
      <c r="W19" s="30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</row>
    <row r="20" spans="1:50" s="122" customFormat="1" ht="18.75" customHeight="1" x14ac:dyDescent="0.25">
      <c r="A20" s="89"/>
      <c r="B20" s="155">
        <v>4</v>
      </c>
      <c r="C20" s="63" t="str">
        <f>IF('Form FGD RT Versi 1 Lembar A3'!D14="","",'Form FGD RT Versi 1 Lembar A3'!D14)</f>
        <v>BAMBANG TUGIMIN</v>
      </c>
      <c r="D20" s="159" t="e">
        <f>IF('Form FGD RT Versi 1 Lembar A3'!#REF!="","",'Form FGD RT Versi 1 Lembar A3'!#REF!)</f>
        <v>#REF!</v>
      </c>
      <c r="E20" s="589">
        <f>IF('Form FGD RT Versi 1 Lembar A3'!F14="","",'Form FGD RT Versi 1 Lembar A3'!F14)</f>
        <v>1</v>
      </c>
      <c r="F20" s="812" t="str">
        <f>IF('Form FGD RT Versi 1 Lembar A3'!G14="","",'Form FGD RT Versi 1 Lembar A3'!G14)</f>
        <v/>
      </c>
      <c r="G20" s="61">
        <f>IF('Form FGD RT Versi 1 Lembar A3'!H14="","",'Form FGD RT Versi 1 Lembar A3'!H14)</f>
        <v>1</v>
      </c>
      <c r="H20" s="595"/>
      <c r="I20" s="800"/>
      <c r="J20" s="800"/>
      <c r="K20" s="800"/>
      <c r="L20" s="800"/>
      <c r="M20" s="589">
        <f>IF('Form FGD RT Versi 1 Lembar A3'!J14="","",'Form FGD RT Versi 1 Lembar A3'!J14)</f>
        <v>1</v>
      </c>
      <c r="N20" s="272" t="str">
        <f>IF('Form FGD RT Versi 1 Lembar A3'!K14="","",'Form FGD RT Versi 1 Lembar A3'!K14)</f>
        <v/>
      </c>
      <c r="O20" s="358" t="str">
        <f>IF('Form FGD RT Versi 1 Lembar A3'!L14="","",'Form FGD RT Versi 1 Lembar A3'!L14)</f>
        <v/>
      </c>
      <c r="P20" s="61">
        <f>IF('Form FGD RT Versi 1 Lembar A3'!M14="","",'Form FGD RT Versi 1 Lembar A3'!M14)</f>
        <v>1</v>
      </c>
      <c r="Q20" s="296" t="str">
        <f>IF('Form FGD RT Versi 1 Lembar A3'!N14="","",'Form FGD RT Versi 1 Lembar A3'!N14)</f>
        <v/>
      </c>
      <c r="R20" s="358" t="str">
        <f>IF('Form FGD RT Versi 1 Lembar A3'!O14="","",'Form FGD RT Versi 1 Lembar A3'!O14)</f>
        <v/>
      </c>
      <c r="S20" s="61">
        <f>IF('Form FGD RT Versi 1 Lembar A3'!P14="","",'Form FGD RT Versi 1 Lembar A3'!P14)</f>
        <v>1</v>
      </c>
      <c r="T20" s="358" t="str">
        <f>IF('Form FGD RT Versi 1 Lembar A3'!Q14="","",'Form FGD RT Versi 1 Lembar A3'!Q14)</f>
        <v/>
      </c>
      <c r="U20" s="396">
        <f t="shared" si="0"/>
        <v>1</v>
      </c>
      <c r="V20" s="330"/>
      <c r="W20" s="30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</row>
    <row r="21" spans="1:50" s="122" customFormat="1" ht="18.75" customHeight="1" x14ac:dyDescent="0.25">
      <c r="A21" s="89"/>
      <c r="B21" s="156">
        <v>5</v>
      </c>
      <c r="C21" s="63" t="str">
        <f>IF('Form FGD RT Versi 1 Lembar A3'!D15="","",'Form FGD RT Versi 1 Lembar A3'!D15)</f>
        <v>HADI SURADI</v>
      </c>
      <c r="D21" s="159" t="e">
        <f>IF('Form FGD RT Versi 1 Lembar A3'!#REF!="","",'Form FGD RT Versi 1 Lembar A3'!#REF!)</f>
        <v>#REF!</v>
      </c>
      <c r="E21" s="589">
        <f>IF('Form FGD RT Versi 1 Lembar A3'!F15="","",'Form FGD RT Versi 1 Lembar A3'!F15)</f>
        <v>1</v>
      </c>
      <c r="F21" s="812" t="str">
        <f>IF('Form FGD RT Versi 1 Lembar A3'!G15="","",'Form FGD RT Versi 1 Lembar A3'!G15)</f>
        <v/>
      </c>
      <c r="G21" s="61">
        <f>IF('Form FGD RT Versi 1 Lembar A3'!H15="","",'Form FGD RT Versi 1 Lembar A3'!H15)</f>
        <v>1</v>
      </c>
      <c r="H21" s="595"/>
      <c r="I21" s="800"/>
      <c r="J21" s="800"/>
      <c r="K21" s="800"/>
      <c r="L21" s="800"/>
      <c r="M21" s="589">
        <f>IF('Form FGD RT Versi 1 Lembar A3'!J15="","",'Form FGD RT Versi 1 Lembar A3'!J15)</f>
        <v>1</v>
      </c>
      <c r="N21" s="272" t="str">
        <f>IF('Form FGD RT Versi 1 Lembar A3'!K15="","",'Form FGD RT Versi 1 Lembar A3'!K15)</f>
        <v/>
      </c>
      <c r="O21" s="358" t="str">
        <f>IF('Form FGD RT Versi 1 Lembar A3'!L15="","",'Form FGD RT Versi 1 Lembar A3'!L15)</f>
        <v/>
      </c>
      <c r="P21" s="61">
        <f>IF('Form FGD RT Versi 1 Lembar A3'!M15="","",'Form FGD RT Versi 1 Lembar A3'!M15)</f>
        <v>1</v>
      </c>
      <c r="Q21" s="296" t="str">
        <f>IF('Form FGD RT Versi 1 Lembar A3'!N15="","",'Form FGD RT Versi 1 Lembar A3'!N15)</f>
        <v/>
      </c>
      <c r="R21" s="358" t="str">
        <f>IF('Form FGD RT Versi 1 Lembar A3'!O15="","",'Form FGD RT Versi 1 Lembar A3'!O15)</f>
        <v/>
      </c>
      <c r="S21" s="61">
        <f>IF('Form FGD RT Versi 1 Lembar A3'!P15="","",'Form FGD RT Versi 1 Lembar A3'!P15)</f>
        <v>1</v>
      </c>
      <c r="T21" s="358" t="str">
        <f>IF('Form FGD RT Versi 1 Lembar A3'!Q15="","",'Form FGD RT Versi 1 Lembar A3'!Q15)</f>
        <v/>
      </c>
      <c r="U21" s="396">
        <f t="shared" si="0"/>
        <v>1</v>
      </c>
      <c r="V21" s="330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</row>
    <row r="22" spans="1:50" s="122" customFormat="1" ht="18.75" customHeight="1" x14ac:dyDescent="0.25">
      <c r="A22" s="89"/>
      <c r="B22" s="156">
        <v>6</v>
      </c>
      <c r="C22" s="63" t="str">
        <f>IF('Form FGD RT Versi 1 Lembar A3'!D16="","",'Form FGD RT Versi 1 Lembar A3'!D16)</f>
        <v>SULARNO</v>
      </c>
      <c r="D22" s="159" t="e">
        <f>IF('Form FGD RT Versi 1 Lembar A3'!#REF!="","",'Form FGD RT Versi 1 Lembar A3'!#REF!)</f>
        <v>#REF!</v>
      </c>
      <c r="E22" s="589">
        <f>IF('Form FGD RT Versi 1 Lembar A3'!F16="","",'Form FGD RT Versi 1 Lembar A3'!F16)</f>
        <v>1</v>
      </c>
      <c r="F22" s="812" t="str">
        <f>IF('Form FGD RT Versi 1 Lembar A3'!G16="","",'Form FGD RT Versi 1 Lembar A3'!G16)</f>
        <v/>
      </c>
      <c r="G22" s="61">
        <f>IF('Form FGD RT Versi 1 Lembar A3'!H16="","",'Form FGD RT Versi 1 Lembar A3'!H16)</f>
        <v>1</v>
      </c>
      <c r="H22" s="595" t="str">
        <f>IF('Form FGD RT Versi 1 Lembar A3'!I16="","",'Form FGD RT Versi 1 Lembar A3'!I16)</f>
        <v/>
      </c>
      <c r="I22" s="800"/>
      <c r="J22" s="800"/>
      <c r="K22" s="800"/>
      <c r="L22" s="800"/>
      <c r="M22" s="589">
        <f>IF('Form FGD RT Versi 1 Lembar A3'!J16="","",'Form FGD RT Versi 1 Lembar A3'!J16)</f>
        <v>1</v>
      </c>
      <c r="N22" s="272" t="str">
        <f>IF('Form FGD RT Versi 1 Lembar A3'!K16="","",'Form FGD RT Versi 1 Lembar A3'!K16)</f>
        <v/>
      </c>
      <c r="O22" s="358" t="str">
        <f>IF('Form FGD RT Versi 1 Lembar A3'!L16="","",'Form FGD RT Versi 1 Lembar A3'!L16)</f>
        <v/>
      </c>
      <c r="P22" s="61">
        <f>IF('Form FGD RT Versi 1 Lembar A3'!M16="","",'Form FGD RT Versi 1 Lembar A3'!M16)</f>
        <v>1</v>
      </c>
      <c r="Q22" s="296" t="str">
        <f>IF('Form FGD RT Versi 1 Lembar A3'!N16="","",'Form FGD RT Versi 1 Lembar A3'!N16)</f>
        <v/>
      </c>
      <c r="R22" s="358" t="str">
        <f>IF('Form FGD RT Versi 1 Lembar A3'!O16="","",'Form FGD RT Versi 1 Lembar A3'!O16)</f>
        <v/>
      </c>
      <c r="S22" s="61">
        <f>IF('Form FGD RT Versi 1 Lembar A3'!P16="","",'Form FGD RT Versi 1 Lembar A3'!P16)</f>
        <v>1</v>
      </c>
      <c r="T22" s="358" t="str">
        <f>IF('Form FGD RT Versi 1 Lembar A3'!Q16="","",'Form FGD RT Versi 1 Lembar A3'!Q16)</f>
        <v/>
      </c>
      <c r="U22" s="396">
        <f t="shared" si="0"/>
        <v>1</v>
      </c>
      <c r="V22" s="330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</row>
    <row r="23" spans="1:50" s="122" customFormat="1" ht="18.75" customHeight="1" x14ac:dyDescent="0.25">
      <c r="A23" s="89"/>
      <c r="B23" s="155">
        <v>7</v>
      </c>
      <c r="C23" s="63" t="str">
        <f>IF('Form FGD RT Versi 1 Lembar A3'!D17="","",'Form FGD RT Versi 1 Lembar A3'!D17)</f>
        <v>SUYAMTO</v>
      </c>
      <c r="D23" s="159" t="e">
        <f>IF('Form FGD RT Versi 1 Lembar A3'!#REF!="","",'Form FGD RT Versi 1 Lembar A3'!#REF!)</f>
        <v>#REF!</v>
      </c>
      <c r="E23" s="589">
        <f>IF('Form FGD RT Versi 1 Lembar A3'!F17="","",'Form FGD RT Versi 1 Lembar A3'!F17)</f>
        <v>1</v>
      </c>
      <c r="F23" s="812" t="str">
        <f>IF('Form FGD RT Versi 1 Lembar A3'!G17="","",'Form FGD RT Versi 1 Lembar A3'!G17)</f>
        <v/>
      </c>
      <c r="G23" s="61">
        <f>IF('Form FGD RT Versi 1 Lembar A3'!H17="","",'Form FGD RT Versi 1 Lembar A3'!H17)</f>
        <v>1</v>
      </c>
      <c r="H23" s="595" t="str">
        <f>IF('Form FGD RT Versi 1 Lembar A3'!I17="","",'Form FGD RT Versi 1 Lembar A3'!I17)</f>
        <v/>
      </c>
      <c r="I23" s="800"/>
      <c r="J23" s="800"/>
      <c r="K23" s="800"/>
      <c r="L23" s="800"/>
      <c r="M23" s="589">
        <f>IF('Form FGD RT Versi 1 Lembar A3'!J17="","",'Form FGD RT Versi 1 Lembar A3'!J17)</f>
        <v>1</v>
      </c>
      <c r="N23" s="272" t="str">
        <f>IF('Form FGD RT Versi 1 Lembar A3'!K17="","",'Form FGD RT Versi 1 Lembar A3'!K17)</f>
        <v/>
      </c>
      <c r="O23" s="358" t="str">
        <f>IF('Form FGD RT Versi 1 Lembar A3'!L17="","",'Form FGD RT Versi 1 Lembar A3'!L17)</f>
        <v/>
      </c>
      <c r="P23" s="61">
        <f>IF('Form FGD RT Versi 1 Lembar A3'!M17="","",'Form FGD RT Versi 1 Lembar A3'!M17)</f>
        <v>1</v>
      </c>
      <c r="Q23" s="296" t="str">
        <f>IF('Form FGD RT Versi 1 Lembar A3'!N17="","",'Form FGD RT Versi 1 Lembar A3'!N17)</f>
        <v/>
      </c>
      <c r="R23" s="358" t="str">
        <f>IF('Form FGD RT Versi 1 Lembar A3'!O17="","",'Form FGD RT Versi 1 Lembar A3'!O17)</f>
        <v/>
      </c>
      <c r="S23" s="61">
        <f>IF('Form FGD RT Versi 1 Lembar A3'!P17="","",'Form FGD RT Versi 1 Lembar A3'!P17)</f>
        <v>1</v>
      </c>
      <c r="T23" s="358" t="str">
        <f>IF('Form FGD RT Versi 1 Lembar A3'!Q17="","",'Form FGD RT Versi 1 Lembar A3'!Q17)</f>
        <v/>
      </c>
      <c r="U23" s="396">
        <f t="shared" si="0"/>
        <v>1</v>
      </c>
      <c r="V23" s="330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</row>
    <row r="24" spans="1:50" s="122" customFormat="1" ht="18.75" customHeight="1" x14ac:dyDescent="0.25">
      <c r="A24" s="89"/>
      <c r="B24" s="156">
        <v>8</v>
      </c>
      <c r="C24" s="63" t="str">
        <f>IF('Form FGD RT Versi 1 Lembar A3'!D18="","",'Form FGD RT Versi 1 Lembar A3'!D18)</f>
        <v>WIJI</v>
      </c>
      <c r="D24" s="159" t="e">
        <f>IF('Form FGD RT Versi 1 Lembar A3'!#REF!="","",'Form FGD RT Versi 1 Lembar A3'!#REF!)</f>
        <v>#REF!</v>
      </c>
      <c r="E24" s="589">
        <f>IF('Form FGD RT Versi 1 Lembar A3'!F18="","",'Form FGD RT Versi 1 Lembar A3'!F18)</f>
        <v>1</v>
      </c>
      <c r="F24" s="812" t="str">
        <f>IF('Form FGD RT Versi 1 Lembar A3'!G18="","",'Form FGD RT Versi 1 Lembar A3'!G18)</f>
        <v/>
      </c>
      <c r="G24" s="61">
        <f>IF('Form FGD RT Versi 1 Lembar A3'!H18="","",'Form FGD RT Versi 1 Lembar A3'!H18)</f>
        <v>1</v>
      </c>
      <c r="H24" s="595" t="str">
        <f>IF('Form FGD RT Versi 1 Lembar A3'!I18="","",'Form FGD RT Versi 1 Lembar A3'!I18)</f>
        <v/>
      </c>
      <c r="I24" s="800"/>
      <c r="J24" s="800"/>
      <c r="K24" s="800"/>
      <c r="L24" s="800"/>
      <c r="M24" s="589">
        <f>IF('Form FGD RT Versi 1 Lembar A3'!J18="","",'Form FGD RT Versi 1 Lembar A3'!J18)</f>
        <v>1</v>
      </c>
      <c r="N24" s="272" t="str">
        <f>IF('Form FGD RT Versi 1 Lembar A3'!K18="","",'Form FGD RT Versi 1 Lembar A3'!K18)</f>
        <v/>
      </c>
      <c r="O24" s="358" t="str">
        <f>IF('Form FGD RT Versi 1 Lembar A3'!L18="","",'Form FGD RT Versi 1 Lembar A3'!L18)</f>
        <v/>
      </c>
      <c r="P24" s="61">
        <f>IF('Form FGD RT Versi 1 Lembar A3'!M18="","",'Form FGD RT Versi 1 Lembar A3'!M18)</f>
        <v>1</v>
      </c>
      <c r="Q24" s="296" t="str">
        <f>IF('Form FGD RT Versi 1 Lembar A3'!N18="","",'Form FGD RT Versi 1 Lembar A3'!N18)</f>
        <v/>
      </c>
      <c r="R24" s="358" t="str">
        <f>IF('Form FGD RT Versi 1 Lembar A3'!O18="","",'Form FGD RT Versi 1 Lembar A3'!O18)</f>
        <v/>
      </c>
      <c r="S24" s="61">
        <f>IF('Form FGD RT Versi 1 Lembar A3'!P18="","",'Form FGD RT Versi 1 Lembar A3'!P18)</f>
        <v>1</v>
      </c>
      <c r="T24" s="358" t="str">
        <f>IF('Form FGD RT Versi 1 Lembar A3'!Q18="","",'Form FGD RT Versi 1 Lembar A3'!Q18)</f>
        <v/>
      </c>
      <c r="U24" s="396">
        <f t="shared" si="0"/>
        <v>1</v>
      </c>
      <c r="V24" s="330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</row>
    <row r="25" spans="1:50" s="122" customFormat="1" ht="18.75" customHeight="1" x14ac:dyDescent="0.25">
      <c r="A25" s="89"/>
      <c r="B25" s="156">
        <v>9</v>
      </c>
      <c r="C25" s="63" t="str">
        <f>IF('Form FGD RT Versi 1 Lembar A3'!D19="","",'Form FGD RT Versi 1 Lembar A3'!D19)</f>
        <v>TIMAN</v>
      </c>
      <c r="D25" s="159" t="e">
        <f>IF('Form FGD RT Versi 1 Lembar A3'!#REF!="","",'Form FGD RT Versi 1 Lembar A3'!#REF!)</f>
        <v>#REF!</v>
      </c>
      <c r="E25" s="589">
        <f>IF('Form FGD RT Versi 1 Lembar A3'!F19="","",'Form FGD RT Versi 1 Lembar A3'!F19)</f>
        <v>1</v>
      </c>
      <c r="F25" s="812" t="str">
        <f>IF('Form FGD RT Versi 1 Lembar A3'!G19="","",'Form FGD RT Versi 1 Lembar A3'!G19)</f>
        <v/>
      </c>
      <c r="G25" s="61">
        <f>IF('Form FGD RT Versi 1 Lembar A3'!H19="","",'Form FGD RT Versi 1 Lembar A3'!H19)</f>
        <v>1</v>
      </c>
      <c r="H25" s="595" t="str">
        <f>IF('Form FGD RT Versi 1 Lembar A3'!I19="","",'Form FGD RT Versi 1 Lembar A3'!I19)</f>
        <v/>
      </c>
      <c r="I25" s="800"/>
      <c r="J25" s="800"/>
      <c r="K25" s="800"/>
      <c r="L25" s="800"/>
      <c r="M25" s="589">
        <f>IF('Form FGD RT Versi 1 Lembar A3'!J19="","",'Form FGD RT Versi 1 Lembar A3'!J19)</f>
        <v>1</v>
      </c>
      <c r="N25" s="272" t="str">
        <f>IF('Form FGD RT Versi 1 Lembar A3'!K19="","",'Form FGD RT Versi 1 Lembar A3'!K19)</f>
        <v/>
      </c>
      <c r="O25" s="358" t="str">
        <f>IF('Form FGD RT Versi 1 Lembar A3'!L19="","",'Form FGD RT Versi 1 Lembar A3'!L19)</f>
        <v/>
      </c>
      <c r="P25" s="61">
        <f>IF('Form FGD RT Versi 1 Lembar A3'!M19="","",'Form FGD RT Versi 1 Lembar A3'!M19)</f>
        <v>1</v>
      </c>
      <c r="Q25" s="296" t="str">
        <f>IF('Form FGD RT Versi 1 Lembar A3'!N19="","",'Form FGD RT Versi 1 Lembar A3'!N19)</f>
        <v/>
      </c>
      <c r="R25" s="358" t="str">
        <f>IF('Form FGD RT Versi 1 Lembar A3'!O19="","",'Form FGD RT Versi 1 Lembar A3'!O19)</f>
        <v/>
      </c>
      <c r="S25" s="61">
        <f>IF('Form FGD RT Versi 1 Lembar A3'!P19="","",'Form FGD RT Versi 1 Lembar A3'!P19)</f>
        <v>1</v>
      </c>
      <c r="T25" s="358" t="str">
        <f>IF('Form FGD RT Versi 1 Lembar A3'!Q19="","",'Form FGD RT Versi 1 Lembar A3'!Q19)</f>
        <v/>
      </c>
      <c r="U25" s="396">
        <f t="shared" si="0"/>
        <v>1</v>
      </c>
      <c r="V25" s="330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</row>
    <row r="26" spans="1:50" ht="18.75" customHeight="1" x14ac:dyDescent="0.25">
      <c r="B26" s="156">
        <v>10</v>
      </c>
      <c r="C26" s="63" t="str">
        <f>IF('Form FGD RT Versi 1 Lembar A3'!D20="","",'Form FGD RT Versi 1 Lembar A3'!D20)</f>
        <v>SUGIMAN</v>
      </c>
      <c r="D26" s="159" t="e">
        <f>IF('Form FGD RT Versi 1 Lembar A3'!#REF!="","",'Form FGD RT Versi 1 Lembar A3'!#REF!)</f>
        <v>#REF!</v>
      </c>
      <c r="E26" s="590">
        <f>IF('Form FGD RT Versi 1 Lembar A3'!F20="","",'Form FGD RT Versi 1 Lembar A3'!F20)</f>
        <v>1</v>
      </c>
      <c r="F26" s="813" t="str">
        <f>IF('Form FGD RT Versi 1 Lembar A3'!G20="","",'Form FGD RT Versi 1 Lembar A3'!G20)</f>
        <v/>
      </c>
      <c r="G26" s="61">
        <f>IF('Form FGD RT Versi 1 Lembar A3'!H20="","",'Form FGD RT Versi 1 Lembar A3'!H20)</f>
        <v>1</v>
      </c>
      <c r="H26" s="595" t="str">
        <f>IF('Form FGD RT Versi 1 Lembar A3'!I20="","",'Form FGD RT Versi 1 Lembar A3'!I20)</f>
        <v/>
      </c>
      <c r="I26" s="800"/>
      <c r="J26" s="801"/>
      <c r="K26" s="800"/>
      <c r="L26" s="801"/>
      <c r="M26" s="590">
        <f>IF('Form FGD RT Versi 1 Lembar A3'!J20="","",'Form FGD RT Versi 1 Lembar A3'!J20)</f>
        <v>1</v>
      </c>
      <c r="N26" s="297" t="str">
        <f>IF('Form FGD RT Versi 1 Lembar A3'!K20="","",'Form FGD RT Versi 1 Lembar A3'!K20)</f>
        <v/>
      </c>
      <c r="O26" s="359" t="str">
        <f>IF('Form FGD RT Versi 1 Lembar A3'!L20="","",'Form FGD RT Versi 1 Lembar A3'!L20)</f>
        <v/>
      </c>
      <c r="P26" s="172">
        <f>IF('Form FGD RT Versi 1 Lembar A3'!M20="","",'Form FGD RT Versi 1 Lembar A3'!M20)</f>
        <v>1</v>
      </c>
      <c r="Q26" s="298" t="str">
        <f>IF('Form FGD RT Versi 1 Lembar A3'!N20="","",'Form FGD RT Versi 1 Lembar A3'!N20)</f>
        <v/>
      </c>
      <c r="R26" s="359" t="str">
        <f>IF('Form FGD RT Versi 1 Lembar A3'!O20="","",'Form FGD RT Versi 1 Lembar A3'!O20)</f>
        <v/>
      </c>
      <c r="S26" s="172">
        <f>IF('Form FGD RT Versi 1 Lembar A3'!P20="","",'Form FGD RT Versi 1 Lembar A3'!P20)</f>
        <v>1</v>
      </c>
      <c r="T26" s="359" t="str">
        <f>IF('Form FGD RT Versi 1 Lembar A3'!Q20="","",'Form FGD RT Versi 1 Lembar A3'!Q20)</f>
        <v/>
      </c>
      <c r="U26" s="396">
        <f t="shared" si="0"/>
        <v>1</v>
      </c>
      <c r="V26" s="178"/>
    </row>
    <row r="27" spans="1:50" ht="18.75" customHeight="1" x14ac:dyDescent="0.25">
      <c r="B27" s="156">
        <v>11</v>
      </c>
      <c r="C27" s="63" t="str">
        <f>IF('Form FGD RT Versi 1 Lembar A3'!D21="","",'Form FGD RT Versi 1 Lembar A3'!D21)</f>
        <v>SRIYANTO SUGIMIN</v>
      </c>
      <c r="D27" s="159" t="e">
        <f>IF('Form FGD RT Versi 1 Lembar A3'!#REF!="","",'Form FGD RT Versi 1 Lembar A3'!#REF!)</f>
        <v>#REF!</v>
      </c>
      <c r="E27" s="590">
        <f>IF('Form FGD RT Versi 1 Lembar A3'!F21="","",'Form FGD RT Versi 1 Lembar A3'!F21)</f>
        <v>1</v>
      </c>
      <c r="F27" s="813" t="str">
        <f>IF('Form FGD RT Versi 1 Lembar A3'!G21="","",'Form FGD RT Versi 1 Lembar A3'!G21)</f>
        <v/>
      </c>
      <c r="G27" s="61">
        <f>IF('Form FGD RT Versi 1 Lembar A3'!H21="","",'Form FGD RT Versi 1 Lembar A3'!H21)</f>
        <v>1</v>
      </c>
      <c r="H27" s="595" t="str">
        <f>IF('Form FGD RT Versi 1 Lembar A3'!I21="","",'Form FGD RT Versi 1 Lembar A3'!I21)</f>
        <v/>
      </c>
      <c r="I27" s="800"/>
      <c r="J27" s="801"/>
      <c r="K27" s="800"/>
      <c r="L27" s="801"/>
      <c r="M27" s="590">
        <f>IF('Form FGD RT Versi 1 Lembar A3'!J21="","",'Form FGD RT Versi 1 Lembar A3'!J21)</f>
        <v>1</v>
      </c>
      <c r="N27" s="297" t="str">
        <f>IF('Form FGD RT Versi 1 Lembar A3'!K21="","",'Form FGD RT Versi 1 Lembar A3'!K21)</f>
        <v/>
      </c>
      <c r="O27" s="359" t="str">
        <f>IF('Form FGD RT Versi 1 Lembar A3'!L21="","",'Form FGD RT Versi 1 Lembar A3'!L21)</f>
        <v/>
      </c>
      <c r="P27" s="172">
        <f>IF('Form FGD RT Versi 1 Lembar A3'!M21="","",'Form FGD RT Versi 1 Lembar A3'!M21)</f>
        <v>1</v>
      </c>
      <c r="Q27" s="298" t="str">
        <f>IF('Form FGD RT Versi 1 Lembar A3'!N21="","",'Form FGD RT Versi 1 Lembar A3'!N21)</f>
        <v/>
      </c>
      <c r="R27" s="359" t="str">
        <f>IF('Form FGD RT Versi 1 Lembar A3'!O21="","",'Form FGD RT Versi 1 Lembar A3'!O21)</f>
        <v/>
      </c>
      <c r="S27" s="172">
        <f>IF('Form FGD RT Versi 1 Lembar A3'!P21="","",'Form FGD RT Versi 1 Lembar A3'!P21)</f>
        <v>1</v>
      </c>
      <c r="T27" s="359" t="str">
        <f>IF('Form FGD RT Versi 1 Lembar A3'!Q21="","",'Form FGD RT Versi 1 Lembar A3'!Q21)</f>
        <v/>
      </c>
      <c r="U27" s="396">
        <f t="shared" si="0"/>
        <v>1</v>
      </c>
      <c r="V27" s="178"/>
    </row>
    <row r="28" spans="1:50" ht="18.75" customHeight="1" x14ac:dyDescent="0.25">
      <c r="B28" s="156">
        <v>12</v>
      </c>
      <c r="C28" s="63" t="str">
        <f>IF('Form FGD RT Versi 1 Lembar A3'!D22="","",'Form FGD RT Versi 1 Lembar A3'!D22)</f>
        <v>SUGIYANTO</v>
      </c>
      <c r="D28" s="159" t="e">
        <f>IF('Form FGD RT Versi 1 Lembar A3'!#REF!="","",'Form FGD RT Versi 1 Lembar A3'!#REF!)</f>
        <v>#REF!</v>
      </c>
      <c r="E28" s="590">
        <f>IF('Form FGD RT Versi 1 Lembar A3'!F22="","",'Form FGD RT Versi 1 Lembar A3'!F22)</f>
        <v>1</v>
      </c>
      <c r="F28" s="813" t="str">
        <f>IF('Form FGD RT Versi 1 Lembar A3'!G22="","",'Form FGD RT Versi 1 Lembar A3'!G22)</f>
        <v/>
      </c>
      <c r="G28" s="61">
        <f>IF('Form FGD RT Versi 1 Lembar A3'!H22="","",'Form FGD RT Versi 1 Lembar A3'!H22)</f>
        <v>1</v>
      </c>
      <c r="H28" s="595" t="str">
        <f>IF('Form FGD RT Versi 1 Lembar A3'!I22="","",'Form FGD RT Versi 1 Lembar A3'!I22)</f>
        <v/>
      </c>
      <c r="I28" s="800"/>
      <c r="J28" s="801"/>
      <c r="K28" s="800"/>
      <c r="L28" s="801"/>
      <c r="M28" s="590">
        <f>IF('Form FGD RT Versi 1 Lembar A3'!J22="","",'Form FGD RT Versi 1 Lembar A3'!J22)</f>
        <v>1</v>
      </c>
      <c r="N28" s="297" t="str">
        <f>IF('Form FGD RT Versi 1 Lembar A3'!K22="","",'Form FGD RT Versi 1 Lembar A3'!K22)</f>
        <v/>
      </c>
      <c r="O28" s="359" t="str">
        <f>IF('Form FGD RT Versi 1 Lembar A3'!L22="","",'Form FGD RT Versi 1 Lembar A3'!L22)</f>
        <v/>
      </c>
      <c r="P28" s="172">
        <f>IF('Form FGD RT Versi 1 Lembar A3'!M22="","",'Form FGD RT Versi 1 Lembar A3'!M22)</f>
        <v>1</v>
      </c>
      <c r="Q28" s="298" t="str">
        <f>IF('Form FGD RT Versi 1 Lembar A3'!N22="","",'Form FGD RT Versi 1 Lembar A3'!N22)</f>
        <v/>
      </c>
      <c r="R28" s="359" t="str">
        <f>IF('Form FGD RT Versi 1 Lembar A3'!O22="","",'Form FGD RT Versi 1 Lembar A3'!O22)</f>
        <v/>
      </c>
      <c r="S28" s="172">
        <f>IF('Form FGD RT Versi 1 Lembar A3'!P22="","",'Form FGD RT Versi 1 Lembar A3'!P22)</f>
        <v>1</v>
      </c>
      <c r="T28" s="359" t="str">
        <f>IF('Form FGD RT Versi 1 Lembar A3'!Q22="","",'Form FGD RT Versi 1 Lembar A3'!Q22)</f>
        <v/>
      </c>
      <c r="U28" s="396">
        <f t="shared" si="0"/>
        <v>1</v>
      </c>
      <c r="V28" s="178"/>
    </row>
    <row r="29" spans="1:50" ht="18.75" customHeight="1" x14ac:dyDescent="0.25">
      <c r="B29" s="156">
        <v>13</v>
      </c>
      <c r="C29" s="63" t="str">
        <f>IF('Form FGD RT Versi 1 Lembar A3'!D23="","",'Form FGD RT Versi 1 Lembar A3'!D23)</f>
        <v>SUPADI</v>
      </c>
      <c r="D29" s="159" t="e">
        <f>IF('Form FGD RT Versi 1 Lembar A3'!#REF!="","",'Form FGD RT Versi 1 Lembar A3'!#REF!)</f>
        <v>#REF!</v>
      </c>
      <c r="E29" s="590">
        <f>IF('Form FGD RT Versi 1 Lembar A3'!F23="","",'Form FGD RT Versi 1 Lembar A3'!F23)</f>
        <v>1</v>
      </c>
      <c r="F29" s="813" t="str">
        <f>IF('Form FGD RT Versi 1 Lembar A3'!G23="","",'Form FGD RT Versi 1 Lembar A3'!G23)</f>
        <v/>
      </c>
      <c r="G29" s="61">
        <f>IF('Form FGD RT Versi 1 Lembar A3'!H23="","",'Form FGD RT Versi 1 Lembar A3'!H23)</f>
        <v>1</v>
      </c>
      <c r="H29" s="595" t="str">
        <f>IF('Form FGD RT Versi 1 Lembar A3'!I23="","",'Form FGD RT Versi 1 Lembar A3'!I23)</f>
        <v/>
      </c>
      <c r="I29" s="800"/>
      <c r="J29" s="801"/>
      <c r="K29" s="800"/>
      <c r="L29" s="801"/>
      <c r="M29" s="590">
        <f>IF('Form FGD RT Versi 1 Lembar A3'!J23="","",'Form FGD RT Versi 1 Lembar A3'!J23)</f>
        <v>1</v>
      </c>
      <c r="N29" s="297" t="str">
        <f>IF('Form FGD RT Versi 1 Lembar A3'!K23="","",'Form FGD RT Versi 1 Lembar A3'!K23)</f>
        <v/>
      </c>
      <c r="O29" s="359" t="str">
        <f>IF('Form FGD RT Versi 1 Lembar A3'!L23="","",'Form FGD RT Versi 1 Lembar A3'!L23)</f>
        <v/>
      </c>
      <c r="P29" s="172">
        <f>IF('Form FGD RT Versi 1 Lembar A3'!M23="","",'Form FGD RT Versi 1 Lembar A3'!M23)</f>
        <v>1</v>
      </c>
      <c r="Q29" s="298" t="str">
        <f>IF('Form FGD RT Versi 1 Lembar A3'!N23="","",'Form FGD RT Versi 1 Lembar A3'!N23)</f>
        <v/>
      </c>
      <c r="R29" s="359" t="str">
        <f>IF('Form FGD RT Versi 1 Lembar A3'!O23="","",'Form FGD RT Versi 1 Lembar A3'!O23)</f>
        <v/>
      </c>
      <c r="S29" s="172">
        <f>IF('Form FGD RT Versi 1 Lembar A3'!P23="","",'Form FGD RT Versi 1 Lembar A3'!P23)</f>
        <v>1</v>
      </c>
      <c r="T29" s="359" t="str">
        <f>IF('Form FGD RT Versi 1 Lembar A3'!Q23="","",'Form FGD RT Versi 1 Lembar A3'!Q23)</f>
        <v/>
      </c>
      <c r="U29" s="396">
        <f t="shared" si="0"/>
        <v>1</v>
      </c>
      <c r="V29" s="178"/>
    </row>
    <row r="30" spans="1:50" ht="18.75" customHeight="1" x14ac:dyDescent="0.25">
      <c r="B30" s="156">
        <v>14</v>
      </c>
      <c r="C30" s="63" t="str">
        <f>IF('Form FGD RT Versi 1 Lembar A3'!D24="","",'Form FGD RT Versi 1 Lembar A3'!D24)</f>
        <v>PAIDI</v>
      </c>
      <c r="D30" s="159" t="e">
        <f>IF('Form FGD RT Versi 1 Lembar A3'!#REF!="","",'Form FGD RT Versi 1 Lembar A3'!#REF!)</f>
        <v>#REF!</v>
      </c>
      <c r="E30" s="590">
        <f>IF('Form FGD RT Versi 1 Lembar A3'!F24="","",'Form FGD RT Versi 1 Lembar A3'!F24)</f>
        <v>1</v>
      </c>
      <c r="F30" s="813" t="str">
        <f>IF('Form FGD RT Versi 1 Lembar A3'!G24="","",'Form FGD RT Versi 1 Lembar A3'!G24)</f>
        <v/>
      </c>
      <c r="G30" s="61">
        <f>IF('Form FGD RT Versi 1 Lembar A3'!H24="","",'Form FGD RT Versi 1 Lembar A3'!H24)</f>
        <v>1</v>
      </c>
      <c r="H30" s="595" t="str">
        <f>IF('Form FGD RT Versi 1 Lembar A3'!I24="","",'Form FGD RT Versi 1 Lembar A3'!I24)</f>
        <v/>
      </c>
      <c r="I30" s="800"/>
      <c r="J30" s="801"/>
      <c r="K30" s="800"/>
      <c r="L30" s="801"/>
      <c r="M30" s="590">
        <f>IF('Form FGD RT Versi 1 Lembar A3'!J24="","",'Form FGD RT Versi 1 Lembar A3'!J24)</f>
        <v>1</v>
      </c>
      <c r="N30" s="297" t="str">
        <f>IF('Form FGD RT Versi 1 Lembar A3'!K24="","",'Form FGD RT Versi 1 Lembar A3'!K24)</f>
        <v/>
      </c>
      <c r="O30" s="359" t="str">
        <f>IF('Form FGD RT Versi 1 Lembar A3'!L24="","",'Form FGD RT Versi 1 Lembar A3'!L24)</f>
        <v/>
      </c>
      <c r="P30" s="172">
        <f>IF('Form FGD RT Versi 1 Lembar A3'!M24="","",'Form FGD RT Versi 1 Lembar A3'!M24)</f>
        <v>1</v>
      </c>
      <c r="Q30" s="298" t="str">
        <f>IF('Form FGD RT Versi 1 Lembar A3'!N24="","",'Form FGD RT Versi 1 Lembar A3'!N24)</f>
        <v/>
      </c>
      <c r="R30" s="359" t="str">
        <f>IF('Form FGD RT Versi 1 Lembar A3'!O24="","",'Form FGD RT Versi 1 Lembar A3'!O24)</f>
        <v/>
      </c>
      <c r="S30" s="172">
        <f>IF('Form FGD RT Versi 1 Lembar A3'!P24="","",'Form FGD RT Versi 1 Lembar A3'!P24)</f>
        <v>1</v>
      </c>
      <c r="T30" s="359" t="str">
        <f>IF('Form FGD RT Versi 1 Lembar A3'!Q24="","",'Form FGD RT Versi 1 Lembar A3'!Q24)</f>
        <v/>
      </c>
      <c r="U30" s="396">
        <f t="shared" si="0"/>
        <v>1</v>
      </c>
      <c r="V30" s="178"/>
    </row>
    <row r="31" spans="1:50" ht="18.75" customHeight="1" x14ac:dyDescent="0.25">
      <c r="B31" s="156">
        <v>15</v>
      </c>
      <c r="C31" s="63" t="str">
        <f>IF('Form FGD RT Versi 1 Lembar A3'!D25="","",'Form FGD RT Versi 1 Lembar A3'!D25)</f>
        <v>SEGER SUBARI</v>
      </c>
      <c r="D31" s="159" t="e">
        <f>IF('Form FGD RT Versi 1 Lembar A3'!#REF!="","",'Form FGD RT Versi 1 Lembar A3'!#REF!)</f>
        <v>#REF!</v>
      </c>
      <c r="E31" s="590">
        <f>IF('Form FGD RT Versi 1 Lembar A3'!F25="","",'Form FGD RT Versi 1 Lembar A3'!F25)</f>
        <v>1</v>
      </c>
      <c r="F31" s="813" t="str">
        <f>IF('Form FGD RT Versi 1 Lembar A3'!G25="","",'Form FGD RT Versi 1 Lembar A3'!G25)</f>
        <v/>
      </c>
      <c r="G31" s="61">
        <f>IF('Form FGD RT Versi 1 Lembar A3'!H25="","",'Form FGD RT Versi 1 Lembar A3'!H25)</f>
        <v>1</v>
      </c>
      <c r="H31" s="595" t="str">
        <f>IF('Form FGD RT Versi 1 Lembar A3'!I25="","",'Form FGD RT Versi 1 Lembar A3'!I25)</f>
        <v/>
      </c>
      <c r="I31" s="800"/>
      <c r="J31" s="801"/>
      <c r="K31" s="800"/>
      <c r="L31" s="801"/>
      <c r="M31" s="590">
        <f>IF('Form FGD RT Versi 1 Lembar A3'!J25="","",'Form FGD RT Versi 1 Lembar A3'!J25)</f>
        <v>1</v>
      </c>
      <c r="N31" s="297" t="str">
        <f>IF('Form FGD RT Versi 1 Lembar A3'!K25="","",'Form FGD RT Versi 1 Lembar A3'!K25)</f>
        <v/>
      </c>
      <c r="O31" s="359" t="str">
        <f>IF('Form FGD RT Versi 1 Lembar A3'!L25="","",'Form FGD RT Versi 1 Lembar A3'!L25)</f>
        <v/>
      </c>
      <c r="P31" s="172">
        <f>IF('Form FGD RT Versi 1 Lembar A3'!M25="","",'Form FGD RT Versi 1 Lembar A3'!M25)</f>
        <v>1</v>
      </c>
      <c r="Q31" s="298" t="str">
        <f>IF('Form FGD RT Versi 1 Lembar A3'!N25="","",'Form FGD RT Versi 1 Lembar A3'!N25)</f>
        <v/>
      </c>
      <c r="R31" s="359" t="str">
        <f>IF('Form FGD RT Versi 1 Lembar A3'!O25="","",'Form FGD RT Versi 1 Lembar A3'!O25)</f>
        <v/>
      </c>
      <c r="S31" s="172">
        <f>IF('Form FGD RT Versi 1 Lembar A3'!P25="","",'Form FGD RT Versi 1 Lembar A3'!P25)</f>
        <v>1</v>
      </c>
      <c r="T31" s="359" t="str">
        <f>IF('Form FGD RT Versi 1 Lembar A3'!Q25="","",'Form FGD RT Versi 1 Lembar A3'!Q25)</f>
        <v/>
      </c>
      <c r="U31" s="396">
        <f t="shared" si="0"/>
        <v>1</v>
      </c>
      <c r="V31" s="178"/>
    </row>
    <row r="32" spans="1:50" ht="18.75" customHeight="1" x14ac:dyDescent="0.25">
      <c r="B32" s="156">
        <v>16</v>
      </c>
      <c r="C32" s="63" t="str">
        <f>IF('Form FGD RT Versi 1 Lembar A3'!D26="","",'Form FGD RT Versi 1 Lembar A3'!D26)</f>
        <v>NUR PARMIN</v>
      </c>
      <c r="D32" s="159" t="e">
        <f>IF('Form FGD RT Versi 1 Lembar A3'!#REF!="","",'Form FGD RT Versi 1 Lembar A3'!#REF!)</f>
        <v>#REF!</v>
      </c>
      <c r="E32" s="590">
        <f>IF('Form FGD RT Versi 1 Lembar A3'!F26="","",'Form FGD RT Versi 1 Lembar A3'!F26)</f>
        <v>1</v>
      </c>
      <c r="F32" s="813" t="str">
        <f>IF('Form FGD RT Versi 1 Lembar A3'!G26="","",'Form FGD RT Versi 1 Lembar A3'!G26)</f>
        <v/>
      </c>
      <c r="G32" s="61">
        <f>IF('Form FGD RT Versi 1 Lembar A3'!H26="","",'Form FGD RT Versi 1 Lembar A3'!H26)</f>
        <v>1</v>
      </c>
      <c r="H32" s="595" t="str">
        <f>IF('Form FGD RT Versi 1 Lembar A3'!I26="","",'Form FGD RT Versi 1 Lembar A3'!I26)</f>
        <v/>
      </c>
      <c r="I32" s="800"/>
      <c r="J32" s="801"/>
      <c r="K32" s="800"/>
      <c r="L32" s="801"/>
      <c r="M32" s="590">
        <f>IF('Form FGD RT Versi 1 Lembar A3'!J26="","",'Form FGD RT Versi 1 Lembar A3'!J26)</f>
        <v>1</v>
      </c>
      <c r="N32" s="297" t="str">
        <f>IF('Form FGD RT Versi 1 Lembar A3'!K26="","",'Form FGD RT Versi 1 Lembar A3'!K26)</f>
        <v/>
      </c>
      <c r="O32" s="359" t="str">
        <f>IF('Form FGD RT Versi 1 Lembar A3'!L26="","",'Form FGD RT Versi 1 Lembar A3'!L26)</f>
        <v/>
      </c>
      <c r="P32" s="172">
        <f>IF('Form FGD RT Versi 1 Lembar A3'!M26="","",'Form FGD RT Versi 1 Lembar A3'!M26)</f>
        <v>1</v>
      </c>
      <c r="Q32" s="298" t="str">
        <f>IF('Form FGD RT Versi 1 Lembar A3'!N26="","",'Form FGD RT Versi 1 Lembar A3'!N26)</f>
        <v/>
      </c>
      <c r="R32" s="359" t="str">
        <f>IF('Form FGD RT Versi 1 Lembar A3'!O26="","",'Form FGD RT Versi 1 Lembar A3'!O26)</f>
        <v/>
      </c>
      <c r="S32" s="172">
        <f>IF('Form FGD RT Versi 1 Lembar A3'!P26="","",'Form FGD RT Versi 1 Lembar A3'!P26)</f>
        <v>1</v>
      </c>
      <c r="T32" s="359" t="str">
        <f>IF('Form FGD RT Versi 1 Lembar A3'!Q26="","",'Form FGD RT Versi 1 Lembar A3'!Q26)</f>
        <v/>
      </c>
      <c r="U32" s="396">
        <f t="shared" si="0"/>
        <v>1</v>
      </c>
      <c r="V32" s="178"/>
    </row>
    <row r="33" spans="2:22" ht="18.75" customHeight="1" x14ac:dyDescent="0.25">
      <c r="B33" s="156">
        <v>17</v>
      </c>
      <c r="C33" s="63" t="str">
        <f>IF('Form FGD RT Versi 1 Lembar A3'!D27="","",'Form FGD RT Versi 1 Lembar A3'!D27)</f>
        <v>SUMADI</v>
      </c>
      <c r="D33" s="159" t="e">
        <f>IF('Form FGD RT Versi 1 Lembar A3'!#REF!="","",'Form FGD RT Versi 1 Lembar A3'!#REF!)</f>
        <v>#REF!</v>
      </c>
      <c r="E33" s="590">
        <f>IF('Form FGD RT Versi 1 Lembar A3'!F27="","",'Form FGD RT Versi 1 Lembar A3'!F27)</f>
        <v>1</v>
      </c>
      <c r="F33" s="813" t="str">
        <f>IF('Form FGD RT Versi 1 Lembar A3'!G27="","",'Form FGD RT Versi 1 Lembar A3'!G27)</f>
        <v/>
      </c>
      <c r="G33" s="61">
        <f>IF('Form FGD RT Versi 1 Lembar A3'!H27="","",'Form FGD RT Versi 1 Lembar A3'!H27)</f>
        <v>1</v>
      </c>
      <c r="H33" s="595" t="str">
        <f>IF('Form FGD RT Versi 1 Lembar A3'!I27="","",'Form FGD RT Versi 1 Lembar A3'!I27)</f>
        <v/>
      </c>
      <c r="I33" s="800"/>
      <c r="J33" s="801"/>
      <c r="K33" s="800"/>
      <c r="L33" s="801"/>
      <c r="M33" s="590">
        <f>IF('Form FGD RT Versi 1 Lembar A3'!J27="","",'Form FGD RT Versi 1 Lembar A3'!J27)</f>
        <v>1</v>
      </c>
      <c r="N33" s="297" t="str">
        <f>IF('Form FGD RT Versi 1 Lembar A3'!K27="","",'Form FGD RT Versi 1 Lembar A3'!K27)</f>
        <v/>
      </c>
      <c r="O33" s="359" t="str">
        <f>IF('Form FGD RT Versi 1 Lembar A3'!L27="","",'Form FGD RT Versi 1 Lembar A3'!L27)</f>
        <v/>
      </c>
      <c r="P33" s="172">
        <f>IF('Form FGD RT Versi 1 Lembar A3'!M27="","",'Form FGD RT Versi 1 Lembar A3'!M27)</f>
        <v>1</v>
      </c>
      <c r="Q33" s="298" t="str">
        <f>IF('Form FGD RT Versi 1 Lembar A3'!N27="","",'Form FGD RT Versi 1 Lembar A3'!N27)</f>
        <v/>
      </c>
      <c r="R33" s="359" t="str">
        <f>IF('Form FGD RT Versi 1 Lembar A3'!O27="","",'Form FGD RT Versi 1 Lembar A3'!O27)</f>
        <v/>
      </c>
      <c r="S33" s="172">
        <f>IF('Form FGD RT Versi 1 Lembar A3'!P27="","",'Form FGD RT Versi 1 Lembar A3'!P27)</f>
        <v>1</v>
      </c>
      <c r="T33" s="359" t="str">
        <f>IF('Form FGD RT Versi 1 Lembar A3'!Q27="","",'Form FGD RT Versi 1 Lembar A3'!Q27)</f>
        <v/>
      </c>
      <c r="U33" s="396">
        <f t="shared" si="0"/>
        <v>1</v>
      </c>
      <c r="V33" s="178"/>
    </row>
    <row r="34" spans="2:22" ht="18.75" customHeight="1" x14ac:dyDescent="0.25">
      <c r="B34" s="156">
        <v>18</v>
      </c>
      <c r="C34" s="63" t="str">
        <f>IF('Form FGD RT Versi 1 Lembar A3'!D28="","",'Form FGD RT Versi 1 Lembar A3'!D28)</f>
        <v>BADRI SUKINO</v>
      </c>
      <c r="D34" s="159" t="e">
        <f>IF('Form FGD RT Versi 1 Lembar A3'!#REF!="","",'Form FGD RT Versi 1 Lembar A3'!#REF!)</f>
        <v>#REF!</v>
      </c>
      <c r="E34" s="590">
        <f>IF('Form FGD RT Versi 1 Lembar A3'!F28="","",'Form FGD RT Versi 1 Lembar A3'!F28)</f>
        <v>1</v>
      </c>
      <c r="F34" s="813" t="str">
        <f>IF('Form FGD RT Versi 1 Lembar A3'!G28="","",'Form FGD RT Versi 1 Lembar A3'!G28)</f>
        <v/>
      </c>
      <c r="G34" s="61">
        <f>IF('Form FGD RT Versi 1 Lembar A3'!H28="","",'Form FGD RT Versi 1 Lembar A3'!H28)</f>
        <v>1</v>
      </c>
      <c r="H34" s="595" t="str">
        <f>IF('Form FGD RT Versi 1 Lembar A3'!I28="","",'Form FGD RT Versi 1 Lembar A3'!I28)</f>
        <v/>
      </c>
      <c r="I34" s="800"/>
      <c r="J34" s="801"/>
      <c r="K34" s="800"/>
      <c r="L34" s="801"/>
      <c r="M34" s="590">
        <f>IF('Form FGD RT Versi 1 Lembar A3'!J28="","",'Form FGD RT Versi 1 Lembar A3'!J28)</f>
        <v>1</v>
      </c>
      <c r="N34" s="297" t="str">
        <f>IF('Form FGD RT Versi 1 Lembar A3'!K28="","",'Form FGD RT Versi 1 Lembar A3'!K28)</f>
        <v/>
      </c>
      <c r="O34" s="359" t="str">
        <f>IF('Form FGD RT Versi 1 Lembar A3'!L28="","",'Form FGD RT Versi 1 Lembar A3'!L28)</f>
        <v/>
      </c>
      <c r="P34" s="172">
        <f>IF('Form FGD RT Versi 1 Lembar A3'!M28="","",'Form FGD RT Versi 1 Lembar A3'!M28)</f>
        <v>1</v>
      </c>
      <c r="Q34" s="298" t="str">
        <f>IF('Form FGD RT Versi 1 Lembar A3'!N28="","",'Form FGD RT Versi 1 Lembar A3'!N28)</f>
        <v/>
      </c>
      <c r="R34" s="359" t="str">
        <f>IF('Form FGD RT Versi 1 Lembar A3'!O28="","",'Form FGD RT Versi 1 Lembar A3'!O28)</f>
        <v/>
      </c>
      <c r="S34" s="172">
        <f>IF('Form FGD RT Versi 1 Lembar A3'!P28="","",'Form FGD RT Versi 1 Lembar A3'!P28)</f>
        <v>1</v>
      </c>
      <c r="T34" s="359" t="str">
        <f>IF('Form FGD RT Versi 1 Lembar A3'!Q28="","",'Form FGD RT Versi 1 Lembar A3'!Q28)</f>
        <v/>
      </c>
      <c r="U34" s="396">
        <f t="shared" si="0"/>
        <v>1</v>
      </c>
      <c r="V34" s="178"/>
    </row>
    <row r="35" spans="2:22" ht="18.75" customHeight="1" x14ac:dyDescent="0.25">
      <c r="B35" s="156">
        <v>19</v>
      </c>
      <c r="C35" s="63" t="str">
        <f>IF('Form FGD RT Versi 1 Lembar A3'!D29="","",'Form FGD RT Versi 1 Lembar A3'!D29)</f>
        <v>ATMOSUWITO SURIP</v>
      </c>
      <c r="D35" s="159" t="e">
        <f>IF('Form FGD RT Versi 1 Lembar A3'!#REF!="","",'Form FGD RT Versi 1 Lembar A3'!#REF!)</f>
        <v>#REF!</v>
      </c>
      <c r="E35" s="590">
        <f>IF('Form FGD RT Versi 1 Lembar A3'!F29="","",'Form FGD RT Versi 1 Lembar A3'!F29)</f>
        <v>1</v>
      </c>
      <c r="F35" s="813" t="str">
        <f>IF('Form FGD RT Versi 1 Lembar A3'!G29="","",'Form FGD RT Versi 1 Lembar A3'!G29)</f>
        <v/>
      </c>
      <c r="G35" s="61">
        <f>IF('Form FGD RT Versi 1 Lembar A3'!H29="","",'Form FGD RT Versi 1 Lembar A3'!H29)</f>
        <v>1</v>
      </c>
      <c r="H35" s="595" t="str">
        <f>IF('Form FGD RT Versi 1 Lembar A3'!I29="","",'Form FGD RT Versi 1 Lembar A3'!I29)</f>
        <v/>
      </c>
      <c r="I35" s="800"/>
      <c r="J35" s="801"/>
      <c r="K35" s="800"/>
      <c r="L35" s="801"/>
      <c r="M35" s="590">
        <f>IF('Form FGD RT Versi 1 Lembar A3'!J29="","",'Form FGD RT Versi 1 Lembar A3'!J29)</f>
        <v>1</v>
      </c>
      <c r="N35" s="297" t="str">
        <f>IF('Form FGD RT Versi 1 Lembar A3'!K29="","",'Form FGD RT Versi 1 Lembar A3'!K29)</f>
        <v/>
      </c>
      <c r="O35" s="359" t="str">
        <f>IF('Form FGD RT Versi 1 Lembar A3'!L29="","",'Form FGD RT Versi 1 Lembar A3'!L29)</f>
        <v/>
      </c>
      <c r="P35" s="172">
        <f>IF('Form FGD RT Versi 1 Lembar A3'!M29="","",'Form FGD RT Versi 1 Lembar A3'!M29)</f>
        <v>1</v>
      </c>
      <c r="Q35" s="298" t="str">
        <f>IF('Form FGD RT Versi 1 Lembar A3'!N29="","",'Form FGD RT Versi 1 Lembar A3'!N29)</f>
        <v/>
      </c>
      <c r="R35" s="359" t="str">
        <f>IF('Form FGD RT Versi 1 Lembar A3'!O29="","",'Form FGD RT Versi 1 Lembar A3'!O29)</f>
        <v/>
      </c>
      <c r="S35" s="172">
        <f>IF('Form FGD RT Versi 1 Lembar A3'!P29="","",'Form FGD RT Versi 1 Lembar A3'!P29)</f>
        <v>1</v>
      </c>
      <c r="T35" s="359" t="str">
        <f>IF('Form FGD RT Versi 1 Lembar A3'!Q29="","",'Form FGD RT Versi 1 Lembar A3'!Q29)</f>
        <v/>
      </c>
      <c r="U35" s="396">
        <f t="shared" si="0"/>
        <v>1</v>
      </c>
      <c r="V35" s="178"/>
    </row>
    <row r="36" spans="2:22" ht="18.75" customHeight="1" x14ac:dyDescent="0.25">
      <c r="B36" s="156">
        <v>20</v>
      </c>
      <c r="C36" s="63" t="str">
        <f>IF('Form FGD RT Versi 1 Lembar A3'!D30="","",'Form FGD RT Versi 1 Lembar A3'!D30)</f>
        <v>GUNADI</v>
      </c>
      <c r="D36" s="159" t="e">
        <f>IF('Form FGD RT Versi 1 Lembar A3'!#REF!="","",'Form FGD RT Versi 1 Lembar A3'!#REF!)</f>
        <v>#REF!</v>
      </c>
      <c r="E36" s="590">
        <f>IF('Form FGD RT Versi 1 Lembar A3'!F30="","",'Form FGD RT Versi 1 Lembar A3'!F30)</f>
        <v>1</v>
      </c>
      <c r="F36" s="813" t="str">
        <f>IF('Form FGD RT Versi 1 Lembar A3'!G30="","",'Form FGD RT Versi 1 Lembar A3'!G30)</f>
        <v/>
      </c>
      <c r="G36" s="61">
        <f>IF('Form FGD RT Versi 1 Lembar A3'!H30="","",'Form FGD RT Versi 1 Lembar A3'!H30)</f>
        <v>1</v>
      </c>
      <c r="H36" s="595" t="str">
        <f>IF('Form FGD RT Versi 1 Lembar A3'!I30="","",'Form FGD RT Versi 1 Lembar A3'!I30)</f>
        <v/>
      </c>
      <c r="I36" s="800"/>
      <c r="J36" s="801"/>
      <c r="K36" s="800"/>
      <c r="L36" s="801"/>
      <c r="M36" s="590">
        <f>IF('Form FGD RT Versi 1 Lembar A3'!J30="","",'Form FGD RT Versi 1 Lembar A3'!J30)</f>
        <v>1</v>
      </c>
      <c r="N36" s="297" t="str">
        <f>IF('Form FGD RT Versi 1 Lembar A3'!K30="","",'Form FGD RT Versi 1 Lembar A3'!K30)</f>
        <v/>
      </c>
      <c r="O36" s="359" t="str">
        <f>IF('Form FGD RT Versi 1 Lembar A3'!L30="","",'Form FGD RT Versi 1 Lembar A3'!L30)</f>
        <v/>
      </c>
      <c r="P36" s="172">
        <f>IF('Form FGD RT Versi 1 Lembar A3'!M30="","",'Form FGD RT Versi 1 Lembar A3'!M30)</f>
        <v>1</v>
      </c>
      <c r="Q36" s="298" t="str">
        <f>IF('Form FGD RT Versi 1 Lembar A3'!N30="","",'Form FGD RT Versi 1 Lembar A3'!N30)</f>
        <v/>
      </c>
      <c r="R36" s="359" t="str">
        <f>IF('Form FGD RT Versi 1 Lembar A3'!O30="","",'Form FGD RT Versi 1 Lembar A3'!O30)</f>
        <v/>
      </c>
      <c r="S36" s="172">
        <f>IF('Form FGD RT Versi 1 Lembar A3'!P30="","",'Form FGD RT Versi 1 Lembar A3'!P30)</f>
        <v>1</v>
      </c>
      <c r="T36" s="359" t="str">
        <f>IF('Form FGD RT Versi 1 Lembar A3'!Q30="","",'Form FGD RT Versi 1 Lembar A3'!Q30)</f>
        <v/>
      </c>
      <c r="U36" s="396">
        <f t="shared" si="0"/>
        <v>1</v>
      </c>
      <c r="V36" s="178"/>
    </row>
    <row r="37" spans="2:22" ht="18.75" customHeight="1" x14ac:dyDescent="0.25">
      <c r="B37" s="156">
        <v>21</v>
      </c>
      <c r="C37" s="63" t="str">
        <f>IF('Form FGD RT Versi 1 Lembar A3'!D31="","",'Form FGD RT Versi 1 Lembar A3'!D31)</f>
        <v>SUNARDI</v>
      </c>
      <c r="D37" s="159" t="e">
        <f>IF('Form FGD RT Versi 1 Lembar A3'!#REF!="","",'Form FGD RT Versi 1 Lembar A3'!#REF!)</f>
        <v>#REF!</v>
      </c>
      <c r="E37" s="590">
        <f>IF('Form FGD RT Versi 1 Lembar A3'!F31="","",'Form FGD RT Versi 1 Lembar A3'!F31)</f>
        <v>1</v>
      </c>
      <c r="F37" s="813" t="str">
        <f>IF('Form FGD RT Versi 1 Lembar A3'!G31="","",'Form FGD RT Versi 1 Lembar A3'!G31)</f>
        <v/>
      </c>
      <c r="G37" s="61">
        <f>IF('Form FGD RT Versi 1 Lembar A3'!H31="","",'Form FGD RT Versi 1 Lembar A3'!H31)</f>
        <v>1</v>
      </c>
      <c r="H37" s="595" t="str">
        <f>IF('Form FGD RT Versi 1 Lembar A3'!I31="","",'Form FGD RT Versi 1 Lembar A3'!I31)</f>
        <v/>
      </c>
      <c r="I37" s="800"/>
      <c r="J37" s="801"/>
      <c r="K37" s="800"/>
      <c r="L37" s="801"/>
      <c r="M37" s="590">
        <f>IF('Form FGD RT Versi 1 Lembar A3'!J31="","",'Form FGD RT Versi 1 Lembar A3'!J31)</f>
        <v>1</v>
      </c>
      <c r="N37" s="297" t="str">
        <f>IF('Form FGD RT Versi 1 Lembar A3'!K31="","",'Form FGD RT Versi 1 Lembar A3'!K31)</f>
        <v/>
      </c>
      <c r="O37" s="359" t="str">
        <f>IF('Form FGD RT Versi 1 Lembar A3'!L31="","",'Form FGD RT Versi 1 Lembar A3'!L31)</f>
        <v/>
      </c>
      <c r="P37" s="172">
        <f>IF('Form FGD RT Versi 1 Lembar A3'!M31="","",'Form FGD RT Versi 1 Lembar A3'!M31)</f>
        <v>1</v>
      </c>
      <c r="Q37" s="298" t="str">
        <f>IF('Form FGD RT Versi 1 Lembar A3'!N31="","",'Form FGD RT Versi 1 Lembar A3'!N31)</f>
        <v/>
      </c>
      <c r="R37" s="359" t="str">
        <f>IF('Form FGD RT Versi 1 Lembar A3'!O31="","",'Form FGD RT Versi 1 Lembar A3'!O31)</f>
        <v/>
      </c>
      <c r="S37" s="172">
        <f>IF('Form FGD RT Versi 1 Lembar A3'!P31="","",'Form FGD RT Versi 1 Lembar A3'!P31)</f>
        <v>1</v>
      </c>
      <c r="T37" s="359" t="str">
        <f>IF('Form FGD RT Versi 1 Lembar A3'!Q31="","",'Form FGD RT Versi 1 Lembar A3'!Q31)</f>
        <v/>
      </c>
      <c r="U37" s="396">
        <f t="shared" si="0"/>
        <v>1</v>
      </c>
      <c r="V37" s="178"/>
    </row>
    <row r="38" spans="2:22" ht="18.75" customHeight="1" x14ac:dyDescent="0.25">
      <c r="B38" s="156">
        <v>22</v>
      </c>
      <c r="C38" s="63" t="str">
        <f>IF('Form FGD RT Versi 1 Lembar A3'!D32="","",'Form FGD RT Versi 1 Lembar A3'!D32)</f>
        <v>PAIMAN TARNOSUWITO</v>
      </c>
      <c r="D38" s="159" t="e">
        <f>IF('Form FGD RT Versi 1 Lembar A3'!#REF!="","",'Form FGD RT Versi 1 Lembar A3'!#REF!)</f>
        <v>#REF!</v>
      </c>
      <c r="E38" s="590">
        <f>IF('Form FGD RT Versi 1 Lembar A3'!F32="","",'Form FGD RT Versi 1 Lembar A3'!F32)</f>
        <v>1</v>
      </c>
      <c r="F38" s="813" t="str">
        <f>IF('Form FGD RT Versi 1 Lembar A3'!G32="","",'Form FGD RT Versi 1 Lembar A3'!G32)</f>
        <v/>
      </c>
      <c r="G38" s="61">
        <f>IF('Form FGD RT Versi 1 Lembar A3'!H32="","",'Form FGD RT Versi 1 Lembar A3'!H32)</f>
        <v>1</v>
      </c>
      <c r="H38" s="595" t="str">
        <f>IF('Form FGD RT Versi 1 Lembar A3'!I32="","",'Form FGD RT Versi 1 Lembar A3'!I32)</f>
        <v/>
      </c>
      <c r="I38" s="800"/>
      <c r="J38" s="801"/>
      <c r="K38" s="800"/>
      <c r="L38" s="801"/>
      <c r="M38" s="590">
        <f>IF('Form FGD RT Versi 1 Lembar A3'!J32="","",'Form FGD RT Versi 1 Lembar A3'!J32)</f>
        <v>1</v>
      </c>
      <c r="N38" s="297" t="str">
        <f>IF('Form FGD RT Versi 1 Lembar A3'!K32="","",'Form FGD RT Versi 1 Lembar A3'!K32)</f>
        <v/>
      </c>
      <c r="O38" s="359" t="str">
        <f>IF('Form FGD RT Versi 1 Lembar A3'!L32="","",'Form FGD RT Versi 1 Lembar A3'!L32)</f>
        <v/>
      </c>
      <c r="P38" s="172">
        <f>IF('Form FGD RT Versi 1 Lembar A3'!M32="","",'Form FGD RT Versi 1 Lembar A3'!M32)</f>
        <v>1</v>
      </c>
      <c r="Q38" s="298" t="str">
        <f>IF('Form FGD RT Versi 1 Lembar A3'!N32="","",'Form FGD RT Versi 1 Lembar A3'!N32)</f>
        <v/>
      </c>
      <c r="R38" s="359" t="str">
        <f>IF('Form FGD RT Versi 1 Lembar A3'!O32="","",'Form FGD RT Versi 1 Lembar A3'!O32)</f>
        <v/>
      </c>
      <c r="S38" s="172">
        <f>IF('Form FGD RT Versi 1 Lembar A3'!P32="","",'Form FGD RT Versi 1 Lembar A3'!P32)</f>
        <v>1</v>
      </c>
      <c r="T38" s="359" t="str">
        <f>IF('Form FGD RT Versi 1 Lembar A3'!Q32="","",'Form FGD RT Versi 1 Lembar A3'!Q32)</f>
        <v/>
      </c>
      <c r="U38" s="396">
        <f t="shared" si="0"/>
        <v>1</v>
      </c>
      <c r="V38" s="178"/>
    </row>
    <row r="39" spans="2:22" ht="18.75" customHeight="1" x14ac:dyDescent="0.25">
      <c r="B39" s="156">
        <v>23</v>
      </c>
      <c r="C39" s="63" t="str">
        <f>IF('Form FGD RT Versi 1 Lembar A3'!D33="","",'Form FGD RT Versi 1 Lembar A3'!D33)</f>
        <v>NGADINO</v>
      </c>
      <c r="D39" s="159" t="e">
        <f>IF('Form FGD RT Versi 1 Lembar A3'!#REF!="","",'Form FGD RT Versi 1 Lembar A3'!#REF!)</f>
        <v>#REF!</v>
      </c>
      <c r="E39" s="590">
        <f>IF('Form FGD RT Versi 1 Lembar A3'!F33="","",'Form FGD RT Versi 1 Lembar A3'!F33)</f>
        <v>1</v>
      </c>
      <c r="F39" s="813" t="str">
        <f>IF('Form FGD RT Versi 1 Lembar A3'!G33="","",'Form FGD RT Versi 1 Lembar A3'!G33)</f>
        <v/>
      </c>
      <c r="G39" s="61">
        <f>IF('Form FGD RT Versi 1 Lembar A3'!H33="","",'Form FGD RT Versi 1 Lembar A3'!H33)</f>
        <v>1</v>
      </c>
      <c r="H39" s="595" t="str">
        <f>IF('Form FGD RT Versi 1 Lembar A3'!I33="","",'Form FGD RT Versi 1 Lembar A3'!I33)</f>
        <v/>
      </c>
      <c r="I39" s="800"/>
      <c r="J39" s="801"/>
      <c r="K39" s="800"/>
      <c r="L39" s="801"/>
      <c r="M39" s="590">
        <f>IF('Form FGD RT Versi 1 Lembar A3'!J33="","",'Form FGD RT Versi 1 Lembar A3'!J33)</f>
        <v>1</v>
      </c>
      <c r="N39" s="297" t="str">
        <f>IF('Form FGD RT Versi 1 Lembar A3'!K33="","",'Form FGD RT Versi 1 Lembar A3'!K33)</f>
        <v/>
      </c>
      <c r="O39" s="359" t="str">
        <f>IF('Form FGD RT Versi 1 Lembar A3'!L33="","",'Form FGD RT Versi 1 Lembar A3'!L33)</f>
        <v/>
      </c>
      <c r="P39" s="172">
        <f>IF('Form FGD RT Versi 1 Lembar A3'!M33="","",'Form FGD RT Versi 1 Lembar A3'!M33)</f>
        <v>1</v>
      </c>
      <c r="Q39" s="298" t="str">
        <f>IF('Form FGD RT Versi 1 Lembar A3'!N33="","",'Form FGD RT Versi 1 Lembar A3'!N33)</f>
        <v/>
      </c>
      <c r="R39" s="359" t="str">
        <f>IF('Form FGD RT Versi 1 Lembar A3'!O33="","",'Form FGD RT Versi 1 Lembar A3'!O33)</f>
        <v/>
      </c>
      <c r="S39" s="172">
        <f>IF('Form FGD RT Versi 1 Lembar A3'!P33="","",'Form FGD RT Versi 1 Lembar A3'!P33)</f>
        <v>1</v>
      </c>
      <c r="T39" s="359" t="str">
        <f>IF('Form FGD RT Versi 1 Lembar A3'!Q33="","",'Form FGD RT Versi 1 Lembar A3'!Q33)</f>
        <v/>
      </c>
      <c r="U39" s="396">
        <f t="shared" si="0"/>
        <v>1</v>
      </c>
      <c r="V39" s="178"/>
    </row>
    <row r="40" spans="2:22" ht="18.75" customHeight="1" x14ac:dyDescent="0.25">
      <c r="B40" s="156">
        <v>24</v>
      </c>
      <c r="C40" s="63" t="str">
        <f>IF('Form FGD RT Versi 1 Lembar A3'!D34="","",'Form FGD RT Versi 1 Lembar A3'!D34)</f>
        <v>SOMO SEMITO KROMO SEMITO</v>
      </c>
      <c r="D40" s="159" t="e">
        <f>IF('Form FGD RT Versi 1 Lembar A3'!#REF!="","",'Form FGD RT Versi 1 Lembar A3'!#REF!)</f>
        <v>#REF!</v>
      </c>
      <c r="E40" s="590">
        <f>IF('Form FGD RT Versi 1 Lembar A3'!F34="","",'Form FGD RT Versi 1 Lembar A3'!F34)</f>
        <v>1</v>
      </c>
      <c r="F40" s="813" t="str">
        <f>IF('Form FGD RT Versi 1 Lembar A3'!G34="","",'Form FGD RT Versi 1 Lembar A3'!G34)</f>
        <v/>
      </c>
      <c r="G40" s="61">
        <f>IF('Form FGD RT Versi 1 Lembar A3'!H34="","",'Form FGD RT Versi 1 Lembar A3'!H34)</f>
        <v>1</v>
      </c>
      <c r="H40" s="595" t="str">
        <f>IF('Form FGD RT Versi 1 Lembar A3'!I34="","",'Form FGD RT Versi 1 Lembar A3'!I34)</f>
        <v/>
      </c>
      <c r="I40" s="800"/>
      <c r="J40" s="801"/>
      <c r="K40" s="800"/>
      <c r="L40" s="801"/>
      <c r="M40" s="590">
        <f>IF('Form FGD RT Versi 1 Lembar A3'!J34="","",'Form FGD RT Versi 1 Lembar A3'!J34)</f>
        <v>1</v>
      </c>
      <c r="N40" s="297" t="str">
        <f>IF('Form FGD RT Versi 1 Lembar A3'!K34="","",'Form FGD RT Versi 1 Lembar A3'!K34)</f>
        <v/>
      </c>
      <c r="O40" s="359" t="str">
        <f>IF('Form FGD RT Versi 1 Lembar A3'!L34="","",'Form FGD RT Versi 1 Lembar A3'!L34)</f>
        <v/>
      </c>
      <c r="P40" s="172">
        <f>IF('Form FGD RT Versi 1 Lembar A3'!M34="","",'Form FGD RT Versi 1 Lembar A3'!M34)</f>
        <v>1</v>
      </c>
      <c r="Q40" s="298" t="str">
        <f>IF('Form FGD RT Versi 1 Lembar A3'!N34="","",'Form FGD RT Versi 1 Lembar A3'!N34)</f>
        <v/>
      </c>
      <c r="R40" s="359" t="str">
        <f>IF('Form FGD RT Versi 1 Lembar A3'!O34="","",'Form FGD RT Versi 1 Lembar A3'!O34)</f>
        <v/>
      </c>
      <c r="S40" s="172">
        <f>IF('Form FGD RT Versi 1 Lembar A3'!P34="","",'Form FGD RT Versi 1 Lembar A3'!P34)</f>
        <v>1</v>
      </c>
      <c r="T40" s="359" t="str">
        <f>IF('Form FGD RT Versi 1 Lembar A3'!Q34="","",'Form FGD RT Versi 1 Lembar A3'!Q34)</f>
        <v/>
      </c>
      <c r="U40" s="396">
        <f t="shared" si="0"/>
        <v>1</v>
      </c>
      <c r="V40" s="178"/>
    </row>
    <row r="41" spans="2:22" ht="18.75" customHeight="1" x14ac:dyDescent="0.25">
      <c r="B41" s="156">
        <v>25</v>
      </c>
      <c r="C41" s="63" t="str">
        <f>IF('Form FGD RT Versi 1 Lembar A3'!D35="","",'Form FGD RT Versi 1 Lembar A3'!D35)</f>
        <v>AMAT SUPRONI</v>
      </c>
      <c r="D41" s="159" t="e">
        <f>IF('Form FGD RT Versi 1 Lembar A3'!#REF!="","",'Form FGD RT Versi 1 Lembar A3'!#REF!)</f>
        <v>#REF!</v>
      </c>
      <c r="E41" s="590">
        <f>IF('Form FGD RT Versi 1 Lembar A3'!F35="","",'Form FGD RT Versi 1 Lembar A3'!F35)</f>
        <v>1</v>
      </c>
      <c r="F41" s="813" t="str">
        <f>IF('Form FGD RT Versi 1 Lembar A3'!G35="","",'Form FGD RT Versi 1 Lembar A3'!G35)</f>
        <v/>
      </c>
      <c r="G41" s="61">
        <f>IF('Form FGD RT Versi 1 Lembar A3'!H35="","",'Form FGD RT Versi 1 Lembar A3'!H35)</f>
        <v>1</v>
      </c>
      <c r="H41" s="595" t="str">
        <f>IF('Form FGD RT Versi 1 Lembar A3'!I35="","",'Form FGD RT Versi 1 Lembar A3'!I35)</f>
        <v/>
      </c>
      <c r="I41" s="800"/>
      <c r="J41" s="801"/>
      <c r="K41" s="800"/>
      <c r="L41" s="801"/>
      <c r="M41" s="590">
        <f>IF('Form FGD RT Versi 1 Lembar A3'!J35="","",'Form FGD RT Versi 1 Lembar A3'!J35)</f>
        <v>1</v>
      </c>
      <c r="N41" s="297" t="str">
        <f>IF('Form FGD RT Versi 1 Lembar A3'!K35="","",'Form FGD RT Versi 1 Lembar A3'!K35)</f>
        <v/>
      </c>
      <c r="O41" s="359" t="str">
        <f>IF('Form FGD RT Versi 1 Lembar A3'!L35="","",'Form FGD RT Versi 1 Lembar A3'!L35)</f>
        <v/>
      </c>
      <c r="P41" s="172">
        <f>IF('Form FGD RT Versi 1 Lembar A3'!M35="","",'Form FGD RT Versi 1 Lembar A3'!M35)</f>
        <v>1</v>
      </c>
      <c r="Q41" s="298" t="str">
        <f>IF('Form FGD RT Versi 1 Lembar A3'!N35="","",'Form FGD RT Versi 1 Lembar A3'!N35)</f>
        <v/>
      </c>
      <c r="R41" s="359" t="str">
        <f>IF('Form FGD RT Versi 1 Lembar A3'!O35="","",'Form FGD RT Versi 1 Lembar A3'!O35)</f>
        <v/>
      </c>
      <c r="S41" s="172">
        <f>IF('Form FGD RT Versi 1 Lembar A3'!P35="","",'Form FGD RT Versi 1 Lembar A3'!P35)</f>
        <v>1</v>
      </c>
      <c r="T41" s="359" t="str">
        <f>IF('Form FGD RT Versi 1 Lembar A3'!Q35="","",'Form FGD RT Versi 1 Lembar A3'!Q35)</f>
        <v/>
      </c>
      <c r="U41" s="396">
        <f t="shared" si="0"/>
        <v>1</v>
      </c>
      <c r="V41" s="178"/>
    </row>
    <row r="42" spans="2:22" ht="18.75" customHeight="1" x14ac:dyDescent="0.25">
      <c r="B42" s="156">
        <v>26</v>
      </c>
      <c r="C42" s="63" t="str">
        <f>IF('Form FGD RT Versi 1 Lembar A3'!D36="","",'Form FGD RT Versi 1 Lembar A3'!D36)</f>
        <v>KARTONO GIONO</v>
      </c>
      <c r="D42" s="159" t="e">
        <f>IF('Form FGD RT Versi 1 Lembar A3'!#REF!="","",'Form FGD RT Versi 1 Lembar A3'!#REF!)</f>
        <v>#REF!</v>
      </c>
      <c r="E42" s="590">
        <f>IF('Form FGD RT Versi 1 Lembar A3'!F36="","",'Form FGD RT Versi 1 Lembar A3'!F36)</f>
        <v>1</v>
      </c>
      <c r="F42" s="813" t="str">
        <f>IF('Form FGD RT Versi 1 Lembar A3'!G36="","",'Form FGD RT Versi 1 Lembar A3'!G36)</f>
        <v/>
      </c>
      <c r="G42" s="61">
        <f>IF('Form FGD RT Versi 1 Lembar A3'!H36="","",'Form FGD RT Versi 1 Lembar A3'!H36)</f>
        <v>1</v>
      </c>
      <c r="H42" s="595" t="str">
        <f>IF('Form FGD RT Versi 1 Lembar A3'!I36="","",'Form FGD RT Versi 1 Lembar A3'!I36)</f>
        <v/>
      </c>
      <c r="I42" s="800"/>
      <c r="J42" s="801"/>
      <c r="K42" s="800"/>
      <c r="L42" s="801"/>
      <c r="M42" s="590">
        <f>IF('Form FGD RT Versi 1 Lembar A3'!J36="","",'Form FGD RT Versi 1 Lembar A3'!J36)</f>
        <v>1</v>
      </c>
      <c r="N42" s="297" t="str">
        <f>IF('Form FGD RT Versi 1 Lembar A3'!K36="","",'Form FGD RT Versi 1 Lembar A3'!K36)</f>
        <v/>
      </c>
      <c r="O42" s="359" t="str">
        <f>IF('Form FGD RT Versi 1 Lembar A3'!L36="","",'Form FGD RT Versi 1 Lembar A3'!L36)</f>
        <v/>
      </c>
      <c r="P42" s="172">
        <f>IF('Form FGD RT Versi 1 Lembar A3'!M36="","",'Form FGD RT Versi 1 Lembar A3'!M36)</f>
        <v>1</v>
      </c>
      <c r="Q42" s="298" t="str">
        <f>IF('Form FGD RT Versi 1 Lembar A3'!N36="","",'Form FGD RT Versi 1 Lembar A3'!N36)</f>
        <v/>
      </c>
      <c r="R42" s="359" t="str">
        <f>IF('Form FGD RT Versi 1 Lembar A3'!O36="","",'Form FGD RT Versi 1 Lembar A3'!O36)</f>
        <v/>
      </c>
      <c r="S42" s="172">
        <f>IF('Form FGD RT Versi 1 Lembar A3'!P36="","",'Form FGD RT Versi 1 Lembar A3'!P36)</f>
        <v>1</v>
      </c>
      <c r="T42" s="359" t="str">
        <f>IF('Form FGD RT Versi 1 Lembar A3'!Q36="","",'Form FGD RT Versi 1 Lembar A3'!Q36)</f>
        <v/>
      </c>
      <c r="U42" s="396">
        <f t="shared" si="0"/>
        <v>1</v>
      </c>
      <c r="V42" s="178"/>
    </row>
    <row r="43" spans="2:22" ht="18.75" customHeight="1" x14ac:dyDescent="0.25">
      <c r="B43" s="156">
        <v>27</v>
      </c>
      <c r="C43" s="63" t="str">
        <f>IF('Form FGD RT Versi 1 Lembar A3'!D37="","",'Form FGD RT Versi 1 Lembar A3'!D37)</f>
        <v>KARSO DIMULYO</v>
      </c>
      <c r="D43" s="159" t="e">
        <f>IF('Form FGD RT Versi 1 Lembar A3'!#REF!="","",'Form FGD RT Versi 1 Lembar A3'!#REF!)</f>
        <v>#REF!</v>
      </c>
      <c r="E43" s="590">
        <f>IF('Form FGD RT Versi 1 Lembar A3'!F37="","",'Form FGD RT Versi 1 Lembar A3'!F37)</f>
        <v>1</v>
      </c>
      <c r="F43" s="813" t="str">
        <f>IF('Form FGD RT Versi 1 Lembar A3'!G37="","",'Form FGD RT Versi 1 Lembar A3'!G37)</f>
        <v/>
      </c>
      <c r="G43" s="61">
        <f>IF('Form FGD RT Versi 1 Lembar A3'!H37="","",'Form FGD RT Versi 1 Lembar A3'!H37)</f>
        <v>1</v>
      </c>
      <c r="H43" s="595" t="str">
        <f>IF('Form FGD RT Versi 1 Lembar A3'!I37="","",'Form FGD RT Versi 1 Lembar A3'!I37)</f>
        <v/>
      </c>
      <c r="I43" s="800"/>
      <c r="J43" s="801"/>
      <c r="K43" s="800"/>
      <c r="L43" s="801"/>
      <c r="M43" s="590">
        <f>IF('Form FGD RT Versi 1 Lembar A3'!J37="","",'Form FGD RT Versi 1 Lembar A3'!J37)</f>
        <v>1</v>
      </c>
      <c r="N43" s="297" t="str">
        <f>IF('Form FGD RT Versi 1 Lembar A3'!K37="","",'Form FGD RT Versi 1 Lembar A3'!K37)</f>
        <v/>
      </c>
      <c r="O43" s="359" t="str">
        <f>IF('Form FGD RT Versi 1 Lembar A3'!L37="","",'Form FGD RT Versi 1 Lembar A3'!L37)</f>
        <v/>
      </c>
      <c r="P43" s="172">
        <f>IF('Form FGD RT Versi 1 Lembar A3'!M37="","",'Form FGD RT Versi 1 Lembar A3'!M37)</f>
        <v>1</v>
      </c>
      <c r="Q43" s="298" t="str">
        <f>IF('Form FGD RT Versi 1 Lembar A3'!N37="","",'Form FGD RT Versi 1 Lembar A3'!N37)</f>
        <v/>
      </c>
      <c r="R43" s="359" t="str">
        <f>IF('Form FGD RT Versi 1 Lembar A3'!O37="","",'Form FGD RT Versi 1 Lembar A3'!O37)</f>
        <v/>
      </c>
      <c r="S43" s="172">
        <f>IF('Form FGD RT Versi 1 Lembar A3'!P37="","",'Form FGD RT Versi 1 Lembar A3'!P37)</f>
        <v>1</v>
      </c>
      <c r="T43" s="359" t="str">
        <f>IF('Form FGD RT Versi 1 Lembar A3'!Q37="","",'Form FGD RT Versi 1 Lembar A3'!Q37)</f>
        <v/>
      </c>
      <c r="U43" s="396">
        <f t="shared" si="0"/>
        <v>1</v>
      </c>
      <c r="V43" s="178"/>
    </row>
    <row r="44" spans="2:22" ht="18.75" customHeight="1" x14ac:dyDescent="0.25">
      <c r="B44" s="156">
        <v>28</v>
      </c>
      <c r="C44" s="63" t="str">
        <f>IF('Form FGD RT Versi 1 Lembar A3'!D38="","",'Form FGD RT Versi 1 Lembar A3'!D38)</f>
        <v>NGADINO</v>
      </c>
      <c r="D44" s="159" t="e">
        <f>IF('Form FGD RT Versi 1 Lembar A3'!#REF!="","",'Form FGD RT Versi 1 Lembar A3'!#REF!)</f>
        <v>#REF!</v>
      </c>
      <c r="E44" s="590">
        <f>IF('Form FGD RT Versi 1 Lembar A3'!F38="","",'Form FGD RT Versi 1 Lembar A3'!F38)</f>
        <v>1</v>
      </c>
      <c r="F44" s="813" t="str">
        <f>IF('Form FGD RT Versi 1 Lembar A3'!G38="","",'Form FGD RT Versi 1 Lembar A3'!G38)</f>
        <v/>
      </c>
      <c r="G44" s="61">
        <f>IF('Form FGD RT Versi 1 Lembar A3'!H38="","",'Form FGD RT Versi 1 Lembar A3'!H38)</f>
        <v>1</v>
      </c>
      <c r="H44" s="595" t="str">
        <f>IF('Form FGD RT Versi 1 Lembar A3'!I38="","",'Form FGD RT Versi 1 Lembar A3'!I38)</f>
        <v/>
      </c>
      <c r="I44" s="800"/>
      <c r="J44" s="801"/>
      <c r="K44" s="800"/>
      <c r="L44" s="801"/>
      <c r="M44" s="590">
        <f>IF('Form FGD RT Versi 1 Lembar A3'!J38="","",'Form FGD RT Versi 1 Lembar A3'!J38)</f>
        <v>1</v>
      </c>
      <c r="N44" s="297" t="str">
        <f>IF('Form FGD RT Versi 1 Lembar A3'!K38="","",'Form FGD RT Versi 1 Lembar A3'!K38)</f>
        <v/>
      </c>
      <c r="O44" s="359" t="str">
        <f>IF('Form FGD RT Versi 1 Lembar A3'!L38="","",'Form FGD RT Versi 1 Lembar A3'!L38)</f>
        <v/>
      </c>
      <c r="P44" s="172">
        <f>IF('Form FGD RT Versi 1 Lembar A3'!M38="","",'Form FGD RT Versi 1 Lembar A3'!M38)</f>
        <v>1</v>
      </c>
      <c r="Q44" s="298" t="str">
        <f>IF('Form FGD RT Versi 1 Lembar A3'!N38="","",'Form FGD RT Versi 1 Lembar A3'!N38)</f>
        <v/>
      </c>
      <c r="R44" s="359" t="str">
        <f>IF('Form FGD RT Versi 1 Lembar A3'!O38="","",'Form FGD RT Versi 1 Lembar A3'!O38)</f>
        <v/>
      </c>
      <c r="S44" s="172">
        <f>IF('Form FGD RT Versi 1 Lembar A3'!P38="","",'Form FGD RT Versi 1 Lembar A3'!P38)</f>
        <v>1</v>
      </c>
      <c r="T44" s="359" t="str">
        <f>IF('Form FGD RT Versi 1 Lembar A3'!Q38="","",'Form FGD RT Versi 1 Lembar A3'!Q38)</f>
        <v/>
      </c>
      <c r="U44" s="396">
        <f t="shared" si="0"/>
        <v>1</v>
      </c>
      <c r="V44" s="178"/>
    </row>
    <row r="45" spans="2:22" ht="18.75" customHeight="1" x14ac:dyDescent="0.25">
      <c r="B45" s="156">
        <v>29</v>
      </c>
      <c r="C45" s="63" t="str">
        <f>IF('Form FGD RT Versi 1 Lembar A3'!D39="","",'Form FGD RT Versi 1 Lembar A3'!D39)</f>
        <v>SUPARMO</v>
      </c>
      <c r="D45" s="159" t="e">
        <f>IF('Form FGD RT Versi 1 Lembar A3'!#REF!="","",'Form FGD RT Versi 1 Lembar A3'!#REF!)</f>
        <v>#REF!</v>
      </c>
      <c r="E45" s="590">
        <f>IF('Form FGD RT Versi 1 Lembar A3'!F39="","",'Form FGD RT Versi 1 Lembar A3'!F39)</f>
        <v>1</v>
      </c>
      <c r="F45" s="813" t="str">
        <f>IF('Form FGD RT Versi 1 Lembar A3'!G39="","",'Form FGD RT Versi 1 Lembar A3'!G39)</f>
        <v/>
      </c>
      <c r="G45" s="61">
        <f>IF('Form FGD RT Versi 1 Lembar A3'!H39="","",'Form FGD RT Versi 1 Lembar A3'!H39)</f>
        <v>1</v>
      </c>
      <c r="H45" s="595" t="str">
        <f>IF('Form FGD RT Versi 1 Lembar A3'!I39="","",'Form FGD RT Versi 1 Lembar A3'!I39)</f>
        <v/>
      </c>
      <c r="I45" s="800"/>
      <c r="J45" s="801"/>
      <c r="K45" s="800"/>
      <c r="L45" s="801"/>
      <c r="M45" s="590">
        <f>IF('Form FGD RT Versi 1 Lembar A3'!J39="","",'Form FGD RT Versi 1 Lembar A3'!J39)</f>
        <v>1</v>
      </c>
      <c r="N45" s="297" t="str">
        <f>IF('Form FGD RT Versi 1 Lembar A3'!K39="","",'Form FGD RT Versi 1 Lembar A3'!K39)</f>
        <v/>
      </c>
      <c r="O45" s="359" t="str">
        <f>IF('Form FGD RT Versi 1 Lembar A3'!L39="","",'Form FGD RT Versi 1 Lembar A3'!L39)</f>
        <v/>
      </c>
      <c r="P45" s="172">
        <f>IF('Form FGD RT Versi 1 Lembar A3'!M39="","",'Form FGD RT Versi 1 Lembar A3'!M39)</f>
        <v>1</v>
      </c>
      <c r="Q45" s="298" t="str">
        <f>IF('Form FGD RT Versi 1 Lembar A3'!N39="","",'Form FGD RT Versi 1 Lembar A3'!N39)</f>
        <v/>
      </c>
      <c r="R45" s="359" t="str">
        <f>IF('Form FGD RT Versi 1 Lembar A3'!O39="","",'Form FGD RT Versi 1 Lembar A3'!O39)</f>
        <v/>
      </c>
      <c r="S45" s="172">
        <f>IF('Form FGD RT Versi 1 Lembar A3'!P39="","",'Form FGD RT Versi 1 Lembar A3'!P39)</f>
        <v>1</v>
      </c>
      <c r="T45" s="359" t="str">
        <f>IF('Form FGD RT Versi 1 Lembar A3'!Q39="","",'Form FGD RT Versi 1 Lembar A3'!Q39)</f>
        <v/>
      </c>
      <c r="U45" s="396">
        <f t="shared" si="0"/>
        <v>1</v>
      </c>
      <c r="V45" s="178"/>
    </row>
    <row r="46" spans="2:22" ht="18.75" customHeight="1" x14ac:dyDescent="0.25">
      <c r="B46" s="156">
        <v>30</v>
      </c>
      <c r="C46" s="63" t="str">
        <f>IF('Form FGD RT Versi 1 Lembar A3'!D40="","",'Form FGD RT Versi 1 Lembar A3'!D40)</f>
        <v>WIJI NARNO WIYONO</v>
      </c>
      <c r="D46" s="159" t="e">
        <f>IF('Form FGD RT Versi 1 Lembar A3'!#REF!="","",'Form FGD RT Versi 1 Lembar A3'!#REF!)</f>
        <v>#REF!</v>
      </c>
      <c r="E46" s="590">
        <f>IF('Form FGD RT Versi 1 Lembar A3'!F40="","",'Form FGD RT Versi 1 Lembar A3'!F40)</f>
        <v>1</v>
      </c>
      <c r="F46" s="813" t="str">
        <f>IF('Form FGD RT Versi 1 Lembar A3'!G40="","",'Form FGD RT Versi 1 Lembar A3'!G40)</f>
        <v/>
      </c>
      <c r="G46" s="61">
        <f>IF('Form FGD RT Versi 1 Lembar A3'!H40="","",'Form FGD RT Versi 1 Lembar A3'!H40)</f>
        <v>1</v>
      </c>
      <c r="H46" s="595" t="str">
        <f>IF('Form FGD RT Versi 1 Lembar A3'!I40="","",'Form FGD RT Versi 1 Lembar A3'!I40)</f>
        <v/>
      </c>
      <c r="I46" s="800"/>
      <c r="J46" s="801"/>
      <c r="K46" s="800"/>
      <c r="L46" s="801"/>
      <c r="M46" s="590">
        <f>IF('Form FGD RT Versi 1 Lembar A3'!J40="","",'Form FGD RT Versi 1 Lembar A3'!J40)</f>
        <v>1</v>
      </c>
      <c r="N46" s="297" t="str">
        <f>IF('Form FGD RT Versi 1 Lembar A3'!K40="","",'Form FGD RT Versi 1 Lembar A3'!K40)</f>
        <v/>
      </c>
      <c r="O46" s="359" t="str">
        <f>IF('Form FGD RT Versi 1 Lembar A3'!L40="","",'Form FGD RT Versi 1 Lembar A3'!L40)</f>
        <v/>
      </c>
      <c r="P46" s="172">
        <f>IF('Form FGD RT Versi 1 Lembar A3'!M40="","",'Form FGD RT Versi 1 Lembar A3'!M40)</f>
        <v>1</v>
      </c>
      <c r="Q46" s="298" t="str">
        <f>IF('Form FGD RT Versi 1 Lembar A3'!N40="","",'Form FGD RT Versi 1 Lembar A3'!N40)</f>
        <v/>
      </c>
      <c r="R46" s="359" t="str">
        <f>IF('Form FGD RT Versi 1 Lembar A3'!O40="","",'Form FGD RT Versi 1 Lembar A3'!O40)</f>
        <v/>
      </c>
      <c r="S46" s="172">
        <f>IF('Form FGD RT Versi 1 Lembar A3'!P40="","",'Form FGD RT Versi 1 Lembar A3'!P40)</f>
        <v>1</v>
      </c>
      <c r="T46" s="359" t="str">
        <f>IF('Form FGD RT Versi 1 Lembar A3'!Q40="","",'Form FGD RT Versi 1 Lembar A3'!Q40)</f>
        <v/>
      </c>
      <c r="U46" s="396">
        <f t="shared" si="0"/>
        <v>1</v>
      </c>
      <c r="V46" s="178"/>
    </row>
    <row r="47" spans="2:22" ht="18.75" customHeight="1" x14ac:dyDescent="0.25">
      <c r="B47" s="156">
        <v>31</v>
      </c>
      <c r="C47" s="63" t="str">
        <f>IF('Form FGD RT Versi 1 Lembar A3'!D41="","",'Form FGD RT Versi 1 Lembar A3'!D41)</f>
        <v>SUKIMIN AL SAMIDI</v>
      </c>
      <c r="D47" s="159" t="e">
        <f>IF('Form FGD RT Versi 1 Lembar A3'!#REF!="","",'Form FGD RT Versi 1 Lembar A3'!#REF!)</f>
        <v>#REF!</v>
      </c>
      <c r="E47" s="590">
        <f>IF('Form FGD RT Versi 1 Lembar A3'!F41="","",'Form FGD RT Versi 1 Lembar A3'!F41)</f>
        <v>1</v>
      </c>
      <c r="F47" s="813" t="str">
        <f>IF('Form FGD RT Versi 1 Lembar A3'!G41="","",'Form FGD RT Versi 1 Lembar A3'!G41)</f>
        <v/>
      </c>
      <c r="G47" s="61">
        <f>IF('Form FGD RT Versi 1 Lembar A3'!H41="","",'Form FGD RT Versi 1 Lembar A3'!H41)</f>
        <v>1</v>
      </c>
      <c r="H47" s="595" t="str">
        <f>IF('Form FGD RT Versi 1 Lembar A3'!I41="","",'Form FGD RT Versi 1 Lembar A3'!I41)</f>
        <v/>
      </c>
      <c r="I47" s="800"/>
      <c r="J47" s="801"/>
      <c r="K47" s="800"/>
      <c r="L47" s="801"/>
      <c r="M47" s="590">
        <f>IF('Form FGD RT Versi 1 Lembar A3'!J41="","",'Form FGD RT Versi 1 Lembar A3'!J41)</f>
        <v>1</v>
      </c>
      <c r="N47" s="297" t="str">
        <f>IF('Form FGD RT Versi 1 Lembar A3'!K41="","",'Form FGD RT Versi 1 Lembar A3'!K41)</f>
        <v/>
      </c>
      <c r="O47" s="359" t="str">
        <f>IF('Form FGD RT Versi 1 Lembar A3'!L41="","",'Form FGD RT Versi 1 Lembar A3'!L41)</f>
        <v/>
      </c>
      <c r="P47" s="172">
        <f>IF('Form FGD RT Versi 1 Lembar A3'!M41="","",'Form FGD RT Versi 1 Lembar A3'!M41)</f>
        <v>1</v>
      </c>
      <c r="Q47" s="298" t="str">
        <f>IF('Form FGD RT Versi 1 Lembar A3'!N41="","",'Form FGD RT Versi 1 Lembar A3'!N41)</f>
        <v/>
      </c>
      <c r="R47" s="359" t="str">
        <f>IF('Form FGD RT Versi 1 Lembar A3'!O41="","",'Form FGD RT Versi 1 Lembar A3'!O41)</f>
        <v/>
      </c>
      <c r="S47" s="172">
        <f>IF('Form FGD RT Versi 1 Lembar A3'!P41="","",'Form FGD RT Versi 1 Lembar A3'!P41)</f>
        <v>1</v>
      </c>
      <c r="T47" s="359" t="str">
        <f>IF('Form FGD RT Versi 1 Lembar A3'!Q41="","",'Form FGD RT Versi 1 Lembar A3'!Q41)</f>
        <v/>
      </c>
      <c r="U47" s="396">
        <f t="shared" si="0"/>
        <v>1</v>
      </c>
      <c r="V47" s="178"/>
    </row>
    <row r="48" spans="2:22" ht="18.75" customHeight="1" x14ac:dyDescent="0.25">
      <c r="B48" s="156">
        <v>32</v>
      </c>
      <c r="C48" s="63" t="str">
        <f>IF('Form FGD RT Versi 1 Lembar A3'!D42="","",'Form FGD RT Versi 1 Lembar A3'!D42)</f>
        <v>WARNO SUWIRYO</v>
      </c>
      <c r="D48" s="159" t="e">
        <f>IF('Form FGD RT Versi 1 Lembar A3'!#REF!="","",'Form FGD RT Versi 1 Lembar A3'!#REF!)</f>
        <v>#REF!</v>
      </c>
      <c r="E48" s="590">
        <f>IF('Form FGD RT Versi 1 Lembar A3'!F42="","",'Form FGD RT Versi 1 Lembar A3'!F42)</f>
        <v>1</v>
      </c>
      <c r="F48" s="813" t="str">
        <f>IF('Form FGD RT Versi 1 Lembar A3'!G42="","",'Form FGD RT Versi 1 Lembar A3'!G42)</f>
        <v/>
      </c>
      <c r="G48" s="61">
        <f>IF('Form FGD RT Versi 1 Lembar A3'!H42="","",'Form FGD RT Versi 1 Lembar A3'!H42)</f>
        <v>1</v>
      </c>
      <c r="H48" s="595" t="str">
        <f>IF('Form FGD RT Versi 1 Lembar A3'!I42="","",'Form FGD RT Versi 1 Lembar A3'!I42)</f>
        <v/>
      </c>
      <c r="I48" s="800"/>
      <c r="J48" s="801"/>
      <c r="K48" s="800"/>
      <c r="L48" s="801"/>
      <c r="M48" s="590">
        <f>IF('Form FGD RT Versi 1 Lembar A3'!J42="","",'Form FGD RT Versi 1 Lembar A3'!J42)</f>
        <v>1</v>
      </c>
      <c r="N48" s="297" t="str">
        <f>IF('Form FGD RT Versi 1 Lembar A3'!K42="","",'Form FGD RT Versi 1 Lembar A3'!K42)</f>
        <v/>
      </c>
      <c r="O48" s="359" t="str">
        <f>IF('Form FGD RT Versi 1 Lembar A3'!L42="","",'Form FGD RT Versi 1 Lembar A3'!L42)</f>
        <v/>
      </c>
      <c r="P48" s="172">
        <f>IF('Form FGD RT Versi 1 Lembar A3'!M42="","",'Form FGD RT Versi 1 Lembar A3'!M42)</f>
        <v>1</v>
      </c>
      <c r="Q48" s="298" t="str">
        <f>IF('Form FGD RT Versi 1 Lembar A3'!N42="","",'Form FGD RT Versi 1 Lembar A3'!N42)</f>
        <v/>
      </c>
      <c r="R48" s="359" t="str">
        <f>IF('Form FGD RT Versi 1 Lembar A3'!O42="","",'Form FGD RT Versi 1 Lembar A3'!O42)</f>
        <v/>
      </c>
      <c r="S48" s="172">
        <f>IF('Form FGD RT Versi 1 Lembar A3'!P42="","",'Form FGD RT Versi 1 Lembar A3'!P42)</f>
        <v>1</v>
      </c>
      <c r="T48" s="359" t="str">
        <f>IF('Form FGD RT Versi 1 Lembar A3'!Q42="","",'Form FGD RT Versi 1 Lembar A3'!Q42)</f>
        <v/>
      </c>
      <c r="U48" s="396">
        <f t="shared" si="0"/>
        <v>1</v>
      </c>
      <c r="V48" s="178"/>
    </row>
    <row r="49" spans="2:22" ht="18.75" customHeight="1" x14ac:dyDescent="0.25">
      <c r="B49" s="156">
        <v>33</v>
      </c>
      <c r="C49" s="63" t="str">
        <f>IF('Form FGD RT Versi 1 Lembar A3'!D43="","",'Form FGD RT Versi 1 Lembar A3'!D43)</f>
        <v>MARTO PAWIRO</v>
      </c>
      <c r="D49" s="159" t="e">
        <f>IF('Form FGD RT Versi 1 Lembar A3'!#REF!="","",'Form FGD RT Versi 1 Lembar A3'!#REF!)</f>
        <v>#REF!</v>
      </c>
      <c r="E49" s="590">
        <f>IF('Form FGD RT Versi 1 Lembar A3'!F43="","",'Form FGD RT Versi 1 Lembar A3'!F43)</f>
        <v>1</v>
      </c>
      <c r="F49" s="813" t="str">
        <f>IF('Form FGD RT Versi 1 Lembar A3'!G43="","",'Form FGD RT Versi 1 Lembar A3'!G43)</f>
        <v/>
      </c>
      <c r="G49" s="61">
        <f>IF('Form FGD RT Versi 1 Lembar A3'!H43="","",'Form FGD RT Versi 1 Lembar A3'!H43)</f>
        <v>1</v>
      </c>
      <c r="H49" s="595" t="str">
        <f>IF('Form FGD RT Versi 1 Lembar A3'!I43="","",'Form FGD RT Versi 1 Lembar A3'!I43)</f>
        <v/>
      </c>
      <c r="I49" s="800"/>
      <c r="J49" s="801"/>
      <c r="K49" s="800"/>
      <c r="L49" s="801"/>
      <c r="M49" s="590">
        <f>IF('Form FGD RT Versi 1 Lembar A3'!J43="","",'Form FGD RT Versi 1 Lembar A3'!J43)</f>
        <v>1</v>
      </c>
      <c r="N49" s="297" t="str">
        <f>IF('Form FGD RT Versi 1 Lembar A3'!K43="","",'Form FGD RT Versi 1 Lembar A3'!K43)</f>
        <v/>
      </c>
      <c r="O49" s="359" t="str">
        <f>IF('Form FGD RT Versi 1 Lembar A3'!L43="","",'Form FGD RT Versi 1 Lembar A3'!L43)</f>
        <v/>
      </c>
      <c r="P49" s="172">
        <f>IF('Form FGD RT Versi 1 Lembar A3'!M43="","",'Form FGD RT Versi 1 Lembar A3'!M43)</f>
        <v>1</v>
      </c>
      <c r="Q49" s="298" t="str">
        <f>IF('Form FGD RT Versi 1 Lembar A3'!N43="","",'Form FGD RT Versi 1 Lembar A3'!N43)</f>
        <v/>
      </c>
      <c r="R49" s="359" t="str">
        <f>IF('Form FGD RT Versi 1 Lembar A3'!O43="","",'Form FGD RT Versi 1 Lembar A3'!O43)</f>
        <v/>
      </c>
      <c r="S49" s="172">
        <f>IF('Form FGD RT Versi 1 Lembar A3'!P43="","",'Form FGD RT Versi 1 Lembar A3'!P43)</f>
        <v>1</v>
      </c>
      <c r="T49" s="359" t="str">
        <f>IF('Form FGD RT Versi 1 Lembar A3'!Q43="","",'Form FGD RT Versi 1 Lembar A3'!Q43)</f>
        <v/>
      </c>
      <c r="U49" s="396">
        <f t="shared" si="0"/>
        <v>1</v>
      </c>
      <c r="V49" s="178"/>
    </row>
    <row r="50" spans="2:22" ht="18.75" customHeight="1" x14ac:dyDescent="0.25">
      <c r="B50" s="156">
        <v>34</v>
      </c>
      <c r="C50" s="63" t="str">
        <f>IF('Form FGD RT Versi 1 Lembar A3'!D44="","",'Form FGD RT Versi 1 Lembar A3'!D44)</f>
        <v>ALI MAHMUDI</v>
      </c>
      <c r="D50" s="159" t="e">
        <f>IF('Form FGD RT Versi 1 Lembar A3'!#REF!="","",'Form FGD RT Versi 1 Lembar A3'!#REF!)</f>
        <v>#REF!</v>
      </c>
      <c r="E50" s="590">
        <f>IF('Form FGD RT Versi 1 Lembar A3'!F44="","",'Form FGD RT Versi 1 Lembar A3'!F44)</f>
        <v>1</v>
      </c>
      <c r="F50" s="813" t="str">
        <f>IF('Form FGD RT Versi 1 Lembar A3'!G44="","",'Form FGD RT Versi 1 Lembar A3'!G44)</f>
        <v/>
      </c>
      <c r="G50" s="61">
        <f>IF('Form FGD RT Versi 1 Lembar A3'!H44="","",'Form FGD RT Versi 1 Lembar A3'!H44)</f>
        <v>1</v>
      </c>
      <c r="H50" s="595" t="str">
        <f>IF('Form FGD RT Versi 1 Lembar A3'!I44="","",'Form FGD RT Versi 1 Lembar A3'!I44)</f>
        <v/>
      </c>
      <c r="I50" s="800"/>
      <c r="J50" s="801"/>
      <c r="K50" s="800"/>
      <c r="L50" s="801"/>
      <c r="M50" s="590">
        <f>IF('Form FGD RT Versi 1 Lembar A3'!J44="","",'Form FGD RT Versi 1 Lembar A3'!J44)</f>
        <v>1</v>
      </c>
      <c r="N50" s="297" t="str">
        <f>IF('Form FGD RT Versi 1 Lembar A3'!K44="","",'Form FGD RT Versi 1 Lembar A3'!K44)</f>
        <v/>
      </c>
      <c r="O50" s="359" t="str">
        <f>IF('Form FGD RT Versi 1 Lembar A3'!L44="","",'Form FGD RT Versi 1 Lembar A3'!L44)</f>
        <v/>
      </c>
      <c r="P50" s="172">
        <f>IF('Form FGD RT Versi 1 Lembar A3'!M44="","",'Form FGD RT Versi 1 Lembar A3'!M44)</f>
        <v>1</v>
      </c>
      <c r="Q50" s="298" t="str">
        <f>IF('Form FGD RT Versi 1 Lembar A3'!N44="","",'Form FGD RT Versi 1 Lembar A3'!N44)</f>
        <v/>
      </c>
      <c r="R50" s="359" t="str">
        <f>IF('Form FGD RT Versi 1 Lembar A3'!O44="","",'Form FGD RT Versi 1 Lembar A3'!O44)</f>
        <v/>
      </c>
      <c r="S50" s="172">
        <f>IF('Form FGD RT Versi 1 Lembar A3'!P44="","",'Form FGD RT Versi 1 Lembar A3'!P44)</f>
        <v>1</v>
      </c>
      <c r="T50" s="359" t="str">
        <f>IF('Form FGD RT Versi 1 Lembar A3'!Q44="","",'Form FGD RT Versi 1 Lembar A3'!Q44)</f>
        <v/>
      </c>
      <c r="U50" s="396">
        <f t="shared" si="0"/>
        <v>1</v>
      </c>
      <c r="V50" s="178"/>
    </row>
    <row r="51" spans="2:22" ht="18.75" customHeight="1" x14ac:dyDescent="0.25">
      <c r="B51" s="156">
        <v>35</v>
      </c>
      <c r="C51" s="63" t="str">
        <f>IF('Form FGD RT Versi 1 Lembar A3'!D45="","",'Form FGD RT Versi 1 Lembar A3'!D45)</f>
        <v>AGUS SETIYONO</v>
      </c>
      <c r="D51" s="159" t="e">
        <f>IF('Form FGD RT Versi 1 Lembar A3'!#REF!="","",'Form FGD RT Versi 1 Lembar A3'!#REF!)</f>
        <v>#REF!</v>
      </c>
      <c r="E51" s="590">
        <f>IF('Form FGD RT Versi 1 Lembar A3'!F45="","",'Form FGD RT Versi 1 Lembar A3'!F45)</f>
        <v>1</v>
      </c>
      <c r="F51" s="813" t="str">
        <f>IF('Form FGD RT Versi 1 Lembar A3'!G45="","",'Form FGD RT Versi 1 Lembar A3'!G45)</f>
        <v/>
      </c>
      <c r="G51" s="61">
        <f>IF('Form FGD RT Versi 1 Lembar A3'!H45="","",'Form FGD RT Versi 1 Lembar A3'!H45)</f>
        <v>1</v>
      </c>
      <c r="H51" s="595" t="str">
        <f>IF('Form FGD RT Versi 1 Lembar A3'!I45="","",'Form FGD RT Versi 1 Lembar A3'!I45)</f>
        <v/>
      </c>
      <c r="I51" s="800"/>
      <c r="J51" s="801"/>
      <c r="K51" s="800"/>
      <c r="L51" s="801"/>
      <c r="M51" s="590">
        <f>IF('Form FGD RT Versi 1 Lembar A3'!J45="","",'Form FGD RT Versi 1 Lembar A3'!J45)</f>
        <v>1</v>
      </c>
      <c r="N51" s="297" t="str">
        <f>IF('Form FGD RT Versi 1 Lembar A3'!K45="","",'Form FGD RT Versi 1 Lembar A3'!K45)</f>
        <v/>
      </c>
      <c r="O51" s="359" t="str">
        <f>IF('Form FGD RT Versi 1 Lembar A3'!L45="","",'Form FGD RT Versi 1 Lembar A3'!L45)</f>
        <v/>
      </c>
      <c r="P51" s="172">
        <f>IF('Form FGD RT Versi 1 Lembar A3'!M45="","",'Form FGD RT Versi 1 Lembar A3'!M45)</f>
        <v>1</v>
      </c>
      <c r="Q51" s="298" t="str">
        <f>IF('Form FGD RT Versi 1 Lembar A3'!N45="","",'Form FGD RT Versi 1 Lembar A3'!N45)</f>
        <v/>
      </c>
      <c r="R51" s="359" t="str">
        <f>IF('Form FGD RT Versi 1 Lembar A3'!O45="","",'Form FGD RT Versi 1 Lembar A3'!O45)</f>
        <v/>
      </c>
      <c r="S51" s="172">
        <f>IF('Form FGD RT Versi 1 Lembar A3'!P45="","",'Form FGD RT Versi 1 Lembar A3'!P45)</f>
        <v>1</v>
      </c>
      <c r="T51" s="359" t="str">
        <f>IF('Form FGD RT Versi 1 Lembar A3'!Q45="","",'Form FGD RT Versi 1 Lembar A3'!Q45)</f>
        <v/>
      </c>
      <c r="U51" s="396">
        <f t="shared" si="0"/>
        <v>1</v>
      </c>
      <c r="V51" s="178"/>
    </row>
    <row r="52" spans="2:22" ht="18.75" customHeight="1" x14ac:dyDescent="0.25">
      <c r="B52" s="156">
        <v>36</v>
      </c>
      <c r="C52" s="63" t="str">
        <f>IF('Form FGD RT Versi 1 Lembar A3'!D46="","",'Form FGD RT Versi 1 Lembar A3'!D46)</f>
        <v>DUWI TEGUH SANTOSO</v>
      </c>
      <c r="D52" s="159" t="e">
        <f>IF('Form FGD RT Versi 1 Lembar A3'!#REF!="","",'Form FGD RT Versi 1 Lembar A3'!#REF!)</f>
        <v>#REF!</v>
      </c>
      <c r="E52" s="590">
        <f>IF('Form FGD RT Versi 1 Lembar A3'!F46="","",'Form FGD RT Versi 1 Lembar A3'!F46)</f>
        <v>1</v>
      </c>
      <c r="F52" s="813" t="str">
        <f>IF('Form FGD RT Versi 1 Lembar A3'!G46="","",'Form FGD RT Versi 1 Lembar A3'!G46)</f>
        <v/>
      </c>
      <c r="G52" s="61">
        <f>IF('Form FGD RT Versi 1 Lembar A3'!H46="","",'Form FGD RT Versi 1 Lembar A3'!H46)</f>
        <v>1</v>
      </c>
      <c r="H52" s="595" t="str">
        <f>IF('Form FGD RT Versi 1 Lembar A3'!I46="","",'Form FGD RT Versi 1 Lembar A3'!I46)</f>
        <v/>
      </c>
      <c r="I52" s="800"/>
      <c r="J52" s="801"/>
      <c r="K52" s="800"/>
      <c r="L52" s="801"/>
      <c r="M52" s="590">
        <f>IF('Form FGD RT Versi 1 Lembar A3'!J46="","",'Form FGD RT Versi 1 Lembar A3'!J46)</f>
        <v>1</v>
      </c>
      <c r="N52" s="297" t="str">
        <f>IF('Form FGD RT Versi 1 Lembar A3'!K46="","",'Form FGD RT Versi 1 Lembar A3'!K46)</f>
        <v/>
      </c>
      <c r="O52" s="359" t="str">
        <f>IF('Form FGD RT Versi 1 Lembar A3'!L46="","",'Form FGD RT Versi 1 Lembar A3'!L46)</f>
        <v/>
      </c>
      <c r="P52" s="172">
        <f>IF('Form FGD RT Versi 1 Lembar A3'!M46="","",'Form FGD RT Versi 1 Lembar A3'!M46)</f>
        <v>1</v>
      </c>
      <c r="Q52" s="298" t="str">
        <f>IF('Form FGD RT Versi 1 Lembar A3'!N46="","",'Form FGD RT Versi 1 Lembar A3'!N46)</f>
        <v/>
      </c>
      <c r="R52" s="359" t="str">
        <f>IF('Form FGD RT Versi 1 Lembar A3'!O46="","",'Form FGD RT Versi 1 Lembar A3'!O46)</f>
        <v/>
      </c>
      <c r="S52" s="172">
        <f>IF('Form FGD RT Versi 1 Lembar A3'!P46="","",'Form FGD RT Versi 1 Lembar A3'!P46)</f>
        <v>1</v>
      </c>
      <c r="T52" s="359" t="str">
        <f>IF('Form FGD RT Versi 1 Lembar A3'!Q46="","",'Form FGD RT Versi 1 Lembar A3'!Q46)</f>
        <v/>
      </c>
      <c r="U52" s="396">
        <f t="shared" si="0"/>
        <v>1</v>
      </c>
      <c r="V52" s="178"/>
    </row>
    <row r="53" spans="2:22" ht="18.75" customHeight="1" x14ac:dyDescent="0.25">
      <c r="B53" s="156">
        <v>37</v>
      </c>
      <c r="C53" s="63" t="str">
        <f>IF('Form FGD RT Versi 1 Lembar A3'!D47="","",'Form FGD RT Versi 1 Lembar A3'!D47)</f>
        <v>SIGIT SUYANTO</v>
      </c>
      <c r="D53" s="159" t="e">
        <f>IF('Form FGD RT Versi 1 Lembar A3'!#REF!="","",'Form FGD RT Versi 1 Lembar A3'!#REF!)</f>
        <v>#REF!</v>
      </c>
      <c r="E53" s="590">
        <f>IF('Form FGD RT Versi 1 Lembar A3'!F47="","",'Form FGD RT Versi 1 Lembar A3'!F47)</f>
        <v>1</v>
      </c>
      <c r="F53" s="813" t="str">
        <f>IF('Form FGD RT Versi 1 Lembar A3'!G47="","",'Form FGD RT Versi 1 Lembar A3'!G47)</f>
        <v/>
      </c>
      <c r="G53" s="61">
        <f>IF('Form FGD RT Versi 1 Lembar A3'!H47="","",'Form FGD RT Versi 1 Lembar A3'!H47)</f>
        <v>1</v>
      </c>
      <c r="H53" s="595" t="str">
        <f>IF('Form FGD RT Versi 1 Lembar A3'!I47="","",'Form FGD RT Versi 1 Lembar A3'!I47)</f>
        <v/>
      </c>
      <c r="I53" s="800"/>
      <c r="J53" s="801"/>
      <c r="K53" s="800"/>
      <c r="L53" s="801"/>
      <c r="M53" s="590">
        <f>IF('Form FGD RT Versi 1 Lembar A3'!J47="","",'Form FGD RT Versi 1 Lembar A3'!J47)</f>
        <v>1</v>
      </c>
      <c r="N53" s="297" t="str">
        <f>IF('Form FGD RT Versi 1 Lembar A3'!K47="","",'Form FGD RT Versi 1 Lembar A3'!K47)</f>
        <v/>
      </c>
      <c r="O53" s="359" t="str">
        <f>IF('Form FGD RT Versi 1 Lembar A3'!L47="","",'Form FGD RT Versi 1 Lembar A3'!L47)</f>
        <v/>
      </c>
      <c r="P53" s="172">
        <f>IF('Form FGD RT Versi 1 Lembar A3'!M47="","",'Form FGD RT Versi 1 Lembar A3'!M47)</f>
        <v>1</v>
      </c>
      <c r="Q53" s="298" t="str">
        <f>IF('Form FGD RT Versi 1 Lembar A3'!N47="","",'Form FGD RT Versi 1 Lembar A3'!N47)</f>
        <v/>
      </c>
      <c r="R53" s="359" t="str">
        <f>IF('Form FGD RT Versi 1 Lembar A3'!O47="","",'Form FGD RT Versi 1 Lembar A3'!O47)</f>
        <v/>
      </c>
      <c r="S53" s="172">
        <f>IF('Form FGD RT Versi 1 Lembar A3'!P47="","",'Form FGD RT Versi 1 Lembar A3'!P47)</f>
        <v>1</v>
      </c>
      <c r="T53" s="359" t="str">
        <f>IF('Form FGD RT Versi 1 Lembar A3'!Q47="","",'Form FGD RT Versi 1 Lembar A3'!Q47)</f>
        <v/>
      </c>
      <c r="U53" s="396">
        <f t="shared" si="0"/>
        <v>1</v>
      </c>
      <c r="V53" s="178"/>
    </row>
    <row r="54" spans="2:22" ht="18.75" customHeight="1" x14ac:dyDescent="0.25">
      <c r="B54" s="156">
        <v>38</v>
      </c>
      <c r="C54" s="63" t="str">
        <f>IF('Form FGD RT Versi 1 Lembar A3'!D48="","",'Form FGD RT Versi 1 Lembar A3'!D48)</f>
        <v>ISMADI</v>
      </c>
      <c r="D54" s="159" t="e">
        <f>IF('Form FGD RT Versi 1 Lembar A3'!#REF!="","",'Form FGD RT Versi 1 Lembar A3'!#REF!)</f>
        <v>#REF!</v>
      </c>
      <c r="E54" s="590">
        <f>IF('Form FGD RT Versi 1 Lembar A3'!F48="","",'Form FGD RT Versi 1 Lembar A3'!F48)</f>
        <v>1</v>
      </c>
      <c r="F54" s="813" t="str">
        <f>IF('Form FGD RT Versi 1 Lembar A3'!G48="","",'Form FGD RT Versi 1 Lembar A3'!G48)</f>
        <v/>
      </c>
      <c r="G54" s="61">
        <f>IF('Form FGD RT Versi 1 Lembar A3'!H48="","",'Form FGD RT Versi 1 Lembar A3'!H48)</f>
        <v>1</v>
      </c>
      <c r="H54" s="595" t="str">
        <f>IF('Form FGD RT Versi 1 Lembar A3'!I48="","",'Form FGD RT Versi 1 Lembar A3'!I48)</f>
        <v/>
      </c>
      <c r="I54" s="800"/>
      <c r="J54" s="801"/>
      <c r="K54" s="800"/>
      <c r="L54" s="801"/>
      <c r="M54" s="590">
        <f>IF('Form FGD RT Versi 1 Lembar A3'!J48="","",'Form FGD RT Versi 1 Lembar A3'!J48)</f>
        <v>1</v>
      </c>
      <c r="N54" s="297" t="str">
        <f>IF('Form FGD RT Versi 1 Lembar A3'!K48="","",'Form FGD RT Versi 1 Lembar A3'!K48)</f>
        <v/>
      </c>
      <c r="O54" s="359" t="str">
        <f>IF('Form FGD RT Versi 1 Lembar A3'!L48="","",'Form FGD RT Versi 1 Lembar A3'!L48)</f>
        <v/>
      </c>
      <c r="P54" s="172">
        <f>IF('Form FGD RT Versi 1 Lembar A3'!M48="","",'Form FGD RT Versi 1 Lembar A3'!M48)</f>
        <v>1</v>
      </c>
      <c r="Q54" s="298" t="str">
        <f>IF('Form FGD RT Versi 1 Lembar A3'!N48="","",'Form FGD RT Versi 1 Lembar A3'!N48)</f>
        <v/>
      </c>
      <c r="R54" s="359" t="str">
        <f>IF('Form FGD RT Versi 1 Lembar A3'!O48="","",'Form FGD RT Versi 1 Lembar A3'!O48)</f>
        <v/>
      </c>
      <c r="S54" s="172">
        <f>IF('Form FGD RT Versi 1 Lembar A3'!P48="","",'Form FGD RT Versi 1 Lembar A3'!P48)</f>
        <v>1</v>
      </c>
      <c r="T54" s="359" t="str">
        <f>IF('Form FGD RT Versi 1 Lembar A3'!Q48="","",'Form FGD RT Versi 1 Lembar A3'!Q48)</f>
        <v/>
      </c>
      <c r="U54" s="396">
        <f t="shared" si="0"/>
        <v>1</v>
      </c>
      <c r="V54" s="178"/>
    </row>
    <row r="55" spans="2:22" ht="18.75" customHeight="1" x14ac:dyDescent="0.25">
      <c r="B55" s="156">
        <v>39</v>
      </c>
      <c r="C55" s="63" t="str">
        <f>IF('Form FGD RT Versi 1 Lembar A3'!D49="","",'Form FGD RT Versi 1 Lembar A3'!D49)</f>
        <v>SULTONI</v>
      </c>
      <c r="D55" s="159" t="e">
        <f>IF('Form FGD RT Versi 1 Lembar A3'!#REF!="","",'Form FGD RT Versi 1 Lembar A3'!#REF!)</f>
        <v>#REF!</v>
      </c>
      <c r="E55" s="590">
        <f>IF('Form FGD RT Versi 1 Lembar A3'!F49="","",'Form FGD RT Versi 1 Lembar A3'!F49)</f>
        <v>1</v>
      </c>
      <c r="F55" s="813" t="str">
        <f>IF('Form FGD RT Versi 1 Lembar A3'!G49="","",'Form FGD RT Versi 1 Lembar A3'!G49)</f>
        <v/>
      </c>
      <c r="G55" s="61">
        <f>IF('Form FGD RT Versi 1 Lembar A3'!H49="","",'Form FGD RT Versi 1 Lembar A3'!H49)</f>
        <v>1</v>
      </c>
      <c r="H55" s="595" t="str">
        <f>IF('Form FGD RT Versi 1 Lembar A3'!I49="","",'Form FGD RT Versi 1 Lembar A3'!I49)</f>
        <v/>
      </c>
      <c r="I55" s="800"/>
      <c r="J55" s="801"/>
      <c r="K55" s="800"/>
      <c r="L55" s="801"/>
      <c r="M55" s="590">
        <f>IF('Form FGD RT Versi 1 Lembar A3'!J49="","",'Form FGD RT Versi 1 Lembar A3'!J49)</f>
        <v>1</v>
      </c>
      <c r="N55" s="297" t="str">
        <f>IF('Form FGD RT Versi 1 Lembar A3'!K49="","",'Form FGD RT Versi 1 Lembar A3'!K49)</f>
        <v/>
      </c>
      <c r="O55" s="359" t="str">
        <f>IF('Form FGD RT Versi 1 Lembar A3'!L49="","",'Form FGD RT Versi 1 Lembar A3'!L49)</f>
        <v/>
      </c>
      <c r="P55" s="172">
        <f>IF('Form FGD RT Versi 1 Lembar A3'!M49="","",'Form FGD RT Versi 1 Lembar A3'!M49)</f>
        <v>1</v>
      </c>
      <c r="Q55" s="298" t="str">
        <f>IF('Form FGD RT Versi 1 Lembar A3'!N49="","",'Form FGD RT Versi 1 Lembar A3'!N49)</f>
        <v/>
      </c>
      <c r="R55" s="359" t="str">
        <f>IF('Form FGD RT Versi 1 Lembar A3'!O49="","",'Form FGD RT Versi 1 Lembar A3'!O49)</f>
        <v/>
      </c>
      <c r="S55" s="172">
        <f>IF('Form FGD RT Versi 1 Lembar A3'!P49="","",'Form FGD RT Versi 1 Lembar A3'!P49)</f>
        <v>1</v>
      </c>
      <c r="T55" s="359" t="str">
        <f>IF('Form FGD RT Versi 1 Lembar A3'!Q49="","",'Form FGD RT Versi 1 Lembar A3'!Q49)</f>
        <v/>
      </c>
      <c r="U55" s="396">
        <f t="shared" si="0"/>
        <v>1</v>
      </c>
      <c r="V55" s="178"/>
    </row>
    <row r="56" spans="2:22" ht="18.75" customHeight="1" x14ac:dyDescent="0.25">
      <c r="B56" s="156">
        <v>40</v>
      </c>
      <c r="C56" s="63" t="str">
        <f>IF('Form FGD RT Versi 1 Lembar A3'!D50="","",'Form FGD RT Versi 1 Lembar A3'!D50)</f>
        <v>PUJIANTO</v>
      </c>
      <c r="D56" s="159" t="e">
        <f>IF('Form FGD RT Versi 1 Lembar A3'!#REF!="","",'Form FGD RT Versi 1 Lembar A3'!#REF!)</f>
        <v>#REF!</v>
      </c>
      <c r="E56" s="590">
        <f>IF('Form FGD RT Versi 1 Lembar A3'!F50="","",'Form FGD RT Versi 1 Lembar A3'!F50)</f>
        <v>1</v>
      </c>
      <c r="F56" s="813" t="str">
        <f>IF('Form FGD RT Versi 1 Lembar A3'!G50="","",'Form FGD RT Versi 1 Lembar A3'!G50)</f>
        <v/>
      </c>
      <c r="G56" s="61">
        <f>IF('Form FGD RT Versi 1 Lembar A3'!H50="","",'Form FGD RT Versi 1 Lembar A3'!H50)</f>
        <v>1</v>
      </c>
      <c r="H56" s="595" t="str">
        <f>IF('Form FGD RT Versi 1 Lembar A3'!I50="","",'Form FGD RT Versi 1 Lembar A3'!I50)</f>
        <v/>
      </c>
      <c r="I56" s="800"/>
      <c r="J56" s="801"/>
      <c r="K56" s="800"/>
      <c r="L56" s="801"/>
      <c r="M56" s="590">
        <f>IF('Form FGD RT Versi 1 Lembar A3'!J50="","",'Form FGD RT Versi 1 Lembar A3'!J50)</f>
        <v>1</v>
      </c>
      <c r="N56" s="297" t="str">
        <f>IF('Form FGD RT Versi 1 Lembar A3'!K50="","",'Form FGD RT Versi 1 Lembar A3'!K50)</f>
        <v/>
      </c>
      <c r="O56" s="359" t="str">
        <f>IF('Form FGD RT Versi 1 Lembar A3'!L50="","",'Form FGD RT Versi 1 Lembar A3'!L50)</f>
        <v/>
      </c>
      <c r="P56" s="172">
        <f>IF('Form FGD RT Versi 1 Lembar A3'!M50="","",'Form FGD RT Versi 1 Lembar A3'!M50)</f>
        <v>1</v>
      </c>
      <c r="Q56" s="298" t="str">
        <f>IF('Form FGD RT Versi 1 Lembar A3'!N50="","",'Form FGD RT Versi 1 Lembar A3'!N50)</f>
        <v/>
      </c>
      <c r="R56" s="359" t="str">
        <f>IF('Form FGD RT Versi 1 Lembar A3'!O50="","",'Form FGD RT Versi 1 Lembar A3'!O50)</f>
        <v/>
      </c>
      <c r="S56" s="172">
        <f>IF('Form FGD RT Versi 1 Lembar A3'!P50="","",'Form FGD RT Versi 1 Lembar A3'!P50)</f>
        <v>1</v>
      </c>
      <c r="T56" s="359" t="str">
        <f>IF('Form FGD RT Versi 1 Lembar A3'!Q50="","",'Form FGD RT Versi 1 Lembar A3'!Q50)</f>
        <v/>
      </c>
      <c r="U56" s="396">
        <f t="shared" si="0"/>
        <v>1</v>
      </c>
      <c r="V56" s="178"/>
    </row>
    <row r="57" spans="2:22" ht="18.75" customHeight="1" x14ac:dyDescent="0.25">
      <c r="B57" s="156">
        <v>41</v>
      </c>
      <c r="C57" s="63" t="str">
        <f>IF('Form FGD RT Versi 1 Lembar A3'!D51="","",'Form FGD RT Versi 1 Lembar A3'!D51)</f>
        <v/>
      </c>
      <c r="D57" s="159" t="str">
        <f>IF('Form FGD RT Versi 1 Lembar A3'!E11="","",'Form FGD RT Versi 1 Lembar A3'!E11)</f>
        <v/>
      </c>
      <c r="E57" s="590" t="str">
        <f>IF('Form FGD RT Versi 1 Lembar A3'!F51="","",'Form FGD RT Versi 1 Lembar A3'!F51)</f>
        <v/>
      </c>
      <c r="F57" s="813" t="str">
        <f>IF('Form FGD RT Versi 1 Lembar A3'!G51="","",'Form FGD RT Versi 1 Lembar A3'!G51)</f>
        <v/>
      </c>
      <c r="G57" s="172" t="str">
        <f>IF('Form FGD RT Versi 1 Lembar A3'!H51="","",'Form FGD RT Versi 1 Lembar A3'!H51)</f>
        <v/>
      </c>
      <c r="H57" s="595" t="str">
        <f>IF('Form FGD RT Versi 1 Lembar A3'!I51="","",'Form FGD RT Versi 1 Lembar A3'!I51)</f>
        <v/>
      </c>
      <c r="I57" s="800"/>
      <c r="J57" s="801"/>
      <c r="K57" s="800"/>
      <c r="L57" s="801"/>
      <c r="M57" s="590" t="str">
        <f>IF('Form FGD RT Versi 1 Lembar A3'!J51="","",'Form FGD RT Versi 1 Lembar A3'!J51)</f>
        <v/>
      </c>
      <c r="N57" s="297" t="str">
        <f>IF('Form FGD RT Versi 1 Lembar A3'!K51="","",'Form FGD RT Versi 1 Lembar A3'!K51)</f>
        <v/>
      </c>
      <c r="O57" s="359" t="str">
        <f>IF('Form FGD RT Versi 1 Lembar A3'!L51="","",'Form FGD RT Versi 1 Lembar A3'!L51)</f>
        <v/>
      </c>
      <c r="P57" s="172" t="str">
        <f>IF('Form FGD RT Versi 1 Lembar A3'!M51="","",'Form FGD RT Versi 1 Lembar A3'!M51)</f>
        <v/>
      </c>
      <c r="Q57" s="298" t="str">
        <f>IF('Form FGD RT Versi 1 Lembar A3'!N51="","",'Form FGD RT Versi 1 Lembar A3'!N51)</f>
        <v/>
      </c>
      <c r="R57" s="359" t="str">
        <f>IF('Form FGD RT Versi 1 Lembar A3'!O51="","",'Form FGD RT Versi 1 Lembar A3'!O51)</f>
        <v/>
      </c>
      <c r="S57" s="172" t="str">
        <f>IF('Form FGD RT Versi 1 Lembar A3'!P51="","",'Form FGD RT Versi 1 Lembar A3'!P51)</f>
        <v/>
      </c>
      <c r="T57" s="359" t="str">
        <f>IF('Form FGD RT Versi 1 Lembar A3'!Q51="","",'Form FGD RT Versi 1 Lembar A3'!Q51)</f>
        <v/>
      </c>
      <c r="U57" s="396" t="str">
        <f t="shared" si="0"/>
        <v/>
      </c>
      <c r="V57" s="178"/>
    </row>
    <row r="58" spans="2:22" ht="18.75" customHeight="1" x14ac:dyDescent="0.25">
      <c r="B58" s="156">
        <v>42</v>
      </c>
      <c r="C58" s="63" t="str">
        <f>IF('Form FGD RT Versi 1 Lembar A3'!D52="","",'Form FGD RT Versi 1 Lembar A3'!D52)</f>
        <v/>
      </c>
      <c r="D58" s="159" t="str">
        <f>IF('Form FGD RT Versi 1 Lembar A3'!E12="","",'Form FGD RT Versi 1 Lembar A3'!E12)</f>
        <v/>
      </c>
      <c r="E58" s="590" t="str">
        <f>IF('Form FGD RT Versi 1 Lembar A3'!F52="","",'Form FGD RT Versi 1 Lembar A3'!F52)</f>
        <v/>
      </c>
      <c r="F58" s="813" t="str">
        <f>IF('Form FGD RT Versi 1 Lembar A3'!G52="","",'Form FGD RT Versi 1 Lembar A3'!G52)</f>
        <v/>
      </c>
      <c r="G58" s="172" t="str">
        <f>IF('Form FGD RT Versi 1 Lembar A3'!H52="","",'Form FGD RT Versi 1 Lembar A3'!H52)</f>
        <v/>
      </c>
      <c r="H58" s="595" t="str">
        <f>IF('Form FGD RT Versi 1 Lembar A3'!I52="","",'Form FGD RT Versi 1 Lembar A3'!I52)</f>
        <v/>
      </c>
      <c r="I58" s="800"/>
      <c r="J58" s="801"/>
      <c r="K58" s="800"/>
      <c r="L58" s="801"/>
      <c r="M58" s="590" t="str">
        <f>IF('Form FGD RT Versi 1 Lembar A3'!J52="","",'Form FGD RT Versi 1 Lembar A3'!J52)</f>
        <v/>
      </c>
      <c r="N58" s="297" t="str">
        <f>IF('Form FGD RT Versi 1 Lembar A3'!K52="","",'Form FGD RT Versi 1 Lembar A3'!K52)</f>
        <v/>
      </c>
      <c r="O58" s="359" t="str">
        <f>IF('Form FGD RT Versi 1 Lembar A3'!L52="","",'Form FGD RT Versi 1 Lembar A3'!L52)</f>
        <v/>
      </c>
      <c r="P58" s="172" t="str">
        <f>IF('Form FGD RT Versi 1 Lembar A3'!M52="","",'Form FGD RT Versi 1 Lembar A3'!M52)</f>
        <v/>
      </c>
      <c r="Q58" s="298" t="str">
        <f>IF('Form FGD RT Versi 1 Lembar A3'!N52="","",'Form FGD RT Versi 1 Lembar A3'!N52)</f>
        <v/>
      </c>
      <c r="R58" s="359" t="str">
        <f>IF('Form FGD RT Versi 1 Lembar A3'!O52="","",'Form FGD RT Versi 1 Lembar A3'!O52)</f>
        <v/>
      </c>
      <c r="S58" s="172" t="str">
        <f>IF('Form FGD RT Versi 1 Lembar A3'!P52="","",'Form FGD RT Versi 1 Lembar A3'!P52)</f>
        <v/>
      </c>
      <c r="T58" s="359" t="str">
        <f>IF('Form FGD RT Versi 1 Lembar A3'!Q52="","",'Form FGD RT Versi 1 Lembar A3'!Q52)</f>
        <v/>
      </c>
      <c r="U58" s="396" t="str">
        <f t="shared" si="0"/>
        <v/>
      </c>
      <c r="V58" s="178"/>
    </row>
    <row r="59" spans="2:22" ht="18.75" customHeight="1" x14ac:dyDescent="0.25">
      <c r="B59" s="156">
        <v>43</v>
      </c>
      <c r="C59" s="63" t="str">
        <f>IF('Form FGD RT Versi 1 Lembar A3'!D53="","",'Form FGD RT Versi 1 Lembar A3'!D53)</f>
        <v/>
      </c>
      <c r="D59" s="159" t="str">
        <f>IF('Form FGD RT Versi 1 Lembar A3'!E13="","",'Form FGD RT Versi 1 Lembar A3'!E13)</f>
        <v/>
      </c>
      <c r="E59" s="590" t="str">
        <f>IF('Form FGD RT Versi 1 Lembar A3'!F53="","",'Form FGD RT Versi 1 Lembar A3'!F53)</f>
        <v/>
      </c>
      <c r="F59" s="813" t="str">
        <f>IF('Form FGD RT Versi 1 Lembar A3'!G53="","",'Form FGD RT Versi 1 Lembar A3'!G53)</f>
        <v/>
      </c>
      <c r="G59" s="172" t="str">
        <f>IF('Form FGD RT Versi 1 Lembar A3'!H53="","",'Form FGD RT Versi 1 Lembar A3'!H53)</f>
        <v/>
      </c>
      <c r="H59" s="595" t="str">
        <f>IF('Form FGD RT Versi 1 Lembar A3'!I53="","",'Form FGD RT Versi 1 Lembar A3'!I53)</f>
        <v/>
      </c>
      <c r="I59" s="800"/>
      <c r="J59" s="801"/>
      <c r="K59" s="800"/>
      <c r="L59" s="801"/>
      <c r="M59" s="590" t="str">
        <f>IF('Form FGD RT Versi 1 Lembar A3'!J53="","",'Form FGD RT Versi 1 Lembar A3'!J53)</f>
        <v/>
      </c>
      <c r="N59" s="297" t="str">
        <f>IF('Form FGD RT Versi 1 Lembar A3'!K53="","",'Form FGD RT Versi 1 Lembar A3'!K53)</f>
        <v/>
      </c>
      <c r="O59" s="359" t="str">
        <f>IF('Form FGD RT Versi 1 Lembar A3'!L53="","",'Form FGD RT Versi 1 Lembar A3'!L53)</f>
        <v/>
      </c>
      <c r="P59" s="172" t="str">
        <f>IF('Form FGD RT Versi 1 Lembar A3'!M53="","",'Form FGD RT Versi 1 Lembar A3'!M53)</f>
        <v/>
      </c>
      <c r="Q59" s="298" t="str">
        <f>IF('Form FGD RT Versi 1 Lembar A3'!N53="","",'Form FGD RT Versi 1 Lembar A3'!N53)</f>
        <v/>
      </c>
      <c r="R59" s="359" t="str">
        <f>IF('Form FGD RT Versi 1 Lembar A3'!O53="","",'Form FGD RT Versi 1 Lembar A3'!O53)</f>
        <v/>
      </c>
      <c r="S59" s="172" t="str">
        <f>IF('Form FGD RT Versi 1 Lembar A3'!P53="","",'Form FGD RT Versi 1 Lembar A3'!P53)</f>
        <v/>
      </c>
      <c r="T59" s="359" t="str">
        <f>IF('Form FGD RT Versi 1 Lembar A3'!Q53="","",'Form FGD RT Versi 1 Lembar A3'!Q53)</f>
        <v/>
      </c>
      <c r="U59" s="396" t="str">
        <f t="shared" si="0"/>
        <v/>
      </c>
      <c r="V59" s="178"/>
    </row>
    <row r="60" spans="2:22" ht="18.75" customHeight="1" x14ac:dyDescent="0.25">
      <c r="B60" s="156">
        <v>44</v>
      </c>
      <c r="C60" s="63" t="str">
        <f>IF('Form FGD RT Versi 1 Lembar A3'!D54="","",'Form FGD RT Versi 1 Lembar A3'!D54)</f>
        <v/>
      </c>
      <c r="D60" s="159" t="str">
        <f>IF('Form FGD RT Versi 1 Lembar A3'!E14="","",'Form FGD RT Versi 1 Lembar A3'!E14)</f>
        <v/>
      </c>
      <c r="E60" s="590" t="str">
        <f>IF('Form FGD RT Versi 1 Lembar A3'!F54="","",'Form FGD RT Versi 1 Lembar A3'!F54)</f>
        <v/>
      </c>
      <c r="F60" s="813" t="str">
        <f>IF('Form FGD RT Versi 1 Lembar A3'!G54="","",'Form FGD RT Versi 1 Lembar A3'!G54)</f>
        <v/>
      </c>
      <c r="G60" s="172" t="str">
        <f>IF('Form FGD RT Versi 1 Lembar A3'!H54="","",'Form FGD RT Versi 1 Lembar A3'!H54)</f>
        <v/>
      </c>
      <c r="H60" s="595" t="str">
        <f>IF('Form FGD RT Versi 1 Lembar A3'!I54="","",'Form FGD RT Versi 1 Lembar A3'!I54)</f>
        <v/>
      </c>
      <c r="I60" s="800"/>
      <c r="J60" s="801"/>
      <c r="K60" s="800"/>
      <c r="L60" s="801"/>
      <c r="M60" s="590" t="str">
        <f>IF('Form FGD RT Versi 1 Lembar A3'!J54="","",'Form FGD RT Versi 1 Lembar A3'!J54)</f>
        <v/>
      </c>
      <c r="N60" s="297" t="str">
        <f>IF('Form FGD RT Versi 1 Lembar A3'!K54="","",'Form FGD RT Versi 1 Lembar A3'!K54)</f>
        <v/>
      </c>
      <c r="O60" s="359" t="str">
        <f>IF('Form FGD RT Versi 1 Lembar A3'!L54="","",'Form FGD RT Versi 1 Lembar A3'!L54)</f>
        <v/>
      </c>
      <c r="P60" s="172" t="str">
        <f>IF('Form FGD RT Versi 1 Lembar A3'!M54="","",'Form FGD RT Versi 1 Lembar A3'!M54)</f>
        <v/>
      </c>
      <c r="Q60" s="298" t="str">
        <f>IF('Form FGD RT Versi 1 Lembar A3'!N54="","",'Form FGD RT Versi 1 Lembar A3'!N54)</f>
        <v/>
      </c>
      <c r="R60" s="359" t="str">
        <f>IF('Form FGD RT Versi 1 Lembar A3'!O54="","",'Form FGD RT Versi 1 Lembar A3'!O54)</f>
        <v/>
      </c>
      <c r="S60" s="172" t="str">
        <f>IF('Form FGD RT Versi 1 Lembar A3'!P54="","",'Form FGD RT Versi 1 Lembar A3'!P54)</f>
        <v/>
      </c>
      <c r="T60" s="359" t="str">
        <f>IF('Form FGD RT Versi 1 Lembar A3'!Q54="","",'Form FGD RT Versi 1 Lembar A3'!Q54)</f>
        <v/>
      </c>
      <c r="U60" s="396" t="str">
        <f t="shared" si="0"/>
        <v/>
      </c>
      <c r="V60" s="178"/>
    </row>
    <row r="61" spans="2:22" ht="18.75" customHeight="1" x14ac:dyDescent="0.25">
      <c r="B61" s="156">
        <v>45</v>
      </c>
      <c r="C61" s="63" t="str">
        <f>IF('Form FGD RT Versi 1 Lembar A3'!D55="","",'Form FGD RT Versi 1 Lembar A3'!D55)</f>
        <v/>
      </c>
      <c r="D61" s="159" t="str">
        <f>IF('Form FGD RT Versi 1 Lembar A3'!E15="","",'Form FGD RT Versi 1 Lembar A3'!E15)</f>
        <v/>
      </c>
      <c r="E61" s="590" t="str">
        <f>IF('Form FGD RT Versi 1 Lembar A3'!F55="","",'Form FGD RT Versi 1 Lembar A3'!F55)</f>
        <v/>
      </c>
      <c r="F61" s="813" t="str">
        <f>IF('Form FGD RT Versi 1 Lembar A3'!G55="","",'Form FGD RT Versi 1 Lembar A3'!G55)</f>
        <v/>
      </c>
      <c r="G61" s="172" t="str">
        <f>IF('Form FGD RT Versi 1 Lembar A3'!H55="","",'Form FGD RT Versi 1 Lembar A3'!H55)</f>
        <v/>
      </c>
      <c r="H61" s="595" t="str">
        <f>IF('Form FGD RT Versi 1 Lembar A3'!I55="","",'Form FGD RT Versi 1 Lembar A3'!I55)</f>
        <v/>
      </c>
      <c r="I61" s="800"/>
      <c r="J61" s="801"/>
      <c r="K61" s="800"/>
      <c r="L61" s="801"/>
      <c r="M61" s="590" t="str">
        <f>IF('Form FGD RT Versi 1 Lembar A3'!J55="","",'Form FGD RT Versi 1 Lembar A3'!J55)</f>
        <v/>
      </c>
      <c r="N61" s="297" t="str">
        <f>IF('Form FGD RT Versi 1 Lembar A3'!K55="","",'Form FGD RT Versi 1 Lembar A3'!K55)</f>
        <v/>
      </c>
      <c r="O61" s="359" t="str">
        <f>IF('Form FGD RT Versi 1 Lembar A3'!L55="","",'Form FGD RT Versi 1 Lembar A3'!L55)</f>
        <v/>
      </c>
      <c r="P61" s="172" t="str">
        <f>IF('Form FGD RT Versi 1 Lembar A3'!M55="","",'Form FGD RT Versi 1 Lembar A3'!M55)</f>
        <v/>
      </c>
      <c r="Q61" s="298" t="str">
        <f>IF('Form FGD RT Versi 1 Lembar A3'!N55="","",'Form FGD RT Versi 1 Lembar A3'!N55)</f>
        <v/>
      </c>
      <c r="R61" s="359" t="str">
        <f>IF('Form FGD RT Versi 1 Lembar A3'!O55="","",'Form FGD RT Versi 1 Lembar A3'!O55)</f>
        <v/>
      </c>
      <c r="S61" s="172" t="str">
        <f>IF('Form FGD RT Versi 1 Lembar A3'!P55="","",'Form FGD RT Versi 1 Lembar A3'!P55)</f>
        <v/>
      </c>
      <c r="T61" s="359" t="str">
        <f>IF('Form FGD RT Versi 1 Lembar A3'!Q55="","",'Form FGD RT Versi 1 Lembar A3'!Q55)</f>
        <v/>
      </c>
      <c r="U61" s="396" t="str">
        <f t="shared" si="0"/>
        <v/>
      </c>
      <c r="V61" s="178"/>
    </row>
    <row r="62" spans="2:22" ht="18.75" customHeight="1" x14ac:dyDescent="0.25">
      <c r="B62" s="156">
        <v>46</v>
      </c>
      <c r="C62" s="63" t="str">
        <f>IF('Form FGD RT Versi 1 Lembar A3'!D56="","",'Form FGD RT Versi 1 Lembar A3'!D56)</f>
        <v/>
      </c>
      <c r="D62" s="159" t="str">
        <f>IF('Form FGD RT Versi 1 Lembar A3'!E16="","",'Form FGD RT Versi 1 Lembar A3'!E16)</f>
        <v/>
      </c>
      <c r="E62" s="590" t="str">
        <f>IF('Form FGD RT Versi 1 Lembar A3'!F56="","",'Form FGD RT Versi 1 Lembar A3'!F56)</f>
        <v/>
      </c>
      <c r="F62" s="813" t="str">
        <f>IF('Form FGD RT Versi 1 Lembar A3'!G56="","",'Form FGD RT Versi 1 Lembar A3'!G56)</f>
        <v/>
      </c>
      <c r="G62" s="172" t="str">
        <f>IF('Form FGD RT Versi 1 Lembar A3'!H56="","",'Form FGD RT Versi 1 Lembar A3'!H56)</f>
        <v/>
      </c>
      <c r="H62" s="595" t="str">
        <f>IF('Form FGD RT Versi 1 Lembar A3'!I56="","",'Form FGD RT Versi 1 Lembar A3'!I56)</f>
        <v/>
      </c>
      <c r="I62" s="800"/>
      <c r="J62" s="801"/>
      <c r="K62" s="800"/>
      <c r="L62" s="801"/>
      <c r="M62" s="590" t="str">
        <f>IF('Form FGD RT Versi 1 Lembar A3'!J56="","",'Form FGD RT Versi 1 Lembar A3'!J56)</f>
        <v/>
      </c>
      <c r="N62" s="297" t="str">
        <f>IF('Form FGD RT Versi 1 Lembar A3'!K56="","",'Form FGD RT Versi 1 Lembar A3'!K56)</f>
        <v/>
      </c>
      <c r="O62" s="359" t="str">
        <f>IF('Form FGD RT Versi 1 Lembar A3'!L56="","",'Form FGD RT Versi 1 Lembar A3'!L56)</f>
        <v/>
      </c>
      <c r="P62" s="172" t="str">
        <f>IF('Form FGD RT Versi 1 Lembar A3'!M56="","",'Form FGD RT Versi 1 Lembar A3'!M56)</f>
        <v/>
      </c>
      <c r="Q62" s="298" t="str">
        <f>IF('Form FGD RT Versi 1 Lembar A3'!N56="","",'Form FGD RT Versi 1 Lembar A3'!N56)</f>
        <v/>
      </c>
      <c r="R62" s="359" t="str">
        <f>IF('Form FGD RT Versi 1 Lembar A3'!O56="","",'Form FGD RT Versi 1 Lembar A3'!O56)</f>
        <v/>
      </c>
      <c r="S62" s="172" t="str">
        <f>IF('Form FGD RT Versi 1 Lembar A3'!P56="","",'Form FGD RT Versi 1 Lembar A3'!P56)</f>
        <v/>
      </c>
      <c r="T62" s="359" t="str">
        <f>IF('Form FGD RT Versi 1 Lembar A3'!Q56="","",'Form FGD RT Versi 1 Lembar A3'!Q56)</f>
        <v/>
      </c>
      <c r="U62" s="396" t="str">
        <f t="shared" si="0"/>
        <v/>
      </c>
      <c r="V62" s="178"/>
    </row>
    <row r="63" spans="2:22" ht="18.75" customHeight="1" x14ac:dyDescent="0.25">
      <c r="B63" s="156">
        <v>47</v>
      </c>
      <c r="C63" s="63" t="str">
        <f>IF('Form FGD RT Versi 1 Lembar A3'!D57="","",'Form FGD RT Versi 1 Lembar A3'!D57)</f>
        <v/>
      </c>
      <c r="D63" s="159" t="str">
        <f>IF('Form FGD RT Versi 1 Lembar A3'!E17="","",'Form FGD RT Versi 1 Lembar A3'!E17)</f>
        <v/>
      </c>
      <c r="E63" s="590" t="str">
        <f>IF('Form FGD RT Versi 1 Lembar A3'!F57="","",'Form FGD RT Versi 1 Lembar A3'!F57)</f>
        <v/>
      </c>
      <c r="F63" s="813" t="str">
        <f>IF('Form FGD RT Versi 1 Lembar A3'!G57="","",'Form FGD RT Versi 1 Lembar A3'!G57)</f>
        <v/>
      </c>
      <c r="G63" s="172" t="str">
        <f>IF('Form FGD RT Versi 1 Lembar A3'!H57="","",'Form FGD RT Versi 1 Lembar A3'!H57)</f>
        <v/>
      </c>
      <c r="H63" s="595" t="str">
        <f>IF('Form FGD RT Versi 1 Lembar A3'!I57="","",'Form FGD RT Versi 1 Lembar A3'!I57)</f>
        <v/>
      </c>
      <c r="I63" s="800"/>
      <c r="J63" s="801"/>
      <c r="K63" s="800"/>
      <c r="L63" s="801"/>
      <c r="M63" s="590" t="str">
        <f>IF('Form FGD RT Versi 1 Lembar A3'!J57="","",'Form FGD RT Versi 1 Lembar A3'!J57)</f>
        <v/>
      </c>
      <c r="N63" s="297" t="str">
        <f>IF('Form FGD RT Versi 1 Lembar A3'!K57="","",'Form FGD RT Versi 1 Lembar A3'!K57)</f>
        <v/>
      </c>
      <c r="O63" s="359" t="str">
        <f>IF('Form FGD RT Versi 1 Lembar A3'!L57="","",'Form FGD RT Versi 1 Lembar A3'!L57)</f>
        <v/>
      </c>
      <c r="P63" s="172" t="str">
        <f>IF('Form FGD RT Versi 1 Lembar A3'!M57="","",'Form FGD RT Versi 1 Lembar A3'!M57)</f>
        <v/>
      </c>
      <c r="Q63" s="298" t="str">
        <f>IF('Form FGD RT Versi 1 Lembar A3'!N57="","",'Form FGD RT Versi 1 Lembar A3'!N57)</f>
        <v/>
      </c>
      <c r="R63" s="359" t="str">
        <f>IF('Form FGD RT Versi 1 Lembar A3'!O57="","",'Form FGD RT Versi 1 Lembar A3'!O57)</f>
        <v/>
      </c>
      <c r="S63" s="172" t="str">
        <f>IF('Form FGD RT Versi 1 Lembar A3'!P57="","",'Form FGD RT Versi 1 Lembar A3'!P57)</f>
        <v/>
      </c>
      <c r="T63" s="359" t="str">
        <f>IF('Form FGD RT Versi 1 Lembar A3'!Q57="","",'Form FGD RT Versi 1 Lembar A3'!Q57)</f>
        <v/>
      </c>
      <c r="U63" s="396" t="str">
        <f t="shared" si="0"/>
        <v/>
      </c>
      <c r="V63" s="178"/>
    </row>
    <row r="64" spans="2:22" ht="18.75" customHeight="1" x14ac:dyDescent="0.25">
      <c r="B64" s="156">
        <v>48</v>
      </c>
      <c r="C64" s="63" t="str">
        <f>IF('Form FGD RT Versi 1 Lembar A3'!D58="","",'Form FGD RT Versi 1 Lembar A3'!D58)</f>
        <v/>
      </c>
      <c r="D64" s="159" t="str">
        <f>IF('Form FGD RT Versi 1 Lembar A3'!E18="","",'Form FGD RT Versi 1 Lembar A3'!E18)</f>
        <v/>
      </c>
      <c r="E64" s="590" t="str">
        <f>IF('Form FGD RT Versi 1 Lembar A3'!F58="","",'Form FGD RT Versi 1 Lembar A3'!F58)</f>
        <v/>
      </c>
      <c r="F64" s="813" t="str">
        <f>IF('Form FGD RT Versi 1 Lembar A3'!G58="","",'Form FGD RT Versi 1 Lembar A3'!G58)</f>
        <v/>
      </c>
      <c r="G64" s="172" t="str">
        <f>IF('Form FGD RT Versi 1 Lembar A3'!H58="","",'Form FGD RT Versi 1 Lembar A3'!H58)</f>
        <v/>
      </c>
      <c r="H64" s="595" t="str">
        <f>IF('Form FGD RT Versi 1 Lembar A3'!I58="","",'Form FGD RT Versi 1 Lembar A3'!I58)</f>
        <v/>
      </c>
      <c r="I64" s="800"/>
      <c r="J64" s="801"/>
      <c r="K64" s="800"/>
      <c r="L64" s="801"/>
      <c r="M64" s="590" t="str">
        <f>IF('Form FGD RT Versi 1 Lembar A3'!J58="","",'Form FGD RT Versi 1 Lembar A3'!J58)</f>
        <v/>
      </c>
      <c r="N64" s="297" t="str">
        <f>IF('Form FGD RT Versi 1 Lembar A3'!K58="","",'Form FGD RT Versi 1 Lembar A3'!K58)</f>
        <v/>
      </c>
      <c r="O64" s="359" t="str">
        <f>IF('Form FGD RT Versi 1 Lembar A3'!L58="","",'Form FGD RT Versi 1 Lembar A3'!L58)</f>
        <v/>
      </c>
      <c r="P64" s="172" t="str">
        <f>IF('Form FGD RT Versi 1 Lembar A3'!M58="","",'Form FGD RT Versi 1 Lembar A3'!M58)</f>
        <v/>
      </c>
      <c r="Q64" s="298" t="str">
        <f>IF('Form FGD RT Versi 1 Lembar A3'!N58="","",'Form FGD RT Versi 1 Lembar A3'!N58)</f>
        <v/>
      </c>
      <c r="R64" s="359" t="str">
        <f>IF('Form FGD RT Versi 1 Lembar A3'!O58="","",'Form FGD RT Versi 1 Lembar A3'!O58)</f>
        <v/>
      </c>
      <c r="S64" s="172" t="str">
        <f>IF('Form FGD RT Versi 1 Lembar A3'!P58="","",'Form FGD RT Versi 1 Lembar A3'!P58)</f>
        <v/>
      </c>
      <c r="T64" s="359" t="str">
        <f>IF('Form FGD RT Versi 1 Lembar A3'!Q58="","",'Form FGD RT Versi 1 Lembar A3'!Q58)</f>
        <v/>
      </c>
      <c r="U64" s="396" t="str">
        <f t="shared" si="0"/>
        <v/>
      </c>
      <c r="V64" s="178"/>
    </row>
    <row r="65" spans="2:22" ht="18.75" customHeight="1" x14ac:dyDescent="0.25">
      <c r="B65" s="156">
        <v>49</v>
      </c>
      <c r="C65" s="63" t="str">
        <f>IF('Form FGD RT Versi 1 Lembar A3'!D59="","",'Form FGD RT Versi 1 Lembar A3'!D59)</f>
        <v/>
      </c>
      <c r="D65" s="159" t="str">
        <f>IF('Form FGD RT Versi 1 Lembar A3'!E19="","",'Form FGD RT Versi 1 Lembar A3'!E19)</f>
        <v/>
      </c>
      <c r="E65" s="590" t="str">
        <f>IF('Form FGD RT Versi 1 Lembar A3'!F59="","",'Form FGD RT Versi 1 Lembar A3'!F59)</f>
        <v/>
      </c>
      <c r="F65" s="813" t="str">
        <f>IF('Form FGD RT Versi 1 Lembar A3'!G59="","",'Form FGD RT Versi 1 Lembar A3'!G59)</f>
        <v/>
      </c>
      <c r="G65" s="172" t="str">
        <f>IF('Form FGD RT Versi 1 Lembar A3'!H59="","",'Form FGD RT Versi 1 Lembar A3'!H59)</f>
        <v/>
      </c>
      <c r="H65" s="595" t="str">
        <f>IF('Form FGD RT Versi 1 Lembar A3'!I59="","",'Form FGD RT Versi 1 Lembar A3'!I59)</f>
        <v/>
      </c>
      <c r="I65" s="800"/>
      <c r="J65" s="801"/>
      <c r="K65" s="800"/>
      <c r="L65" s="801"/>
      <c r="M65" s="590" t="str">
        <f>IF('Form FGD RT Versi 1 Lembar A3'!J59="","",'Form FGD RT Versi 1 Lembar A3'!J59)</f>
        <v/>
      </c>
      <c r="N65" s="297" t="str">
        <f>IF('Form FGD RT Versi 1 Lembar A3'!K59="","",'Form FGD RT Versi 1 Lembar A3'!K59)</f>
        <v/>
      </c>
      <c r="O65" s="359" t="str">
        <f>IF('Form FGD RT Versi 1 Lembar A3'!L59="","",'Form FGD RT Versi 1 Lembar A3'!L59)</f>
        <v/>
      </c>
      <c r="P65" s="172" t="str">
        <f>IF('Form FGD RT Versi 1 Lembar A3'!M59="","",'Form FGD RT Versi 1 Lembar A3'!M59)</f>
        <v/>
      </c>
      <c r="Q65" s="298" t="str">
        <f>IF('Form FGD RT Versi 1 Lembar A3'!N59="","",'Form FGD RT Versi 1 Lembar A3'!N59)</f>
        <v/>
      </c>
      <c r="R65" s="359" t="str">
        <f>IF('Form FGD RT Versi 1 Lembar A3'!O59="","",'Form FGD RT Versi 1 Lembar A3'!O59)</f>
        <v/>
      </c>
      <c r="S65" s="172" t="str">
        <f>IF('Form FGD RT Versi 1 Lembar A3'!P59="","",'Form FGD RT Versi 1 Lembar A3'!P59)</f>
        <v/>
      </c>
      <c r="T65" s="359" t="str">
        <f>IF('Form FGD RT Versi 1 Lembar A3'!Q59="","",'Form FGD RT Versi 1 Lembar A3'!Q59)</f>
        <v/>
      </c>
      <c r="U65" s="396" t="str">
        <f t="shared" si="0"/>
        <v/>
      </c>
      <c r="V65" s="178"/>
    </row>
    <row r="66" spans="2:22" ht="18.75" customHeight="1" x14ac:dyDescent="0.25">
      <c r="B66" s="156">
        <v>50</v>
      </c>
      <c r="C66" s="63" t="str">
        <f>IF('Form FGD RT Versi 1 Lembar A3'!D60="","",'Form FGD RT Versi 1 Lembar A3'!D60)</f>
        <v/>
      </c>
      <c r="D66" s="159" t="str">
        <f>IF('Form FGD RT Versi 1 Lembar A3'!E20="","",'Form FGD RT Versi 1 Lembar A3'!E20)</f>
        <v/>
      </c>
      <c r="E66" s="590" t="str">
        <f>IF('Form FGD RT Versi 1 Lembar A3'!F60="","",'Form FGD RT Versi 1 Lembar A3'!F60)</f>
        <v/>
      </c>
      <c r="F66" s="813" t="str">
        <f>IF('Form FGD RT Versi 1 Lembar A3'!G60="","",'Form FGD RT Versi 1 Lembar A3'!G60)</f>
        <v/>
      </c>
      <c r="G66" s="172" t="str">
        <f>IF('Form FGD RT Versi 1 Lembar A3'!H60="","",'Form FGD RT Versi 1 Lembar A3'!H60)</f>
        <v/>
      </c>
      <c r="H66" s="595" t="str">
        <f>IF('Form FGD RT Versi 1 Lembar A3'!I60="","",'Form FGD RT Versi 1 Lembar A3'!I60)</f>
        <v/>
      </c>
      <c r="I66" s="800"/>
      <c r="J66" s="801"/>
      <c r="K66" s="800"/>
      <c r="L66" s="801"/>
      <c r="M66" s="590" t="str">
        <f>IF('Form FGD RT Versi 1 Lembar A3'!J60="","",'Form FGD RT Versi 1 Lembar A3'!J60)</f>
        <v/>
      </c>
      <c r="N66" s="297" t="str">
        <f>IF('Form FGD RT Versi 1 Lembar A3'!K60="","",'Form FGD RT Versi 1 Lembar A3'!K60)</f>
        <v/>
      </c>
      <c r="O66" s="359" t="str">
        <f>IF('Form FGD RT Versi 1 Lembar A3'!L60="","",'Form FGD RT Versi 1 Lembar A3'!L60)</f>
        <v/>
      </c>
      <c r="P66" s="172" t="str">
        <f>IF('Form FGD RT Versi 1 Lembar A3'!M60="","",'Form FGD RT Versi 1 Lembar A3'!M60)</f>
        <v/>
      </c>
      <c r="Q66" s="298" t="str">
        <f>IF('Form FGD RT Versi 1 Lembar A3'!N60="","",'Form FGD RT Versi 1 Lembar A3'!N60)</f>
        <v/>
      </c>
      <c r="R66" s="359" t="str">
        <f>IF('Form FGD RT Versi 1 Lembar A3'!O60="","",'Form FGD RT Versi 1 Lembar A3'!O60)</f>
        <v/>
      </c>
      <c r="S66" s="172" t="str">
        <f>IF('Form FGD RT Versi 1 Lembar A3'!P60="","",'Form FGD RT Versi 1 Lembar A3'!P60)</f>
        <v/>
      </c>
      <c r="T66" s="359" t="str">
        <f>IF('Form FGD RT Versi 1 Lembar A3'!Q60="","",'Form FGD RT Versi 1 Lembar A3'!Q60)</f>
        <v/>
      </c>
      <c r="U66" s="396" t="str">
        <f t="shared" si="0"/>
        <v/>
      </c>
      <c r="V66" s="178"/>
    </row>
    <row r="67" spans="2:22" ht="18.75" customHeight="1" x14ac:dyDescent="0.25">
      <c r="B67" s="156">
        <v>51</v>
      </c>
      <c r="C67" s="63" t="str">
        <f>IF('Form FGD RT Versi 1 Lembar A3'!D61="","",'Form FGD RT Versi 1 Lembar A3'!D61)</f>
        <v/>
      </c>
      <c r="D67" s="159" t="str">
        <f>IF('Form FGD RT Versi 1 Lembar A3'!E21="","",'Form FGD RT Versi 1 Lembar A3'!E21)</f>
        <v/>
      </c>
      <c r="E67" s="590" t="str">
        <f>IF('Form FGD RT Versi 1 Lembar A3'!F61="","",'Form FGD RT Versi 1 Lembar A3'!F61)</f>
        <v/>
      </c>
      <c r="F67" s="813" t="str">
        <f>IF('Form FGD RT Versi 1 Lembar A3'!G61="","",'Form FGD RT Versi 1 Lembar A3'!G61)</f>
        <v/>
      </c>
      <c r="G67" s="172" t="str">
        <f>IF('Form FGD RT Versi 1 Lembar A3'!H61="","",'Form FGD RT Versi 1 Lembar A3'!H61)</f>
        <v/>
      </c>
      <c r="H67" s="595" t="str">
        <f>IF('Form FGD RT Versi 1 Lembar A3'!I61="","",'Form FGD RT Versi 1 Lembar A3'!I61)</f>
        <v/>
      </c>
      <c r="I67" s="800"/>
      <c r="J67" s="801"/>
      <c r="K67" s="800"/>
      <c r="L67" s="801"/>
      <c r="M67" s="590" t="str">
        <f>IF('Form FGD RT Versi 1 Lembar A3'!J61="","",'Form FGD RT Versi 1 Lembar A3'!J61)</f>
        <v/>
      </c>
      <c r="N67" s="297" t="str">
        <f>IF('Form FGD RT Versi 1 Lembar A3'!K61="","",'Form FGD RT Versi 1 Lembar A3'!K61)</f>
        <v/>
      </c>
      <c r="O67" s="359" t="str">
        <f>IF('Form FGD RT Versi 1 Lembar A3'!L61="","",'Form FGD RT Versi 1 Lembar A3'!L61)</f>
        <v/>
      </c>
      <c r="P67" s="172" t="str">
        <f>IF('Form FGD RT Versi 1 Lembar A3'!M61="","",'Form FGD RT Versi 1 Lembar A3'!M61)</f>
        <v/>
      </c>
      <c r="Q67" s="298" t="str">
        <f>IF('Form FGD RT Versi 1 Lembar A3'!N61="","",'Form FGD RT Versi 1 Lembar A3'!N61)</f>
        <v/>
      </c>
      <c r="R67" s="359" t="str">
        <f>IF('Form FGD RT Versi 1 Lembar A3'!O61="","",'Form FGD RT Versi 1 Lembar A3'!O61)</f>
        <v/>
      </c>
      <c r="S67" s="172" t="str">
        <f>IF('Form FGD RT Versi 1 Lembar A3'!P61="","",'Form FGD RT Versi 1 Lembar A3'!P61)</f>
        <v/>
      </c>
      <c r="T67" s="359" t="str">
        <f>IF('Form FGD RT Versi 1 Lembar A3'!Q61="","",'Form FGD RT Versi 1 Lembar A3'!Q61)</f>
        <v/>
      </c>
      <c r="U67" s="396" t="str">
        <f t="shared" si="0"/>
        <v/>
      </c>
      <c r="V67" s="178"/>
    </row>
    <row r="68" spans="2:22" ht="18.75" customHeight="1" x14ac:dyDescent="0.25">
      <c r="B68" s="156">
        <v>52</v>
      </c>
      <c r="C68" s="63" t="str">
        <f>IF('Form FGD RT Versi 1 Lembar A3'!D62="","",'Form FGD RT Versi 1 Lembar A3'!D62)</f>
        <v/>
      </c>
      <c r="D68" s="159" t="str">
        <f>IF('Form FGD RT Versi 1 Lembar A3'!E22="","",'Form FGD RT Versi 1 Lembar A3'!E22)</f>
        <v/>
      </c>
      <c r="E68" s="590" t="str">
        <f>IF('Form FGD RT Versi 1 Lembar A3'!F62="","",'Form FGD RT Versi 1 Lembar A3'!F62)</f>
        <v/>
      </c>
      <c r="F68" s="813" t="str">
        <f>IF('Form FGD RT Versi 1 Lembar A3'!G62="","",'Form FGD RT Versi 1 Lembar A3'!G62)</f>
        <v/>
      </c>
      <c r="G68" s="172" t="str">
        <f>IF('Form FGD RT Versi 1 Lembar A3'!H62="","",'Form FGD RT Versi 1 Lembar A3'!H62)</f>
        <v/>
      </c>
      <c r="H68" s="595" t="str">
        <f>IF('Form FGD RT Versi 1 Lembar A3'!I62="","",'Form FGD RT Versi 1 Lembar A3'!I62)</f>
        <v/>
      </c>
      <c r="I68" s="800"/>
      <c r="J68" s="801"/>
      <c r="K68" s="800"/>
      <c r="L68" s="801"/>
      <c r="M68" s="590" t="str">
        <f>IF('Form FGD RT Versi 1 Lembar A3'!J62="","",'Form FGD RT Versi 1 Lembar A3'!J62)</f>
        <v/>
      </c>
      <c r="N68" s="297" t="str">
        <f>IF('Form FGD RT Versi 1 Lembar A3'!K62="","",'Form FGD RT Versi 1 Lembar A3'!K62)</f>
        <v/>
      </c>
      <c r="O68" s="359" t="str">
        <f>IF('Form FGD RT Versi 1 Lembar A3'!L62="","",'Form FGD RT Versi 1 Lembar A3'!L62)</f>
        <v/>
      </c>
      <c r="P68" s="172" t="str">
        <f>IF('Form FGD RT Versi 1 Lembar A3'!M62="","",'Form FGD RT Versi 1 Lembar A3'!M62)</f>
        <v/>
      </c>
      <c r="Q68" s="298" t="str">
        <f>IF('Form FGD RT Versi 1 Lembar A3'!N62="","",'Form FGD RT Versi 1 Lembar A3'!N62)</f>
        <v/>
      </c>
      <c r="R68" s="359" t="str">
        <f>IF('Form FGD RT Versi 1 Lembar A3'!O62="","",'Form FGD RT Versi 1 Lembar A3'!O62)</f>
        <v/>
      </c>
      <c r="S68" s="172" t="str">
        <f>IF('Form FGD RT Versi 1 Lembar A3'!P62="","",'Form FGD RT Versi 1 Lembar A3'!P62)</f>
        <v/>
      </c>
      <c r="T68" s="359" t="str">
        <f>IF('Form FGD RT Versi 1 Lembar A3'!Q62="","",'Form FGD RT Versi 1 Lembar A3'!Q62)</f>
        <v/>
      </c>
      <c r="U68" s="396" t="str">
        <f t="shared" si="0"/>
        <v/>
      </c>
      <c r="V68" s="178"/>
    </row>
    <row r="69" spans="2:22" ht="18.75" customHeight="1" x14ac:dyDescent="0.25">
      <c r="B69" s="156">
        <v>53</v>
      </c>
      <c r="C69" s="63" t="str">
        <f>IF('Form FGD RT Versi 1 Lembar A3'!D63="","",'Form FGD RT Versi 1 Lembar A3'!D63)</f>
        <v/>
      </c>
      <c r="D69" s="159" t="str">
        <f>IF('Form FGD RT Versi 1 Lembar A3'!E23="","",'Form FGD RT Versi 1 Lembar A3'!E23)</f>
        <v/>
      </c>
      <c r="E69" s="590" t="str">
        <f>IF('Form FGD RT Versi 1 Lembar A3'!F63="","",'Form FGD RT Versi 1 Lembar A3'!F63)</f>
        <v/>
      </c>
      <c r="F69" s="813" t="str">
        <f>IF('Form FGD RT Versi 1 Lembar A3'!G63="","",'Form FGD RT Versi 1 Lembar A3'!G63)</f>
        <v/>
      </c>
      <c r="G69" s="172" t="str">
        <f>IF('Form FGD RT Versi 1 Lembar A3'!H63="","",'Form FGD RT Versi 1 Lembar A3'!H63)</f>
        <v/>
      </c>
      <c r="H69" s="595" t="str">
        <f>IF('Form FGD RT Versi 1 Lembar A3'!I63="","",'Form FGD RT Versi 1 Lembar A3'!I63)</f>
        <v/>
      </c>
      <c r="I69" s="800"/>
      <c r="J69" s="801"/>
      <c r="K69" s="800"/>
      <c r="L69" s="801"/>
      <c r="M69" s="590" t="str">
        <f>IF('Form FGD RT Versi 1 Lembar A3'!J63="","",'Form FGD RT Versi 1 Lembar A3'!J63)</f>
        <v/>
      </c>
      <c r="N69" s="297" t="str">
        <f>IF('Form FGD RT Versi 1 Lembar A3'!K63="","",'Form FGD RT Versi 1 Lembar A3'!K63)</f>
        <v/>
      </c>
      <c r="O69" s="359" t="str">
        <f>IF('Form FGD RT Versi 1 Lembar A3'!L63="","",'Form FGD RT Versi 1 Lembar A3'!L63)</f>
        <v/>
      </c>
      <c r="P69" s="172" t="str">
        <f>IF('Form FGD RT Versi 1 Lembar A3'!M63="","",'Form FGD RT Versi 1 Lembar A3'!M63)</f>
        <v/>
      </c>
      <c r="Q69" s="298" t="str">
        <f>IF('Form FGD RT Versi 1 Lembar A3'!N63="","",'Form FGD RT Versi 1 Lembar A3'!N63)</f>
        <v/>
      </c>
      <c r="R69" s="359" t="str">
        <f>IF('Form FGD RT Versi 1 Lembar A3'!O63="","",'Form FGD RT Versi 1 Lembar A3'!O63)</f>
        <v/>
      </c>
      <c r="S69" s="172" t="str">
        <f>IF('Form FGD RT Versi 1 Lembar A3'!P63="","",'Form FGD RT Versi 1 Lembar A3'!P63)</f>
        <v/>
      </c>
      <c r="T69" s="359" t="str">
        <f>IF('Form FGD RT Versi 1 Lembar A3'!Q63="","",'Form FGD RT Versi 1 Lembar A3'!Q63)</f>
        <v/>
      </c>
      <c r="U69" s="396" t="str">
        <f t="shared" si="0"/>
        <v/>
      </c>
      <c r="V69" s="178"/>
    </row>
    <row r="70" spans="2:22" ht="18.75" customHeight="1" x14ac:dyDescent="0.25">
      <c r="B70" s="156">
        <v>54</v>
      </c>
      <c r="C70" s="63" t="str">
        <f>IF('Form FGD RT Versi 1 Lembar A3'!D64="","",'Form FGD RT Versi 1 Lembar A3'!D64)</f>
        <v/>
      </c>
      <c r="D70" s="159" t="str">
        <f>IF('Form FGD RT Versi 1 Lembar A3'!E24="","",'Form FGD RT Versi 1 Lembar A3'!E24)</f>
        <v/>
      </c>
      <c r="E70" s="590" t="str">
        <f>IF('Form FGD RT Versi 1 Lembar A3'!F64="","",'Form FGD RT Versi 1 Lembar A3'!F64)</f>
        <v/>
      </c>
      <c r="F70" s="813" t="str">
        <f>IF('Form FGD RT Versi 1 Lembar A3'!G64="","",'Form FGD RT Versi 1 Lembar A3'!G64)</f>
        <v/>
      </c>
      <c r="G70" s="172" t="str">
        <f>IF('Form FGD RT Versi 1 Lembar A3'!H64="","",'Form FGD RT Versi 1 Lembar A3'!H64)</f>
        <v/>
      </c>
      <c r="H70" s="595" t="str">
        <f>IF('Form FGD RT Versi 1 Lembar A3'!I64="","",'Form FGD RT Versi 1 Lembar A3'!I64)</f>
        <v/>
      </c>
      <c r="I70" s="800"/>
      <c r="J70" s="801"/>
      <c r="K70" s="800"/>
      <c r="L70" s="801"/>
      <c r="M70" s="590" t="str">
        <f>IF('Form FGD RT Versi 1 Lembar A3'!J64="","",'Form FGD RT Versi 1 Lembar A3'!J64)</f>
        <v/>
      </c>
      <c r="N70" s="297" t="str">
        <f>IF('Form FGD RT Versi 1 Lembar A3'!K64="","",'Form FGD RT Versi 1 Lembar A3'!K64)</f>
        <v/>
      </c>
      <c r="O70" s="359" t="str">
        <f>IF('Form FGD RT Versi 1 Lembar A3'!L64="","",'Form FGD RT Versi 1 Lembar A3'!L64)</f>
        <v/>
      </c>
      <c r="P70" s="172" t="str">
        <f>IF('Form FGD RT Versi 1 Lembar A3'!M64="","",'Form FGD RT Versi 1 Lembar A3'!M64)</f>
        <v/>
      </c>
      <c r="Q70" s="298" t="str">
        <f>IF('Form FGD RT Versi 1 Lembar A3'!N64="","",'Form FGD RT Versi 1 Lembar A3'!N64)</f>
        <v/>
      </c>
      <c r="R70" s="359" t="str">
        <f>IF('Form FGD RT Versi 1 Lembar A3'!O64="","",'Form FGD RT Versi 1 Lembar A3'!O64)</f>
        <v/>
      </c>
      <c r="S70" s="172" t="str">
        <f>IF('Form FGD RT Versi 1 Lembar A3'!P64="","",'Form FGD RT Versi 1 Lembar A3'!P64)</f>
        <v/>
      </c>
      <c r="T70" s="359" t="str">
        <f>IF('Form FGD RT Versi 1 Lembar A3'!Q64="","",'Form FGD RT Versi 1 Lembar A3'!Q64)</f>
        <v/>
      </c>
      <c r="U70" s="396" t="str">
        <f t="shared" si="0"/>
        <v/>
      </c>
      <c r="V70" s="178"/>
    </row>
    <row r="71" spans="2:22" ht="18.75" customHeight="1" x14ac:dyDescent="0.25">
      <c r="B71" s="156">
        <v>55</v>
      </c>
      <c r="C71" s="63" t="str">
        <f>IF('Form FGD RT Versi 1 Lembar A3'!D65="","",'Form FGD RT Versi 1 Lembar A3'!D65)</f>
        <v/>
      </c>
      <c r="D71" s="159" t="str">
        <f>IF('Form FGD RT Versi 1 Lembar A3'!E25="","",'Form FGD RT Versi 1 Lembar A3'!E25)</f>
        <v/>
      </c>
      <c r="E71" s="590" t="str">
        <f>IF('Form FGD RT Versi 1 Lembar A3'!F65="","",'Form FGD RT Versi 1 Lembar A3'!F65)</f>
        <v/>
      </c>
      <c r="F71" s="813" t="str">
        <f>IF('Form FGD RT Versi 1 Lembar A3'!G65="","",'Form FGD RT Versi 1 Lembar A3'!G65)</f>
        <v/>
      </c>
      <c r="G71" s="172" t="str">
        <f>IF('Form FGD RT Versi 1 Lembar A3'!H65="","",'Form FGD RT Versi 1 Lembar A3'!H65)</f>
        <v/>
      </c>
      <c r="H71" s="595" t="str">
        <f>IF('Form FGD RT Versi 1 Lembar A3'!I65="","",'Form FGD RT Versi 1 Lembar A3'!I65)</f>
        <v/>
      </c>
      <c r="I71" s="800"/>
      <c r="J71" s="801"/>
      <c r="K71" s="800"/>
      <c r="L71" s="801"/>
      <c r="M71" s="590" t="str">
        <f>IF('Form FGD RT Versi 1 Lembar A3'!J65="","",'Form FGD RT Versi 1 Lembar A3'!J65)</f>
        <v/>
      </c>
      <c r="N71" s="297" t="str">
        <f>IF('Form FGD RT Versi 1 Lembar A3'!K65="","",'Form FGD RT Versi 1 Lembar A3'!K65)</f>
        <v/>
      </c>
      <c r="O71" s="359" t="str">
        <f>IF('Form FGD RT Versi 1 Lembar A3'!L65="","",'Form FGD RT Versi 1 Lembar A3'!L65)</f>
        <v/>
      </c>
      <c r="P71" s="172" t="str">
        <f>IF('Form FGD RT Versi 1 Lembar A3'!M65="","",'Form FGD RT Versi 1 Lembar A3'!M65)</f>
        <v/>
      </c>
      <c r="Q71" s="298" t="str">
        <f>IF('Form FGD RT Versi 1 Lembar A3'!N65="","",'Form FGD RT Versi 1 Lembar A3'!N65)</f>
        <v/>
      </c>
      <c r="R71" s="359" t="str">
        <f>IF('Form FGD RT Versi 1 Lembar A3'!O65="","",'Form FGD RT Versi 1 Lembar A3'!O65)</f>
        <v/>
      </c>
      <c r="S71" s="172" t="str">
        <f>IF('Form FGD RT Versi 1 Lembar A3'!P65="","",'Form FGD RT Versi 1 Lembar A3'!P65)</f>
        <v/>
      </c>
      <c r="T71" s="359" t="str">
        <f>IF('Form FGD RT Versi 1 Lembar A3'!Q65="","",'Form FGD RT Versi 1 Lembar A3'!Q65)</f>
        <v/>
      </c>
      <c r="U71" s="396" t="str">
        <f t="shared" si="0"/>
        <v/>
      </c>
      <c r="V71" s="178"/>
    </row>
    <row r="72" spans="2:22" ht="18.75" customHeight="1" x14ac:dyDescent="0.25">
      <c r="B72" s="156">
        <v>56</v>
      </c>
      <c r="C72" s="63" t="str">
        <f>IF('Form FGD RT Versi 1 Lembar A3'!D66="","",'Form FGD RT Versi 1 Lembar A3'!D66)</f>
        <v/>
      </c>
      <c r="D72" s="159" t="str">
        <f>IF('Form FGD RT Versi 1 Lembar A3'!E26="","",'Form FGD RT Versi 1 Lembar A3'!E26)</f>
        <v/>
      </c>
      <c r="E72" s="590" t="str">
        <f>IF('Form FGD RT Versi 1 Lembar A3'!F66="","",'Form FGD RT Versi 1 Lembar A3'!F66)</f>
        <v/>
      </c>
      <c r="F72" s="813" t="str">
        <f>IF('Form FGD RT Versi 1 Lembar A3'!G66="","",'Form FGD RT Versi 1 Lembar A3'!G66)</f>
        <v/>
      </c>
      <c r="G72" s="172" t="str">
        <f>IF('Form FGD RT Versi 1 Lembar A3'!H66="","",'Form FGD RT Versi 1 Lembar A3'!H66)</f>
        <v/>
      </c>
      <c r="H72" s="595" t="str">
        <f>IF('Form FGD RT Versi 1 Lembar A3'!I66="","",'Form FGD RT Versi 1 Lembar A3'!I66)</f>
        <v/>
      </c>
      <c r="I72" s="800"/>
      <c r="J72" s="801"/>
      <c r="K72" s="800"/>
      <c r="L72" s="801"/>
      <c r="M72" s="590" t="str">
        <f>IF('Form FGD RT Versi 1 Lembar A3'!J66="","",'Form FGD RT Versi 1 Lembar A3'!J66)</f>
        <v/>
      </c>
      <c r="N72" s="297" t="str">
        <f>IF('Form FGD RT Versi 1 Lembar A3'!K66="","",'Form FGD RT Versi 1 Lembar A3'!K66)</f>
        <v/>
      </c>
      <c r="O72" s="359" t="str">
        <f>IF('Form FGD RT Versi 1 Lembar A3'!L66="","",'Form FGD RT Versi 1 Lembar A3'!L66)</f>
        <v/>
      </c>
      <c r="P72" s="172" t="str">
        <f>IF('Form FGD RT Versi 1 Lembar A3'!M66="","",'Form FGD RT Versi 1 Lembar A3'!M66)</f>
        <v/>
      </c>
      <c r="Q72" s="298" t="str">
        <f>IF('Form FGD RT Versi 1 Lembar A3'!N66="","",'Form FGD RT Versi 1 Lembar A3'!N66)</f>
        <v/>
      </c>
      <c r="R72" s="359" t="str">
        <f>IF('Form FGD RT Versi 1 Lembar A3'!O66="","",'Form FGD RT Versi 1 Lembar A3'!O66)</f>
        <v/>
      </c>
      <c r="S72" s="172" t="str">
        <f>IF('Form FGD RT Versi 1 Lembar A3'!P66="","",'Form FGD RT Versi 1 Lembar A3'!P66)</f>
        <v/>
      </c>
      <c r="T72" s="359" t="str">
        <f>IF('Form FGD RT Versi 1 Lembar A3'!Q66="","",'Form FGD RT Versi 1 Lembar A3'!Q66)</f>
        <v/>
      </c>
      <c r="U72" s="396" t="str">
        <f t="shared" si="0"/>
        <v/>
      </c>
      <c r="V72" s="178"/>
    </row>
    <row r="73" spans="2:22" ht="18.75" customHeight="1" x14ac:dyDescent="0.25">
      <c r="B73" s="156">
        <v>57</v>
      </c>
      <c r="C73" s="63" t="str">
        <f>IF('Form FGD RT Versi 1 Lembar A3'!D67="","",'Form FGD RT Versi 1 Lembar A3'!D67)</f>
        <v/>
      </c>
      <c r="D73" s="159" t="str">
        <f>IF('Form FGD RT Versi 1 Lembar A3'!E27="","",'Form FGD RT Versi 1 Lembar A3'!E27)</f>
        <v/>
      </c>
      <c r="E73" s="590" t="str">
        <f>IF('Form FGD RT Versi 1 Lembar A3'!F67="","",'Form FGD RT Versi 1 Lembar A3'!F67)</f>
        <v/>
      </c>
      <c r="F73" s="813" t="str">
        <f>IF('Form FGD RT Versi 1 Lembar A3'!G67="","",'Form FGD RT Versi 1 Lembar A3'!G67)</f>
        <v/>
      </c>
      <c r="G73" s="172" t="str">
        <f>IF('Form FGD RT Versi 1 Lembar A3'!H67="","",'Form FGD RT Versi 1 Lembar A3'!H67)</f>
        <v/>
      </c>
      <c r="H73" s="595" t="str">
        <f>IF('Form FGD RT Versi 1 Lembar A3'!I67="","",'Form FGD RT Versi 1 Lembar A3'!I67)</f>
        <v/>
      </c>
      <c r="I73" s="800"/>
      <c r="J73" s="801"/>
      <c r="K73" s="800"/>
      <c r="L73" s="801"/>
      <c r="M73" s="590" t="str">
        <f>IF('Form FGD RT Versi 1 Lembar A3'!J67="","",'Form FGD RT Versi 1 Lembar A3'!J67)</f>
        <v/>
      </c>
      <c r="N73" s="297" t="str">
        <f>IF('Form FGD RT Versi 1 Lembar A3'!K67="","",'Form FGD RT Versi 1 Lembar A3'!K67)</f>
        <v/>
      </c>
      <c r="O73" s="359" t="str">
        <f>IF('Form FGD RT Versi 1 Lembar A3'!L67="","",'Form FGD RT Versi 1 Lembar A3'!L67)</f>
        <v/>
      </c>
      <c r="P73" s="172" t="str">
        <f>IF('Form FGD RT Versi 1 Lembar A3'!M67="","",'Form FGD RT Versi 1 Lembar A3'!M67)</f>
        <v/>
      </c>
      <c r="Q73" s="298" t="str">
        <f>IF('Form FGD RT Versi 1 Lembar A3'!N67="","",'Form FGD RT Versi 1 Lembar A3'!N67)</f>
        <v/>
      </c>
      <c r="R73" s="359" t="str">
        <f>IF('Form FGD RT Versi 1 Lembar A3'!O67="","",'Form FGD RT Versi 1 Lembar A3'!O67)</f>
        <v/>
      </c>
      <c r="S73" s="172" t="str">
        <f>IF('Form FGD RT Versi 1 Lembar A3'!P67="","",'Form FGD RT Versi 1 Lembar A3'!P67)</f>
        <v/>
      </c>
      <c r="T73" s="359" t="str">
        <f>IF('Form FGD RT Versi 1 Lembar A3'!Q67="","",'Form FGD RT Versi 1 Lembar A3'!Q67)</f>
        <v/>
      </c>
      <c r="U73" s="396" t="str">
        <f t="shared" si="0"/>
        <v/>
      </c>
      <c r="V73" s="178"/>
    </row>
    <row r="74" spans="2:22" ht="18.75" customHeight="1" x14ac:dyDescent="0.25">
      <c r="B74" s="156">
        <v>58</v>
      </c>
      <c r="C74" s="63" t="str">
        <f>IF('Form FGD RT Versi 1 Lembar A3'!D68="","",'Form FGD RT Versi 1 Lembar A3'!D68)</f>
        <v/>
      </c>
      <c r="D74" s="159" t="str">
        <f>IF('Form FGD RT Versi 1 Lembar A3'!E28="","",'Form FGD RT Versi 1 Lembar A3'!E28)</f>
        <v/>
      </c>
      <c r="E74" s="590" t="str">
        <f>IF('Form FGD RT Versi 1 Lembar A3'!F68="","",'Form FGD RT Versi 1 Lembar A3'!F68)</f>
        <v/>
      </c>
      <c r="F74" s="813" t="str">
        <f>IF('Form FGD RT Versi 1 Lembar A3'!G68="","",'Form FGD RT Versi 1 Lembar A3'!G68)</f>
        <v/>
      </c>
      <c r="G74" s="172" t="str">
        <f>IF('Form FGD RT Versi 1 Lembar A3'!H68="","",'Form FGD RT Versi 1 Lembar A3'!H68)</f>
        <v/>
      </c>
      <c r="H74" s="595" t="str">
        <f>IF('Form FGD RT Versi 1 Lembar A3'!I68="","",'Form FGD RT Versi 1 Lembar A3'!I68)</f>
        <v/>
      </c>
      <c r="I74" s="800"/>
      <c r="J74" s="801"/>
      <c r="K74" s="800"/>
      <c r="L74" s="801"/>
      <c r="M74" s="590" t="str">
        <f>IF('Form FGD RT Versi 1 Lembar A3'!J68="","",'Form FGD RT Versi 1 Lembar A3'!J68)</f>
        <v/>
      </c>
      <c r="N74" s="297" t="str">
        <f>IF('Form FGD RT Versi 1 Lembar A3'!K68="","",'Form FGD RT Versi 1 Lembar A3'!K68)</f>
        <v/>
      </c>
      <c r="O74" s="359" t="str">
        <f>IF('Form FGD RT Versi 1 Lembar A3'!L68="","",'Form FGD RT Versi 1 Lembar A3'!L68)</f>
        <v/>
      </c>
      <c r="P74" s="172" t="str">
        <f>IF('Form FGD RT Versi 1 Lembar A3'!M68="","",'Form FGD RT Versi 1 Lembar A3'!M68)</f>
        <v/>
      </c>
      <c r="Q74" s="298" t="str">
        <f>IF('Form FGD RT Versi 1 Lembar A3'!N68="","",'Form FGD RT Versi 1 Lembar A3'!N68)</f>
        <v/>
      </c>
      <c r="R74" s="359" t="str">
        <f>IF('Form FGD RT Versi 1 Lembar A3'!O68="","",'Form FGD RT Versi 1 Lembar A3'!O68)</f>
        <v/>
      </c>
      <c r="S74" s="172" t="str">
        <f>IF('Form FGD RT Versi 1 Lembar A3'!P68="","",'Form FGD RT Versi 1 Lembar A3'!P68)</f>
        <v/>
      </c>
      <c r="T74" s="359" t="str">
        <f>IF('Form FGD RT Versi 1 Lembar A3'!Q68="","",'Form FGD RT Versi 1 Lembar A3'!Q68)</f>
        <v/>
      </c>
      <c r="U74" s="396" t="str">
        <f t="shared" si="0"/>
        <v/>
      </c>
      <c r="V74" s="178"/>
    </row>
    <row r="75" spans="2:22" ht="18.75" customHeight="1" x14ac:dyDescent="0.25">
      <c r="B75" s="156">
        <v>59</v>
      </c>
      <c r="C75" s="63" t="str">
        <f>IF('Form FGD RT Versi 1 Lembar A3'!D69="","",'Form FGD RT Versi 1 Lembar A3'!D69)</f>
        <v/>
      </c>
      <c r="D75" s="159" t="str">
        <f>IF('Form FGD RT Versi 1 Lembar A3'!E29="","",'Form FGD RT Versi 1 Lembar A3'!E29)</f>
        <v/>
      </c>
      <c r="E75" s="590" t="str">
        <f>IF('Form FGD RT Versi 1 Lembar A3'!F69="","",'Form FGD RT Versi 1 Lembar A3'!F69)</f>
        <v/>
      </c>
      <c r="F75" s="813" t="str">
        <f>IF('Form FGD RT Versi 1 Lembar A3'!G69="","",'Form FGD RT Versi 1 Lembar A3'!G69)</f>
        <v/>
      </c>
      <c r="G75" s="172" t="str">
        <f>IF('Form FGD RT Versi 1 Lembar A3'!H69="","",'Form FGD RT Versi 1 Lembar A3'!H69)</f>
        <v/>
      </c>
      <c r="H75" s="595" t="str">
        <f>IF('Form FGD RT Versi 1 Lembar A3'!I69="","",'Form FGD RT Versi 1 Lembar A3'!I69)</f>
        <v/>
      </c>
      <c r="I75" s="800"/>
      <c r="J75" s="801"/>
      <c r="K75" s="800"/>
      <c r="L75" s="801"/>
      <c r="M75" s="590" t="str">
        <f>IF('Form FGD RT Versi 1 Lembar A3'!J69="","",'Form FGD RT Versi 1 Lembar A3'!J69)</f>
        <v/>
      </c>
      <c r="N75" s="297" t="str">
        <f>IF('Form FGD RT Versi 1 Lembar A3'!K69="","",'Form FGD RT Versi 1 Lembar A3'!K69)</f>
        <v/>
      </c>
      <c r="O75" s="359" t="str">
        <f>IF('Form FGD RT Versi 1 Lembar A3'!L69="","",'Form FGD RT Versi 1 Lembar A3'!L69)</f>
        <v/>
      </c>
      <c r="P75" s="172" t="str">
        <f>IF('Form FGD RT Versi 1 Lembar A3'!M69="","",'Form FGD RT Versi 1 Lembar A3'!M69)</f>
        <v/>
      </c>
      <c r="Q75" s="298" t="str">
        <f>IF('Form FGD RT Versi 1 Lembar A3'!N69="","",'Form FGD RT Versi 1 Lembar A3'!N69)</f>
        <v/>
      </c>
      <c r="R75" s="359" t="str">
        <f>IF('Form FGD RT Versi 1 Lembar A3'!O69="","",'Form FGD RT Versi 1 Lembar A3'!O69)</f>
        <v/>
      </c>
      <c r="S75" s="172" t="str">
        <f>IF('Form FGD RT Versi 1 Lembar A3'!P69="","",'Form FGD RT Versi 1 Lembar A3'!P69)</f>
        <v/>
      </c>
      <c r="T75" s="359" t="str">
        <f>IF('Form FGD RT Versi 1 Lembar A3'!Q69="","",'Form FGD RT Versi 1 Lembar A3'!Q69)</f>
        <v/>
      </c>
      <c r="U75" s="396" t="str">
        <f t="shared" si="0"/>
        <v/>
      </c>
      <c r="V75" s="178"/>
    </row>
    <row r="76" spans="2:22" ht="18.75" customHeight="1" x14ac:dyDescent="0.25">
      <c r="B76" s="156">
        <v>60</v>
      </c>
      <c r="C76" s="63" t="str">
        <f>IF('Form FGD RT Versi 1 Lembar A3'!D70="","",'Form FGD RT Versi 1 Lembar A3'!D70)</f>
        <v/>
      </c>
      <c r="D76" s="159" t="str">
        <f>IF('Form FGD RT Versi 1 Lembar A3'!E30="","",'Form FGD RT Versi 1 Lembar A3'!E30)</f>
        <v/>
      </c>
      <c r="E76" s="590" t="str">
        <f>IF('Form FGD RT Versi 1 Lembar A3'!F70="","",'Form FGD RT Versi 1 Lembar A3'!F70)</f>
        <v/>
      </c>
      <c r="F76" s="813" t="str">
        <f>IF('Form FGD RT Versi 1 Lembar A3'!G70="","",'Form FGD RT Versi 1 Lembar A3'!G70)</f>
        <v/>
      </c>
      <c r="G76" s="172" t="str">
        <f>IF('Form FGD RT Versi 1 Lembar A3'!H70="","",'Form FGD RT Versi 1 Lembar A3'!H70)</f>
        <v/>
      </c>
      <c r="H76" s="595" t="str">
        <f>IF('Form FGD RT Versi 1 Lembar A3'!I70="","",'Form FGD RT Versi 1 Lembar A3'!I70)</f>
        <v/>
      </c>
      <c r="I76" s="800"/>
      <c r="J76" s="801"/>
      <c r="K76" s="800"/>
      <c r="L76" s="801"/>
      <c r="M76" s="590" t="str">
        <f>IF('Form FGD RT Versi 1 Lembar A3'!J70="","",'Form FGD RT Versi 1 Lembar A3'!J70)</f>
        <v/>
      </c>
      <c r="N76" s="297" t="str">
        <f>IF('Form FGD RT Versi 1 Lembar A3'!K70="","",'Form FGD RT Versi 1 Lembar A3'!K70)</f>
        <v/>
      </c>
      <c r="O76" s="359" t="str">
        <f>IF('Form FGD RT Versi 1 Lembar A3'!L70="","",'Form FGD RT Versi 1 Lembar A3'!L70)</f>
        <v/>
      </c>
      <c r="P76" s="172" t="str">
        <f>IF('Form FGD RT Versi 1 Lembar A3'!M70="","",'Form FGD RT Versi 1 Lembar A3'!M70)</f>
        <v/>
      </c>
      <c r="Q76" s="298" t="str">
        <f>IF('Form FGD RT Versi 1 Lembar A3'!N70="","",'Form FGD RT Versi 1 Lembar A3'!N70)</f>
        <v/>
      </c>
      <c r="R76" s="359" t="str">
        <f>IF('Form FGD RT Versi 1 Lembar A3'!O70="","",'Form FGD RT Versi 1 Lembar A3'!O70)</f>
        <v/>
      </c>
      <c r="S76" s="172" t="str">
        <f>IF('Form FGD RT Versi 1 Lembar A3'!P70="","",'Form FGD RT Versi 1 Lembar A3'!P70)</f>
        <v/>
      </c>
      <c r="T76" s="359" t="str">
        <f>IF('Form FGD RT Versi 1 Lembar A3'!Q70="","",'Form FGD RT Versi 1 Lembar A3'!Q70)</f>
        <v/>
      </c>
      <c r="U76" s="396" t="str">
        <f t="shared" si="0"/>
        <v/>
      </c>
      <c r="V76" s="178"/>
    </row>
    <row r="77" spans="2:22" ht="18.75" customHeight="1" x14ac:dyDescent="0.25">
      <c r="B77" s="156">
        <v>61</v>
      </c>
      <c r="C77" s="63" t="str">
        <f>IF('Form FGD RT Versi 1 Lembar A3'!D71="","",'Form FGD RT Versi 1 Lembar A3'!D71)</f>
        <v/>
      </c>
      <c r="D77" s="159" t="str">
        <f>IF('Form FGD RT Versi 1 Lembar A3'!E31="","",'Form FGD RT Versi 1 Lembar A3'!E31)</f>
        <v/>
      </c>
      <c r="E77" s="590" t="str">
        <f>IF('Form FGD RT Versi 1 Lembar A3'!F71="","",'Form FGD RT Versi 1 Lembar A3'!F71)</f>
        <v/>
      </c>
      <c r="F77" s="813" t="str">
        <f>IF('Form FGD RT Versi 1 Lembar A3'!G71="","",'Form FGD RT Versi 1 Lembar A3'!G71)</f>
        <v/>
      </c>
      <c r="G77" s="172" t="str">
        <f>IF('Form FGD RT Versi 1 Lembar A3'!H71="","",'Form FGD RT Versi 1 Lembar A3'!H71)</f>
        <v/>
      </c>
      <c r="H77" s="595" t="str">
        <f>IF('Form FGD RT Versi 1 Lembar A3'!I71="","",'Form FGD RT Versi 1 Lembar A3'!I71)</f>
        <v/>
      </c>
      <c r="I77" s="800"/>
      <c r="J77" s="801"/>
      <c r="K77" s="800"/>
      <c r="L77" s="801"/>
      <c r="M77" s="590" t="str">
        <f>IF('Form FGD RT Versi 1 Lembar A3'!J71="","",'Form FGD RT Versi 1 Lembar A3'!J71)</f>
        <v/>
      </c>
      <c r="N77" s="297" t="str">
        <f>IF('Form FGD RT Versi 1 Lembar A3'!K71="","",'Form FGD RT Versi 1 Lembar A3'!K71)</f>
        <v/>
      </c>
      <c r="O77" s="359" t="str">
        <f>IF('Form FGD RT Versi 1 Lembar A3'!L71="","",'Form FGD RT Versi 1 Lembar A3'!L71)</f>
        <v/>
      </c>
      <c r="P77" s="172" t="str">
        <f>IF('Form FGD RT Versi 1 Lembar A3'!M71="","",'Form FGD RT Versi 1 Lembar A3'!M71)</f>
        <v/>
      </c>
      <c r="Q77" s="298" t="str">
        <f>IF('Form FGD RT Versi 1 Lembar A3'!N71="","",'Form FGD RT Versi 1 Lembar A3'!N71)</f>
        <v/>
      </c>
      <c r="R77" s="359" t="str">
        <f>IF('Form FGD RT Versi 1 Lembar A3'!O71="","",'Form FGD RT Versi 1 Lembar A3'!O71)</f>
        <v/>
      </c>
      <c r="S77" s="172" t="str">
        <f>IF('Form FGD RT Versi 1 Lembar A3'!P71="","",'Form FGD RT Versi 1 Lembar A3'!P71)</f>
        <v/>
      </c>
      <c r="T77" s="359" t="str">
        <f>IF('Form FGD RT Versi 1 Lembar A3'!Q71="","",'Form FGD RT Versi 1 Lembar A3'!Q71)</f>
        <v/>
      </c>
      <c r="U77" s="396" t="str">
        <f t="shared" si="0"/>
        <v/>
      </c>
      <c r="V77" s="178"/>
    </row>
    <row r="78" spans="2:22" ht="18.75" customHeight="1" x14ac:dyDescent="0.25">
      <c r="B78" s="156">
        <v>62</v>
      </c>
      <c r="C78" s="63" t="str">
        <f>IF('Form FGD RT Versi 1 Lembar A3'!D72="","",'Form FGD RT Versi 1 Lembar A3'!D72)</f>
        <v/>
      </c>
      <c r="D78" s="159" t="str">
        <f>IF('Form FGD RT Versi 1 Lembar A3'!E32="","",'Form FGD RT Versi 1 Lembar A3'!E32)</f>
        <v/>
      </c>
      <c r="E78" s="590" t="str">
        <f>IF('Form FGD RT Versi 1 Lembar A3'!F72="","",'Form FGD RT Versi 1 Lembar A3'!F72)</f>
        <v/>
      </c>
      <c r="F78" s="813" t="str">
        <f>IF('Form FGD RT Versi 1 Lembar A3'!G72="","",'Form FGD RT Versi 1 Lembar A3'!G72)</f>
        <v/>
      </c>
      <c r="G78" s="172" t="str">
        <f>IF('Form FGD RT Versi 1 Lembar A3'!H72="","",'Form FGD RT Versi 1 Lembar A3'!H72)</f>
        <v/>
      </c>
      <c r="H78" s="595" t="str">
        <f>IF('Form FGD RT Versi 1 Lembar A3'!I72="","",'Form FGD RT Versi 1 Lembar A3'!I72)</f>
        <v/>
      </c>
      <c r="I78" s="800"/>
      <c r="J78" s="801"/>
      <c r="K78" s="800"/>
      <c r="L78" s="801"/>
      <c r="M78" s="590" t="str">
        <f>IF('Form FGD RT Versi 1 Lembar A3'!J72="","",'Form FGD RT Versi 1 Lembar A3'!J72)</f>
        <v/>
      </c>
      <c r="N78" s="297" t="str">
        <f>IF('Form FGD RT Versi 1 Lembar A3'!K72="","",'Form FGD RT Versi 1 Lembar A3'!K72)</f>
        <v/>
      </c>
      <c r="O78" s="359" t="str">
        <f>IF('Form FGD RT Versi 1 Lembar A3'!L72="","",'Form FGD RT Versi 1 Lembar A3'!L72)</f>
        <v/>
      </c>
      <c r="P78" s="172" t="str">
        <f>IF('Form FGD RT Versi 1 Lembar A3'!M72="","",'Form FGD RT Versi 1 Lembar A3'!M72)</f>
        <v/>
      </c>
      <c r="Q78" s="298" t="str">
        <f>IF('Form FGD RT Versi 1 Lembar A3'!N72="","",'Form FGD RT Versi 1 Lembar A3'!N72)</f>
        <v/>
      </c>
      <c r="R78" s="359" t="str">
        <f>IF('Form FGD RT Versi 1 Lembar A3'!O72="","",'Form FGD RT Versi 1 Lembar A3'!O72)</f>
        <v/>
      </c>
      <c r="S78" s="172" t="str">
        <f>IF('Form FGD RT Versi 1 Lembar A3'!P72="","",'Form FGD RT Versi 1 Lembar A3'!P72)</f>
        <v/>
      </c>
      <c r="T78" s="359" t="str">
        <f>IF('Form FGD RT Versi 1 Lembar A3'!Q72="","",'Form FGD RT Versi 1 Lembar A3'!Q72)</f>
        <v/>
      </c>
      <c r="U78" s="396" t="str">
        <f t="shared" si="0"/>
        <v/>
      </c>
      <c r="V78" s="178"/>
    </row>
    <row r="79" spans="2:22" ht="18.75" customHeight="1" x14ac:dyDescent="0.25">
      <c r="B79" s="156">
        <v>63</v>
      </c>
      <c r="C79" s="63" t="str">
        <f>IF('Form FGD RT Versi 1 Lembar A3'!D73="","",'Form FGD RT Versi 1 Lembar A3'!D73)</f>
        <v/>
      </c>
      <c r="D79" s="159" t="str">
        <f>IF('Form FGD RT Versi 1 Lembar A3'!E33="","",'Form FGD RT Versi 1 Lembar A3'!E33)</f>
        <v/>
      </c>
      <c r="E79" s="590" t="str">
        <f>IF('Form FGD RT Versi 1 Lembar A3'!F73="","",'Form FGD RT Versi 1 Lembar A3'!F73)</f>
        <v/>
      </c>
      <c r="F79" s="813" t="str">
        <f>IF('Form FGD RT Versi 1 Lembar A3'!G73="","",'Form FGD RT Versi 1 Lembar A3'!G73)</f>
        <v/>
      </c>
      <c r="G79" s="172" t="str">
        <f>IF('Form FGD RT Versi 1 Lembar A3'!H73="","",'Form FGD RT Versi 1 Lembar A3'!H73)</f>
        <v/>
      </c>
      <c r="H79" s="595" t="str">
        <f>IF('Form FGD RT Versi 1 Lembar A3'!I73="","",'Form FGD RT Versi 1 Lembar A3'!I73)</f>
        <v/>
      </c>
      <c r="I79" s="800"/>
      <c r="J79" s="801"/>
      <c r="K79" s="800"/>
      <c r="L79" s="801"/>
      <c r="M79" s="590" t="str">
        <f>IF('Form FGD RT Versi 1 Lembar A3'!J73="","",'Form FGD RT Versi 1 Lembar A3'!J73)</f>
        <v/>
      </c>
      <c r="N79" s="297" t="str">
        <f>IF('Form FGD RT Versi 1 Lembar A3'!K73="","",'Form FGD RT Versi 1 Lembar A3'!K73)</f>
        <v/>
      </c>
      <c r="O79" s="359" t="str">
        <f>IF('Form FGD RT Versi 1 Lembar A3'!L73="","",'Form FGD RT Versi 1 Lembar A3'!L73)</f>
        <v/>
      </c>
      <c r="P79" s="172" t="str">
        <f>IF('Form FGD RT Versi 1 Lembar A3'!M73="","",'Form FGD RT Versi 1 Lembar A3'!M73)</f>
        <v/>
      </c>
      <c r="Q79" s="298" t="str">
        <f>IF('Form FGD RT Versi 1 Lembar A3'!N73="","",'Form FGD RT Versi 1 Lembar A3'!N73)</f>
        <v/>
      </c>
      <c r="R79" s="359" t="str">
        <f>IF('Form FGD RT Versi 1 Lembar A3'!O73="","",'Form FGD RT Versi 1 Lembar A3'!O73)</f>
        <v/>
      </c>
      <c r="S79" s="172" t="str">
        <f>IF('Form FGD RT Versi 1 Lembar A3'!P73="","",'Form FGD RT Versi 1 Lembar A3'!P73)</f>
        <v/>
      </c>
      <c r="T79" s="359" t="str">
        <f>IF('Form FGD RT Versi 1 Lembar A3'!Q73="","",'Form FGD RT Versi 1 Lembar A3'!Q73)</f>
        <v/>
      </c>
      <c r="U79" s="396" t="str">
        <f t="shared" si="0"/>
        <v/>
      </c>
      <c r="V79" s="178"/>
    </row>
    <row r="80" spans="2:22" ht="18.75" customHeight="1" x14ac:dyDescent="0.25">
      <c r="B80" s="156">
        <v>64</v>
      </c>
      <c r="C80" s="63" t="str">
        <f>IF('Form FGD RT Versi 1 Lembar A3'!D74="","",'Form FGD RT Versi 1 Lembar A3'!D74)</f>
        <v/>
      </c>
      <c r="D80" s="159" t="str">
        <f>IF('Form FGD RT Versi 1 Lembar A3'!E34="","",'Form FGD RT Versi 1 Lembar A3'!E34)</f>
        <v/>
      </c>
      <c r="E80" s="590" t="str">
        <f>IF('Form FGD RT Versi 1 Lembar A3'!F74="","",'Form FGD RT Versi 1 Lembar A3'!F74)</f>
        <v/>
      </c>
      <c r="F80" s="813" t="str">
        <f>IF('Form FGD RT Versi 1 Lembar A3'!G74="","",'Form FGD RT Versi 1 Lembar A3'!G74)</f>
        <v/>
      </c>
      <c r="G80" s="172" t="str">
        <f>IF('Form FGD RT Versi 1 Lembar A3'!H74="","",'Form FGD RT Versi 1 Lembar A3'!H74)</f>
        <v/>
      </c>
      <c r="H80" s="595" t="str">
        <f>IF('Form FGD RT Versi 1 Lembar A3'!I74="","",'Form FGD RT Versi 1 Lembar A3'!I74)</f>
        <v/>
      </c>
      <c r="I80" s="800"/>
      <c r="J80" s="801"/>
      <c r="K80" s="800"/>
      <c r="L80" s="801"/>
      <c r="M80" s="590" t="str">
        <f>IF('Form FGD RT Versi 1 Lembar A3'!J74="","",'Form FGD RT Versi 1 Lembar A3'!J74)</f>
        <v/>
      </c>
      <c r="N80" s="297" t="str">
        <f>IF('Form FGD RT Versi 1 Lembar A3'!K74="","",'Form FGD RT Versi 1 Lembar A3'!K74)</f>
        <v/>
      </c>
      <c r="O80" s="359" t="str">
        <f>IF('Form FGD RT Versi 1 Lembar A3'!L74="","",'Form FGD RT Versi 1 Lembar A3'!L74)</f>
        <v/>
      </c>
      <c r="P80" s="172" t="str">
        <f>IF('Form FGD RT Versi 1 Lembar A3'!M74="","",'Form FGD RT Versi 1 Lembar A3'!M74)</f>
        <v/>
      </c>
      <c r="Q80" s="298" t="str">
        <f>IF('Form FGD RT Versi 1 Lembar A3'!N74="","",'Form FGD RT Versi 1 Lembar A3'!N74)</f>
        <v/>
      </c>
      <c r="R80" s="359" t="str">
        <f>IF('Form FGD RT Versi 1 Lembar A3'!O74="","",'Form FGD RT Versi 1 Lembar A3'!O74)</f>
        <v/>
      </c>
      <c r="S80" s="172" t="str">
        <f>IF('Form FGD RT Versi 1 Lembar A3'!P74="","",'Form FGD RT Versi 1 Lembar A3'!P74)</f>
        <v/>
      </c>
      <c r="T80" s="359" t="str">
        <f>IF('Form FGD RT Versi 1 Lembar A3'!Q74="","",'Form FGD RT Versi 1 Lembar A3'!Q74)</f>
        <v/>
      </c>
      <c r="U80" s="396" t="str">
        <f t="shared" si="0"/>
        <v/>
      </c>
      <c r="V80" s="178"/>
    </row>
    <row r="81" spans="2:22" ht="18.75" customHeight="1" x14ac:dyDescent="0.25">
      <c r="B81" s="156">
        <v>65</v>
      </c>
      <c r="C81" s="63" t="str">
        <f>IF('Form FGD RT Versi 1 Lembar A3'!D75="","",'Form FGD RT Versi 1 Lembar A3'!D75)</f>
        <v/>
      </c>
      <c r="D81" s="159" t="str">
        <f>IF('Form FGD RT Versi 1 Lembar A3'!E35="","",'Form FGD RT Versi 1 Lembar A3'!E35)</f>
        <v/>
      </c>
      <c r="E81" s="590" t="str">
        <f>IF('Form FGD RT Versi 1 Lembar A3'!F75="","",'Form FGD RT Versi 1 Lembar A3'!F75)</f>
        <v/>
      </c>
      <c r="F81" s="813" t="str">
        <f>IF('Form FGD RT Versi 1 Lembar A3'!G75="","",'Form FGD RT Versi 1 Lembar A3'!G75)</f>
        <v/>
      </c>
      <c r="G81" s="172" t="str">
        <f>IF('Form FGD RT Versi 1 Lembar A3'!H75="","",'Form FGD RT Versi 1 Lembar A3'!H75)</f>
        <v/>
      </c>
      <c r="H81" s="595" t="str">
        <f>IF('Form FGD RT Versi 1 Lembar A3'!I75="","",'Form FGD RT Versi 1 Lembar A3'!I75)</f>
        <v/>
      </c>
      <c r="I81" s="800"/>
      <c r="J81" s="801"/>
      <c r="K81" s="800"/>
      <c r="L81" s="801"/>
      <c r="M81" s="590" t="str">
        <f>IF('Form FGD RT Versi 1 Lembar A3'!J75="","",'Form FGD RT Versi 1 Lembar A3'!J75)</f>
        <v/>
      </c>
      <c r="N81" s="297" t="str">
        <f>IF('Form FGD RT Versi 1 Lembar A3'!K75="","",'Form FGD RT Versi 1 Lembar A3'!K75)</f>
        <v/>
      </c>
      <c r="O81" s="359" t="str">
        <f>IF('Form FGD RT Versi 1 Lembar A3'!L75="","",'Form FGD RT Versi 1 Lembar A3'!L75)</f>
        <v/>
      </c>
      <c r="P81" s="172" t="str">
        <f>IF('Form FGD RT Versi 1 Lembar A3'!M75="","",'Form FGD RT Versi 1 Lembar A3'!M75)</f>
        <v/>
      </c>
      <c r="Q81" s="298" t="str">
        <f>IF('Form FGD RT Versi 1 Lembar A3'!N75="","",'Form FGD RT Versi 1 Lembar A3'!N75)</f>
        <v/>
      </c>
      <c r="R81" s="359" t="str">
        <f>IF('Form FGD RT Versi 1 Lembar A3'!O75="","",'Form FGD RT Versi 1 Lembar A3'!O75)</f>
        <v/>
      </c>
      <c r="S81" s="172" t="str">
        <f>IF('Form FGD RT Versi 1 Lembar A3'!P75="","",'Form FGD RT Versi 1 Lembar A3'!P75)</f>
        <v/>
      </c>
      <c r="T81" s="359" t="str">
        <f>IF('Form FGD RT Versi 1 Lembar A3'!Q75="","",'Form FGD RT Versi 1 Lembar A3'!Q75)</f>
        <v/>
      </c>
      <c r="U81" s="396" t="str">
        <f t="shared" si="0"/>
        <v/>
      </c>
      <c r="V81" s="178"/>
    </row>
    <row r="82" spans="2:22" ht="18.75" customHeight="1" x14ac:dyDescent="0.25">
      <c r="B82" s="156">
        <v>66</v>
      </c>
      <c r="C82" s="63" t="str">
        <f>IF('Form FGD RT Versi 1 Lembar A3'!D76="","",'Form FGD RT Versi 1 Lembar A3'!D76)</f>
        <v/>
      </c>
      <c r="D82" s="159" t="str">
        <f>IF('Form FGD RT Versi 1 Lembar A3'!E36="","",'Form FGD RT Versi 1 Lembar A3'!E36)</f>
        <v/>
      </c>
      <c r="E82" s="590" t="str">
        <f>IF('Form FGD RT Versi 1 Lembar A3'!F76="","",'Form FGD RT Versi 1 Lembar A3'!F76)</f>
        <v/>
      </c>
      <c r="F82" s="813" t="str">
        <f>IF('Form FGD RT Versi 1 Lembar A3'!G76="","",'Form FGD RT Versi 1 Lembar A3'!G76)</f>
        <v/>
      </c>
      <c r="G82" s="172" t="str">
        <f>IF('Form FGD RT Versi 1 Lembar A3'!H76="","",'Form FGD RT Versi 1 Lembar A3'!H76)</f>
        <v/>
      </c>
      <c r="H82" s="595" t="str">
        <f>IF('Form FGD RT Versi 1 Lembar A3'!I76="","",'Form FGD RT Versi 1 Lembar A3'!I76)</f>
        <v/>
      </c>
      <c r="I82" s="800"/>
      <c r="J82" s="801"/>
      <c r="K82" s="800"/>
      <c r="L82" s="801"/>
      <c r="M82" s="590" t="str">
        <f>IF('Form FGD RT Versi 1 Lembar A3'!J76="","",'Form FGD RT Versi 1 Lembar A3'!J76)</f>
        <v/>
      </c>
      <c r="N82" s="297" t="str">
        <f>IF('Form FGD RT Versi 1 Lembar A3'!K76="","",'Form FGD RT Versi 1 Lembar A3'!K76)</f>
        <v/>
      </c>
      <c r="O82" s="359" t="str">
        <f>IF('Form FGD RT Versi 1 Lembar A3'!L76="","",'Form FGD RT Versi 1 Lembar A3'!L76)</f>
        <v/>
      </c>
      <c r="P82" s="172" t="str">
        <f>IF('Form FGD RT Versi 1 Lembar A3'!M76="","",'Form FGD RT Versi 1 Lembar A3'!M76)</f>
        <v/>
      </c>
      <c r="Q82" s="298" t="str">
        <f>IF('Form FGD RT Versi 1 Lembar A3'!N76="","",'Form FGD RT Versi 1 Lembar A3'!N76)</f>
        <v/>
      </c>
      <c r="R82" s="359" t="str">
        <f>IF('Form FGD RT Versi 1 Lembar A3'!O76="","",'Form FGD RT Versi 1 Lembar A3'!O76)</f>
        <v/>
      </c>
      <c r="S82" s="172" t="str">
        <f>IF('Form FGD RT Versi 1 Lembar A3'!P76="","",'Form FGD RT Versi 1 Lembar A3'!P76)</f>
        <v/>
      </c>
      <c r="T82" s="359" t="str">
        <f>IF('Form FGD RT Versi 1 Lembar A3'!Q76="","",'Form FGD RT Versi 1 Lembar A3'!Q76)</f>
        <v/>
      </c>
      <c r="U82" s="396" t="str">
        <f t="shared" ref="U82:U145" si="1">IF(C82="","",IF(AND(E82=1,G82=1,S82=1, OR(M82=1, N82=1), OR(P82=1, Q82=1)), 1, 0))</f>
        <v/>
      </c>
      <c r="V82" s="178"/>
    </row>
    <row r="83" spans="2:22" ht="18.75" customHeight="1" x14ac:dyDescent="0.25">
      <c r="B83" s="156">
        <v>67</v>
      </c>
      <c r="C83" s="63" t="str">
        <f>IF('Form FGD RT Versi 1 Lembar A3'!D77="","",'Form FGD RT Versi 1 Lembar A3'!D77)</f>
        <v/>
      </c>
      <c r="D83" s="159" t="str">
        <f>IF('Form FGD RT Versi 1 Lembar A3'!E37="","",'Form FGD RT Versi 1 Lembar A3'!E37)</f>
        <v/>
      </c>
      <c r="E83" s="590" t="str">
        <f>IF('Form FGD RT Versi 1 Lembar A3'!F77="","",'Form FGD RT Versi 1 Lembar A3'!F77)</f>
        <v/>
      </c>
      <c r="F83" s="813" t="str">
        <f>IF('Form FGD RT Versi 1 Lembar A3'!G77="","",'Form FGD RT Versi 1 Lembar A3'!G77)</f>
        <v/>
      </c>
      <c r="G83" s="172" t="str">
        <f>IF('Form FGD RT Versi 1 Lembar A3'!H77="","",'Form FGD RT Versi 1 Lembar A3'!H77)</f>
        <v/>
      </c>
      <c r="H83" s="595" t="str">
        <f>IF('Form FGD RT Versi 1 Lembar A3'!I77="","",'Form FGD RT Versi 1 Lembar A3'!I77)</f>
        <v/>
      </c>
      <c r="I83" s="800"/>
      <c r="J83" s="801"/>
      <c r="K83" s="800"/>
      <c r="L83" s="801"/>
      <c r="M83" s="590" t="str">
        <f>IF('Form FGD RT Versi 1 Lembar A3'!J77="","",'Form FGD RT Versi 1 Lembar A3'!J77)</f>
        <v/>
      </c>
      <c r="N83" s="297" t="str">
        <f>IF('Form FGD RT Versi 1 Lembar A3'!K77="","",'Form FGD RT Versi 1 Lembar A3'!K77)</f>
        <v/>
      </c>
      <c r="O83" s="359" t="str">
        <f>IF('Form FGD RT Versi 1 Lembar A3'!L77="","",'Form FGD RT Versi 1 Lembar A3'!L77)</f>
        <v/>
      </c>
      <c r="P83" s="172" t="str">
        <f>IF('Form FGD RT Versi 1 Lembar A3'!M77="","",'Form FGD RT Versi 1 Lembar A3'!M77)</f>
        <v/>
      </c>
      <c r="Q83" s="298" t="str">
        <f>IF('Form FGD RT Versi 1 Lembar A3'!N77="","",'Form FGD RT Versi 1 Lembar A3'!N77)</f>
        <v/>
      </c>
      <c r="R83" s="359" t="str">
        <f>IF('Form FGD RT Versi 1 Lembar A3'!O77="","",'Form FGD RT Versi 1 Lembar A3'!O77)</f>
        <v/>
      </c>
      <c r="S83" s="172" t="str">
        <f>IF('Form FGD RT Versi 1 Lembar A3'!P77="","",'Form FGD RT Versi 1 Lembar A3'!P77)</f>
        <v/>
      </c>
      <c r="T83" s="359" t="str">
        <f>IF('Form FGD RT Versi 1 Lembar A3'!Q77="","",'Form FGD RT Versi 1 Lembar A3'!Q77)</f>
        <v/>
      </c>
      <c r="U83" s="396" t="str">
        <f t="shared" si="1"/>
        <v/>
      </c>
      <c r="V83" s="178"/>
    </row>
    <row r="84" spans="2:22" ht="18.75" customHeight="1" x14ac:dyDescent="0.25">
      <c r="B84" s="156">
        <v>68</v>
      </c>
      <c r="C84" s="63" t="str">
        <f>IF('Form FGD RT Versi 1 Lembar A3'!D78="","",'Form FGD RT Versi 1 Lembar A3'!D78)</f>
        <v/>
      </c>
      <c r="D84" s="159" t="str">
        <f>IF('Form FGD RT Versi 1 Lembar A3'!E38="","",'Form FGD RT Versi 1 Lembar A3'!E38)</f>
        <v/>
      </c>
      <c r="E84" s="590" t="str">
        <f>IF('Form FGD RT Versi 1 Lembar A3'!F78="","",'Form FGD RT Versi 1 Lembar A3'!F78)</f>
        <v/>
      </c>
      <c r="F84" s="813" t="str">
        <f>IF('Form FGD RT Versi 1 Lembar A3'!G78="","",'Form FGD RT Versi 1 Lembar A3'!G78)</f>
        <v/>
      </c>
      <c r="G84" s="172" t="str">
        <f>IF('Form FGD RT Versi 1 Lembar A3'!H78="","",'Form FGD RT Versi 1 Lembar A3'!H78)</f>
        <v/>
      </c>
      <c r="H84" s="595" t="str">
        <f>IF('Form FGD RT Versi 1 Lembar A3'!I78="","",'Form FGD RT Versi 1 Lembar A3'!I78)</f>
        <v/>
      </c>
      <c r="I84" s="800"/>
      <c r="J84" s="801"/>
      <c r="K84" s="800"/>
      <c r="L84" s="801"/>
      <c r="M84" s="590" t="str">
        <f>IF('Form FGD RT Versi 1 Lembar A3'!J78="","",'Form FGD RT Versi 1 Lembar A3'!J78)</f>
        <v/>
      </c>
      <c r="N84" s="297" t="str">
        <f>IF('Form FGD RT Versi 1 Lembar A3'!K78="","",'Form FGD RT Versi 1 Lembar A3'!K78)</f>
        <v/>
      </c>
      <c r="O84" s="359" t="str">
        <f>IF('Form FGD RT Versi 1 Lembar A3'!L78="","",'Form FGD RT Versi 1 Lembar A3'!L78)</f>
        <v/>
      </c>
      <c r="P84" s="172" t="str">
        <f>IF('Form FGD RT Versi 1 Lembar A3'!M78="","",'Form FGD RT Versi 1 Lembar A3'!M78)</f>
        <v/>
      </c>
      <c r="Q84" s="298" t="str">
        <f>IF('Form FGD RT Versi 1 Lembar A3'!N78="","",'Form FGD RT Versi 1 Lembar A3'!N78)</f>
        <v/>
      </c>
      <c r="R84" s="359" t="str">
        <f>IF('Form FGD RT Versi 1 Lembar A3'!O78="","",'Form FGD RT Versi 1 Lembar A3'!O78)</f>
        <v/>
      </c>
      <c r="S84" s="172" t="str">
        <f>IF('Form FGD RT Versi 1 Lembar A3'!P78="","",'Form FGD RT Versi 1 Lembar A3'!P78)</f>
        <v/>
      </c>
      <c r="T84" s="359" t="str">
        <f>IF('Form FGD RT Versi 1 Lembar A3'!Q78="","",'Form FGD RT Versi 1 Lembar A3'!Q78)</f>
        <v/>
      </c>
      <c r="U84" s="396" t="str">
        <f t="shared" si="1"/>
        <v/>
      </c>
      <c r="V84" s="178"/>
    </row>
    <row r="85" spans="2:22" ht="18.75" customHeight="1" x14ac:dyDescent="0.25">
      <c r="B85" s="156">
        <v>69</v>
      </c>
      <c r="C85" s="63" t="str">
        <f>IF('Form FGD RT Versi 1 Lembar A3'!D79="","",'Form FGD RT Versi 1 Lembar A3'!D79)</f>
        <v/>
      </c>
      <c r="D85" s="159" t="str">
        <f>IF('Form FGD RT Versi 1 Lembar A3'!E39="","",'Form FGD RT Versi 1 Lembar A3'!E39)</f>
        <v/>
      </c>
      <c r="E85" s="590" t="str">
        <f>IF('Form FGD RT Versi 1 Lembar A3'!F79="","",'Form FGD RT Versi 1 Lembar A3'!F79)</f>
        <v/>
      </c>
      <c r="F85" s="813" t="str">
        <f>IF('Form FGD RT Versi 1 Lembar A3'!G79="","",'Form FGD RT Versi 1 Lembar A3'!G79)</f>
        <v/>
      </c>
      <c r="G85" s="172" t="str">
        <f>IF('Form FGD RT Versi 1 Lembar A3'!H79="","",'Form FGD RT Versi 1 Lembar A3'!H79)</f>
        <v/>
      </c>
      <c r="H85" s="595" t="str">
        <f>IF('Form FGD RT Versi 1 Lembar A3'!I79="","",'Form FGD RT Versi 1 Lembar A3'!I79)</f>
        <v/>
      </c>
      <c r="I85" s="800"/>
      <c r="J85" s="801"/>
      <c r="K85" s="800"/>
      <c r="L85" s="801"/>
      <c r="M85" s="590" t="str">
        <f>IF('Form FGD RT Versi 1 Lembar A3'!J79="","",'Form FGD RT Versi 1 Lembar A3'!J79)</f>
        <v/>
      </c>
      <c r="N85" s="297" t="str">
        <f>IF('Form FGD RT Versi 1 Lembar A3'!K79="","",'Form FGD RT Versi 1 Lembar A3'!K79)</f>
        <v/>
      </c>
      <c r="O85" s="359" t="str">
        <f>IF('Form FGD RT Versi 1 Lembar A3'!L79="","",'Form FGD RT Versi 1 Lembar A3'!L79)</f>
        <v/>
      </c>
      <c r="P85" s="172" t="str">
        <f>IF('Form FGD RT Versi 1 Lembar A3'!M79="","",'Form FGD RT Versi 1 Lembar A3'!M79)</f>
        <v/>
      </c>
      <c r="Q85" s="298" t="str">
        <f>IF('Form FGD RT Versi 1 Lembar A3'!N79="","",'Form FGD RT Versi 1 Lembar A3'!N79)</f>
        <v/>
      </c>
      <c r="R85" s="359" t="str">
        <f>IF('Form FGD RT Versi 1 Lembar A3'!O79="","",'Form FGD RT Versi 1 Lembar A3'!O79)</f>
        <v/>
      </c>
      <c r="S85" s="172" t="str">
        <f>IF('Form FGD RT Versi 1 Lembar A3'!P79="","",'Form FGD RT Versi 1 Lembar A3'!P79)</f>
        <v/>
      </c>
      <c r="T85" s="359" t="str">
        <f>IF('Form FGD RT Versi 1 Lembar A3'!Q79="","",'Form FGD RT Versi 1 Lembar A3'!Q79)</f>
        <v/>
      </c>
      <c r="U85" s="396" t="str">
        <f t="shared" si="1"/>
        <v/>
      </c>
      <c r="V85" s="178"/>
    </row>
    <row r="86" spans="2:22" ht="18.75" customHeight="1" x14ac:dyDescent="0.25">
      <c r="B86" s="156">
        <v>70</v>
      </c>
      <c r="C86" s="63" t="str">
        <f>IF('Form FGD RT Versi 1 Lembar A3'!D80="","",'Form FGD RT Versi 1 Lembar A3'!D80)</f>
        <v/>
      </c>
      <c r="D86" s="159" t="str">
        <f>IF('Form FGD RT Versi 1 Lembar A3'!E40="","",'Form FGD RT Versi 1 Lembar A3'!E40)</f>
        <v/>
      </c>
      <c r="E86" s="590" t="str">
        <f>IF('Form FGD RT Versi 1 Lembar A3'!F80="","",'Form FGD RT Versi 1 Lembar A3'!F80)</f>
        <v/>
      </c>
      <c r="F86" s="813" t="str">
        <f>IF('Form FGD RT Versi 1 Lembar A3'!G80="","",'Form FGD RT Versi 1 Lembar A3'!G80)</f>
        <v/>
      </c>
      <c r="G86" s="172" t="str">
        <f>IF('Form FGD RT Versi 1 Lembar A3'!H80="","",'Form FGD RT Versi 1 Lembar A3'!H80)</f>
        <v/>
      </c>
      <c r="H86" s="595" t="str">
        <f>IF('Form FGD RT Versi 1 Lembar A3'!I80="","",'Form FGD RT Versi 1 Lembar A3'!I80)</f>
        <v/>
      </c>
      <c r="I86" s="800"/>
      <c r="J86" s="801"/>
      <c r="K86" s="800"/>
      <c r="L86" s="801"/>
      <c r="M86" s="590" t="str">
        <f>IF('Form FGD RT Versi 1 Lembar A3'!J80="","",'Form FGD RT Versi 1 Lembar A3'!J80)</f>
        <v/>
      </c>
      <c r="N86" s="297" t="str">
        <f>IF('Form FGD RT Versi 1 Lembar A3'!K80="","",'Form FGD RT Versi 1 Lembar A3'!K80)</f>
        <v/>
      </c>
      <c r="O86" s="359" t="str">
        <f>IF('Form FGD RT Versi 1 Lembar A3'!L80="","",'Form FGD RT Versi 1 Lembar A3'!L80)</f>
        <v/>
      </c>
      <c r="P86" s="172" t="str">
        <f>IF('Form FGD RT Versi 1 Lembar A3'!M80="","",'Form FGD RT Versi 1 Lembar A3'!M80)</f>
        <v/>
      </c>
      <c r="Q86" s="298" t="str">
        <f>IF('Form FGD RT Versi 1 Lembar A3'!N80="","",'Form FGD RT Versi 1 Lembar A3'!N80)</f>
        <v/>
      </c>
      <c r="R86" s="359" t="str">
        <f>IF('Form FGD RT Versi 1 Lembar A3'!O80="","",'Form FGD RT Versi 1 Lembar A3'!O80)</f>
        <v/>
      </c>
      <c r="S86" s="172" t="str">
        <f>IF('Form FGD RT Versi 1 Lembar A3'!P80="","",'Form FGD RT Versi 1 Lembar A3'!P80)</f>
        <v/>
      </c>
      <c r="T86" s="359" t="str">
        <f>IF('Form FGD RT Versi 1 Lembar A3'!Q80="","",'Form FGD RT Versi 1 Lembar A3'!Q80)</f>
        <v/>
      </c>
      <c r="U86" s="396" t="str">
        <f t="shared" si="1"/>
        <v/>
      </c>
      <c r="V86" s="178"/>
    </row>
    <row r="87" spans="2:22" ht="18.75" customHeight="1" x14ac:dyDescent="0.25">
      <c r="B87" s="156">
        <v>71</v>
      </c>
      <c r="C87" s="63" t="str">
        <f>IF('Form FGD RT Versi 1 Lembar A3'!D81="","",'Form FGD RT Versi 1 Lembar A3'!D81)</f>
        <v/>
      </c>
      <c r="D87" s="159" t="str">
        <f>IF('Form FGD RT Versi 1 Lembar A3'!E41="","",'Form FGD RT Versi 1 Lembar A3'!E41)</f>
        <v/>
      </c>
      <c r="E87" s="590" t="str">
        <f>IF('Form FGD RT Versi 1 Lembar A3'!F81="","",'Form FGD RT Versi 1 Lembar A3'!F81)</f>
        <v/>
      </c>
      <c r="F87" s="813" t="str">
        <f>IF('Form FGD RT Versi 1 Lembar A3'!G81="","",'Form FGD RT Versi 1 Lembar A3'!G81)</f>
        <v/>
      </c>
      <c r="G87" s="172" t="str">
        <f>IF('Form FGD RT Versi 1 Lembar A3'!H81="","",'Form FGD RT Versi 1 Lembar A3'!H81)</f>
        <v/>
      </c>
      <c r="H87" s="595" t="str">
        <f>IF('Form FGD RT Versi 1 Lembar A3'!I81="","",'Form FGD RT Versi 1 Lembar A3'!I81)</f>
        <v/>
      </c>
      <c r="I87" s="800"/>
      <c r="J87" s="801"/>
      <c r="K87" s="800"/>
      <c r="L87" s="801"/>
      <c r="M87" s="590" t="str">
        <f>IF('Form FGD RT Versi 1 Lembar A3'!J81="","",'Form FGD RT Versi 1 Lembar A3'!J81)</f>
        <v/>
      </c>
      <c r="N87" s="297" t="str">
        <f>IF('Form FGD RT Versi 1 Lembar A3'!K81="","",'Form FGD RT Versi 1 Lembar A3'!K81)</f>
        <v/>
      </c>
      <c r="O87" s="359" t="str">
        <f>IF('Form FGD RT Versi 1 Lembar A3'!L81="","",'Form FGD RT Versi 1 Lembar A3'!L81)</f>
        <v/>
      </c>
      <c r="P87" s="172" t="str">
        <f>IF('Form FGD RT Versi 1 Lembar A3'!M81="","",'Form FGD RT Versi 1 Lembar A3'!M81)</f>
        <v/>
      </c>
      <c r="Q87" s="298" t="str">
        <f>IF('Form FGD RT Versi 1 Lembar A3'!N81="","",'Form FGD RT Versi 1 Lembar A3'!N81)</f>
        <v/>
      </c>
      <c r="R87" s="359" t="str">
        <f>IF('Form FGD RT Versi 1 Lembar A3'!O81="","",'Form FGD RT Versi 1 Lembar A3'!O81)</f>
        <v/>
      </c>
      <c r="S87" s="172" t="str">
        <f>IF('Form FGD RT Versi 1 Lembar A3'!P81="","",'Form FGD RT Versi 1 Lembar A3'!P81)</f>
        <v/>
      </c>
      <c r="T87" s="359" t="str">
        <f>IF('Form FGD RT Versi 1 Lembar A3'!Q81="","",'Form FGD RT Versi 1 Lembar A3'!Q81)</f>
        <v/>
      </c>
      <c r="U87" s="396" t="str">
        <f t="shared" si="1"/>
        <v/>
      </c>
      <c r="V87" s="178"/>
    </row>
    <row r="88" spans="2:22" ht="18.75" customHeight="1" x14ac:dyDescent="0.25">
      <c r="B88" s="156">
        <v>72</v>
      </c>
      <c r="C88" s="63" t="str">
        <f>IF('Form FGD RT Versi 1 Lembar A3'!D82="","",'Form FGD RT Versi 1 Lembar A3'!D82)</f>
        <v/>
      </c>
      <c r="D88" s="159" t="str">
        <f>IF('Form FGD RT Versi 1 Lembar A3'!E42="","",'Form FGD RT Versi 1 Lembar A3'!E42)</f>
        <v/>
      </c>
      <c r="E88" s="590" t="str">
        <f>IF('Form FGD RT Versi 1 Lembar A3'!F82="","",'Form FGD RT Versi 1 Lembar A3'!F82)</f>
        <v/>
      </c>
      <c r="F88" s="813" t="str">
        <f>IF('Form FGD RT Versi 1 Lembar A3'!G82="","",'Form FGD RT Versi 1 Lembar A3'!G82)</f>
        <v/>
      </c>
      <c r="G88" s="172" t="str">
        <f>IF('Form FGD RT Versi 1 Lembar A3'!H82="","",'Form FGD RT Versi 1 Lembar A3'!H82)</f>
        <v/>
      </c>
      <c r="H88" s="595" t="str">
        <f>IF('Form FGD RT Versi 1 Lembar A3'!I82="","",'Form FGD RT Versi 1 Lembar A3'!I82)</f>
        <v/>
      </c>
      <c r="I88" s="800"/>
      <c r="J88" s="801"/>
      <c r="K88" s="800"/>
      <c r="L88" s="801"/>
      <c r="M88" s="590" t="str">
        <f>IF('Form FGD RT Versi 1 Lembar A3'!J82="","",'Form FGD RT Versi 1 Lembar A3'!J82)</f>
        <v/>
      </c>
      <c r="N88" s="297" t="str">
        <f>IF('Form FGD RT Versi 1 Lembar A3'!K82="","",'Form FGD RT Versi 1 Lembar A3'!K82)</f>
        <v/>
      </c>
      <c r="O88" s="359" t="str">
        <f>IF('Form FGD RT Versi 1 Lembar A3'!L82="","",'Form FGD RT Versi 1 Lembar A3'!L82)</f>
        <v/>
      </c>
      <c r="P88" s="172" t="str">
        <f>IF('Form FGD RT Versi 1 Lembar A3'!M82="","",'Form FGD RT Versi 1 Lembar A3'!M82)</f>
        <v/>
      </c>
      <c r="Q88" s="298" t="str">
        <f>IF('Form FGD RT Versi 1 Lembar A3'!N82="","",'Form FGD RT Versi 1 Lembar A3'!N82)</f>
        <v/>
      </c>
      <c r="R88" s="359" t="str">
        <f>IF('Form FGD RT Versi 1 Lembar A3'!O82="","",'Form FGD RT Versi 1 Lembar A3'!O82)</f>
        <v/>
      </c>
      <c r="S88" s="172" t="str">
        <f>IF('Form FGD RT Versi 1 Lembar A3'!P82="","",'Form FGD RT Versi 1 Lembar A3'!P82)</f>
        <v/>
      </c>
      <c r="T88" s="359" t="str">
        <f>IF('Form FGD RT Versi 1 Lembar A3'!Q82="","",'Form FGD RT Versi 1 Lembar A3'!Q82)</f>
        <v/>
      </c>
      <c r="U88" s="396" t="str">
        <f t="shared" si="1"/>
        <v/>
      </c>
      <c r="V88" s="178"/>
    </row>
    <row r="89" spans="2:22" ht="18.75" customHeight="1" x14ac:dyDescent="0.25">
      <c r="B89" s="156">
        <v>73</v>
      </c>
      <c r="C89" s="63" t="str">
        <f>IF('Form FGD RT Versi 1 Lembar A3'!D83="","",'Form FGD RT Versi 1 Lembar A3'!D83)</f>
        <v/>
      </c>
      <c r="D89" s="159" t="str">
        <f>IF('Form FGD RT Versi 1 Lembar A3'!E43="","",'Form FGD RT Versi 1 Lembar A3'!E43)</f>
        <v/>
      </c>
      <c r="E89" s="590" t="str">
        <f>IF('Form FGD RT Versi 1 Lembar A3'!F83="","",'Form FGD RT Versi 1 Lembar A3'!F83)</f>
        <v/>
      </c>
      <c r="F89" s="813" t="str">
        <f>IF('Form FGD RT Versi 1 Lembar A3'!G83="","",'Form FGD RT Versi 1 Lembar A3'!G83)</f>
        <v/>
      </c>
      <c r="G89" s="172" t="str">
        <f>IF('Form FGD RT Versi 1 Lembar A3'!H83="","",'Form FGD RT Versi 1 Lembar A3'!H83)</f>
        <v/>
      </c>
      <c r="H89" s="595" t="str">
        <f>IF('Form FGD RT Versi 1 Lembar A3'!I83="","",'Form FGD RT Versi 1 Lembar A3'!I83)</f>
        <v/>
      </c>
      <c r="I89" s="800"/>
      <c r="J89" s="801"/>
      <c r="K89" s="800"/>
      <c r="L89" s="801"/>
      <c r="M89" s="590" t="str">
        <f>IF('Form FGD RT Versi 1 Lembar A3'!J83="","",'Form FGD RT Versi 1 Lembar A3'!J83)</f>
        <v/>
      </c>
      <c r="N89" s="297" t="str">
        <f>IF('Form FGD RT Versi 1 Lembar A3'!K83="","",'Form FGD RT Versi 1 Lembar A3'!K83)</f>
        <v/>
      </c>
      <c r="O89" s="359" t="str">
        <f>IF('Form FGD RT Versi 1 Lembar A3'!L83="","",'Form FGD RT Versi 1 Lembar A3'!L83)</f>
        <v/>
      </c>
      <c r="P89" s="172" t="str">
        <f>IF('Form FGD RT Versi 1 Lembar A3'!M83="","",'Form FGD RT Versi 1 Lembar A3'!M83)</f>
        <v/>
      </c>
      <c r="Q89" s="298" t="str">
        <f>IF('Form FGD RT Versi 1 Lembar A3'!N83="","",'Form FGD RT Versi 1 Lembar A3'!N83)</f>
        <v/>
      </c>
      <c r="R89" s="359" t="str">
        <f>IF('Form FGD RT Versi 1 Lembar A3'!O83="","",'Form FGD RT Versi 1 Lembar A3'!O83)</f>
        <v/>
      </c>
      <c r="S89" s="172" t="str">
        <f>IF('Form FGD RT Versi 1 Lembar A3'!P83="","",'Form FGD RT Versi 1 Lembar A3'!P83)</f>
        <v/>
      </c>
      <c r="T89" s="359" t="str">
        <f>IF('Form FGD RT Versi 1 Lembar A3'!Q83="","",'Form FGD RT Versi 1 Lembar A3'!Q83)</f>
        <v/>
      </c>
      <c r="U89" s="396" t="str">
        <f t="shared" si="1"/>
        <v/>
      </c>
      <c r="V89" s="178"/>
    </row>
    <row r="90" spans="2:22" ht="18.75" customHeight="1" x14ac:dyDescent="0.25">
      <c r="B90" s="156">
        <v>74</v>
      </c>
      <c r="C90" s="63" t="str">
        <f>IF('Form FGD RT Versi 1 Lembar A3'!D84="","",'Form FGD RT Versi 1 Lembar A3'!D84)</f>
        <v/>
      </c>
      <c r="D90" s="159" t="str">
        <f>IF('Form FGD RT Versi 1 Lembar A3'!E44="","",'Form FGD RT Versi 1 Lembar A3'!E44)</f>
        <v/>
      </c>
      <c r="E90" s="590" t="str">
        <f>IF('Form FGD RT Versi 1 Lembar A3'!F84="","",'Form FGD RT Versi 1 Lembar A3'!F84)</f>
        <v/>
      </c>
      <c r="F90" s="813" t="str">
        <f>IF('Form FGD RT Versi 1 Lembar A3'!G84="","",'Form FGD RT Versi 1 Lembar A3'!G84)</f>
        <v/>
      </c>
      <c r="G90" s="172" t="str">
        <f>IF('Form FGD RT Versi 1 Lembar A3'!H84="","",'Form FGD RT Versi 1 Lembar A3'!H84)</f>
        <v/>
      </c>
      <c r="H90" s="595" t="str">
        <f>IF('Form FGD RT Versi 1 Lembar A3'!I84="","",'Form FGD RT Versi 1 Lembar A3'!I84)</f>
        <v/>
      </c>
      <c r="I90" s="800"/>
      <c r="J90" s="801"/>
      <c r="K90" s="800"/>
      <c r="L90" s="801"/>
      <c r="M90" s="590" t="str">
        <f>IF('Form FGD RT Versi 1 Lembar A3'!J84="","",'Form FGD RT Versi 1 Lembar A3'!J84)</f>
        <v/>
      </c>
      <c r="N90" s="297" t="str">
        <f>IF('Form FGD RT Versi 1 Lembar A3'!K84="","",'Form FGD RT Versi 1 Lembar A3'!K84)</f>
        <v/>
      </c>
      <c r="O90" s="359" t="str">
        <f>IF('Form FGD RT Versi 1 Lembar A3'!L84="","",'Form FGD RT Versi 1 Lembar A3'!L84)</f>
        <v/>
      </c>
      <c r="P90" s="172" t="str">
        <f>IF('Form FGD RT Versi 1 Lembar A3'!M84="","",'Form FGD RT Versi 1 Lembar A3'!M84)</f>
        <v/>
      </c>
      <c r="Q90" s="298" t="str">
        <f>IF('Form FGD RT Versi 1 Lembar A3'!N84="","",'Form FGD RT Versi 1 Lembar A3'!N84)</f>
        <v/>
      </c>
      <c r="R90" s="359" t="str">
        <f>IF('Form FGD RT Versi 1 Lembar A3'!O84="","",'Form FGD RT Versi 1 Lembar A3'!O84)</f>
        <v/>
      </c>
      <c r="S90" s="172" t="str">
        <f>IF('Form FGD RT Versi 1 Lembar A3'!P84="","",'Form FGD RT Versi 1 Lembar A3'!P84)</f>
        <v/>
      </c>
      <c r="T90" s="359" t="str">
        <f>IF('Form FGD RT Versi 1 Lembar A3'!Q84="","",'Form FGD RT Versi 1 Lembar A3'!Q84)</f>
        <v/>
      </c>
      <c r="U90" s="396" t="str">
        <f t="shared" si="1"/>
        <v/>
      </c>
      <c r="V90" s="178"/>
    </row>
    <row r="91" spans="2:22" ht="18.75" customHeight="1" x14ac:dyDescent="0.25">
      <c r="B91" s="156">
        <v>75</v>
      </c>
      <c r="C91" s="63" t="str">
        <f>IF('Form FGD RT Versi 1 Lembar A3'!D85="","",'Form FGD RT Versi 1 Lembar A3'!D85)</f>
        <v/>
      </c>
      <c r="D91" s="159" t="str">
        <f>IF('Form FGD RT Versi 1 Lembar A3'!E45="","",'Form FGD RT Versi 1 Lembar A3'!E45)</f>
        <v/>
      </c>
      <c r="E91" s="590" t="str">
        <f>IF('Form FGD RT Versi 1 Lembar A3'!F85="","",'Form FGD RT Versi 1 Lembar A3'!F85)</f>
        <v/>
      </c>
      <c r="F91" s="813" t="str">
        <f>IF('Form FGD RT Versi 1 Lembar A3'!G85="","",'Form FGD RT Versi 1 Lembar A3'!G85)</f>
        <v/>
      </c>
      <c r="G91" s="172" t="str">
        <f>IF('Form FGD RT Versi 1 Lembar A3'!H85="","",'Form FGD RT Versi 1 Lembar A3'!H85)</f>
        <v/>
      </c>
      <c r="H91" s="595" t="str">
        <f>IF('Form FGD RT Versi 1 Lembar A3'!I85="","",'Form FGD RT Versi 1 Lembar A3'!I85)</f>
        <v/>
      </c>
      <c r="I91" s="800"/>
      <c r="J91" s="801"/>
      <c r="K91" s="800"/>
      <c r="L91" s="801"/>
      <c r="M91" s="590" t="str">
        <f>IF('Form FGD RT Versi 1 Lembar A3'!J85="","",'Form FGD RT Versi 1 Lembar A3'!J85)</f>
        <v/>
      </c>
      <c r="N91" s="297" t="str">
        <f>IF('Form FGD RT Versi 1 Lembar A3'!K85="","",'Form FGD RT Versi 1 Lembar A3'!K85)</f>
        <v/>
      </c>
      <c r="O91" s="359" t="str">
        <f>IF('Form FGD RT Versi 1 Lembar A3'!L85="","",'Form FGD RT Versi 1 Lembar A3'!L85)</f>
        <v/>
      </c>
      <c r="P91" s="172" t="str">
        <f>IF('Form FGD RT Versi 1 Lembar A3'!M85="","",'Form FGD RT Versi 1 Lembar A3'!M85)</f>
        <v/>
      </c>
      <c r="Q91" s="298" t="str">
        <f>IF('Form FGD RT Versi 1 Lembar A3'!N85="","",'Form FGD RT Versi 1 Lembar A3'!N85)</f>
        <v/>
      </c>
      <c r="R91" s="359" t="str">
        <f>IF('Form FGD RT Versi 1 Lembar A3'!O85="","",'Form FGD RT Versi 1 Lembar A3'!O85)</f>
        <v/>
      </c>
      <c r="S91" s="172" t="str">
        <f>IF('Form FGD RT Versi 1 Lembar A3'!P85="","",'Form FGD RT Versi 1 Lembar A3'!P85)</f>
        <v/>
      </c>
      <c r="T91" s="359" t="str">
        <f>IF('Form FGD RT Versi 1 Lembar A3'!Q85="","",'Form FGD RT Versi 1 Lembar A3'!Q85)</f>
        <v/>
      </c>
      <c r="U91" s="396" t="str">
        <f t="shared" si="1"/>
        <v/>
      </c>
      <c r="V91" s="178"/>
    </row>
    <row r="92" spans="2:22" ht="18.75" customHeight="1" x14ac:dyDescent="0.25">
      <c r="B92" s="156">
        <v>76</v>
      </c>
      <c r="C92" s="63" t="str">
        <f>IF('Form FGD RT Versi 1 Lembar A3'!D86="","",'Form FGD RT Versi 1 Lembar A3'!D86)</f>
        <v/>
      </c>
      <c r="D92" s="159" t="str">
        <f>IF('Form FGD RT Versi 1 Lembar A3'!E46="","",'Form FGD RT Versi 1 Lembar A3'!E46)</f>
        <v/>
      </c>
      <c r="E92" s="590" t="str">
        <f>IF('Form FGD RT Versi 1 Lembar A3'!F86="","",'Form FGD RT Versi 1 Lembar A3'!F86)</f>
        <v/>
      </c>
      <c r="F92" s="813" t="str">
        <f>IF('Form FGD RT Versi 1 Lembar A3'!G86="","",'Form FGD RT Versi 1 Lembar A3'!G86)</f>
        <v/>
      </c>
      <c r="G92" s="172" t="str">
        <f>IF('Form FGD RT Versi 1 Lembar A3'!H86="","",'Form FGD RT Versi 1 Lembar A3'!H86)</f>
        <v/>
      </c>
      <c r="H92" s="595" t="str">
        <f>IF('Form FGD RT Versi 1 Lembar A3'!I86="","",'Form FGD RT Versi 1 Lembar A3'!I86)</f>
        <v/>
      </c>
      <c r="I92" s="800"/>
      <c r="J92" s="801"/>
      <c r="K92" s="800"/>
      <c r="L92" s="801"/>
      <c r="M92" s="590" t="str">
        <f>IF('Form FGD RT Versi 1 Lembar A3'!J86="","",'Form FGD RT Versi 1 Lembar A3'!J86)</f>
        <v/>
      </c>
      <c r="N92" s="297" t="str">
        <f>IF('Form FGD RT Versi 1 Lembar A3'!K86="","",'Form FGD RT Versi 1 Lembar A3'!K86)</f>
        <v/>
      </c>
      <c r="O92" s="359" t="str">
        <f>IF('Form FGD RT Versi 1 Lembar A3'!L86="","",'Form FGD RT Versi 1 Lembar A3'!L86)</f>
        <v/>
      </c>
      <c r="P92" s="172" t="str">
        <f>IF('Form FGD RT Versi 1 Lembar A3'!M86="","",'Form FGD RT Versi 1 Lembar A3'!M86)</f>
        <v/>
      </c>
      <c r="Q92" s="298" t="str">
        <f>IF('Form FGD RT Versi 1 Lembar A3'!N86="","",'Form FGD RT Versi 1 Lembar A3'!N86)</f>
        <v/>
      </c>
      <c r="R92" s="359" t="str">
        <f>IF('Form FGD RT Versi 1 Lembar A3'!O86="","",'Form FGD RT Versi 1 Lembar A3'!O86)</f>
        <v/>
      </c>
      <c r="S92" s="172" t="str">
        <f>IF('Form FGD RT Versi 1 Lembar A3'!P86="","",'Form FGD RT Versi 1 Lembar A3'!P86)</f>
        <v/>
      </c>
      <c r="T92" s="359" t="str">
        <f>IF('Form FGD RT Versi 1 Lembar A3'!Q86="","",'Form FGD RT Versi 1 Lembar A3'!Q86)</f>
        <v/>
      </c>
      <c r="U92" s="396" t="str">
        <f t="shared" si="1"/>
        <v/>
      </c>
      <c r="V92" s="178"/>
    </row>
    <row r="93" spans="2:22" ht="18.75" customHeight="1" x14ac:dyDescent="0.25">
      <c r="B93" s="156">
        <v>77</v>
      </c>
      <c r="C93" s="63" t="str">
        <f>IF('Form FGD RT Versi 1 Lembar A3'!D87="","",'Form FGD RT Versi 1 Lembar A3'!D87)</f>
        <v/>
      </c>
      <c r="D93" s="159" t="str">
        <f>IF('Form FGD RT Versi 1 Lembar A3'!E47="","",'Form FGD RT Versi 1 Lembar A3'!E47)</f>
        <v/>
      </c>
      <c r="E93" s="590" t="str">
        <f>IF('Form FGD RT Versi 1 Lembar A3'!F87="","",'Form FGD RT Versi 1 Lembar A3'!F87)</f>
        <v/>
      </c>
      <c r="F93" s="813" t="str">
        <f>IF('Form FGD RT Versi 1 Lembar A3'!G87="","",'Form FGD RT Versi 1 Lembar A3'!G87)</f>
        <v/>
      </c>
      <c r="G93" s="172" t="str">
        <f>IF('Form FGD RT Versi 1 Lembar A3'!H87="","",'Form FGD RT Versi 1 Lembar A3'!H87)</f>
        <v/>
      </c>
      <c r="H93" s="595" t="str">
        <f>IF('Form FGD RT Versi 1 Lembar A3'!I87="","",'Form FGD RT Versi 1 Lembar A3'!I87)</f>
        <v/>
      </c>
      <c r="I93" s="800"/>
      <c r="J93" s="801"/>
      <c r="K93" s="800"/>
      <c r="L93" s="801"/>
      <c r="M93" s="590" t="str">
        <f>IF('Form FGD RT Versi 1 Lembar A3'!J87="","",'Form FGD RT Versi 1 Lembar A3'!J87)</f>
        <v/>
      </c>
      <c r="N93" s="297" t="str">
        <f>IF('Form FGD RT Versi 1 Lembar A3'!K87="","",'Form FGD RT Versi 1 Lembar A3'!K87)</f>
        <v/>
      </c>
      <c r="O93" s="359" t="str">
        <f>IF('Form FGD RT Versi 1 Lembar A3'!L87="","",'Form FGD RT Versi 1 Lembar A3'!L87)</f>
        <v/>
      </c>
      <c r="P93" s="172" t="str">
        <f>IF('Form FGD RT Versi 1 Lembar A3'!M87="","",'Form FGD RT Versi 1 Lembar A3'!M87)</f>
        <v/>
      </c>
      <c r="Q93" s="298" t="str">
        <f>IF('Form FGD RT Versi 1 Lembar A3'!N87="","",'Form FGD RT Versi 1 Lembar A3'!N87)</f>
        <v/>
      </c>
      <c r="R93" s="359" t="str">
        <f>IF('Form FGD RT Versi 1 Lembar A3'!O87="","",'Form FGD RT Versi 1 Lembar A3'!O87)</f>
        <v/>
      </c>
      <c r="S93" s="172" t="str">
        <f>IF('Form FGD RT Versi 1 Lembar A3'!P87="","",'Form FGD RT Versi 1 Lembar A3'!P87)</f>
        <v/>
      </c>
      <c r="T93" s="359" t="str">
        <f>IF('Form FGD RT Versi 1 Lembar A3'!Q87="","",'Form FGD RT Versi 1 Lembar A3'!Q87)</f>
        <v/>
      </c>
      <c r="U93" s="396" t="str">
        <f t="shared" si="1"/>
        <v/>
      </c>
      <c r="V93" s="178"/>
    </row>
    <row r="94" spans="2:22" ht="18.75" customHeight="1" x14ac:dyDescent="0.25">
      <c r="B94" s="156">
        <v>78</v>
      </c>
      <c r="C94" s="63" t="str">
        <f>IF('Form FGD RT Versi 1 Lembar A3'!D88="","",'Form FGD RT Versi 1 Lembar A3'!D88)</f>
        <v/>
      </c>
      <c r="D94" s="159" t="str">
        <f>IF('Form FGD RT Versi 1 Lembar A3'!E48="","",'Form FGD RT Versi 1 Lembar A3'!E48)</f>
        <v/>
      </c>
      <c r="E94" s="590" t="str">
        <f>IF('Form FGD RT Versi 1 Lembar A3'!F88="","",'Form FGD RT Versi 1 Lembar A3'!F88)</f>
        <v/>
      </c>
      <c r="F94" s="813" t="str">
        <f>IF('Form FGD RT Versi 1 Lembar A3'!G88="","",'Form FGD RT Versi 1 Lembar A3'!G88)</f>
        <v/>
      </c>
      <c r="G94" s="172" t="str">
        <f>IF('Form FGD RT Versi 1 Lembar A3'!H88="","",'Form FGD RT Versi 1 Lembar A3'!H88)</f>
        <v/>
      </c>
      <c r="H94" s="595" t="str">
        <f>IF('Form FGD RT Versi 1 Lembar A3'!I88="","",'Form FGD RT Versi 1 Lembar A3'!I88)</f>
        <v/>
      </c>
      <c r="I94" s="800"/>
      <c r="J94" s="801"/>
      <c r="K94" s="800"/>
      <c r="L94" s="801"/>
      <c r="M94" s="590" t="str">
        <f>IF('Form FGD RT Versi 1 Lembar A3'!J88="","",'Form FGD RT Versi 1 Lembar A3'!J88)</f>
        <v/>
      </c>
      <c r="N94" s="297" t="str">
        <f>IF('Form FGD RT Versi 1 Lembar A3'!K88="","",'Form FGD RT Versi 1 Lembar A3'!K88)</f>
        <v/>
      </c>
      <c r="O94" s="359" t="str">
        <f>IF('Form FGD RT Versi 1 Lembar A3'!L88="","",'Form FGD RT Versi 1 Lembar A3'!L88)</f>
        <v/>
      </c>
      <c r="P94" s="172" t="str">
        <f>IF('Form FGD RT Versi 1 Lembar A3'!M88="","",'Form FGD RT Versi 1 Lembar A3'!M88)</f>
        <v/>
      </c>
      <c r="Q94" s="298" t="str">
        <f>IF('Form FGD RT Versi 1 Lembar A3'!N88="","",'Form FGD RT Versi 1 Lembar A3'!N88)</f>
        <v/>
      </c>
      <c r="R94" s="359" t="str">
        <f>IF('Form FGD RT Versi 1 Lembar A3'!O88="","",'Form FGD RT Versi 1 Lembar A3'!O88)</f>
        <v/>
      </c>
      <c r="S94" s="172" t="str">
        <f>IF('Form FGD RT Versi 1 Lembar A3'!P88="","",'Form FGD RT Versi 1 Lembar A3'!P88)</f>
        <v/>
      </c>
      <c r="T94" s="359" t="str">
        <f>IF('Form FGD RT Versi 1 Lembar A3'!Q88="","",'Form FGD RT Versi 1 Lembar A3'!Q88)</f>
        <v/>
      </c>
      <c r="U94" s="396" t="str">
        <f t="shared" si="1"/>
        <v/>
      </c>
      <c r="V94" s="178"/>
    </row>
    <row r="95" spans="2:22" ht="18.75" customHeight="1" x14ac:dyDescent="0.25">
      <c r="B95" s="156">
        <v>79</v>
      </c>
      <c r="C95" s="63" t="str">
        <f>IF('Form FGD RT Versi 1 Lembar A3'!D89="","",'Form FGD RT Versi 1 Lembar A3'!D89)</f>
        <v/>
      </c>
      <c r="D95" s="159" t="str">
        <f>IF('Form FGD RT Versi 1 Lembar A3'!E49="","",'Form FGD RT Versi 1 Lembar A3'!E49)</f>
        <v/>
      </c>
      <c r="E95" s="590" t="str">
        <f>IF('Form FGD RT Versi 1 Lembar A3'!F89="","",'Form FGD RT Versi 1 Lembar A3'!F89)</f>
        <v/>
      </c>
      <c r="F95" s="813" t="str">
        <f>IF('Form FGD RT Versi 1 Lembar A3'!G89="","",'Form FGD RT Versi 1 Lembar A3'!G89)</f>
        <v/>
      </c>
      <c r="G95" s="172" t="str">
        <f>IF('Form FGD RT Versi 1 Lembar A3'!H89="","",'Form FGD RT Versi 1 Lembar A3'!H89)</f>
        <v/>
      </c>
      <c r="H95" s="595" t="str">
        <f>IF('Form FGD RT Versi 1 Lembar A3'!I89="","",'Form FGD RT Versi 1 Lembar A3'!I89)</f>
        <v/>
      </c>
      <c r="I95" s="800"/>
      <c r="J95" s="801"/>
      <c r="K95" s="800"/>
      <c r="L95" s="801"/>
      <c r="M95" s="590" t="str">
        <f>IF('Form FGD RT Versi 1 Lembar A3'!J89="","",'Form FGD RT Versi 1 Lembar A3'!J89)</f>
        <v/>
      </c>
      <c r="N95" s="297" t="str">
        <f>IF('Form FGD RT Versi 1 Lembar A3'!K89="","",'Form FGD RT Versi 1 Lembar A3'!K89)</f>
        <v/>
      </c>
      <c r="O95" s="359" t="str">
        <f>IF('Form FGD RT Versi 1 Lembar A3'!L89="","",'Form FGD RT Versi 1 Lembar A3'!L89)</f>
        <v/>
      </c>
      <c r="P95" s="172" t="str">
        <f>IF('Form FGD RT Versi 1 Lembar A3'!M89="","",'Form FGD RT Versi 1 Lembar A3'!M89)</f>
        <v/>
      </c>
      <c r="Q95" s="298" t="str">
        <f>IF('Form FGD RT Versi 1 Lembar A3'!N89="","",'Form FGD RT Versi 1 Lembar A3'!N89)</f>
        <v/>
      </c>
      <c r="R95" s="359" t="str">
        <f>IF('Form FGD RT Versi 1 Lembar A3'!O89="","",'Form FGD RT Versi 1 Lembar A3'!O89)</f>
        <v/>
      </c>
      <c r="S95" s="172" t="str">
        <f>IF('Form FGD RT Versi 1 Lembar A3'!P89="","",'Form FGD RT Versi 1 Lembar A3'!P89)</f>
        <v/>
      </c>
      <c r="T95" s="359" t="str">
        <f>IF('Form FGD RT Versi 1 Lembar A3'!Q89="","",'Form FGD RT Versi 1 Lembar A3'!Q89)</f>
        <v/>
      </c>
      <c r="U95" s="396" t="str">
        <f t="shared" si="1"/>
        <v/>
      </c>
      <c r="V95" s="178"/>
    </row>
    <row r="96" spans="2:22" ht="18.75" customHeight="1" x14ac:dyDescent="0.25">
      <c r="B96" s="156">
        <v>80</v>
      </c>
      <c r="C96" s="63" t="str">
        <f>IF('Form FGD RT Versi 1 Lembar A3'!D90="","",'Form FGD RT Versi 1 Lembar A3'!D90)</f>
        <v/>
      </c>
      <c r="D96" s="159" t="str">
        <f>IF('Form FGD RT Versi 1 Lembar A3'!E50="","",'Form FGD RT Versi 1 Lembar A3'!E50)</f>
        <v/>
      </c>
      <c r="E96" s="590" t="str">
        <f>IF('Form FGD RT Versi 1 Lembar A3'!F90="","",'Form FGD RT Versi 1 Lembar A3'!F90)</f>
        <v/>
      </c>
      <c r="F96" s="813" t="str">
        <f>IF('Form FGD RT Versi 1 Lembar A3'!G90="","",'Form FGD RT Versi 1 Lembar A3'!G90)</f>
        <v/>
      </c>
      <c r="G96" s="172" t="str">
        <f>IF('Form FGD RT Versi 1 Lembar A3'!H90="","",'Form FGD RT Versi 1 Lembar A3'!H90)</f>
        <v/>
      </c>
      <c r="H96" s="595" t="str">
        <f>IF('Form FGD RT Versi 1 Lembar A3'!I90="","",'Form FGD RT Versi 1 Lembar A3'!I90)</f>
        <v/>
      </c>
      <c r="I96" s="800"/>
      <c r="J96" s="801"/>
      <c r="K96" s="800"/>
      <c r="L96" s="801"/>
      <c r="M96" s="590" t="str">
        <f>IF('Form FGD RT Versi 1 Lembar A3'!J90="","",'Form FGD RT Versi 1 Lembar A3'!J90)</f>
        <v/>
      </c>
      <c r="N96" s="297" t="str">
        <f>IF('Form FGD RT Versi 1 Lembar A3'!K90="","",'Form FGD RT Versi 1 Lembar A3'!K90)</f>
        <v/>
      </c>
      <c r="O96" s="359" t="str">
        <f>IF('Form FGD RT Versi 1 Lembar A3'!L90="","",'Form FGD RT Versi 1 Lembar A3'!L90)</f>
        <v/>
      </c>
      <c r="P96" s="172" t="str">
        <f>IF('Form FGD RT Versi 1 Lembar A3'!M90="","",'Form FGD RT Versi 1 Lembar A3'!M90)</f>
        <v/>
      </c>
      <c r="Q96" s="298" t="str">
        <f>IF('Form FGD RT Versi 1 Lembar A3'!N90="","",'Form FGD RT Versi 1 Lembar A3'!N90)</f>
        <v/>
      </c>
      <c r="R96" s="359" t="str">
        <f>IF('Form FGD RT Versi 1 Lembar A3'!O90="","",'Form FGD RT Versi 1 Lembar A3'!O90)</f>
        <v/>
      </c>
      <c r="S96" s="172" t="str">
        <f>IF('Form FGD RT Versi 1 Lembar A3'!P90="","",'Form FGD RT Versi 1 Lembar A3'!P90)</f>
        <v/>
      </c>
      <c r="T96" s="359" t="str">
        <f>IF('Form FGD RT Versi 1 Lembar A3'!Q90="","",'Form FGD RT Versi 1 Lembar A3'!Q90)</f>
        <v/>
      </c>
      <c r="U96" s="396" t="str">
        <f t="shared" si="1"/>
        <v/>
      </c>
      <c r="V96" s="178"/>
    </row>
    <row r="97" spans="2:22" ht="18.75" customHeight="1" x14ac:dyDescent="0.25">
      <c r="B97" s="156">
        <v>81</v>
      </c>
      <c r="C97" s="63" t="str">
        <f>IF('Form FGD RT Versi 1 Lembar A3'!D91="","",'Form FGD RT Versi 1 Lembar A3'!D91)</f>
        <v/>
      </c>
      <c r="D97" s="159" t="str">
        <f>IF('Form FGD RT Versi 1 Lembar A3'!E51="","",'Form FGD RT Versi 1 Lembar A3'!E51)</f>
        <v/>
      </c>
      <c r="E97" s="590" t="str">
        <f>IF('Form FGD RT Versi 1 Lembar A3'!F91="","",'Form FGD RT Versi 1 Lembar A3'!F91)</f>
        <v/>
      </c>
      <c r="F97" s="813" t="str">
        <f>IF('Form FGD RT Versi 1 Lembar A3'!G91="","",'Form FGD RT Versi 1 Lembar A3'!G91)</f>
        <v/>
      </c>
      <c r="G97" s="172" t="str">
        <f>IF('Form FGD RT Versi 1 Lembar A3'!H91="","",'Form FGD RT Versi 1 Lembar A3'!H91)</f>
        <v/>
      </c>
      <c r="H97" s="595" t="str">
        <f>IF('Form FGD RT Versi 1 Lembar A3'!I91="","",'Form FGD RT Versi 1 Lembar A3'!I91)</f>
        <v/>
      </c>
      <c r="I97" s="800"/>
      <c r="J97" s="801"/>
      <c r="K97" s="800"/>
      <c r="L97" s="801"/>
      <c r="M97" s="590" t="str">
        <f>IF('Form FGD RT Versi 1 Lembar A3'!J91="","",'Form FGD RT Versi 1 Lembar A3'!J91)</f>
        <v/>
      </c>
      <c r="N97" s="297" t="str">
        <f>IF('Form FGD RT Versi 1 Lembar A3'!K91="","",'Form FGD RT Versi 1 Lembar A3'!K91)</f>
        <v/>
      </c>
      <c r="O97" s="359" t="str">
        <f>IF('Form FGD RT Versi 1 Lembar A3'!L91="","",'Form FGD RT Versi 1 Lembar A3'!L91)</f>
        <v/>
      </c>
      <c r="P97" s="172" t="str">
        <f>IF('Form FGD RT Versi 1 Lembar A3'!M91="","",'Form FGD RT Versi 1 Lembar A3'!M91)</f>
        <v/>
      </c>
      <c r="Q97" s="298" t="str">
        <f>IF('Form FGD RT Versi 1 Lembar A3'!N91="","",'Form FGD RT Versi 1 Lembar A3'!N91)</f>
        <v/>
      </c>
      <c r="R97" s="359" t="str">
        <f>IF('Form FGD RT Versi 1 Lembar A3'!O91="","",'Form FGD RT Versi 1 Lembar A3'!O91)</f>
        <v/>
      </c>
      <c r="S97" s="172" t="str">
        <f>IF('Form FGD RT Versi 1 Lembar A3'!P91="","",'Form FGD RT Versi 1 Lembar A3'!P91)</f>
        <v/>
      </c>
      <c r="T97" s="359" t="str">
        <f>IF('Form FGD RT Versi 1 Lembar A3'!Q91="","",'Form FGD RT Versi 1 Lembar A3'!Q91)</f>
        <v/>
      </c>
      <c r="U97" s="396" t="str">
        <f t="shared" si="1"/>
        <v/>
      </c>
      <c r="V97" s="178"/>
    </row>
    <row r="98" spans="2:22" ht="18.75" customHeight="1" x14ac:dyDescent="0.25">
      <c r="B98" s="156">
        <v>82</v>
      </c>
      <c r="C98" s="63" t="str">
        <f>IF('Form FGD RT Versi 1 Lembar A3'!D92="","",'Form FGD RT Versi 1 Lembar A3'!D92)</f>
        <v/>
      </c>
      <c r="D98" s="159" t="str">
        <f>IF('Form FGD RT Versi 1 Lembar A3'!E52="","",'Form FGD RT Versi 1 Lembar A3'!E52)</f>
        <v/>
      </c>
      <c r="E98" s="590" t="str">
        <f>IF('Form FGD RT Versi 1 Lembar A3'!F92="","",'Form FGD RT Versi 1 Lembar A3'!F92)</f>
        <v/>
      </c>
      <c r="F98" s="813" t="str">
        <f>IF('Form FGD RT Versi 1 Lembar A3'!G92="","",'Form FGD RT Versi 1 Lembar A3'!G92)</f>
        <v/>
      </c>
      <c r="G98" s="172" t="str">
        <f>IF('Form FGD RT Versi 1 Lembar A3'!H92="","",'Form FGD RT Versi 1 Lembar A3'!H92)</f>
        <v/>
      </c>
      <c r="H98" s="595" t="str">
        <f>IF('Form FGD RT Versi 1 Lembar A3'!I92="","",'Form FGD RT Versi 1 Lembar A3'!I92)</f>
        <v/>
      </c>
      <c r="I98" s="800"/>
      <c r="J98" s="801"/>
      <c r="K98" s="800"/>
      <c r="L98" s="801"/>
      <c r="M98" s="590" t="str">
        <f>IF('Form FGD RT Versi 1 Lembar A3'!J92="","",'Form FGD RT Versi 1 Lembar A3'!J92)</f>
        <v/>
      </c>
      <c r="N98" s="297" t="str">
        <f>IF('Form FGD RT Versi 1 Lembar A3'!K92="","",'Form FGD RT Versi 1 Lembar A3'!K92)</f>
        <v/>
      </c>
      <c r="O98" s="359" t="str">
        <f>IF('Form FGD RT Versi 1 Lembar A3'!L92="","",'Form FGD RT Versi 1 Lembar A3'!L92)</f>
        <v/>
      </c>
      <c r="P98" s="172" t="str">
        <f>IF('Form FGD RT Versi 1 Lembar A3'!M92="","",'Form FGD RT Versi 1 Lembar A3'!M92)</f>
        <v/>
      </c>
      <c r="Q98" s="298" t="str">
        <f>IF('Form FGD RT Versi 1 Lembar A3'!N92="","",'Form FGD RT Versi 1 Lembar A3'!N92)</f>
        <v/>
      </c>
      <c r="R98" s="359" t="str">
        <f>IF('Form FGD RT Versi 1 Lembar A3'!O92="","",'Form FGD RT Versi 1 Lembar A3'!O92)</f>
        <v/>
      </c>
      <c r="S98" s="172" t="str">
        <f>IF('Form FGD RT Versi 1 Lembar A3'!P92="","",'Form FGD RT Versi 1 Lembar A3'!P92)</f>
        <v/>
      </c>
      <c r="T98" s="359" t="str">
        <f>IF('Form FGD RT Versi 1 Lembar A3'!Q92="","",'Form FGD RT Versi 1 Lembar A3'!Q92)</f>
        <v/>
      </c>
      <c r="U98" s="396" t="str">
        <f t="shared" si="1"/>
        <v/>
      </c>
      <c r="V98" s="178"/>
    </row>
    <row r="99" spans="2:22" ht="18.75" customHeight="1" x14ac:dyDescent="0.25">
      <c r="B99" s="156">
        <v>83</v>
      </c>
      <c r="C99" s="63" t="str">
        <f>IF('Form FGD RT Versi 1 Lembar A3'!D93="","",'Form FGD RT Versi 1 Lembar A3'!D93)</f>
        <v/>
      </c>
      <c r="D99" s="159" t="str">
        <f>IF('Form FGD RT Versi 1 Lembar A3'!E53="","",'Form FGD RT Versi 1 Lembar A3'!E53)</f>
        <v/>
      </c>
      <c r="E99" s="590" t="str">
        <f>IF('Form FGD RT Versi 1 Lembar A3'!F93="","",'Form FGD RT Versi 1 Lembar A3'!F93)</f>
        <v/>
      </c>
      <c r="F99" s="813" t="str">
        <f>IF('Form FGD RT Versi 1 Lembar A3'!G93="","",'Form FGD RT Versi 1 Lembar A3'!G93)</f>
        <v/>
      </c>
      <c r="G99" s="172" t="str">
        <f>IF('Form FGD RT Versi 1 Lembar A3'!H93="","",'Form FGD RT Versi 1 Lembar A3'!H93)</f>
        <v/>
      </c>
      <c r="H99" s="595" t="str">
        <f>IF('Form FGD RT Versi 1 Lembar A3'!I93="","",'Form FGD RT Versi 1 Lembar A3'!I93)</f>
        <v/>
      </c>
      <c r="I99" s="800"/>
      <c r="J99" s="801"/>
      <c r="K99" s="800"/>
      <c r="L99" s="801"/>
      <c r="M99" s="590" t="str">
        <f>IF('Form FGD RT Versi 1 Lembar A3'!J93="","",'Form FGD RT Versi 1 Lembar A3'!J93)</f>
        <v/>
      </c>
      <c r="N99" s="297" t="str">
        <f>IF('Form FGD RT Versi 1 Lembar A3'!K93="","",'Form FGD RT Versi 1 Lembar A3'!K93)</f>
        <v/>
      </c>
      <c r="O99" s="359" t="str">
        <f>IF('Form FGD RT Versi 1 Lembar A3'!L93="","",'Form FGD RT Versi 1 Lembar A3'!L93)</f>
        <v/>
      </c>
      <c r="P99" s="172" t="str">
        <f>IF('Form FGD RT Versi 1 Lembar A3'!M93="","",'Form FGD RT Versi 1 Lembar A3'!M93)</f>
        <v/>
      </c>
      <c r="Q99" s="298" t="str">
        <f>IF('Form FGD RT Versi 1 Lembar A3'!N93="","",'Form FGD RT Versi 1 Lembar A3'!N93)</f>
        <v/>
      </c>
      <c r="R99" s="359" t="str">
        <f>IF('Form FGD RT Versi 1 Lembar A3'!O93="","",'Form FGD RT Versi 1 Lembar A3'!O93)</f>
        <v/>
      </c>
      <c r="S99" s="172" t="str">
        <f>IF('Form FGD RT Versi 1 Lembar A3'!P93="","",'Form FGD RT Versi 1 Lembar A3'!P93)</f>
        <v/>
      </c>
      <c r="T99" s="359" t="str">
        <f>IF('Form FGD RT Versi 1 Lembar A3'!Q93="","",'Form FGD RT Versi 1 Lembar A3'!Q93)</f>
        <v/>
      </c>
      <c r="U99" s="396" t="str">
        <f t="shared" si="1"/>
        <v/>
      </c>
      <c r="V99" s="178"/>
    </row>
    <row r="100" spans="2:22" ht="18.75" customHeight="1" x14ac:dyDescent="0.25">
      <c r="B100" s="156">
        <v>84</v>
      </c>
      <c r="C100" s="63" t="str">
        <f>IF('Form FGD RT Versi 1 Lembar A3'!D94="","",'Form FGD RT Versi 1 Lembar A3'!D94)</f>
        <v/>
      </c>
      <c r="D100" s="159" t="str">
        <f>IF('Form FGD RT Versi 1 Lembar A3'!E54="","",'Form FGD RT Versi 1 Lembar A3'!E54)</f>
        <v/>
      </c>
      <c r="E100" s="590" t="str">
        <f>IF('Form FGD RT Versi 1 Lembar A3'!F94="","",'Form FGD RT Versi 1 Lembar A3'!F94)</f>
        <v/>
      </c>
      <c r="F100" s="813" t="str">
        <f>IF('Form FGD RT Versi 1 Lembar A3'!G94="","",'Form FGD RT Versi 1 Lembar A3'!G94)</f>
        <v/>
      </c>
      <c r="G100" s="172" t="str">
        <f>IF('Form FGD RT Versi 1 Lembar A3'!H94="","",'Form FGD RT Versi 1 Lembar A3'!H94)</f>
        <v/>
      </c>
      <c r="H100" s="595" t="str">
        <f>IF('Form FGD RT Versi 1 Lembar A3'!I94="","",'Form FGD RT Versi 1 Lembar A3'!I94)</f>
        <v/>
      </c>
      <c r="I100" s="800"/>
      <c r="J100" s="801"/>
      <c r="K100" s="800"/>
      <c r="L100" s="801"/>
      <c r="M100" s="590" t="str">
        <f>IF('Form FGD RT Versi 1 Lembar A3'!J94="","",'Form FGD RT Versi 1 Lembar A3'!J94)</f>
        <v/>
      </c>
      <c r="N100" s="297" t="str">
        <f>IF('Form FGD RT Versi 1 Lembar A3'!K94="","",'Form FGD RT Versi 1 Lembar A3'!K94)</f>
        <v/>
      </c>
      <c r="O100" s="359" t="str">
        <f>IF('Form FGD RT Versi 1 Lembar A3'!L94="","",'Form FGD RT Versi 1 Lembar A3'!L94)</f>
        <v/>
      </c>
      <c r="P100" s="172" t="str">
        <f>IF('Form FGD RT Versi 1 Lembar A3'!M94="","",'Form FGD RT Versi 1 Lembar A3'!M94)</f>
        <v/>
      </c>
      <c r="Q100" s="298" t="str">
        <f>IF('Form FGD RT Versi 1 Lembar A3'!N94="","",'Form FGD RT Versi 1 Lembar A3'!N94)</f>
        <v/>
      </c>
      <c r="R100" s="359" t="str">
        <f>IF('Form FGD RT Versi 1 Lembar A3'!O94="","",'Form FGD RT Versi 1 Lembar A3'!O94)</f>
        <v/>
      </c>
      <c r="S100" s="172" t="str">
        <f>IF('Form FGD RT Versi 1 Lembar A3'!P94="","",'Form FGD RT Versi 1 Lembar A3'!P94)</f>
        <v/>
      </c>
      <c r="T100" s="359" t="str">
        <f>IF('Form FGD RT Versi 1 Lembar A3'!Q94="","",'Form FGD RT Versi 1 Lembar A3'!Q94)</f>
        <v/>
      </c>
      <c r="U100" s="396" t="str">
        <f t="shared" si="1"/>
        <v/>
      </c>
      <c r="V100" s="178"/>
    </row>
    <row r="101" spans="2:22" ht="18.75" customHeight="1" x14ac:dyDescent="0.25">
      <c r="B101" s="156">
        <v>85</v>
      </c>
      <c r="C101" s="63" t="str">
        <f>IF('Form FGD RT Versi 1 Lembar A3'!D95="","",'Form FGD RT Versi 1 Lembar A3'!D95)</f>
        <v/>
      </c>
      <c r="D101" s="159" t="str">
        <f>IF('Form FGD RT Versi 1 Lembar A3'!E55="","",'Form FGD RT Versi 1 Lembar A3'!E55)</f>
        <v/>
      </c>
      <c r="E101" s="590" t="str">
        <f>IF('Form FGD RT Versi 1 Lembar A3'!F95="","",'Form FGD RT Versi 1 Lembar A3'!F95)</f>
        <v/>
      </c>
      <c r="F101" s="813" t="str">
        <f>IF('Form FGD RT Versi 1 Lembar A3'!G95="","",'Form FGD RT Versi 1 Lembar A3'!G95)</f>
        <v/>
      </c>
      <c r="G101" s="172" t="str">
        <f>IF('Form FGD RT Versi 1 Lembar A3'!H95="","",'Form FGD RT Versi 1 Lembar A3'!H95)</f>
        <v/>
      </c>
      <c r="H101" s="595" t="str">
        <f>IF('Form FGD RT Versi 1 Lembar A3'!I95="","",'Form FGD RT Versi 1 Lembar A3'!I95)</f>
        <v/>
      </c>
      <c r="I101" s="800"/>
      <c r="J101" s="801"/>
      <c r="K101" s="800"/>
      <c r="L101" s="801"/>
      <c r="M101" s="590" t="str">
        <f>IF('Form FGD RT Versi 1 Lembar A3'!J95="","",'Form FGD RT Versi 1 Lembar A3'!J95)</f>
        <v/>
      </c>
      <c r="N101" s="297" t="str">
        <f>IF('Form FGD RT Versi 1 Lembar A3'!K95="","",'Form FGD RT Versi 1 Lembar A3'!K95)</f>
        <v/>
      </c>
      <c r="O101" s="359" t="str">
        <f>IF('Form FGD RT Versi 1 Lembar A3'!L95="","",'Form FGD RT Versi 1 Lembar A3'!L95)</f>
        <v/>
      </c>
      <c r="P101" s="172" t="str">
        <f>IF('Form FGD RT Versi 1 Lembar A3'!M95="","",'Form FGD RT Versi 1 Lembar A3'!M95)</f>
        <v/>
      </c>
      <c r="Q101" s="298" t="str">
        <f>IF('Form FGD RT Versi 1 Lembar A3'!N95="","",'Form FGD RT Versi 1 Lembar A3'!N95)</f>
        <v/>
      </c>
      <c r="R101" s="359" t="str">
        <f>IF('Form FGD RT Versi 1 Lembar A3'!O95="","",'Form FGD RT Versi 1 Lembar A3'!O95)</f>
        <v/>
      </c>
      <c r="S101" s="172" t="str">
        <f>IF('Form FGD RT Versi 1 Lembar A3'!P95="","",'Form FGD RT Versi 1 Lembar A3'!P95)</f>
        <v/>
      </c>
      <c r="T101" s="359" t="str">
        <f>IF('Form FGD RT Versi 1 Lembar A3'!Q95="","",'Form FGD RT Versi 1 Lembar A3'!Q95)</f>
        <v/>
      </c>
      <c r="U101" s="396" t="str">
        <f t="shared" si="1"/>
        <v/>
      </c>
      <c r="V101" s="178"/>
    </row>
    <row r="102" spans="2:22" ht="18.75" customHeight="1" x14ac:dyDescent="0.25">
      <c r="B102" s="156">
        <v>86</v>
      </c>
      <c r="C102" s="63" t="str">
        <f>IF('Form FGD RT Versi 1 Lembar A3'!D96="","",'Form FGD RT Versi 1 Lembar A3'!D96)</f>
        <v/>
      </c>
      <c r="D102" s="159" t="str">
        <f>IF('Form FGD RT Versi 1 Lembar A3'!E56="","",'Form FGD RT Versi 1 Lembar A3'!E56)</f>
        <v/>
      </c>
      <c r="E102" s="590" t="str">
        <f>IF('Form FGD RT Versi 1 Lembar A3'!F96="","",'Form FGD RT Versi 1 Lembar A3'!F96)</f>
        <v/>
      </c>
      <c r="F102" s="813" t="str">
        <f>IF('Form FGD RT Versi 1 Lembar A3'!G96="","",'Form FGD RT Versi 1 Lembar A3'!G96)</f>
        <v/>
      </c>
      <c r="G102" s="172" t="str">
        <f>IF('Form FGD RT Versi 1 Lembar A3'!H96="","",'Form FGD RT Versi 1 Lembar A3'!H96)</f>
        <v/>
      </c>
      <c r="H102" s="595" t="str">
        <f>IF('Form FGD RT Versi 1 Lembar A3'!I96="","",'Form FGD RT Versi 1 Lembar A3'!I96)</f>
        <v/>
      </c>
      <c r="I102" s="800"/>
      <c r="J102" s="801"/>
      <c r="K102" s="800"/>
      <c r="L102" s="801"/>
      <c r="M102" s="590" t="str">
        <f>IF('Form FGD RT Versi 1 Lembar A3'!J96="","",'Form FGD RT Versi 1 Lembar A3'!J96)</f>
        <v/>
      </c>
      <c r="N102" s="297" t="str">
        <f>IF('Form FGD RT Versi 1 Lembar A3'!K96="","",'Form FGD RT Versi 1 Lembar A3'!K96)</f>
        <v/>
      </c>
      <c r="O102" s="359" t="str">
        <f>IF('Form FGD RT Versi 1 Lembar A3'!L96="","",'Form FGD RT Versi 1 Lembar A3'!L96)</f>
        <v/>
      </c>
      <c r="P102" s="172" t="str">
        <f>IF('Form FGD RT Versi 1 Lembar A3'!M96="","",'Form FGD RT Versi 1 Lembar A3'!M96)</f>
        <v/>
      </c>
      <c r="Q102" s="298" t="str">
        <f>IF('Form FGD RT Versi 1 Lembar A3'!N96="","",'Form FGD RT Versi 1 Lembar A3'!N96)</f>
        <v/>
      </c>
      <c r="R102" s="359" t="str">
        <f>IF('Form FGD RT Versi 1 Lembar A3'!O96="","",'Form FGD RT Versi 1 Lembar A3'!O96)</f>
        <v/>
      </c>
      <c r="S102" s="172" t="str">
        <f>IF('Form FGD RT Versi 1 Lembar A3'!P96="","",'Form FGD RT Versi 1 Lembar A3'!P96)</f>
        <v/>
      </c>
      <c r="T102" s="359" t="str">
        <f>IF('Form FGD RT Versi 1 Lembar A3'!Q96="","",'Form FGD RT Versi 1 Lembar A3'!Q96)</f>
        <v/>
      </c>
      <c r="U102" s="396" t="str">
        <f t="shared" si="1"/>
        <v/>
      </c>
      <c r="V102" s="178"/>
    </row>
    <row r="103" spans="2:22" ht="18.75" customHeight="1" x14ac:dyDescent="0.25">
      <c r="B103" s="156">
        <v>87</v>
      </c>
      <c r="C103" s="63" t="str">
        <f>IF('Form FGD RT Versi 1 Lembar A3'!D97="","",'Form FGD RT Versi 1 Lembar A3'!D97)</f>
        <v/>
      </c>
      <c r="D103" s="159" t="str">
        <f>IF('Form FGD RT Versi 1 Lembar A3'!E57="","",'Form FGD RT Versi 1 Lembar A3'!E57)</f>
        <v/>
      </c>
      <c r="E103" s="590" t="str">
        <f>IF('Form FGD RT Versi 1 Lembar A3'!F97="","",'Form FGD RT Versi 1 Lembar A3'!F97)</f>
        <v/>
      </c>
      <c r="F103" s="813" t="str">
        <f>IF('Form FGD RT Versi 1 Lembar A3'!G97="","",'Form FGD RT Versi 1 Lembar A3'!G97)</f>
        <v/>
      </c>
      <c r="G103" s="172" t="str">
        <f>IF('Form FGD RT Versi 1 Lembar A3'!H97="","",'Form FGD RT Versi 1 Lembar A3'!H97)</f>
        <v/>
      </c>
      <c r="H103" s="595" t="str">
        <f>IF('Form FGD RT Versi 1 Lembar A3'!I97="","",'Form FGD RT Versi 1 Lembar A3'!I97)</f>
        <v/>
      </c>
      <c r="I103" s="800"/>
      <c r="J103" s="801"/>
      <c r="K103" s="800"/>
      <c r="L103" s="801"/>
      <c r="M103" s="590" t="str">
        <f>IF('Form FGD RT Versi 1 Lembar A3'!J97="","",'Form FGD RT Versi 1 Lembar A3'!J97)</f>
        <v/>
      </c>
      <c r="N103" s="297" t="str">
        <f>IF('Form FGD RT Versi 1 Lembar A3'!K97="","",'Form FGD RT Versi 1 Lembar A3'!K97)</f>
        <v/>
      </c>
      <c r="O103" s="359" t="str">
        <f>IF('Form FGD RT Versi 1 Lembar A3'!L97="","",'Form FGD RT Versi 1 Lembar A3'!L97)</f>
        <v/>
      </c>
      <c r="P103" s="172" t="str">
        <f>IF('Form FGD RT Versi 1 Lembar A3'!M97="","",'Form FGD RT Versi 1 Lembar A3'!M97)</f>
        <v/>
      </c>
      <c r="Q103" s="298" t="str">
        <f>IF('Form FGD RT Versi 1 Lembar A3'!N97="","",'Form FGD RT Versi 1 Lembar A3'!N97)</f>
        <v/>
      </c>
      <c r="R103" s="359" t="str">
        <f>IF('Form FGD RT Versi 1 Lembar A3'!O97="","",'Form FGD RT Versi 1 Lembar A3'!O97)</f>
        <v/>
      </c>
      <c r="S103" s="172" t="str">
        <f>IF('Form FGD RT Versi 1 Lembar A3'!P97="","",'Form FGD RT Versi 1 Lembar A3'!P97)</f>
        <v/>
      </c>
      <c r="T103" s="359" t="str">
        <f>IF('Form FGD RT Versi 1 Lembar A3'!Q97="","",'Form FGD RT Versi 1 Lembar A3'!Q97)</f>
        <v/>
      </c>
      <c r="U103" s="396" t="str">
        <f t="shared" si="1"/>
        <v/>
      </c>
      <c r="V103" s="178"/>
    </row>
    <row r="104" spans="2:22" ht="18.75" customHeight="1" x14ac:dyDescent="0.25">
      <c r="B104" s="156">
        <v>88</v>
      </c>
      <c r="C104" s="63" t="str">
        <f>IF('Form FGD RT Versi 1 Lembar A3'!D98="","",'Form FGD RT Versi 1 Lembar A3'!D98)</f>
        <v/>
      </c>
      <c r="D104" s="159" t="str">
        <f>IF('Form FGD RT Versi 1 Lembar A3'!E58="","",'Form FGD RT Versi 1 Lembar A3'!E58)</f>
        <v/>
      </c>
      <c r="E104" s="590" t="str">
        <f>IF('Form FGD RT Versi 1 Lembar A3'!F98="","",'Form FGD RT Versi 1 Lembar A3'!F98)</f>
        <v/>
      </c>
      <c r="F104" s="813" t="str">
        <f>IF('Form FGD RT Versi 1 Lembar A3'!G98="","",'Form FGD RT Versi 1 Lembar A3'!G98)</f>
        <v/>
      </c>
      <c r="G104" s="172" t="str">
        <f>IF('Form FGD RT Versi 1 Lembar A3'!H98="","",'Form FGD RT Versi 1 Lembar A3'!H98)</f>
        <v/>
      </c>
      <c r="H104" s="595" t="str">
        <f>IF('Form FGD RT Versi 1 Lembar A3'!I98="","",'Form FGD RT Versi 1 Lembar A3'!I98)</f>
        <v/>
      </c>
      <c r="I104" s="800"/>
      <c r="J104" s="801"/>
      <c r="K104" s="800"/>
      <c r="L104" s="801"/>
      <c r="M104" s="590" t="str">
        <f>IF('Form FGD RT Versi 1 Lembar A3'!J98="","",'Form FGD RT Versi 1 Lembar A3'!J98)</f>
        <v/>
      </c>
      <c r="N104" s="297" t="str">
        <f>IF('Form FGD RT Versi 1 Lembar A3'!K98="","",'Form FGD RT Versi 1 Lembar A3'!K98)</f>
        <v/>
      </c>
      <c r="O104" s="359" t="str">
        <f>IF('Form FGD RT Versi 1 Lembar A3'!L98="","",'Form FGD RT Versi 1 Lembar A3'!L98)</f>
        <v/>
      </c>
      <c r="P104" s="172" t="str">
        <f>IF('Form FGD RT Versi 1 Lembar A3'!M98="","",'Form FGD RT Versi 1 Lembar A3'!M98)</f>
        <v/>
      </c>
      <c r="Q104" s="298" t="str">
        <f>IF('Form FGD RT Versi 1 Lembar A3'!N98="","",'Form FGD RT Versi 1 Lembar A3'!N98)</f>
        <v/>
      </c>
      <c r="R104" s="359" t="str">
        <f>IF('Form FGD RT Versi 1 Lembar A3'!O98="","",'Form FGD RT Versi 1 Lembar A3'!O98)</f>
        <v/>
      </c>
      <c r="S104" s="172" t="str">
        <f>IF('Form FGD RT Versi 1 Lembar A3'!P98="","",'Form FGD RT Versi 1 Lembar A3'!P98)</f>
        <v/>
      </c>
      <c r="T104" s="359" t="str">
        <f>IF('Form FGD RT Versi 1 Lembar A3'!Q98="","",'Form FGD RT Versi 1 Lembar A3'!Q98)</f>
        <v/>
      </c>
      <c r="U104" s="396" t="str">
        <f t="shared" si="1"/>
        <v/>
      </c>
      <c r="V104" s="178"/>
    </row>
    <row r="105" spans="2:22" ht="18.75" customHeight="1" x14ac:dyDescent="0.25">
      <c r="B105" s="156">
        <v>89</v>
      </c>
      <c r="C105" s="63" t="str">
        <f>IF('Form FGD RT Versi 1 Lembar A3'!D99="","",'Form FGD RT Versi 1 Lembar A3'!D99)</f>
        <v/>
      </c>
      <c r="D105" s="159" t="str">
        <f>IF('Form FGD RT Versi 1 Lembar A3'!E59="","",'Form FGD RT Versi 1 Lembar A3'!E59)</f>
        <v/>
      </c>
      <c r="E105" s="590" t="str">
        <f>IF('Form FGD RT Versi 1 Lembar A3'!F99="","",'Form FGD RT Versi 1 Lembar A3'!F99)</f>
        <v/>
      </c>
      <c r="F105" s="813" t="str">
        <f>IF('Form FGD RT Versi 1 Lembar A3'!G99="","",'Form FGD RT Versi 1 Lembar A3'!G99)</f>
        <v/>
      </c>
      <c r="G105" s="172" t="str">
        <f>IF('Form FGD RT Versi 1 Lembar A3'!H99="","",'Form FGD RT Versi 1 Lembar A3'!H99)</f>
        <v/>
      </c>
      <c r="H105" s="595" t="str">
        <f>IF('Form FGD RT Versi 1 Lembar A3'!I99="","",'Form FGD RT Versi 1 Lembar A3'!I99)</f>
        <v/>
      </c>
      <c r="I105" s="800"/>
      <c r="J105" s="801"/>
      <c r="K105" s="800"/>
      <c r="L105" s="801"/>
      <c r="M105" s="590" t="str">
        <f>IF('Form FGD RT Versi 1 Lembar A3'!J99="","",'Form FGD RT Versi 1 Lembar A3'!J99)</f>
        <v/>
      </c>
      <c r="N105" s="297" t="str">
        <f>IF('Form FGD RT Versi 1 Lembar A3'!K99="","",'Form FGD RT Versi 1 Lembar A3'!K99)</f>
        <v/>
      </c>
      <c r="O105" s="359" t="str">
        <f>IF('Form FGD RT Versi 1 Lembar A3'!L99="","",'Form FGD RT Versi 1 Lembar A3'!L99)</f>
        <v/>
      </c>
      <c r="P105" s="172" t="str">
        <f>IF('Form FGD RT Versi 1 Lembar A3'!M99="","",'Form FGD RT Versi 1 Lembar A3'!M99)</f>
        <v/>
      </c>
      <c r="Q105" s="298" t="str">
        <f>IF('Form FGD RT Versi 1 Lembar A3'!N99="","",'Form FGD RT Versi 1 Lembar A3'!N99)</f>
        <v/>
      </c>
      <c r="R105" s="359" t="str">
        <f>IF('Form FGD RT Versi 1 Lembar A3'!O99="","",'Form FGD RT Versi 1 Lembar A3'!O99)</f>
        <v/>
      </c>
      <c r="S105" s="172" t="str">
        <f>IF('Form FGD RT Versi 1 Lembar A3'!P99="","",'Form FGD RT Versi 1 Lembar A3'!P99)</f>
        <v/>
      </c>
      <c r="T105" s="359" t="str">
        <f>IF('Form FGD RT Versi 1 Lembar A3'!Q99="","",'Form FGD RT Versi 1 Lembar A3'!Q99)</f>
        <v/>
      </c>
      <c r="U105" s="396" t="str">
        <f t="shared" si="1"/>
        <v/>
      </c>
      <c r="V105" s="178"/>
    </row>
    <row r="106" spans="2:22" ht="18.75" customHeight="1" x14ac:dyDescent="0.25">
      <c r="B106" s="156">
        <v>90</v>
      </c>
      <c r="C106" s="63" t="str">
        <f>IF('Form FGD RT Versi 1 Lembar A3'!D100="","",'Form FGD RT Versi 1 Lembar A3'!D100)</f>
        <v/>
      </c>
      <c r="D106" s="159" t="str">
        <f>IF('Form FGD RT Versi 1 Lembar A3'!E60="","",'Form FGD RT Versi 1 Lembar A3'!E60)</f>
        <v/>
      </c>
      <c r="E106" s="590" t="str">
        <f>IF('Form FGD RT Versi 1 Lembar A3'!F100="","",'Form FGD RT Versi 1 Lembar A3'!F100)</f>
        <v/>
      </c>
      <c r="F106" s="813" t="str">
        <f>IF('Form FGD RT Versi 1 Lembar A3'!G100="","",'Form FGD RT Versi 1 Lembar A3'!G100)</f>
        <v/>
      </c>
      <c r="G106" s="172" t="str">
        <f>IF('Form FGD RT Versi 1 Lembar A3'!H100="","",'Form FGD RT Versi 1 Lembar A3'!H100)</f>
        <v/>
      </c>
      <c r="H106" s="595" t="str">
        <f>IF('Form FGD RT Versi 1 Lembar A3'!I100="","",'Form FGD RT Versi 1 Lembar A3'!I100)</f>
        <v/>
      </c>
      <c r="I106" s="800"/>
      <c r="J106" s="801"/>
      <c r="K106" s="800"/>
      <c r="L106" s="801"/>
      <c r="M106" s="590" t="str">
        <f>IF('Form FGD RT Versi 1 Lembar A3'!J100="","",'Form FGD RT Versi 1 Lembar A3'!J100)</f>
        <v/>
      </c>
      <c r="N106" s="297" t="str">
        <f>IF('Form FGD RT Versi 1 Lembar A3'!K100="","",'Form FGD RT Versi 1 Lembar A3'!K100)</f>
        <v/>
      </c>
      <c r="O106" s="359" t="str">
        <f>IF('Form FGD RT Versi 1 Lembar A3'!L100="","",'Form FGD RT Versi 1 Lembar A3'!L100)</f>
        <v/>
      </c>
      <c r="P106" s="172" t="str">
        <f>IF('Form FGD RT Versi 1 Lembar A3'!M100="","",'Form FGD RT Versi 1 Lembar A3'!M100)</f>
        <v/>
      </c>
      <c r="Q106" s="298" t="str">
        <f>IF('Form FGD RT Versi 1 Lembar A3'!N100="","",'Form FGD RT Versi 1 Lembar A3'!N100)</f>
        <v/>
      </c>
      <c r="R106" s="359" t="str">
        <f>IF('Form FGD RT Versi 1 Lembar A3'!O100="","",'Form FGD RT Versi 1 Lembar A3'!O100)</f>
        <v/>
      </c>
      <c r="S106" s="172" t="str">
        <f>IF('Form FGD RT Versi 1 Lembar A3'!P100="","",'Form FGD RT Versi 1 Lembar A3'!P100)</f>
        <v/>
      </c>
      <c r="T106" s="359" t="str">
        <f>IF('Form FGD RT Versi 1 Lembar A3'!Q100="","",'Form FGD RT Versi 1 Lembar A3'!Q100)</f>
        <v/>
      </c>
      <c r="U106" s="396" t="str">
        <f t="shared" si="1"/>
        <v/>
      </c>
      <c r="V106" s="178"/>
    </row>
    <row r="107" spans="2:22" ht="18.75" customHeight="1" x14ac:dyDescent="0.25">
      <c r="B107" s="156">
        <v>91</v>
      </c>
      <c r="C107" s="63" t="str">
        <f>IF('Form FGD RT Versi 1 Lembar A3'!D101="","",'Form FGD RT Versi 1 Lembar A3'!D101)</f>
        <v/>
      </c>
      <c r="D107" s="159" t="str">
        <f>IF('Form FGD RT Versi 1 Lembar A3'!E61="","",'Form FGD RT Versi 1 Lembar A3'!E61)</f>
        <v/>
      </c>
      <c r="E107" s="590" t="str">
        <f>IF('Form FGD RT Versi 1 Lembar A3'!F101="","",'Form FGD RT Versi 1 Lembar A3'!F101)</f>
        <v/>
      </c>
      <c r="F107" s="813" t="str">
        <f>IF('Form FGD RT Versi 1 Lembar A3'!G101="","",'Form FGD RT Versi 1 Lembar A3'!G101)</f>
        <v/>
      </c>
      <c r="G107" s="172" t="str">
        <f>IF('Form FGD RT Versi 1 Lembar A3'!H101="","",'Form FGD RT Versi 1 Lembar A3'!H101)</f>
        <v/>
      </c>
      <c r="H107" s="595" t="str">
        <f>IF('Form FGD RT Versi 1 Lembar A3'!I101="","",'Form FGD RT Versi 1 Lembar A3'!I101)</f>
        <v/>
      </c>
      <c r="I107" s="800"/>
      <c r="J107" s="801"/>
      <c r="K107" s="800"/>
      <c r="L107" s="801"/>
      <c r="M107" s="590" t="str">
        <f>IF('Form FGD RT Versi 1 Lembar A3'!J101="","",'Form FGD RT Versi 1 Lembar A3'!J101)</f>
        <v/>
      </c>
      <c r="N107" s="297" t="str">
        <f>IF('Form FGD RT Versi 1 Lembar A3'!K101="","",'Form FGD RT Versi 1 Lembar A3'!K101)</f>
        <v/>
      </c>
      <c r="O107" s="359" t="str">
        <f>IF('Form FGD RT Versi 1 Lembar A3'!L101="","",'Form FGD RT Versi 1 Lembar A3'!L101)</f>
        <v/>
      </c>
      <c r="P107" s="172" t="str">
        <f>IF('Form FGD RT Versi 1 Lembar A3'!M101="","",'Form FGD RT Versi 1 Lembar A3'!M101)</f>
        <v/>
      </c>
      <c r="Q107" s="298" t="str">
        <f>IF('Form FGD RT Versi 1 Lembar A3'!N101="","",'Form FGD RT Versi 1 Lembar A3'!N101)</f>
        <v/>
      </c>
      <c r="R107" s="359" t="str">
        <f>IF('Form FGD RT Versi 1 Lembar A3'!O101="","",'Form FGD RT Versi 1 Lembar A3'!O101)</f>
        <v/>
      </c>
      <c r="S107" s="172" t="str">
        <f>IF('Form FGD RT Versi 1 Lembar A3'!P101="","",'Form FGD RT Versi 1 Lembar A3'!P101)</f>
        <v/>
      </c>
      <c r="T107" s="359" t="str">
        <f>IF('Form FGD RT Versi 1 Lembar A3'!Q101="","",'Form FGD RT Versi 1 Lembar A3'!Q101)</f>
        <v/>
      </c>
      <c r="U107" s="396" t="str">
        <f t="shared" si="1"/>
        <v/>
      </c>
      <c r="V107" s="178"/>
    </row>
    <row r="108" spans="2:22" ht="18.75" customHeight="1" x14ac:dyDescent="0.25">
      <c r="B108" s="156">
        <v>92</v>
      </c>
      <c r="C108" s="63" t="str">
        <f>IF('Form FGD RT Versi 1 Lembar A3'!D102="","",'Form FGD RT Versi 1 Lembar A3'!D102)</f>
        <v/>
      </c>
      <c r="D108" s="159" t="str">
        <f>IF('Form FGD RT Versi 1 Lembar A3'!E62="","",'Form FGD RT Versi 1 Lembar A3'!E62)</f>
        <v/>
      </c>
      <c r="E108" s="590" t="str">
        <f>IF('Form FGD RT Versi 1 Lembar A3'!F102="","",'Form FGD RT Versi 1 Lembar A3'!F102)</f>
        <v/>
      </c>
      <c r="F108" s="813" t="str">
        <f>IF('Form FGD RT Versi 1 Lembar A3'!G102="","",'Form FGD RT Versi 1 Lembar A3'!G102)</f>
        <v/>
      </c>
      <c r="G108" s="172" t="str">
        <f>IF('Form FGD RT Versi 1 Lembar A3'!H102="","",'Form FGD RT Versi 1 Lembar A3'!H102)</f>
        <v/>
      </c>
      <c r="H108" s="595" t="str">
        <f>IF('Form FGD RT Versi 1 Lembar A3'!I102="","",'Form FGD RT Versi 1 Lembar A3'!I102)</f>
        <v/>
      </c>
      <c r="I108" s="800"/>
      <c r="J108" s="801"/>
      <c r="K108" s="800"/>
      <c r="L108" s="801"/>
      <c r="M108" s="590" t="str">
        <f>IF('Form FGD RT Versi 1 Lembar A3'!J102="","",'Form FGD RT Versi 1 Lembar A3'!J102)</f>
        <v/>
      </c>
      <c r="N108" s="297" t="str">
        <f>IF('Form FGD RT Versi 1 Lembar A3'!K102="","",'Form FGD RT Versi 1 Lembar A3'!K102)</f>
        <v/>
      </c>
      <c r="O108" s="359" t="str">
        <f>IF('Form FGD RT Versi 1 Lembar A3'!L102="","",'Form FGD RT Versi 1 Lembar A3'!L102)</f>
        <v/>
      </c>
      <c r="P108" s="172" t="str">
        <f>IF('Form FGD RT Versi 1 Lembar A3'!M102="","",'Form FGD RT Versi 1 Lembar A3'!M102)</f>
        <v/>
      </c>
      <c r="Q108" s="298" t="str">
        <f>IF('Form FGD RT Versi 1 Lembar A3'!N102="","",'Form FGD RT Versi 1 Lembar A3'!N102)</f>
        <v/>
      </c>
      <c r="R108" s="359" t="str">
        <f>IF('Form FGD RT Versi 1 Lembar A3'!O102="","",'Form FGD RT Versi 1 Lembar A3'!O102)</f>
        <v/>
      </c>
      <c r="S108" s="172" t="str">
        <f>IF('Form FGD RT Versi 1 Lembar A3'!P102="","",'Form FGD RT Versi 1 Lembar A3'!P102)</f>
        <v/>
      </c>
      <c r="T108" s="359" t="str">
        <f>IF('Form FGD RT Versi 1 Lembar A3'!Q102="","",'Form FGD RT Versi 1 Lembar A3'!Q102)</f>
        <v/>
      </c>
      <c r="U108" s="396" t="str">
        <f t="shared" si="1"/>
        <v/>
      </c>
      <c r="V108" s="178"/>
    </row>
    <row r="109" spans="2:22" ht="18.75" customHeight="1" x14ac:dyDescent="0.25">
      <c r="B109" s="156">
        <v>93</v>
      </c>
      <c r="C109" s="63" t="str">
        <f>IF('Form FGD RT Versi 1 Lembar A3'!D103="","",'Form FGD RT Versi 1 Lembar A3'!D103)</f>
        <v/>
      </c>
      <c r="D109" s="159" t="str">
        <f>IF('Form FGD RT Versi 1 Lembar A3'!E63="","",'Form FGD RT Versi 1 Lembar A3'!E63)</f>
        <v/>
      </c>
      <c r="E109" s="590" t="str">
        <f>IF('Form FGD RT Versi 1 Lembar A3'!F103="","",'Form FGD RT Versi 1 Lembar A3'!F103)</f>
        <v/>
      </c>
      <c r="F109" s="813" t="str">
        <f>IF('Form FGD RT Versi 1 Lembar A3'!G103="","",'Form FGD RT Versi 1 Lembar A3'!G103)</f>
        <v/>
      </c>
      <c r="G109" s="172" t="str">
        <f>IF('Form FGD RT Versi 1 Lembar A3'!H103="","",'Form FGD RT Versi 1 Lembar A3'!H103)</f>
        <v/>
      </c>
      <c r="H109" s="595" t="str">
        <f>IF('Form FGD RT Versi 1 Lembar A3'!I103="","",'Form FGD RT Versi 1 Lembar A3'!I103)</f>
        <v/>
      </c>
      <c r="I109" s="800"/>
      <c r="J109" s="801"/>
      <c r="K109" s="800"/>
      <c r="L109" s="801"/>
      <c r="M109" s="590" t="str">
        <f>IF('Form FGD RT Versi 1 Lembar A3'!J103="","",'Form FGD RT Versi 1 Lembar A3'!J103)</f>
        <v/>
      </c>
      <c r="N109" s="297" t="str">
        <f>IF('Form FGD RT Versi 1 Lembar A3'!K103="","",'Form FGD RT Versi 1 Lembar A3'!K103)</f>
        <v/>
      </c>
      <c r="O109" s="359" t="str">
        <f>IF('Form FGD RT Versi 1 Lembar A3'!L103="","",'Form FGD RT Versi 1 Lembar A3'!L103)</f>
        <v/>
      </c>
      <c r="P109" s="172" t="str">
        <f>IF('Form FGD RT Versi 1 Lembar A3'!M103="","",'Form FGD RT Versi 1 Lembar A3'!M103)</f>
        <v/>
      </c>
      <c r="Q109" s="298" t="str">
        <f>IF('Form FGD RT Versi 1 Lembar A3'!N103="","",'Form FGD RT Versi 1 Lembar A3'!N103)</f>
        <v/>
      </c>
      <c r="R109" s="359" t="str">
        <f>IF('Form FGD RT Versi 1 Lembar A3'!O103="","",'Form FGD RT Versi 1 Lembar A3'!O103)</f>
        <v/>
      </c>
      <c r="S109" s="172" t="str">
        <f>IF('Form FGD RT Versi 1 Lembar A3'!P103="","",'Form FGD RT Versi 1 Lembar A3'!P103)</f>
        <v/>
      </c>
      <c r="T109" s="359" t="str">
        <f>IF('Form FGD RT Versi 1 Lembar A3'!Q103="","",'Form FGD RT Versi 1 Lembar A3'!Q103)</f>
        <v/>
      </c>
      <c r="U109" s="396" t="str">
        <f t="shared" si="1"/>
        <v/>
      </c>
      <c r="V109" s="178"/>
    </row>
    <row r="110" spans="2:22" ht="18.75" customHeight="1" x14ac:dyDescent="0.25">
      <c r="B110" s="156">
        <v>94</v>
      </c>
      <c r="C110" s="63" t="str">
        <f>IF('Form FGD RT Versi 1 Lembar A3'!D104="","",'Form FGD RT Versi 1 Lembar A3'!D104)</f>
        <v/>
      </c>
      <c r="D110" s="159" t="str">
        <f>IF('Form FGD RT Versi 1 Lembar A3'!E64="","",'Form FGD RT Versi 1 Lembar A3'!E64)</f>
        <v/>
      </c>
      <c r="E110" s="590" t="str">
        <f>IF('Form FGD RT Versi 1 Lembar A3'!F104="","",'Form FGD RT Versi 1 Lembar A3'!F104)</f>
        <v/>
      </c>
      <c r="F110" s="813" t="str">
        <f>IF('Form FGD RT Versi 1 Lembar A3'!G104="","",'Form FGD RT Versi 1 Lembar A3'!G104)</f>
        <v/>
      </c>
      <c r="G110" s="172" t="str">
        <f>IF('Form FGD RT Versi 1 Lembar A3'!H104="","",'Form FGD RT Versi 1 Lembar A3'!H104)</f>
        <v/>
      </c>
      <c r="H110" s="595" t="str">
        <f>IF('Form FGD RT Versi 1 Lembar A3'!I104="","",'Form FGD RT Versi 1 Lembar A3'!I104)</f>
        <v/>
      </c>
      <c r="I110" s="800"/>
      <c r="J110" s="801"/>
      <c r="K110" s="800"/>
      <c r="L110" s="801"/>
      <c r="M110" s="590" t="str">
        <f>IF('Form FGD RT Versi 1 Lembar A3'!J104="","",'Form FGD RT Versi 1 Lembar A3'!J104)</f>
        <v/>
      </c>
      <c r="N110" s="297" t="str">
        <f>IF('Form FGD RT Versi 1 Lembar A3'!K104="","",'Form FGD RT Versi 1 Lembar A3'!K104)</f>
        <v/>
      </c>
      <c r="O110" s="359" t="str">
        <f>IF('Form FGD RT Versi 1 Lembar A3'!L104="","",'Form FGD RT Versi 1 Lembar A3'!L104)</f>
        <v/>
      </c>
      <c r="P110" s="172" t="str">
        <f>IF('Form FGD RT Versi 1 Lembar A3'!M104="","",'Form FGD RT Versi 1 Lembar A3'!M104)</f>
        <v/>
      </c>
      <c r="Q110" s="298" t="str">
        <f>IF('Form FGD RT Versi 1 Lembar A3'!N104="","",'Form FGD RT Versi 1 Lembar A3'!N104)</f>
        <v/>
      </c>
      <c r="R110" s="359" t="str">
        <f>IF('Form FGD RT Versi 1 Lembar A3'!O104="","",'Form FGD RT Versi 1 Lembar A3'!O104)</f>
        <v/>
      </c>
      <c r="S110" s="172" t="str">
        <f>IF('Form FGD RT Versi 1 Lembar A3'!P104="","",'Form FGD RT Versi 1 Lembar A3'!P104)</f>
        <v/>
      </c>
      <c r="T110" s="359" t="str">
        <f>IF('Form FGD RT Versi 1 Lembar A3'!Q104="","",'Form FGD RT Versi 1 Lembar A3'!Q104)</f>
        <v/>
      </c>
      <c r="U110" s="396" t="str">
        <f t="shared" si="1"/>
        <v/>
      </c>
      <c r="V110" s="178"/>
    </row>
    <row r="111" spans="2:22" ht="18.75" customHeight="1" x14ac:dyDescent="0.25">
      <c r="B111" s="156">
        <v>95</v>
      </c>
      <c r="C111" s="63" t="str">
        <f>IF('Form FGD RT Versi 1 Lembar A3'!D105="","",'Form FGD RT Versi 1 Lembar A3'!D105)</f>
        <v/>
      </c>
      <c r="D111" s="159" t="str">
        <f>IF('Form FGD RT Versi 1 Lembar A3'!E65="","",'Form FGD RT Versi 1 Lembar A3'!E65)</f>
        <v/>
      </c>
      <c r="E111" s="590" t="str">
        <f>IF('Form FGD RT Versi 1 Lembar A3'!F105="","",'Form FGD RT Versi 1 Lembar A3'!F105)</f>
        <v/>
      </c>
      <c r="F111" s="813" t="str">
        <f>IF('Form FGD RT Versi 1 Lembar A3'!G105="","",'Form FGD RT Versi 1 Lembar A3'!G105)</f>
        <v/>
      </c>
      <c r="G111" s="172" t="str">
        <f>IF('Form FGD RT Versi 1 Lembar A3'!H105="","",'Form FGD RT Versi 1 Lembar A3'!H105)</f>
        <v/>
      </c>
      <c r="H111" s="595" t="str">
        <f>IF('Form FGD RT Versi 1 Lembar A3'!I105="","",'Form FGD RT Versi 1 Lembar A3'!I105)</f>
        <v/>
      </c>
      <c r="I111" s="800"/>
      <c r="J111" s="801"/>
      <c r="K111" s="800"/>
      <c r="L111" s="801"/>
      <c r="M111" s="590" t="str">
        <f>IF('Form FGD RT Versi 1 Lembar A3'!J105="","",'Form FGD RT Versi 1 Lembar A3'!J105)</f>
        <v/>
      </c>
      <c r="N111" s="297" t="str">
        <f>IF('Form FGD RT Versi 1 Lembar A3'!K105="","",'Form FGD RT Versi 1 Lembar A3'!K105)</f>
        <v/>
      </c>
      <c r="O111" s="359" t="str">
        <f>IF('Form FGD RT Versi 1 Lembar A3'!L105="","",'Form FGD RT Versi 1 Lembar A3'!L105)</f>
        <v/>
      </c>
      <c r="P111" s="172" t="str">
        <f>IF('Form FGD RT Versi 1 Lembar A3'!M105="","",'Form FGD RT Versi 1 Lembar A3'!M105)</f>
        <v/>
      </c>
      <c r="Q111" s="298" t="str">
        <f>IF('Form FGD RT Versi 1 Lembar A3'!N105="","",'Form FGD RT Versi 1 Lembar A3'!N105)</f>
        <v/>
      </c>
      <c r="R111" s="359" t="str">
        <f>IF('Form FGD RT Versi 1 Lembar A3'!O105="","",'Form FGD RT Versi 1 Lembar A3'!O105)</f>
        <v/>
      </c>
      <c r="S111" s="172" t="str">
        <f>IF('Form FGD RT Versi 1 Lembar A3'!P105="","",'Form FGD RT Versi 1 Lembar A3'!P105)</f>
        <v/>
      </c>
      <c r="T111" s="359" t="str">
        <f>IF('Form FGD RT Versi 1 Lembar A3'!Q105="","",'Form FGD RT Versi 1 Lembar A3'!Q105)</f>
        <v/>
      </c>
      <c r="U111" s="396" t="str">
        <f t="shared" si="1"/>
        <v/>
      </c>
      <c r="V111" s="178"/>
    </row>
    <row r="112" spans="2:22" ht="18.75" customHeight="1" x14ac:dyDescent="0.25">
      <c r="B112" s="156">
        <v>96</v>
      </c>
      <c r="C112" s="63" t="str">
        <f>IF('Form FGD RT Versi 1 Lembar A3'!D106="","",'Form FGD RT Versi 1 Lembar A3'!D106)</f>
        <v/>
      </c>
      <c r="D112" s="159" t="str">
        <f>IF('Form FGD RT Versi 1 Lembar A3'!E66="","",'Form FGD RT Versi 1 Lembar A3'!E66)</f>
        <v/>
      </c>
      <c r="E112" s="590" t="str">
        <f>IF('Form FGD RT Versi 1 Lembar A3'!F106="","",'Form FGD RT Versi 1 Lembar A3'!F106)</f>
        <v/>
      </c>
      <c r="F112" s="813" t="str">
        <f>IF('Form FGD RT Versi 1 Lembar A3'!G106="","",'Form FGD RT Versi 1 Lembar A3'!G106)</f>
        <v/>
      </c>
      <c r="G112" s="172" t="str">
        <f>IF('Form FGD RT Versi 1 Lembar A3'!H106="","",'Form FGD RT Versi 1 Lembar A3'!H106)</f>
        <v/>
      </c>
      <c r="H112" s="595" t="str">
        <f>IF('Form FGD RT Versi 1 Lembar A3'!I106="","",'Form FGD RT Versi 1 Lembar A3'!I106)</f>
        <v/>
      </c>
      <c r="I112" s="800"/>
      <c r="J112" s="801"/>
      <c r="K112" s="800"/>
      <c r="L112" s="801"/>
      <c r="M112" s="590" t="str">
        <f>IF('Form FGD RT Versi 1 Lembar A3'!J106="","",'Form FGD RT Versi 1 Lembar A3'!J106)</f>
        <v/>
      </c>
      <c r="N112" s="297" t="str">
        <f>IF('Form FGD RT Versi 1 Lembar A3'!K106="","",'Form FGD RT Versi 1 Lembar A3'!K106)</f>
        <v/>
      </c>
      <c r="O112" s="359" t="str">
        <f>IF('Form FGD RT Versi 1 Lembar A3'!L106="","",'Form FGD RT Versi 1 Lembar A3'!L106)</f>
        <v/>
      </c>
      <c r="P112" s="172" t="str">
        <f>IF('Form FGD RT Versi 1 Lembar A3'!M106="","",'Form FGD RT Versi 1 Lembar A3'!M106)</f>
        <v/>
      </c>
      <c r="Q112" s="298" t="str">
        <f>IF('Form FGD RT Versi 1 Lembar A3'!N106="","",'Form FGD RT Versi 1 Lembar A3'!N106)</f>
        <v/>
      </c>
      <c r="R112" s="359" t="str">
        <f>IF('Form FGD RT Versi 1 Lembar A3'!O106="","",'Form FGD RT Versi 1 Lembar A3'!O106)</f>
        <v/>
      </c>
      <c r="S112" s="172" t="str">
        <f>IF('Form FGD RT Versi 1 Lembar A3'!P106="","",'Form FGD RT Versi 1 Lembar A3'!P106)</f>
        <v/>
      </c>
      <c r="T112" s="359" t="str">
        <f>IF('Form FGD RT Versi 1 Lembar A3'!Q106="","",'Form FGD RT Versi 1 Lembar A3'!Q106)</f>
        <v/>
      </c>
      <c r="U112" s="396" t="str">
        <f t="shared" si="1"/>
        <v/>
      </c>
      <c r="V112" s="178"/>
    </row>
    <row r="113" spans="2:22" ht="18.75" customHeight="1" x14ac:dyDescent="0.25">
      <c r="B113" s="156">
        <v>97</v>
      </c>
      <c r="C113" s="63" t="str">
        <f>IF('Form FGD RT Versi 1 Lembar A3'!D107="","",'Form FGD RT Versi 1 Lembar A3'!D107)</f>
        <v/>
      </c>
      <c r="D113" s="159" t="str">
        <f>IF('Form FGD RT Versi 1 Lembar A3'!E67="","",'Form FGD RT Versi 1 Lembar A3'!E67)</f>
        <v/>
      </c>
      <c r="E113" s="590" t="str">
        <f>IF('Form FGD RT Versi 1 Lembar A3'!F107="","",'Form FGD RT Versi 1 Lembar A3'!F107)</f>
        <v/>
      </c>
      <c r="F113" s="813" t="str">
        <f>IF('Form FGD RT Versi 1 Lembar A3'!G107="","",'Form FGD RT Versi 1 Lembar A3'!G107)</f>
        <v/>
      </c>
      <c r="G113" s="172" t="str">
        <f>IF('Form FGD RT Versi 1 Lembar A3'!H107="","",'Form FGD RT Versi 1 Lembar A3'!H107)</f>
        <v/>
      </c>
      <c r="H113" s="595" t="str">
        <f>IF('Form FGD RT Versi 1 Lembar A3'!I107="","",'Form FGD RT Versi 1 Lembar A3'!I107)</f>
        <v/>
      </c>
      <c r="I113" s="800"/>
      <c r="J113" s="801"/>
      <c r="K113" s="800"/>
      <c r="L113" s="801"/>
      <c r="M113" s="590" t="str">
        <f>IF('Form FGD RT Versi 1 Lembar A3'!J107="","",'Form FGD RT Versi 1 Lembar A3'!J107)</f>
        <v/>
      </c>
      <c r="N113" s="297" t="str">
        <f>IF('Form FGD RT Versi 1 Lembar A3'!K107="","",'Form FGD RT Versi 1 Lembar A3'!K107)</f>
        <v/>
      </c>
      <c r="O113" s="359" t="str">
        <f>IF('Form FGD RT Versi 1 Lembar A3'!L107="","",'Form FGD RT Versi 1 Lembar A3'!L107)</f>
        <v/>
      </c>
      <c r="P113" s="172" t="str">
        <f>IF('Form FGD RT Versi 1 Lembar A3'!M107="","",'Form FGD RT Versi 1 Lembar A3'!M107)</f>
        <v/>
      </c>
      <c r="Q113" s="298" t="str">
        <f>IF('Form FGD RT Versi 1 Lembar A3'!N107="","",'Form FGD RT Versi 1 Lembar A3'!N107)</f>
        <v/>
      </c>
      <c r="R113" s="359" t="str">
        <f>IF('Form FGD RT Versi 1 Lembar A3'!O107="","",'Form FGD RT Versi 1 Lembar A3'!O107)</f>
        <v/>
      </c>
      <c r="S113" s="172" t="str">
        <f>IF('Form FGD RT Versi 1 Lembar A3'!P107="","",'Form FGD RT Versi 1 Lembar A3'!P107)</f>
        <v/>
      </c>
      <c r="T113" s="359" t="str">
        <f>IF('Form FGD RT Versi 1 Lembar A3'!Q107="","",'Form FGD RT Versi 1 Lembar A3'!Q107)</f>
        <v/>
      </c>
      <c r="U113" s="396" t="str">
        <f t="shared" si="1"/>
        <v/>
      </c>
      <c r="V113" s="178"/>
    </row>
    <row r="114" spans="2:22" ht="18.75" customHeight="1" x14ac:dyDescent="0.25">
      <c r="B114" s="156">
        <v>98</v>
      </c>
      <c r="C114" s="63" t="str">
        <f>IF('Form FGD RT Versi 1 Lembar A3'!D108="","",'Form FGD RT Versi 1 Lembar A3'!D108)</f>
        <v/>
      </c>
      <c r="D114" s="159" t="str">
        <f>IF('Form FGD RT Versi 1 Lembar A3'!E68="","",'Form FGD RT Versi 1 Lembar A3'!E68)</f>
        <v/>
      </c>
      <c r="E114" s="590" t="str">
        <f>IF('Form FGD RT Versi 1 Lembar A3'!F108="","",'Form FGD RT Versi 1 Lembar A3'!F108)</f>
        <v/>
      </c>
      <c r="F114" s="813" t="str">
        <f>IF('Form FGD RT Versi 1 Lembar A3'!G108="","",'Form FGD RT Versi 1 Lembar A3'!G108)</f>
        <v/>
      </c>
      <c r="G114" s="172" t="str">
        <f>IF('Form FGD RT Versi 1 Lembar A3'!H108="","",'Form FGD RT Versi 1 Lembar A3'!H108)</f>
        <v/>
      </c>
      <c r="H114" s="595" t="str">
        <f>IF('Form FGD RT Versi 1 Lembar A3'!I108="","",'Form FGD RT Versi 1 Lembar A3'!I108)</f>
        <v/>
      </c>
      <c r="I114" s="800"/>
      <c r="J114" s="801"/>
      <c r="K114" s="800"/>
      <c r="L114" s="801"/>
      <c r="M114" s="590" t="str">
        <f>IF('Form FGD RT Versi 1 Lembar A3'!J108="","",'Form FGD RT Versi 1 Lembar A3'!J108)</f>
        <v/>
      </c>
      <c r="N114" s="297" t="str">
        <f>IF('Form FGD RT Versi 1 Lembar A3'!K108="","",'Form FGD RT Versi 1 Lembar A3'!K108)</f>
        <v/>
      </c>
      <c r="O114" s="359" t="str">
        <f>IF('Form FGD RT Versi 1 Lembar A3'!L108="","",'Form FGD RT Versi 1 Lembar A3'!L108)</f>
        <v/>
      </c>
      <c r="P114" s="172" t="str">
        <f>IF('Form FGD RT Versi 1 Lembar A3'!M108="","",'Form FGD RT Versi 1 Lembar A3'!M108)</f>
        <v/>
      </c>
      <c r="Q114" s="298" t="str">
        <f>IF('Form FGD RT Versi 1 Lembar A3'!N108="","",'Form FGD RT Versi 1 Lembar A3'!N108)</f>
        <v/>
      </c>
      <c r="R114" s="359" t="str">
        <f>IF('Form FGD RT Versi 1 Lembar A3'!O108="","",'Form FGD RT Versi 1 Lembar A3'!O108)</f>
        <v/>
      </c>
      <c r="S114" s="172" t="str">
        <f>IF('Form FGD RT Versi 1 Lembar A3'!P108="","",'Form FGD RT Versi 1 Lembar A3'!P108)</f>
        <v/>
      </c>
      <c r="T114" s="359" t="str">
        <f>IF('Form FGD RT Versi 1 Lembar A3'!Q108="","",'Form FGD RT Versi 1 Lembar A3'!Q108)</f>
        <v/>
      </c>
      <c r="U114" s="396" t="str">
        <f t="shared" si="1"/>
        <v/>
      </c>
      <c r="V114" s="178"/>
    </row>
    <row r="115" spans="2:22" ht="18.75" customHeight="1" x14ac:dyDescent="0.25">
      <c r="B115" s="156">
        <v>99</v>
      </c>
      <c r="C115" s="63" t="str">
        <f>IF('Form FGD RT Versi 1 Lembar A3'!D109="","",'Form FGD RT Versi 1 Lembar A3'!D109)</f>
        <v/>
      </c>
      <c r="D115" s="159" t="str">
        <f>IF('Form FGD RT Versi 1 Lembar A3'!E69="","",'Form FGD RT Versi 1 Lembar A3'!E69)</f>
        <v/>
      </c>
      <c r="E115" s="590" t="str">
        <f>IF('Form FGD RT Versi 1 Lembar A3'!F109="","",'Form FGD RT Versi 1 Lembar A3'!F109)</f>
        <v/>
      </c>
      <c r="F115" s="813" t="str">
        <f>IF('Form FGD RT Versi 1 Lembar A3'!G109="","",'Form FGD RT Versi 1 Lembar A3'!G109)</f>
        <v/>
      </c>
      <c r="G115" s="172" t="str">
        <f>IF('Form FGD RT Versi 1 Lembar A3'!H109="","",'Form FGD RT Versi 1 Lembar A3'!H109)</f>
        <v/>
      </c>
      <c r="H115" s="595" t="str">
        <f>IF('Form FGD RT Versi 1 Lembar A3'!I109="","",'Form FGD RT Versi 1 Lembar A3'!I109)</f>
        <v/>
      </c>
      <c r="I115" s="800"/>
      <c r="J115" s="801"/>
      <c r="K115" s="800"/>
      <c r="L115" s="801"/>
      <c r="M115" s="590" t="str">
        <f>IF('Form FGD RT Versi 1 Lembar A3'!J109="","",'Form FGD RT Versi 1 Lembar A3'!J109)</f>
        <v/>
      </c>
      <c r="N115" s="297" t="str">
        <f>IF('Form FGD RT Versi 1 Lembar A3'!K109="","",'Form FGD RT Versi 1 Lembar A3'!K109)</f>
        <v/>
      </c>
      <c r="O115" s="359" t="str">
        <f>IF('Form FGD RT Versi 1 Lembar A3'!L109="","",'Form FGD RT Versi 1 Lembar A3'!L109)</f>
        <v/>
      </c>
      <c r="P115" s="172" t="str">
        <f>IF('Form FGD RT Versi 1 Lembar A3'!M109="","",'Form FGD RT Versi 1 Lembar A3'!M109)</f>
        <v/>
      </c>
      <c r="Q115" s="298" t="str">
        <f>IF('Form FGD RT Versi 1 Lembar A3'!N109="","",'Form FGD RT Versi 1 Lembar A3'!N109)</f>
        <v/>
      </c>
      <c r="R115" s="359" t="str">
        <f>IF('Form FGD RT Versi 1 Lembar A3'!O109="","",'Form FGD RT Versi 1 Lembar A3'!O109)</f>
        <v/>
      </c>
      <c r="S115" s="172" t="str">
        <f>IF('Form FGD RT Versi 1 Lembar A3'!P109="","",'Form FGD RT Versi 1 Lembar A3'!P109)</f>
        <v/>
      </c>
      <c r="T115" s="359" t="str">
        <f>IF('Form FGD RT Versi 1 Lembar A3'!Q109="","",'Form FGD RT Versi 1 Lembar A3'!Q109)</f>
        <v/>
      </c>
      <c r="U115" s="396" t="str">
        <f t="shared" si="1"/>
        <v/>
      </c>
      <c r="V115" s="178"/>
    </row>
    <row r="116" spans="2:22" ht="18.75" customHeight="1" x14ac:dyDescent="0.25">
      <c r="B116" s="156">
        <v>100</v>
      </c>
      <c r="C116" s="63" t="str">
        <f>IF('Form FGD RT Versi 1 Lembar A3'!D110="","",'Form FGD RT Versi 1 Lembar A3'!D110)</f>
        <v/>
      </c>
      <c r="D116" s="159" t="str">
        <f>IF('Form FGD RT Versi 1 Lembar A3'!E70="","",'Form FGD RT Versi 1 Lembar A3'!E70)</f>
        <v/>
      </c>
      <c r="E116" s="590" t="str">
        <f>IF('Form FGD RT Versi 1 Lembar A3'!F110="","",'Form FGD RT Versi 1 Lembar A3'!F110)</f>
        <v/>
      </c>
      <c r="F116" s="813" t="str">
        <f>IF('Form FGD RT Versi 1 Lembar A3'!G110="","",'Form FGD RT Versi 1 Lembar A3'!G110)</f>
        <v/>
      </c>
      <c r="G116" s="172" t="str">
        <f>IF('Form FGD RT Versi 1 Lembar A3'!H110="","",'Form FGD RT Versi 1 Lembar A3'!H110)</f>
        <v/>
      </c>
      <c r="H116" s="595" t="str">
        <f>IF('Form FGD RT Versi 1 Lembar A3'!I110="","",'Form FGD RT Versi 1 Lembar A3'!I110)</f>
        <v/>
      </c>
      <c r="I116" s="800"/>
      <c r="J116" s="801"/>
      <c r="K116" s="800"/>
      <c r="L116" s="801"/>
      <c r="M116" s="590" t="str">
        <f>IF('Form FGD RT Versi 1 Lembar A3'!J110="","",'Form FGD RT Versi 1 Lembar A3'!J110)</f>
        <v/>
      </c>
      <c r="N116" s="297" t="str">
        <f>IF('Form FGD RT Versi 1 Lembar A3'!K110="","",'Form FGD RT Versi 1 Lembar A3'!K110)</f>
        <v/>
      </c>
      <c r="O116" s="359" t="str">
        <f>IF('Form FGD RT Versi 1 Lembar A3'!L110="","",'Form FGD RT Versi 1 Lembar A3'!L110)</f>
        <v/>
      </c>
      <c r="P116" s="172" t="str">
        <f>IF('Form FGD RT Versi 1 Lembar A3'!M110="","",'Form FGD RT Versi 1 Lembar A3'!M110)</f>
        <v/>
      </c>
      <c r="Q116" s="298" t="str">
        <f>IF('Form FGD RT Versi 1 Lembar A3'!N110="","",'Form FGD RT Versi 1 Lembar A3'!N110)</f>
        <v/>
      </c>
      <c r="R116" s="359" t="str">
        <f>IF('Form FGD RT Versi 1 Lembar A3'!O110="","",'Form FGD RT Versi 1 Lembar A3'!O110)</f>
        <v/>
      </c>
      <c r="S116" s="172" t="str">
        <f>IF('Form FGD RT Versi 1 Lembar A3'!P110="","",'Form FGD RT Versi 1 Lembar A3'!P110)</f>
        <v/>
      </c>
      <c r="T116" s="359" t="str">
        <f>IF('Form FGD RT Versi 1 Lembar A3'!Q110="","",'Form FGD RT Versi 1 Lembar A3'!Q110)</f>
        <v/>
      </c>
      <c r="U116" s="396" t="str">
        <f t="shared" si="1"/>
        <v/>
      </c>
      <c r="V116" s="178"/>
    </row>
    <row r="117" spans="2:22" ht="18.75" customHeight="1" x14ac:dyDescent="0.25">
      <c r="B117" s="156">
        <v>101</v>
      </c>
      <c r="C117" s="63" t="str">
        <f>IF('Form FGD RT Versi 1 Lembar A3'!D111="","",'Form FGD RT Versi 1 Lembar A3'!D111)</f>
        <v/>
      </c>
      <c r="D117" s="159" t="str">
        <f>IF('Form FGD RT Versi 1 Lembar A3'!E71="","",'Form FGD RT Versi 1 Lembar A3'!E71)</f>
        <v/>
      </c>
      <c r="E117" s="590" t="str">
        <f>IF('Form FGD RT Versi 1 Lembar A3'!F111="","",'Form FGD RT Versi 1 Lembar A3'!F111)</f>
        <v/>
      </c>
      <c r="F117" s="813" t="str">
        <f>IF('Form FGD RT Versi 1 Lembar A3'!G111="","",'Form FGD RT Versi 1 Lembar A3'!G111)</f>
        <v/>
      </c>
      <c r="G117" s="172" t="str">
        <f>IF('Form FGD RT Versi 1 Lembar A3'!H111="","",'Form FGD RT Versi 1 Lembar A3'!H111)</f>
        <v/>
      </c>
      <c r="H117" s="595" t="str">
        <f>IF('Form FGD RT Versi 1 Lembar A3'!I111="","",'Form FGD RT Versi 1 Lembar A3'!I111)</f>
        <v/>
      </c>
      <c r="I117" s="800"/>
      <c r="J117" s="801"/>
      <c r="K117" s="800"/>
      <c r="L117" s="801"/>
      <c r="M117" s="590" t="str">
        <f>IF('Form FGD RT Versi 1 Lembar A3'!J111="","",'Form FGD RT Versi 1 Lembar A3'!J111)</f>
        <v/>
      </c>
      <c r="N117" s="297" t="str">
        <f>IF('Form FGD RT Versi 1 Lembar A3'!K111="","",'Form FGD RT Versi 1 Lembar A3'!K111)</f>
        <v/>
      </c>
      <c r="O117" s="359" t="str">
        <f>IF('Form FGD RT Versi 1 Lembar A3'!L111="","",'Form FGD RT Versi 1 Lembar A3'!L111)</f>
        <v/>
      </c>
      <c r="P117" s="172" t="str">
        <f>IF('Form FGD RT Versi 1 Lembar A3'!M111="","",'Form FGD RT Versi 1 Lembar A3'!M111)</f>
        <v/>
      </c>
      <c r="Q117" s="298" t="str">
        <f>IF('Form FGD RT Versi 1 Lembar A3'!N111="","",'Form FGD RT Versi 1 Lembar A3'!N111)</f>
        <v/>
      </c>
      <c r="R117" s="359" t="str">
        <f>IF('Form FGD RT Versi 1 Lembar A3'!O111="","",'Form FGD RT Versi 1 Lembar A3'!O111)</f>
        <v/>
      </c>
      <c r="S117" s="172" t="str">
        <f>IF('Form FGD RT Versi 1 Lembar A3'!P111="","",'Form FGD RT Versi 1 Lembar A3'!P111)</f>
        <v/>
      </c>
      <c r="T117" s="359" t="str">
        <f>IF('Form FGD RT Versi 1 Lembar A3'!Q111="","",'Form FGD RT Versi 1 Lembar A3'!Q111)</f>
        <v/>
      </c>
      <c r="U117" s="396" t="str">
        <f t="shared" si="1"/>
        <v/>
      </c>
      <c r="V117" s="178"/>
    </row>
    <row r="118" spans="2:22" ht="18.75" customHeight="1" x14ac:dyDescent="0.25">
      <c r="B118" s="156">
        <v>102</v>
      </c>
      <c r="C118" s="63" t="str">
        <f>IF('Form FGD RT Versi 1 Lembar A3'!D112="","",'Form FGD RT Versi 1 Lembar A3'!D112)</f>
        <v/>
      </c>
      <c r="D118" s="159" t="str">
        <f>IF('Form FGD RT Versi 1 Lembar A3'!E72="","",'Form FGD RT Versi 1 Lembar A3'!E72)</f>
        <v/>
      </c>
      <c r="E118" s="590" t="str">
        <f>IF('Form FGD RT Versi 1 Lembar A3'!F112="","",'Form FGD RT Versi 1 Lembar A3'!F112)</f>
        <v/>
      </c>
      <c r="F118" s="813" t="str">
        <f>IF('Form FGD RT Versi 1 Lembar A3'!G112="","",'Form FGD RT Versi 1 Lembar A3'!G112)</f>
        <v/>
      </c>
      <c r="G118" s="172" t="str">
        <f>IF('Form FGD RT Versi 1 Lembar A3'!H112="","",'Form FGD RT Versi 1 Lembar A3'!H112)</f>
        <v/>
      </c>
      <c r="H118" s="595" t="str">
        <f>IF('Form FGD RT Versi 1 Lembar A3'!I112="","",'Form FGD RT Versi 1 Lembar A3'!I112)</f>
        <v/>
      </c>
      <c r="I118" s="800"/>
      <c r="J118" s="801"/>
      <c r="K118" s="800"/>
      <c r="L118" s="801"/>
      <c r="M118" s="590" t="str">
        <f>IF('Form FGD RT Versi 1 Lembar A3'!J112="","",'Form FGD RT Versi 1 Lembar A3'!J112)</f>
        <v/>
      </c>
      <c r="N118" s="297" t="str">
        <f>IF('Form FGD RT Versi 1 Lembar A3'!K112="","",'Form FGD RT Versi 1 Lembar A3'!K112)</f>
        <v/>
      </c>
      <c r="O118" s="359" t="str">
        <f>IF('Form FGD RT Versi 1 Lembar A3'!L112="","",'Form FGD RT Versi 1 Lembar A3'!L112)</f>
        <v/>
      </c>
      <c r="P118" s="172" t="str">
        <f>IF('Form FGD RT Versi 1 Lembar A3'!M112="","",'Form FGD RT Versi 1 Lembar A3'!M112)</f>
        <v/>
      </c>
      <c r="Q118" s="298" t="str">
        <f>IF('Form FGD RT Versi 1 Lembar A3'!N112="","",'Form FGD RT Versi 1 Lembar A3'!N112)</f>
        <v/>
      </c>
      <c r="R118" s="359" t="str">
        <f>IF('Form FGD RT Versi 1 Lembar A3'!O112="","",'Form FGD RT Versi 1 Lembar A3'!O112)</f>
        <v/>
      </c>
      <c r="S118" s="172" t="str">
        <f>IF('Form FGD RT Versi 1 Lembar A3'!P112="","",'Form FGD RT Versi 1 Lembar A3'!P112)</f>
        <v/>
      </c>
      <c r="T118" s="359" t="str">
        <f>IF('Form FGD RT Versi 1 Lembar A3'!Q112="","",'Form FGD RT Versi 1 Lembar A3'!Q112)</f>
        <v/>
      </c>
      <c r="U118" s="396" t="str">
        <f t="shared" si="1"/>
        <v/>
      </c>
      <c r="V118" s="178"/>
    </row>
    <row r="119" spans="2:22" ht="18.75" customHeight="1" x14ac:dyDescent="0.25">
      <c r="B119" s="156">
        <v>103</v>
      </c>
      <c r="C119" s="63" t="str">
        <f>IF('Form FGD RT Versi 1 Lembar A3'!D113="","",'Form FGD RT Versi 1 Lembar A3'!D113)</f>
        <v/>
      </c>
      <c r="D119" s="159" t="str">
        <f>IF('Form FGD RT Versi 1 Lembar A3'!E73="","",'Form FGD RT Versi 1 Lembar A3'!E73)</f>
        <v/>
      </c>
      <c r="E119" s="590" t="str">
        <f>IF('Form FGD RT Versi 1 Lembar A3'!F113="","",'Form FGD RT Versi 1 Lembar A3'!F113)</f>
        <v/>
      </c>
      <c r="F119" s="813" t="str">
        <f>IF('Form FGD RT Versi 1 Lembar A3'!G113="","",'Form FGD RT Versi 1 Lembar A3'!G113)</f>
        <v/>
      </c>
      <c r="G119" s="172" t="str">
        <f>IF('Form FGD RT Versi 1 Lembar A3'!H113="","",'Form FGD RT Versi 1 Lembar A3'!H113)</f>
        <v/>
      </c>
      <c r="H119" s="595" t="str">
        <f>IF('Form FGD RT Versi 1 Lembar A3'!I113="","",'Form FGD RT Versi 1 Lembar A3'!I113)</f>
        <v/>
      </c>
      <c r="I119" s="800"/>
      <c r="J119" s="801"/>
      <c r="K119" s="800"/>
      <c r="L119" s="801"/>
      <c r="M119" s="590" t="str">
        <f>IF('Form FGD RT Versi 1 Lembar A3'!J113="","",'Form FGD RT Versi 1 Lembar A3'!J113)</f>
        <v/>
      </c>
      <c r="N119" s="297" t="str">
        <f>IF('Form FGD RT Versi 1 Lembar A3'!K113="","",'Form FGD RT Versi 1 Lembar A3'!K113)</f>
        <v/>
      </c>
      <c r="O119" s="359" t="str">
        <f>IF('Form FGD RT Versi 1 Lembar A3'!L113="","",'Form FGD RT Versi 1 Lembar A3'!L113)</f>
        <v/>
      </c>
      <c r="P119" s="172" t="str">
        <f>IF('Form FGD RT Versi 1 Lembar A3'!M113="","",'Form FGD RT Versi 1 Lembar A3'!M113)</f>
        <v/>
      </c>
      <c r="Q119" s="298" t="str">
        <f>IF('Form FGD RT Versi 1 Lembar A3'!N113="","",'Form FGD RT Versi 1 Lembar A3'!N113)</f>
        <v/>
      </c>
      <c r="R119" s="359" t="str">
        <f>IF('Form FGD RT Versi 1 Lembar A3'!O113="","",'Form FGD RT Versi 1 Lembar A3'!O113)</f>
        <v/>
      </c>
      <c r="S119" s="172" t="str">
        <f>IF('Form FGD RT Versi 1 Lembar A3'!P113="","",'Form FGD RT Versi 1 Lembar A3'!P113)</f>
        <v/>
      </c>
      <c r="T119" s="359" t="str">
        <f>IF('Form FGD RT Versi 1 Lembar A3'!Q113="","",'Form FGD RT Versi 1 Lembar A3'!Q113)</f>
        <v/>
      </c>
      <c r="U119" s="396" t="str">
        <f t="shared" si="1"/>
        <v/>
      </c>
      <c r="V119" s="178"/>
    </row>
    <row r="120" spans="2:22" ht="18.75" customHeight="1" x14ac:dyDescent="0.25">
      <c r="B120" s="156">
        <v>104</v>
      </c>
      <c r="C120" s="63" t="str">
        <f>IF('Form FGD RT Versi 1 Lembar A3'!D114="","",'Form FGD RT Versi 1 Lembar A3'!D114)</f>
        <v/>
      </c>
      <c r="D120" s="159" t="str">
        <f>IF('Form FGD RT Versi 1 Lembar A3'!E74="","",'Form FGD RT Versi 1 Lembar A3'!E74)</f>
        <v/>
      </c>
      <c r="E120" s="590" t="str">
        <f>IF('Form FGD RT Versi 1 Lembar A3'!F114="","",'Form FGD RT Versi 1 Lembar A3'!F114)</f>
        <v/>
      </c>
      <c r="F120" s="813" t="str">
        <f>IF('Form FGD RT Versi 1 Lembar A3'!G114="","",'Form FGD RT Versi 1 Lembar A3'!G114)</f>
        <v/>
      </c>
      <c r="G120" s="172" t="str">
        <f>IF('Form FGD RT Versi 1 Lembar A3'!H114="","",'Form FGD RT Versi 1 Lembar A3'!H114)</f>
        <v/>
      </c>
      <c r="H120" s="595" t="str">
        <f>IF('Form FGD RT Versi 1 Lembar A3'!I114="","",'Form FGD RT Versi 1 Lembar A3'!I114)</f>
        <v/>
      </c>
      <c r="I120" s="800"/>
      <c r="J120" s="801"/>
      <c r="K120" s="800"/>
      <c r="L120" s="801"/>
      <c r="M120" s="590" t="str">
        <f>IF('Form FGD RT Versi 1 Lembar A3'!J114="","",'Form FGD RT Versi 1 Lembar A3'!J114)</f>
        <v/>
      </c>
      <c r="N120" s="297" t="str">
        <f>IF('Form FGD RT Versi 1 Lembar A3'!K114="","",'Form FGD RT Versi 1 Lembar A3'!K114)</f>
        <v/>
      </c>
      <c r="O120" s="359" t="str">
        <f>IF('Form FGD RT Versi 1 Lembar A3'!L114="","",'Form FGD RT Versi 1 Lembar A3'!L114)</f>
        <v/>
      </c>
      <c r="P120" s="172" t="str">
        <f>IF('Form FGD RT Versi 1 Lembar A3'!M114="","",'Form FGD RT Versi 1 Lembar A3'!M114)</f>
        <v/>
      </c>
      <c r="Q120" s="298" t="str">
        <f>IF('Form FGD RT Versi 1 Lembar A3'!N114="","",'Form FGD RT Versi 1 Lembar A3'!N114)</f>
        <v/>
      </c>
      <c r="R120" s="359" t="str">
        <f>IF('Form FGD RT Versi 1 Lembar A3'!O114="","",'Form FGD RT Versi 1 Lembar A3'!O114)</f>
        <v/>
      </c>
      <c r="S120" s="172" t="str">
        <f>IF('Form FGD RT Versi 1 Lembar A3'!P114="","",'Form FGD RT Versi 1 Lembar A3'!P114)</f>
        <v/>
      </c>
      <c r="T120" s="359" t="str">
        <f>IF('Form FGD RT Versi 1 Lembar A3'!Q114="","",'Form FGD RT Versi 1 Lembar A3'!Q114)</f>
        <v/>
      </c>
      <c r="U120" s="396" t="str">
        <f t="shared" si="1"/>
        <v/>
      </c>
      <c r="V120" s="178"/>
    </row>
    <row r="121" spans="2:22" ht="18.75" customHeight="1" x14ac:dyDescent="0.25">
      <c r="B121" s="156">
        <v>105</v>
      </c>
      <c r="C121" s="63" t="str">
        <f>IF('Form FGD RT Versi 1 Lembar A3'!D115="","",'Form FGD RT Versi 1 Lembar A3'!D115)</f>
        <v/>
      </c>
      <c r="D121" s="159" t="str">
        <f>IF('Form FGD RT Versi 1 Lembar A3'!E75="","",'Form FGD RT Versi 1 Lembar A3'!E75)</f>
        <v/>
      </c>
      <c r="E121" s="590" t="str">
        <f>IF('Form FGD RT Versi 1 Lembar A3'!F115="","",'Form FGD RT Versi 1 Lembar A3'!F115)</f>
        <v/>
      </c>
      <c r="F121" s="813" t="str">
        <f>IF('Form FGD RT Versi 1 Lembar A3'!G115="","",'Form FGD RT Versi 1 Lembar A3'!G115)</f>
        <v/>
      </c>
      <c r="G121" s="172" t="str">
        <f>IF('Form FGD RT Versi 1 Lembar A3'!H115="","",'Form FGD RT Versi 1 Lembar A3'!H115)</f>
        <v/>
      </c>
      <c r="H121" s="595" t="str">
        <f>IF('Form FGD RT Versi 1 Lembar A3'!I115="","",'Form FGD RT Versi 1 Lembar A3'!I115)</f>
        <v/>
      </c>
      <c r="I121" s="800"/>
      <c r="J121" s="801"/>
      <c r="K121" s="800"/>
      <c r="L121" s="801"/>
      <c r="M121" s="590" t="str">
        <f>IF('Form FGD RT Versi 1 Lembar A3'!J115="","",'Form FGD RT Versi 1 Lembar A3'!J115)</f>
        <v/>
      </c>
      <c r="N121" s="297" t="str">
        <f>IF('Form FGD RT Versi 1 Lembar A3'!K115="","",'Form FGD RT Versi 1 Lembar A3'!K115)</f>
        <v/>
      </c>
      <c r="O121" s="359" t="str">
        <f>IF('Form FGD RT Versi 1 Lembar A3'!L115="","",'Form FGD RT Versi 1 Lembar A3'!L115)</f>
        <v/>
      </c>
      <c r="P121" s="172" t="str">
        <f>IF('Form FGD RT Versi 1 Lembar A3'!M115="","",'Form FGD RT Versi 1 Lembar A3'!M115)</f>
        <v/>
      </c>
      <c r="Q121" s="298" t="str">
        <f>IF('Form FGD RT Versi 1 Lembar A3'!N115="","",'Form FGD RT Versi 1 Lembar A3'!N115)</f>
        <v/>
      </c>
      <c r="R121" s="359" t="str">
        <f>IF('Form FGD RT Versi 1 Lembar A3'!O115="","",'Form FGD RT Versi 1 Lembar A3'!O115)</f>
        <v/>
      </c>
      <c r="S121" s="172" t="str">
        <f>IF('Form FGD RT Versi 1 Lembar A3'!P115="","",'Form FGD RT Versi 1 Lembar A3'!P115)</f>
        <v/>
      </c>
      <c r="T121" s="359" t="str">
        <f>IF('Form FGD RT Versi 1 Lembar A3'!Q115="","",'Form FGD RT Versi 1 Lembar A3'!Q115)</f>
        <v/>
      </c>
      <c r="U121" s="396" t="str">
        <f t="shared" si="1"/>
        <v/>
      </c>
      <c r="V121" s="178"/>
    </row>
    <row r="122" spans="2:22" ht="18.75" customHeight="1" x14ac:dyDescent="0.25">
      <c r="B122" s="156">
        <v>106</v>
      </c>
      <c r="C122" s="63" t="str">
        <f>IF('Form FGD RT Versi 1 Lembar A3'!D116="","",'Form FGD RT Versi 1 Lembar A3'!D116)</f>
        <v/>
      </c>
      <c r="D122" s="159" t="str">
        <f>IF('Form FGD RT Versi 1 Lembar A3'!E76="","",'Form FGD RT Versi 1 Lembar A3'!E76)</f>
        <v/>
      </c>
      <c r="E122" s="590" t="str">
        <f>IF('Form FGD RT Versi 1 Lembar A3'!F116="","",'Form FGD RT Versi 1 Lembar A3'!F116)</f>
        <v/>
      </c>
      <c r="F122" s="813" t="str">
        <f>IF('Form FGD RT Versi 1 Lembar A3'!G116="","",'Form FGD RT Versi 1 Lembar A3'!G116)</f>
        <v/>
      </c>
      <c r="G122" s="172" t="str">
        <f>IF('Form FGD RT Versi 1 Lembar A3'!H116="","",'Form FGD RT Versi 1 Lembar A3'!H116)</f>
        <v/>
      </c>
      <c r="H122" s="595" t="str">
        <f>IF('Form FGD RT Versi 1 Lembar A3'!I116="","",'Form FGD RT Versi 1 Lembar A3'!I116)</f>
        <v/>
      </c>
      <c r="I122" s="800"/>
      <c r="J122" s="801"/>
      <c r="K122" s="800"/>
      <c r="L122" s="801"/>
      <c r="M122" s="590" t="str">
        <f>IF('Form FGD RT Versi 1 Lembar A3'!J116="","",'Form FGD RT Versi 1 Lembar A3'!J116)</f>
        <v/>
      </c>
      <c r="N122" s="297" t="str">
        <f>IF('Form FGD RT Versi 1 Lembar A3'!K116="","",'Form FGD RT Versi 1 Lembar A3'!K116)</f>
        <v/>
      </c>
      <c r="O122" s="359" t="str">
        <f>IF('Form FGD RT Versi 1 Lembar A3'!L116="","",'Form FGD RT Versi 1 Lembar A3'!L116)</f>
        <v/>
      </c>
      <c r="P122" s="172" t="str">
        <f>IF('Form FGD RT Versi 1 Lembar A3'!M116="","",'Form FGD RT Versi 1 Lembar A3'!M116)</f>
        <v/>
      </c>
      <c r="Q122" s="298" t="str">
        <f>IF('Form FGD RT Versi 1 Lembar A3'!N116="","",'Form FGD RT Versi 1 Lembar A3'!N116)</f>
        <v/>
      </c>
      <c r="R122" s="359" t="str">
        <f>IF('Form FGD RT Versi 1 Lembar A3'!O116="","",'Form FGD RT Versi 1 Lembar A3'!O116)</f>
        <v/>
      </c>
      <c r="S122" s="172" t="str">
        <f>IF('Form FGD RT Versi 1 Lembar A3'!P116="","",'Form FGD RT Versi 1 Lembar A3'!P116)</f>
        <v/>
      </c>
      <c r="T122" s="359" t="str">
        <f>IF('Form FGD RT Versi 1 Lembar A3'!Q116="","",'Form FGD RT Versi 1 Lembar A3'!Q116)</f>
        <v/>
      </c>
      <c r="U122" s="396" t="str">
        <f t="shared" si="1"/>
        <v/>
      </c>
      <c r="V122" s="178"/>
    </row>
    <row r="123" spans="2:22" ht="18.75" customHeight="1" x14ac:dyDescent="0.25">
      <c r="B123" s="156">
        <v>107</v>
      </c>
      <c r="C123" s="63" t="str">
        <f>IF('Form FGD RT Versi 1 Lembar A3'!D117="","",'Form FGD RT Versi 1 Lembar A3'!D117)</f>
        <v/>
      </c>
      <c r="D123" s="159" t="str">
        <f>IF('Form FGD RT Versi 1 Lembar A3'!E77="","",'Form FGD RT Versi 1 Lembar A3'!E77)</f>
        <v/>
      </c>
      <c r="E123" s="590" t="str">
        <f>IF('Form FGD RT Versi 1 Lembar A3'!F117="","",'Form FGD RT Versi 1 Lembar A3'!F117)</f>
        <v/>
      </c>
      <c r="F123" s="813" t="str">
        <f>IF('Form FGD RT Versi 1 Lembar A3'!G117="","",'Form FGD RT Versi 1 Lembar A3'!G117)</f>
        <v/>
      </c>
      <c r="G123" s="172" t="str">
        <f>IF('Form FGD RT Versi 1 Lembar A3'!H117="","",'Form FGD RT Versi 1 Lembar A3'!H117)</f>
        <v/>
      </c>
      <c r="H123" s="595" t="str">
        <f>IF('Form FGD RT Versi 1 Lembar A3'!I117="","",'Form FGD RT Versi 1 Lembar A3'!I117)</f>
        <v/>
      </c>
      <c r="I123" s="800"/>
      <c r="J123" s="801"/>
      <c r="K123" s="800"/>
      <c r="L123" s="801"/>
      <c r="M123" s="590" t="str">
        <f>IF('Form FGD RT Versi 1 Lembar A3'!J117="","",'Form FGD RT Versi 1 Lembar A3'!J117)</f>
        <v/>
      </c>
      <c r="N123" s="297" t="str">
        <f>IF('Form FGD RT Versi 1 Lembar A3'!K117="","",'Form FGD RT Versi 1 Lembar A3'!K117)</f>
        <v/>
      </c>
      <c r="O123" s="359" t="str">
        <f>IF('Form FGD RT Versi 1 Lembar A3'!L117="","",'Form FGD RT Versi 1 Lembar A3'!L117)</f>
        <v/>
      </c>
      <c r="P123" s="172" t="str">
        <f>IF('Form FGD RT Versi 1 Lembar A3'!M117="","",'Form FGD RT Versi 1 Lembar A3'!M117)</f>
        <v/>
      </c>
      <c r="Q123" s="298" t="str">
        <f>IF('Form FGD RT Versi 1 Lembar A3'!N117="","",'Form FGD RT Versi 1 Lembar A3'!N117)</f>
        <v/>
      </c>
      <c r="R123" s="359" t="str">
        <f>IF('Form FGD RT Versi 1 Lembar A3'!O117="","",'Form FGD RT Versi 1 Lembar A3'!O117)</f>
        <v/>
      </c>
      <c r="S123" s="172" t="str">
        <f>IF('Form FGD RT Versi 1 Lembar A3'!P117="","",'Form FGD RT Versi 1 Lembar A3'!P117)</f>
        <v/>
      </c>
      <c r="T123" s="359" t="str">
        <f>IF('Form FGD RT Versi 1 Lembar A3'!Q117="","",'Form FGD RT Versi 1 Lembar A3'!Q117)</f>
        <v/>
      </c>
      <c r="U123" s="396" t="str">
        <f t="shared" si="1"/>
        <v/>
      </c>
      <c r="V123" s="178"/>
    </row>
    <row r="124" spans="2:22" ht="18.75" customHeight="1" x14ac:dyDescent="0.25">
      <c r="B124" s="156">
        <v>108</v>
      </c>
      <c r="C124" s="63" t="str">
        <f>IF('Form FGD RT Versi 1 Lembar A3'!D118="","",'Form FGD RT Versi 1 Lembar A3'!D118)</f>
        <v/>
      </c>
      <c r="D124" s="159" t="str">
        <f>IF('Form FGD RT Versi 1 Lembar A3'!E78="","",'Form FGD RT Versi 1 Lembar A3'!E78)</f>
        <v/>
      </c>
      <c r="E124" s="590" t="str">
        <f>IF('Form FGD RT Versi 1 Lembar A3'!F118="","",'Form FGD RT Versi 1 Lembar A3'!F118)</f>
        <v/>
      </c>
      <c r="F124" s="813" t="str">
        <f>IF('Form FGD RT Versi 1 Lembar A3'!G118="","",'Form FGD RT Versi 1 Lembar A3'!G118)</f>
        <v/>
      </c>
      <c r="G124" s="172" t="str">
        <f>IF('Form FGD RT Versi 1 Lembar A3'!H118="","",'Form FGD RT Versi 1 Lembar A3'!H118)</f>
        <v/>
      </c>
      <c r="H124" s="595" t="str">
        <f>IF('Form FGD RT Versi 1 Lembar A3'!I118="","",'Form FGD RT Versi 1 Lembar A3'!I118)</f>
        <v/>
      </c>
      <c r="I124" s="800"/>
      <c r="J124" s="801"/>
      <c r="K124" s="800"/>
      <c r="L124" s="801"/>
      <c r="M124" s="590" t="str">
        <f>IF('Form FGD RT Versi 1 Lembar A3'!J118="","",'Form FGD RT Versi 1 Lembar A3'!J118)</f>
        <v/>
      </c>
      <c r="N124" s="297" t="str">
        <f>IF('Form FGD RT Versi 1 Lembar A3'!K118="","",'Form FGD RT Versi 1 Lembar A3'!K118)</f>
        <v/>
      </c>
      <c r="O124" s="359" t="str">
        <f>IF('Form FGD RT Versi 1 Lembar A3'!L118="","",'Form FGD RT Versi 1 Lembar A3'!L118)</f>
        <v/>
      </c>
      <c r="P124" s="172" t="str">
        <f>IF('Form FGD RT Versi 1 Lembar A3'!M118="","",'Form FGD RT Versi 1 Lembar A3'!M118)</f>
        <v/>
      </c>
      <c r="Q124" s="298" t="str">
        <f>IF('Form FGD RT Versi 1 Lembar A3'!N118="","",'Form FGD RT Versi 1 Lembar A3'!N118)</f>
        <v/>
      </c>
      <c r="R124" s="359" t="str">
        <f>IF('Form FGD RT Versi 1 Lembar A3'!O118="","",'Form FGD RT Versi 1 Lembar A3'!O118)</f>
        <v/>
      </c>
      <c r="S124" s="172" t="str">
        <f>IF('Form FGD RT Versi 1 Lembar A3'!P118="","",'Form FGD RT Versi 1 Lembar A3'!P118)</f>
        <v/>
      </c>
      <c r="T124" s="359" t="str">
        <f>IF('Form FGD RT Versi 1 Lembar A3'!Q118="","",'Form FGD RT Versi 1 Lembar A3'!Q118)</f>
        <v/>
      </c>
      <c r="U124" s="396" t="str">
        <f t="shared" si="1"/>
        <v/>
      </c>
      <c r="V124" s="178"/>
    </row>
    <row r="125" spans="2:22" ht="18.75" customHeight="1" x14ac:dyDescent="0.25">
      <c r="B125" s="156">
        <v>109</v>
      </c>
      <c r="C125" s="63" t="str">
        <f>IF('Form FGD RT Versi 1 Lembar A3'!D119="","",'Form FGD RT Versi 1 Lembar A3'!D119)</f>
        <v/>
      </c>
      <c r="D125" s="159" t="str">
        <f>IF('Form FGD RT Versi 1 Lembar A3'!E79="","",'Form FGD RT Versi 1 Lembar A3'!E79)</f>
        <v/>
      </c>
      <c r="E125" s="590" t="str">
        <f>IF('Form FGD RT Versi 1 Lembar A3'!F119="","",'Form FGD RT Versi 1 Lembar A3'!F119)</f>
        <v/>
      </c>
      <c r="F125" s="813" t="str">
        <f>IF('Form FGD RT Versi 1 Lembar A3'!G119="","",'Form FGD RT Versi 1 Lembar A3'!G119)</f>
        <v/>
      </c>
      <c r="G125" s="172" t="str">
        <f>IF('Form FGD RT Versi 1 Lembar A3'!H119="","",'Form FGD RT Versi 1 Lembar A3'!H119)</f>
        <v/>
      </c>
      <c r="H125" s="595" t="str">
        <f>IF('Form FGD RT Versi 1 Lembar A3'!I119="","",'Form FGD RT Versi 1 Lembar A3'!I119)</f>
        <v/>
      </c>
      <c r="I125" s="800"/>
      <c r="J125" s="801"/>
      <c r="K125" s="800"/>
      <c r="L125" s="801"/>
      <c r="M125" s="590" t="str">
        <f>IF('Form FGD RT Versi 1 Lembar A3'!J119="","",'Form FGD RT Versi 1 Lembar A3'!J119)</f>
        <v/>
      </c>
      <c r="N125" s="297" t="str">
        <f>IF('Form FGD RT Versi 1 Lembar A3'!K119="","",'Form FGD RT Versi 1 Lembar A3'!K119)</f>
        <v/>
      </c>
      <c r="O125" s="359" t="str">
        <f>IF('Form FGD RT Versi 1 Lembar A3'!L119="","",'Form FGD RT Versi 1 Lembar A3'!L119)</f>
        <v/>
      </c>
      <c r="P125" s="172" t="str">
        <f>IF('Form FGD RT Versi 1 Lembar A3'!M119="","",'Form FGD RT Versi 1 Lembar A3'!M119)</f>
        <v/>
      </c>
      <c r="Q125" s="298" t="str">
        <f>IF('Form FGD RT Versi 1 Lembar A3'!N119="","",'Form FGD RT Versi 1 Lembar A3'!N119)</f>
        <v/>
      </c>
      <c r="R125" s="359" t="str">
        <f>IF('Form FGD RT Versi 1 Lembar A3'!O119="","",'Form FGD RT Versi 1 Lembar A3'!O119)</f>
        <v/>
      </c>
      <c r="S125" s="172" t="str">
        <f>IF('Form FGD RT Versi 1 Lembar A3'!P119="","",'Form FGD RT Versi 1 Lembar A3'!P119)</f>
        <v/>
      </c>
      <c r="T125" s="359" t="str">
        <f>IF('Form FGD RT Versi 1 Lembar A3'!Q119="","",'Form FGD RT Versi 1 Lembar A3'!Q119)</f>
        <v/>
      </c>
      <c r="U125" s="396" t="str">
        <f t="shared" si="1"/>
        <v/>
      </c>
      <c r="V125" s="178"/>
    </row>
    <row r="126" spans="2:22" ht="18.75" customHeight="1" x14ac:dyDescent="0.25">
      <c r="B126" s="156">
        <v>110</v>
      </c>
      <c r="C126" s="63" t="str">
        <f>IF('Form FGD RT Versi 1 Lembar A3'!D120="","",'Form FGD RT Versi 1 Lembar A3'!D120)</f>
        <v/>
      </c>
      <c r="D126" s="159" t="str">
        <f>IF('Form FGD RT Versi 1 Lembar A3'!E80="","",'Form FGD RT Versi 1 Lembar A3'!E80)</f>
        <v/>
      </c>
      <c r="E126" s="590" t="str">
        <f>IF('Form FGD RT Versi 1 Lembar A3'!F120="","",'Form FGD RT Versi 1 Lembar A3'!F120)</f>
        <v/>
      </c>
      <c r="F126" s="813" t="str">
        <f>IF('Form FGD RT Versi 1 Lembar A3'!G120="","",'Form FGD RT Versi 1 Lembar A3'!G120)</f>
        <v/>
      </c>
      <c r="G126" s="172" t="str">
        <f>IF('Form FGD RT Versi 1 Lembar A3'!H120="","",'Form FGD RT Versi 1 Lembar A3'!H120)</f>
        <v/>
      </c>
      <c r="H126" s="595" t="str">
        <f>IF('Form FGD RT Versi 1 Lembar A3'!I120="","",'Form FGD RT Versi 1 Lembar A3'!I120)</f>
        <v/>
      </c>
      <c r="I126" s="800"/>
      <c r="J126" s="801"/>
      <c r="K126" s="800"/>
      <c r="L126" s="801"/>
      <c r="M126" s="590" t="str">
        <f>IF('Form FGD RT Versi 1 Lembar A3'!J120="","",'Form FGD RT Versi 1 Lembar A3'!J120)</f>
        <v/>
      </c>
      <c r="N126" s="297" t="str">
        <f>IF('Form FGD RT Versi 1 Lembar A3'!K120="","",'Form FGD RT Versi 1 Lembar A3'!K120)</f>
        <v/>
      </c>
      <c r="O126" s="359" t="str">
        <f>IF('Form FGD RT Versi 1 Lembar A3'!L120="","",'Form FGD RT Versi 1 Lembar A3'!L120)</f>
        <v/>
      </c>
      <c r="P126" s="172" t="str">
        <f>IF('Form FGD RT Versi 1 Lembar A3'!M120="","",'Form FGD RT Versi 1 Lembar A3'!M120)</f>
        <v/>
      </c>
      <c r="Q126" s="298" t="str">
        <f>IF('Form FGD RT Versi 1 Lembar A3'!N120="","",'Form FGD RT Versi 1 Lembar A3'!N120)</f>
        <v/>
      </c>
      <c r="R126" s="359" t="str">
        <f>IF('Form FGD RT Versi 1 Lembar A3'!O120="","",'Form FGD RT Versi 1 Lembar A3'!O120)</f>
        <v/>
      </c>
      <c r="S126" s="172" t="str">
        <f>IF('Form FGD RT Versi 1 Lembar A3'!P120="","",'Form FGD RT Versi 1 Lembar A3'!P120)</f>
        <v/>
      </c>
      <c r="T126" s="359" t="str">
        <f>IF('Form FGD RT Versi 1 Lembar A3'!Q120="","",'Form FGD RT Versi 1 Lembar A3'!Q120)</f>
        <v/>
      </c>
      <c r="U126" s="396" t="str">
        <f t="shared" si="1"/>
        <v/>
      </c>
      <c r="V126" s="178"/>
    </row>
    <row r="127" spans="2:22" ht="18.75" customHeight="1" x14ac:dyDescent="0.25">
      <c r="B127" s="156">
        <v>111</v>
      </c>
      <c r="C127" s="63" t="str">
        <f>IF('Form FGD RT Versi 1 Lembar A3'!D121="","",'Form FGD RT Versi 1 Lembar A3'!D121)</f>
        <v/>
      </c>
      <c r="D127" s="159" t="str">
        <f>IF('Form FGD RT Versi 1 Lembar A3'!E81="","",'Form FGD RT Versi 1 Lembar A3'!E81)</f>
        <v/>
      </c>
      <c r="E127" s="590" t="str">
        <f>IF('Form FGD RT Versi 1 Lembar A3'!F121="","",'Form FGD RT Versi 1 Lembar A3'!F121)</f>
        <v/>
      </c>
      <c r="F127" s="813" t="str">
        <f>IF('Form FGD RT Versi 1 Lembar A3'!G121="","",'Form FGD RT Versi 1 Lembar A3'!G121)</f>
        <v/>
      </c>
      <c r="G127" s="172" t="str">
        <f>IF('Form FGD RT Versi 1 Lembar A3'!H121="","",'Form FGD RT Versi 1 Lembar A3'!H121)</f>
        <v/>
      </c>
      <c r="H127" s="595" t="str">
        <f>IF('Form FGD RT Versi 1 Lembar A3'!I121="","",'Form FGD RT Versi 1 Lembar A3'!I121)</f>
        <v/>
      </c>
      <c r="I127" s="800"/>
      <c r="J127" s="801"/>
      <c r="K127" s="800"/>
      <c r="L127" s="801"/>
      <c r="M127" s="590" t="str">
        <f>IF('Form FGD RT Versi 1 Lembar A3'!J121="","",'Form FGD RT Versi 1 Lembar A3'!J121)</f>
        <v/>
      </c>
      <c r="N127" s="297" t="str">
        <f>IF('Form FGD RT Versi 1 Lembar A3'!K121="","",'Form FGD RT Versi 1 Lembar A3'!K121)</f>
        <v/>
      </c>
      <c r="O127" s="359" t="str">
        <f>IF('Form FGD RT Versi 1 Lembar A3'!L121="","",'Form FGD RT Versi 1 Lembar A3'!L121)</f>
        <v/>
      </c>
      <c r="P127" s="172" t="str">
        <f>IF('Form FGD RT Versi 1 Lembar A3'!M121="","",'Form FGD RT Versi 1 Lembar A3'!M121)</f>
        <v/>
      </c>
      <c r="Q127" s="298" t="str">
        <f>IF('Form FGD RT Versi 1 Lembar A3'!N121="","",'Form FGD RT Versi 1 Lembar A3'!N121)</f>
        <v/>
      </c>
      <c r="R127" s="359" t="str">
        <f>IF('Form FGD RT Versi 1 Lembar A3'!O121="","",'Form FGD RT Versi 1 Lembar A3'!O121)</f>
        <v/>
      </c>
      <c r="S127" s="172" t="str">
        <f>IF('Form FGD RT Versi 1 Lembar A3'!P121="","",'Form FGD RT Versi 1 Lembar A3'!P121)</f>
        <v/>
      </c>
      <c r="T127" s="359" t="str">
        <f>IF('Form FGD RT Versi 1 Lembar A3'!Q121="","",'Form FGD RT Versi 1 Lembar A3'!Q121)</f>
        <v/>
      </c>
      <c r="U127" s="396" t="str">
        <f t="shared" si="1"/>
        <v/>
      </c>
      <c r="V127" s="178"/>
    </row>
    <row r="128" spans="2:22" ht="18.75" customHeight="1" x14ac:dyDescent="0.25">
      <c r="B128" s="156">
        <v>112</v>
      </c>
      <c r="C128" s="63" t="str">
        <f>IF('Form FGD RT Versi 1 Lembar A3'!D122="","",'Form FGD RT Versi 1 Lembar A3'!D122)</f>
        <v/>
      </c>
      <c r="D128" s="159" t="str">
        <f>IF('Form FGD RT Versi 1 Lembar A3'!E82="","",'Form FGD RT Versi 1 Lembar A3'!E82)</f>
        <v/>
      </c>
      <c r="E128" s="590" t="str">
        <f>IF('Form FGD RT Versi 1 Lembar A3'!F122="","",'Form FGD RT Versi 1 Lembar A3'!F122)</f>
        <v/>
      </c>
      <c r="F128" s="813" t="str">
        <f>IF('Form FGD RT Versi 1 Lembar A3'!G122="","",'Form FGD RT Versi 1 Lembar A3'!G122)</f>
        <v/>
      </c>
      <c r="G128" s="172" t="str">
        <f>IF('Form FGD RT Versi 1 Lembar A3'!H122="","",'Form FGD RT Versi 1 Lembar A3'!H122)</f>
        <v/>
      </c>
      <c r="H128" s="595" t="str">
        <f>IF('Form FGD RT Versi 1 Lembar A3'!I122="","",'Form FGD RT Versi 1 Lembar A3'!I122)</f>
        <v/>
      </c>
      <c r="I128" s="800"/>
      <c r="J128" s="801"/>
      <c r="K128" s="800"/>
      <c r="L128" s="801"/>
      <c r="M128" s="590" t="str">
        <f>IF('Form FGD RT Versi 1 Lembar A3'!J122="","",'Form FGD RT Versi 1 Lembar A3'!J122)</f>
        <v/>
      </c>
      <c r="N128" s="297" t="str">
        <f>IF('Form FGD RT Versi 1 Lembar A3'!K122="","",'Form FGD RT Versi 1 Lembar A3'!K122)</f>
        <v/>
      </c>
      <c r="O128" s="359" t="str">
        <f>IF('Form FGD RT Versi 1 Lembar A3'!L122="","",'Form FGD RT Versi 1 Lembar A3'!L122)</f>
        <v/>
      </c>
      <c r="P128" s="172" t="str">
        <f>IF('Form FGD RT Versi 1 Lembar A3'!M122="","",'Form FGD RT Versi 1 Lembar A3'!M122)</f>
        <v/>
      </c>
      <c r="Q128" s="298" t="str">
        <f>IF('Form FGD RT Versi 1 Lembar A3'!N122="","",'Form FGD RT Versi 1 Lembar A3'!N122)</f>
        <v/>
      </c>
      <c r="R128" s="359" t="str">
        <f>IF('Form FGD RT Versi 1 Lembar A3'!O122="","",'Form FGD RT Versi 1 Lembar A3'!O122)</f>
        <v/>
      </c>
      <c r="S128" s="172" t="str">
        <f>IF('Form FGD RT Versi 1 Lembar A3'!P122="","",'Form FGD RT Versi 1 Lembar A3'!P122)</f>
        <v/>
      </c>
      <c r="T128" s="359" t="str">
        <f>IF('Form FGD RT Versi 1 Lembar A3'!Q122="","",'Form FGD RT Versi 1 Lembar A3'!Q122)</f>
        <v/>
      </c>
      <c r="U128" s="396" t="str">
        <f t="shared" si="1"/>
        <v/>
      </c>
      <c r="V128" s="178"/>
    </row>
    <row r="129" spans="2:22" ht="18.75" customHeight="1" x14ac:dyDescent="0.25">
      <c r="B129" s="156">
        <v>113</v>
      </c>
      <c r="C129" s="63" t="str">
        <f>IF('Form FGD RT Versi 1 Lembar A3'!D123="","",'Form FGD RT Versi 1 Lembar A3'!D123)</f>
        <v/>
      </c>
      <c r="D129" s="159" t="str">
        <f>IF('Form FGD RT Versi 1 Lembar A3'!E83="","",'Form FGD RT Versi 1 Lembar A3'!E83)</f>
        <v/>
      </c>
      <c r="E129" s="590" t="str">
        <f>IF('Form FGD RT Versi 1 Lembar A3'!F123="","",'Form FGD RT Versi 1 Lembar A3'!F123)</f>
        <v/>
      </c>
      <c r="F129" s="813" t="str">
        <f>IF('Form FGD RT Versi 1 Lembar A3'!G123="","",'Form FGD RT Versi 1 Lembar A3'!G123)</f>
        <v/>
      </c>
      <c r="G129" s="172" t="str">
        <f>IF('Form FGD RT Versi 1 Lembar A3'!H123="","",'Form FGD RT Versi 1 Lembar A3'!H123)</f>
        <v/>
      </c>
      <c r="H129" s="595" t="str">
        <f>IF('Form FGD RT Versi 1 Lembar A3'!I123="","",'Form FGD RT Versi 1 Lembar A3'!I123)</f>
        <v/>
      </c>
      <c r="I129" s="800"/>
      <c r="J129" s="801"/>
      <c r="K129" s="800"/>
      <c r="L129" s="801"/>
      <c r="M129" s="590" t="str">
        <f>IF('Form FGD RT Versi 1 Lembar A3'!J123="","",'Form FGD RT Versi 1 Lembar A3'!J123)</f>
        <v/>
      </c>
      <c r="N129" s="297" t="str">
        <f>IF('Form FGD RT Versi 1 Lembar A3'!K123="","",'Form FGD RT Versi 1 Lembar A3'!K123)</f>
        <v/>
      </c>
      <c r="O129" s="359" t="str">
        <f>IF('Form FGD RT Versi 1 Lembar A3'!L123="","",'Form FGD RT Versi 1 Lembar A3'!L123)</f>
        <v/>
      </c>
      <c r="P129" s="172" t="str">
        <f>IF('Form FGD RT Versi 1 Lembar A3'!M123="","",'Form FGD RT Versi 1 Lembar A3'!M123)</f>
        <v/>
      </c>
      <c r="Q129" s="298" t="str">
        <f>IF('Form FGD RT Versi 1 Lembar A3'!N123="","",'Form FGD RT Versi 1 Lembar A3'!N123)</f>
        <v/>
      </c>
      <c r="R129" s="359" t="str">
        <f>IF('Form FGD RT Versi 1 Lembar A3'!O123="","",'Form FGD RT Versi 1 Lembar A3'!O123)</f>
        <v/>
      </c>
      <c r="S129" s="172" t="str">
        <f>IF('Form FGD RT Versi 1 Lembar A3'!P123="","",'Form FGD RT Versi 1 Lembar A3'!P123)</f>
        <v/>
      </c>
      <c r="T129" s="359" t="str">
        <f>IF('Form FGD RT Versi 1 Lembar A3'!Q123="","",'Form FGD RT Versi 1 Lembar A3'!Q123)</f>
        <v/>
      </c>
      <c r="U129" s="396" t="str">
        <f t="shared" si="1"/>
        <v/>
      </c>
      <c r="V129" s="178"/>
    </row>
    <row r="130" spans="2:22" ht="18.75" customHeight="1" x14ac:dyDescent="0.25">
      <c r="B130" s="156">
        <v>114</v>
      </c>
      <c r="C130" s="63" t="str">
        <f>IF('Form FGD RT Versi 1 Lembar A3'!D124="","",'Form FGD RT Versi 1 Lembar A3'!D124)</f>
        <v/>
      </c>
      <c r="D130" s="159" t="str">
        <f>IF('Form FGD RT Versi 1 Lembar A3'!E84="","",'Form FGD RT Versi 1 Lembar A3'!E84)</f>
        <v/>
      </c>
      <c r="E130" s="590" t="str">
        <f>IF('Form FGD RT Versi 1 Lembar A3'!F124="","",'Form FGD RT Versi 1 Lembar A3'!F124)</f>
        <v/>
      </c>
      <c r="F130" s="813" t="str">
        <f>IF('Form FGD RT Versi 1 Lembar A3'!G124="","",'Form FGD RT Versi 1 Lembar A3'!G124)</f>
        <v/>
      </c>
      <c r="G130" s="172" t="str">
        <f>IF('Form FGD RT Versi 1 Lembar A3'!H124="","",'Form FGD RT Versi 1 Lembar A3'!H124)</f>
        <v/>
      </c>
      <c r="H130" s="595" t="str">
        <f>IF('Form FGD RT Versi 1 Lembar A3'!I124="","",'Form FGD RT Versi 1 Lembar A3'!I124)</f>
        <v/>
      </c>
      <c r="I130" s="800"/>
      <c r="J130" s="801"/>
      <c r="K130" s="800"/>
      <c r="L130" s="801"/>
      <c r="M130" s="590" t="str">
        <f>IF('Form FGD RT Versi 1 Lembar A3'!J124="","",'Form FGD RT Versi 1 Lembar A3'!J124)</f>
        <v/>
      </c>
      <c r="N130" s="297" t="str">
        <f>IF('Form FGD RT Versi 1 Lembar A3'!K124="","",'Form FGD RT Versi 1 Lembar A3'!K124)</f>
        <v/>
      </c>
      <c r="O130" s="359" t="str">
        <f>IF('Form FGD RT Versi 1 Lembar A3'!L124="","",'Form FGD RT Versi 1 Lembar A3'!L124)</f>
        <v/>
      </c>
      <c r="P130" s="172" t="str">
        <f>IF('Form FGD RT Versi 1 Lembar A3'!M124="","",'Form FGD RT Versi 1 Lembar A3'!M124)</f>
        <v/>
      </c>
      <c r="Q130" s="298" t="str">
        <f>IF('Form FGD RT Versi 1 Lembar A3'!N124="","",'Form FGD RT Versi 1 Lembar A3'!N124)</f>
        <v/>
      </c>
      <c r="R130" s="359" t="str">
        <f>IF('Form FGD RT Versi 1 Lembar A3'!O124="","",'Form FGD RT Versi 1 Lembar A3'!O124)</f>
        <v/>
      </c>
      <c r="S130" s="172" t="str">
        <f>IF('Form FGD RT Versi 1 Lembar A3'!P124="","",'Form FGD RT Versi 1 Lembar A3'!P124)</f>
        <v/>
      </c>
      <c r="T130" s="359" t="str">
        <f>IF('Form FGD RT Versi 1 Lembar A3'!Q124="","",'Form FGD RT Versi 1 Lembar A3'!Q124)</f>
        <v/>
      </c>
      <c r="U130" s="396" t="str">
        <f t="shared" si="1"/>
        <v/>
      </c>
      <c r="V130" s="178"/>
    </row>
    <row r="131" spans="2:22" ht="18.75" customHeight="1" x14ac:dyDescent="0.25">
      <c r="B131" s="156">
        <v>115</v>
      </c>
      <c r="C131" s="63" t="str">
        <f>IF('Form FGD RT Versi 1 Lembar A3'!D125="","",'Form FGD RT Versi 1 Lembar A3'!D125)</f>
        <v/>
      </c>
      <c r="D131" s="159" t="str">
        <f>IF('Form FGD RT Versi 1 Lembar A3'!E85="","",'Form FGD RT Versi 1 Lembar A3'!E85)</f>
        <v/>
      </c>
      <c r="E131" s="590" t="str">
        <f>IF('Form FGD RT Versi 1 Lembar A3'!F125="","",'Form FGD RT Versi 1 Lembar A3'!F125)</f>
        <v/>
      </c>
      <c r="F131" s="813" t="str">
        <f>IF('Form FGD RT Versi 1 Lembar A3'!G125="","",'Form FGD RT Versi 1 Lembar A3'!G125)</f>
        <v/>
      </c>
      <c r="G131" s="172" t="str">
        <f>IF('Form FGD RT Versi 1 Lembar A3'!H125="","",'Form FGD RT Versi 1 Lembar A3'!H125)</f>
        <v/>
      </c>
      <c r="H131" s="595" t="str">
        <f>IF('Form FGD RT Versi 1 Lembar A3'!I125="","",'Form FGD RT Versi 1 Lembar A3'!I125)</f>
        <v/>
      </c>
      <c r="I131" s="800"/>
      <c r="J131" s="801"/>
      <c r="K131" s="800"/>
      <c r="L131" s="801"/>
      <c r="M131" s="590" t="str">
        <f>IF('Form FGD RT Versi 1 Lembar A3'!J125="","",'Form FGD RT Versi 1 Lembar A3'!J125)</f>
        <v/>
      </c>
      <c r="N131" s="297" t="str">
        <f>IF('Form FGD RT Versi 1 Lembar A3'!K125="","",'Form FGD RT Versi 1 Lembar A3'!K125)</f>
        <v/>
      </c>
      <c r="O131" s="359" t="str">
        <f>IF('Form FGD RT Versi 1 Lembar A3'!L125="","",'Form FGD RT Versi 1 Lembar A3'!L125)</f>
        <v/>
      </c>
      <c r="P131" s="172" t="str">
        <f>IF('Form FGD RT Versi 1 Lembar A3'!M125="","",'Form FGD RT Versi 1 Lembar A3'!M125)</f>
        <v/>
      </c>
      <c r="Q131" s="298" t="str">
        <f>IF('Form FGD RT Versi 1 Lembar A3'!N125="","",'Form FGD RT Versi 1 Lembar A3'!N125)</f>
        <v/>
      </c>
      <c r="R131" s="359" t="str">
        <f>IF('Form FGD RT Versi 1 Lembar A3'!O125="","",'Form FGD RT Versi 1 Lembar A3'!O125)</f>
        <v/>
      </c>
      <c r="S131" s="172" t="str">
        <f>IF('Form FGD RT Versi 1 Lembar A3'!P125="","",'Form FGD RT Versi 1 Lembar A3'!P125)</f>
        <v/>
      </c>
      <c r="T131" s="359" t="str">
        <f>IF('Form FGD RT Versi 1 Lembar A3'!Q125="","",'Form FGD RT Versi 1 Lembar A3'!Q125)</f>
        <v/>
      </c>
      <c r="U131" s="396" t="str">
        <f t="shared" si="1"/>
        <v/>
      </c>
      <c r="V131" s="178"/>
    </row>
    <row r="132" spans="2:22" ht="18.75" customHeight="1" x14ac:dyDescent="0.25">
      <c r="B132" s="156">
        <v>116</v>
      </c>
      <c r="C132" s="63" t="str">
        <f>IF('Form FGD RT Versi 1 Lembar A3'!D126="","",'Form FGD RT Versi 1 Lembar A3'!D126)</f>
        <v/>
      </c>
      <c r="D132" s="159" t="str">
        <f>IF('Form FGD RT Versi 1 Lembar A3'!E86="","",'Form FGD RT Versi 1 Lembar A3'!E86)</f>
        <v/>
      </c>
      <c r="E132" s="590" t="str">
        <f>IF('Form FGD RT Versi 1 Lembar A3'!F126="","",'Form FGD RT Versi 1 Lembar A3'!F126)</f>
        <v/>
      </c>
      <c r="F132" s="813" t="str">
        <f>IF('Form FGD RT Versi 1 Lembar A3'!G126="","",'Form FGD RT Versi 1 Lembar A3'!G126)</f>
        <v/>
      </c>
      <c r="G132" s="172" t="str">
        <f>IF('Form FGD RT Versi 1 Lembar A3'!H126="","",'Form FGD RT Versi 1 Lembar A3'!H126)</f>
        <v/>
      </c>
      <c r="H132" s="595" t="str">
        <f>IF('Form FGD RT Versi 1 Lembar A3'!I126="","",'Form FGD RT Versi 1 Lembar A3'!I126)</f>
        <v/>
      </c>
      <c r="I132" s="800"/>
      <c r="J132" s="801"/>
      <c r="K132" s="800"/>
      <c r="L132" s="801"/>
      <c r="M132" s="590" t="str">
        <f>IF('Form FGD RT Versi 1 Lembar A3'!J126="","",'Form FGD RT Versi 1 Lembar A3'!J126)</f>
        <v/>
      </c>
      <c r="N132" s="297" t="str">
        <f>IF('Form FGD RT Versi 1 Lembar A3'!K126="","",'Form FGD RT Versi 1 Lembar A3'!K126)</f>
        <v/>
      </c>
      <c r="O132" s="359" t="str">
        <f>IF('Form FGD RT Versi 1 Lembar A3'!L126="","",'Form FGD RT Versi 1 Lembar A3'!L126)</f>
        <v/>
      </c>
      <c r="P132" s="172" t="str">
        <f>IF('Form FGD RT Versi 1 Lembar A3'!M126="","",'Form FGD RT Versi 1 Lembar A3'!M126)</f>
        <v/>
      </c>
      <c r="Q132" s="298" t="str">
        <f>IF('Form FGD RT Versi 1 Lembar A3'!N126="","",'Form FGD RT Versi 1 Lembar A3'!N126)</f>
        <v/>
      </c>
      <c r="R132" s="359" t="str">
        <f>IF('Form FGD RT Versi 1 Lembar A3'!O126="","",'Form FGD RT Versi 1 Lembar A3'!O126)</f>
        <v/>
      </c>
      <c r="S132" s="172" t="str">
        <f>IF('Form FGD RT Versi 1 Lembar A3'!P126="","",'Form FGD RT Versi 1 Lembar A3'!P126)</f>
        <v/>
      </c>
      <c r="T132" s="359" t="str">
        <f>IF('Form FGD RT Versi 1 Lembar A3'!Q126="","",'Form FGD RT Versi 1 Lembar A3'!Q126)</f>
        <v/>
      </c>
      <c r="U132" s="396" t="str">
        <f t="shared" si="1"/>
        <v/>
      </c>
      <c r="V132" s="178"/>
    </row>
    <row r="133" spans="2:22" ht="18.75" customHeight="1" x14ac:dyDescent="0.25">
      <c r="B133" s="156">
        <v>117</v>
      </c>
      <c r="C133" s="63" t="str">
        <f>IF('Form FGD RT Versi 1 Lembar A3'!D127="","",'Form FGD RT Versi 1 Lembar A3'!D127)</f>
        <v/>
      </c>
      <c r="D133" s="159" t="str">
        <f>IF('Form FGD RT Versi 1 Lembar A3'!E87="","",'Form FGD RT Versi 1 Lembar A3'!E87)</f>
        <v/>
      </c>
      <c r="E133" s="590" t="str">
        <f>IF('Form FGD RT Versi 1 Lembar A3'!F127="","",'Form FGD RT Versi 1 Lembar A3'!F127)</f>
        <v/>
      </c>
      <c r="F133" s="813" t="str">
        <f>IF('Form FGD RT Versi 1 Lembar A3'!G127="","",'Form FGD RT Versi 1 Lembar A3'!G127)</f>
        <v/>
      </c>
      <c r="G133" s="172" t="str">
        <f>IF('Form FGD RT Versi 1 Lembar A3'!H127="","",'Form FGD RT Versi 1 Lembar A3'!H127)</f>
        <v/>
      </c>
      <c r="H133" s="595" t="str">
        <f>IF('Form FGD RT Versi 1 Lembar A3'!I127="","",'Form FGD RT Versi 1 Lembar A3'!I127)</f>
        <v/>
      </c>
      <c r="I133" s="800"/>
      <c r="J133" s="801"/>
      <c r="K133" s="800"/>
      <c r="L133" s="801"/>
      <c r="M133" s="590" t="str">
        <f>IF('Form FGD RT Versi 1 Lembar A3'!J127="","",'Form FGD RT Versi 1 Lembar A3'!J127)</f>
        <v/>
      </c>
      <c r="N133" s="297" t="str">
        <f>IF('Form FGD RT Versi 1 Lembar A3'!K127="","",'Form FGD RT Versi 1 Lembar A3'!K127)</f>
        <v/>
      </c>
      <c r="O133" s="359" t="str">
        <f>IF('Form FGD RT Versi 1 Lembar A3'!L127="","",'Form FGD RT Versi 1 Lembar A3'!L127)</f>
        <v/>
      </c>
      <c r="P133" s="172" t="str">
        <f>IF('Form FGD RT Versi 1 Lembar A3'!M127="","",'Form FGD RT Versi 1 Lembar A3'!M127)</f>
        <v/>
      </c>
      <c r="Q133" s="298" t="str">
        <f>IF('Form FGD RT Versi 1 Lembar A3'!N127="","",'Form FGD RT Versi 1 Lembar A3'!N127)</f>
        <v/>
      </c>
      <c r="R133" s="359" t="str">
        <f>IF('Form FGD RT Versi 1 Lembar A3'!O127="","",'Form FGD RT Versi 1 Lembar A3'!O127)</f>
        <v/>
      </c>
      <c r="S133" s="172" t="str">
        <f>IF('Form FGD RT Versi 1 Lembar A3'!P127="","",'Form FGD RT Versi 1 Lembar A3'!P127)</f>
        <v/>
      </c>
      <c r="T133" s="359" t="str">
        <f>IF('Form FGD RT Versi 1 Lembar A3'!Q127="","",'Form FGD RT Versi 1 Lembar A3'!Q127)</f>
        <v/>
      </c>
      <c r="U133" s="396" t="str">
        <f t="shared" si="1"/>
        <v/>
      </c>
      <c r="V133" s="178"/>
    </row>
    <row r="134" spans="2:22" ht="18.75" customHeight="1" x14ac:dyDescent="0.25">
      <c r="B134" s="156">
        <v>118</v>
      </c>
      <c r="C134" s="63" t="str">
        <f>IF('Form FGD RT Versi 1 Lembar A3'!D128="","",'Form FGD RT Versi 1 Lembar A3'!D128)</f>
        <v/>
      </c>
      <c r="D134" s="159" t="str">
        <f>IF('Form FGD RT Versi 1 Lembar A3'!E88="","",'Form FGD RT Versi 1 Lembar A3'!E88)</f>
        <v/>
      </c>
      <c r="E134" s="590" t="str">
        <f>IF('Form FGD RT Versi 1 Lembar A3'!F128="","",'Form FGD RT Versi 1 Lembar A3'!F128)</f>
        <v/>
      </c>
      <c r="F134" s="813" t="str">
        <f>IF('Form FGD RT Versi 1 Lembar A3'!G128="","",'Form FGD RT Versi 1 Lembar A3'!G128)</f>
        <v/>
      </c>
      <c r="G134" s="172" t="str">
        <f>IF('Form FGD RT Versi 1 Lembar A3'!H128="","",'Form FGD RT Versi 1 Lembar A3'!H128)</f>
        <v/>
      </c>
      <c r="H134" s="595" t="str">
        <f>IF('Form FGD RT Versi 1 Lembar A3'!I128="","",'Form FGD RT Versi 1 Lembar A3'!I128)</f>
        <v/>
      </c>
      <c r="I134" s="800"/>
      <c r="J134" s="801"/>
      <c r="K134" s="800"/>
      <c r="L134" s="801"/>
      <c r="M134" s="590" t="str">
        <f>IF('Form FGD RT Versi 1 Lembar A3'!J128="","",'Form FGD RT Versi 1 Lembar A3'!J128)</f>
        <v/>
      </c>
      <c r="N134" s="297" t="str">
        <f>IF('Form FGD RT Versi 1 Lembar A3'!K128="","",'Form FGD RT Versi 1 Lembar A3'!K128)</f>
        <v/>
      </c>
      <c r="O134" s="359" t="str">
        <f>IF('Form FGD RT Versi 1 Lembar A3'!L128="","",'Form FGD RT Versi 1 Lembar A3'!L128)</f>
        <v/>
      </c>
      <c r="P134" s="172" t="str">
        <f>IF('Form FGD RT Versi 1 Lembar A3'!M128="","",'Form FGD RT Versi 1 Lembar A3'!M128)</f>
        <v/>
      </c>
      <c r="Q134" s="298" t="str">
        <f>IF('Form FGD RT Versi 1 Lembar A3'!N128="","",'Form FGD RT Versi 1 Lembar A3'!N128)</f>
        <v/>
      </c>
      <c r="R134" s="359" t="str">
        <f>IF('Form FGD RT Versi 1 Lembar A3'!O128="","",'Form FGD RT Versi 1 Lembar A3'!O128)</f>
        <v/>
      </c>
      <c r="S134" s="172" t="str">
        <f>IF('Form FGD RT Versi 1 Lembar A3'!P128="","",'Form FGD RT Versi 1 Lembar A3'!P128)</f>
        <v/>
      </c>
      <c r="T134" s="359" t="str">
        <f>IF('Form FGD RT Versi 1 Lembar A3'!Q128="","",'Form FGD RT Versi 1 Lembar A3'!Q128)</f>
        <v/>
      </c>
      <c r="U134" s="396" t="str">
        <f t="shared" si="1"/>
        <v/>
      </c>
      <c r="V134" s="178"/>
    </row>
    <row r="135" spans="2:22" ht="18.75" customHeight="1" x14ac:dyDescent="0.25">
      <c r="B135" s="156">
        <v>119</v>
      </c>
      <c r="C135" s="63" t="str">
        <f>IF('Form FGD RT Versi 1 Lembar A3'!D129="","",'Form FGD RT Versi 1 Lembar A3'!D129)</f>
        <v/>
      </c>
      <c r="D135" s="159" t="str">
        <f>IF('Form FGD RT Versi 1 Lembar A3'!E89="","",'Form FGD RT Versi 1 Lembar A3'!E89)</f>
        <v/>
      </c>
      <c r="E135" s="590" t="str">
        <f>IF('Form FGD RT Versi 1 Lembar A3'!F129="","",'Form FGD RT Versi 1 Lembar A3'!F129)</f>
        <v/>
      </c>
      <c r="F135" s="813" t="str">
        <f>IF('Form FGD RT Versi 1 Lembar A3'!G129="","",'Form FGD RT Versi 1 Lembar A3'!G129)</f>
        <v/>
      </c>
      <c r="G135" s="172" t="str">
        <f>IF('Form FGD RT Versi 1 Lembar A3'!H129="","",'Form FGD RT Versi 1 Lembar A3'!H129)</f>
        <v/>
      </c>
      <c r="H135" s="595" t="str">
        <f>IF('Form FGD RT Versi 1 Lembar A3'!I129="","",'Form FGD RT Versi 1 Lembar A3'!I129)</f>
        <v/>
      </c>
      <c r="I135" s="800"/>
      <c r="J135" s="801"/>
      <c r="K135" s="800"/>
      <c r="L135" s="801"/>
      <c r="M135" s="590" t="str">
        <f>IF('Form FGD RT Versi 1 Lembar A3'!J129="","",'Form FGD RT Versi 1 Lembar A3'!J129)</f>
        <v/>
      </c>
      <c r="N135" s="297" t="str">
        <f>IF('Form FGD RT Versi 1 Lembar A3'!K129="","",'Form FGD RT Versi 1 Lembar A3'!K129)</f>
        <v/>
      </c>
      <c r="O135" s="359" t="str">
        <f>IF('Form FGD RT Versi 1 Lembar A3'!L129="","",'Form FGD RT Versi 1 Lembar A3'!L129)</f>
        <v/>
      </c>
      <c r="P135" s="172" t="str">
        <f>IF('Form FGD RT Versi 1 Lembar A3'!M129="","",'Form FGD RT Versi 1 Lembar A3'!M129)</f>
        <v/>
      </c>
      <c r="Q135" s="298" t="str">
        <f>IF('Form FGD RT Versi 1 Lembar A3'!N129="","",'Form FGD RT Versi 1 Lembar A3'!N129)</f>
        <v/>
      </c>
      <c r="R135" s="359" t="str">
        <f>IF('Form FGD RT Versi 1 Lembar A3'!O129="","",'Form FGD RT Versi 1 Lembar A3'!O129)</f>
        <v/>
      </c>
      <c r="S135" s="172" t="str">
        <f>IF('Form FGD RT Versi 1 Lembar A3'!P129="","",'Form FGD RT Versi 1 Lembar A3'!P129)</f>
        <v/>
      </c>
      <c r="T135" s="359" t="str">
        <f>IF('Form FGD RT Versi 1 Lembar A3'!Q129="","",'Form FGD RT Versi 1 Lembar A3'!Q129)</f>
        <v/>
      </c>
      <c r="U135" s="396" t="str">
        <f t="shared" si="1"/>
        <v/>
      </c>
      <c r="V135" s="178"/>
    </row>
    <row r="136" spans="2:22" ht="18.75" customHeight="1" x14ac:dyDescent="0.25">
      <c r="B136" s="156">
        <v>120</v>
      </c>
      <c r="C136" s="63" t="str">
        <f>IF('Form FGD RT Versi 1 Lembar A3'!D130="","",'Form FGD RT Versi 1 Lembar A3'!D130)</f>
        <v/>
      </c>
      <c r="D136" s="159" t="str">
        <f>IF('Form FGD RT Versi 1 Lembar A3'!E90="","",'Form FGD RT Versi 1 Lembar A3'!E90)</f>
        <v/>
      </c>
      <c r="E136" s="590" t="str">
        <f>IF('Form FGD RT Versi 1 Lembar A3'!F130="","",'Form FGD RT Versi 1 Lembar A3'!F130)</f>
        <v/>
      </c>
      <c r="F136" s="813" t="str">
        <f>IF('Form FGD RT Versi 1 Lembar A3'!G130="","",'Form FGD RT Versi 1 Lembar A3'!G130)</f>
        <v/>
      </c>
      <c r="G136" s="172" t="str">
        <f>IF('Form FGD RT Versi 1 Lembar A3'!H130="","",'Form FGD RT Versi 1 Lembar A3'!H130)</f>
        <v/>
      </c>
      <c r="H136" s="595" t="str">
        <f>IF('Form FGD RT Versi 1 Lembar A3'!I130="","",'Form FGD RT Versi 1 Lembar A3'!I130)</f>
        <v/>
      </c>
      <c r="I136" s="800"/>
      <c r="J136" s="801"/>
      <c r="K136" s="800"/>
      <c r="L136" s="801"/>
      <c r="M136" s="590" t="str">
        <f>IF('Form FGD RT Versi 1 Lembar A3'!J130="","",'Form FGD RT Versi 1 Lembar A3'!J130)</f>
        <v/>
      </c>
      <c r="N136" s="297" t="str">
        <f>IF('Form FGD RT Versi 1 Lembar A3'!K130="","",'Form FGD RT Versi 1 Lembar A3'!K130)</f>
        <v/>
      </c>
      <c r="O136" s="359" t="str">
        <f>IF('Form FGD RT Versi 1 Lembar A3'!L130="","",'Form FGD RT Versi 1 Lembar A3'!L130)</f>
        <v/>
      </c>
      <c r="P136" s="172" t="str">
        <f>IF('Form FGD RT Versi 1 Lembar A3'!M130="","",'Form FGD RT Versi 1 Lembar A3'!M130)</f>
        <v/>
      </c>
      <c r="Q136" s="298" t="str">
        <f>IF('Form FGD RT Versi 1 Lembar A3'!N130="","",'Form FGD RT Versi 1 Lembar A3'!N130)</f>
        <v/>
      </c>
      <c r="R136" s="359" t="str">
        <f>IF('Form FGD RT Versi 1 Lembar A3'!O130="","",'Form FGD RT Versi 1 Lembar A3'!O130)</f>
        <v/>
      </c>
      <c r="S136" s="172" t="str">
        <f>IF('Form FGD RT Versi 1 Lembar A3'!P130="","",'Form FGD RT Versi 1 Lembar A3'!P130)</f>
        <v/>
      </c>
      <c r="T136" s="359" t="str">
        <f>IF('Form FGD RT Versi 1 Lembar A3'!Q130="","",'Form FGD RT Versi 1 Lembar A3'!Q130)</f>
        <v/>
      </c>
      <c r="U136" s="396" t="str">
        <f t="shared" si="1"/>
        <v/>
      </c>
      <c r="V136" s="178"/>
    </row>
    <row r="137" spans="2:22" ht="18.75" customHeight="1" x14ac:dyDescent="0.25">
      <c r="B137" s="156">
        <v>121</v>
      </c>
      <c r="C137" s="63" t="str">
        <f>IF('Form FGD RT Versi 1 Lembar A3'!D131="","",'Form FGD RT Versi 1 Lembar A3'!D131)</f>
        <v/>
      </c>
      <c r="D137" s="159" t="str">
        <f>IF('Form FGD RT Versi 1 Lembar A3'!E91="","",'Form FGD RT Versi 1 Lembar A3'!E91)</f>
        <v/>
      </c>
      <c r="E137" s="590" t="str">
        <f>IF('Form FGD RT Versi 1 Lembar A3'!F131="","",'Form FGD RT Versi 1 Lembar A3'!F131)</f>
        <v/>
      </c>
      <c r="F137" s="813" t="str">
        <f>IF('Form FGD RT Versi 1 Lembar A3'!G131="","",'Form FGD RT Versi 1 Lembar A3'!G131)</f>
        <v/>
      </c>
      <c r="G137" s="172" t="str">
        <f>IF('Form FGD RT Versi 1 Lembar A3'!H131="","",'Form FGD RT Versi 1 Lembar A3'!H131)</f>
        <v/>
      </c>
      <c r="H137" s="595" t="str">
        <f>IF('Form FGD RT Versi 1 Lembar A3'!I131="","",'Form FGD RT Versi 1 Lembar A3'!I131)</f>
        <v/>
      </c>
      <c r="I137" s="800"/>
      <c r="J137" s="801"/>
      <c r="K137" s="800"/>
      <c r="L137" s="801"/>
      <c r="M137" s="590" t="str">
        <f>IF('Form FGD RT Versi 1 Lembar A3'!J131="","",'Form FGD RT Versi 1 Lembar A3'!J131)</f>
        <v/>
      </c>
      <c r="N137" s="297" t="str">
        <f>IF('Form FGD RT Versi 1 Lembar A3'!K131="","",'Form FGD RT Versi 1 Lembar A3'!K131)</f>
        <v/>
      </c>
      <c r="O137" s="359" t="str">
        <f>IF('Form FGD RT Versi 1 Lembar A3'!L131="","",'Form FGD RT Versi 1 Lembar A3'!L131)</f>
        <v/>
      </c>
      <c r="P137" s="172" t="str">
        <f>IF('Form FGD RT Versi 1 Lembar A3'!M131="","",'Form FGD RT Versi 1 Lembar A3'!M131)</f>
        <v/>
      </c>
      <c r="Q137" s="298" t="str">
        <f>IF('Form FGD RT Versi 1 Lembar A3'!N131="","",'Form FGD RT Versi 1 Lembar A3'!N131)</f>
        <v/>
      </c>
      <c r="R137" s="359" t="str">
        <f>IF('Form FGD RT Versi 1 Lembar A3'!O131="","",'Form FGD RT Versi 1 Lembar A3'!O131)</f>
        <v/>
      </c>
      <c r="S137" s="172" t="str">
        <f>IF('Form FGD RT Versi 1 Lembar A3'!P131="","",'Form FGD RT Versi 1 Lembar A3'!P131)</f>
        <v/>
      </c>
      <c r="T137" s="359" t="str">
        <f>IF('Form FGD RT Versi 1 Lembar A3'!Q131="","",'Form FGD RT Versi 1 Lembar A3'!Q131)</f>
        <v/>
      </c>
      <c r="U137" s="396" t="str">
        <f t="shared" si="1"/>
        <v/>
      </c>
      <c r="V137" s="178"/>
    </row>
    <row r="138" spans="2:22" ht="18.75" customHeight="1" x14ac:dyDescent="0.25">
      <c r="B138" s="156">
        <v>122</v>
      </c>
      <c r="C138" s="63" t="str">
        <f>IF('Form FGD RT Versi 1 Lembar A3'!D132="","",'Form FGD RT Versi 1 Lembar A3'!D132)</f>
        <v/>
      </c>
      <c r="D138" s="159" t="str">
        <f>IF('Form FGD RT Versi 1 Lembar A3'!E92="","",'Form FGD RT Versi 1 Lembar A3'!E92)</f>
        <v/>
      </c>
      <c r="E138" s="590" t="str">
        <f>IF('Form FGD RT Versi 1 Lembar A3'!F132="","",'Form FGD RT Versi 1 Lembar A3'!F132)</f>
        <v/>
      </c>
      <c r="F138" s="813" t="str">
        <f>IF('Form FGD RT Versi 1 Lembar A3'!G132="","",'Form FGD RT Versi 1 Lembar A3'!G132)</f>
        <v/>
      </c>
      <c r="G138" s="172" t="str">
        <f>IF('Form FGD RT Versi 1 Lembar A3'!H132="","",'Form FGD RT Versi 1 Lembar A3'!H132)</f>
        <v/>
      </c>
      <c r="H138" s="595" t="str">
        <f>IF('Form FGD RT Versi 1 Lembar A3'!I132="","",'Form FGD RT Versi 1 Lembar A3'!I132)</f>
        <v/>
      </c>
      <c r="I138" s="800"/>
      <c r="J138" s="801"/>
      <c r="K138" s="800"/>
      <c r="L138" s="801"/>
      <c r="M138" s="590" t="str">
        <f>IF('Form FGD RT Versi 1 Lembar A3'!J132="","",'Form FGD RT Versi 1 Lembar A3'!J132)</f>
        <v/>
      </c>
      <c r="N138" s="297" t="str">
        <f>IF('Form FGD RT Versi 1 Lembar A3'!K132="","",'Form FGD RT Versi 1 Lembar A3'!K132)</f>
        <v/>
      </c>
      <c r="O138" s="359" t="str">
        <f>IF('Form FGD RT Versi 1 Lembar A3'!L132="","",'Form FGD RT Versi 1 Lembar A3'!L132)</f>
        <v/>
      </c>
      <c r="P138" s="172" t="str">
        <f>IF('Form FGD RT Versi 1 Lembar A3'!M132="","",'Form FGD RT Versi 1 Lembar A3'!M132)</f>
        <v/>
      </c>
      <c r="Q138" s="298" t="str">
        <f>IF('Form FGD RT Versi 1 Lembar A3'!N132="","",'Form FGD RT Versi 1 Lembar A3'!N132)</f>
        <v/>
      </c>
      <c r="R138" s="359" t="str">
        <f>IF('Form FGD RT Versi 1 Lembar A3'!O132="","",'Form FGD RT Versi 1 Lembar A3'!O132)</f>
        <v/>
      </c>
      <c r="S138" s="172" t="str">
        <f>IF('Form FGD RT Versi 1 Lembar A3'!P132="","",'Form FGD RT Versi 1 Lembar A3'!P132)</f>
        <v/>
      </c>
      <c r="T138" s="359" t="str">
        <f>IF('Form FGD RT Versi 1 Lembar A3'!Q132="","",'Form FGD RT Versi 1 Lembar A3'!Q132)</f>
        <v/>
      </c>
      <c r="U138" s="396" t="str">
        <f t="shared" si="1"/>
        <v/>
      </c>
      <c r="V138" s="178"/>
    </row>
    <row r="139" spans="2:22" ht="18.75" customHeight="1" x14ac:dyDescent="0.25">
      <c r="B139" s="156">
        <v>123</v>
      </c>
      <c r="C139" s="63" t="str">
        <f>IF('Form FGD RT Versi 1 Lembar A3'!D133="","",'Form FGD RT Versi 1 Lembar A3'!D133)</f>
        <v/>
      </c>
      <c r="D139" s="159" t="str">
        <f>IF('Form FGD RT Versi 1 Lembar A3'!E93="","",'Form FGD RT Versi 1 Lembar A3'!E93)</f>
        <v/>
      </c>
      <c r="E139" s="590" t="str">
        <f>IF('Form FGD RT Versi 1 Lembar A3'!F133="","",'Form FGD RT Versi 1 Lembar A3'!F133)</f>
        <v/>
      </c>
      <c r="F139" s="813" t="str">
        <f>IF('Form FGD RT Versi 1 Lembar A3'!G133="","",'Form FGD RT Versi 1 Lembar A3'!G133)</f>
        <v/>
      </c>
      <c r="G139" s="172" t="str">
        <f>IF('Form FGD RT Versi 1 Lembar A3'!H133="","",'Form FGD RT Versi 1 Lembar A3'!H133)</f>
        <v/>
      </c>
      <c r="H139" s="595" t="str">
        <f>IF('Form FGD RT Versi 1 Lembar A3'!I133="","",'Form FGD RT Versi 1 Lembar A3'!I133)</f>
        <v/>
      </c>
      <c r="I139" s="800"/>
      <c r="J139" s="801"/>
      <c r="K139" s="800"/>
      <c r="L139" s="801"/>
      <c r="M139" s="590" t="str">
        <f>IF('Form FGD RT Versi 1 Lembar A3'!J133="","",'Form FGD RT Versi 1 Lembar A3'!J133)</f>
        <v/>
      </c>
      <c r="N139" s="297" t="str">
        <f>IF('Form FGD RT Versi 1 Lembar A3'!K133="","",'Form FGD RT Versi 1 Lembar A3'!K133)</f>
        <v/>
      </c>
      <c r="O139" s="359" t="str">
        <f>IF('Form FGD RT Versi 1 Lembar A3'!L133="","",'Form FGD RT Versi 1 Lembar A3'!L133)</f>
        <v/>
      </c>
      <c r="P139" s="172" t="str">
        <f>IF('Form FGD RT Versi 1 Lembar A3'!M133="","",'Form FGD RT Versi 1 Lembar A3'!M133)</f>
        <v/>
      </c>
      <c r="Q139" s="298" t="str">
        <f>IF('Form FGD RT Versi 1 Lembar A3'!N133="","",'Form FGD RT Versi 1 Lembar A3'!N133)</f>
        <v/>
      </c>
      <c r="R139" s="359" t="str">
        <f>IF('Form FGD RT Versi 1 Lembar A3'!O133="","",'Form FGD RT Versi 1 Lembar A3'!O133)</f>
        <v/>
      </c>
      <c r="S139" s="172" t="str">
        <f>IF('Form FGD RT Versi 1 Lembar A3'!P133="","",'Form FGD RT Versi 1 Lembar A3'!P133)</f>
        <v/>
      </c>
      <c r="T139" s="359" t="str">
        <f>IF('Form FGD RT Versi 1 Lembar A3'!Q133="","",'Form FGD RT Versi 1 Lembar A3'!Q133)</f>
        <v/>
      </c>
      <c r="U139" s="396" t="str">
        <f t="shared" si="1"/>
        <v/>
      </c>
      <c r="V139" s="178"/>
    </row>
    <row r="140" spans="2:22" ht="18.75" customHeight="1" x14ac:dyDescent="0.25">
      <c r="B140" s="156">
        <v>124</v>
      </c>
      <c r="C140" s="63" t="str">
        <f>IF('Form FGD RT Versi 1 Lembar A3'!D134="","",'Form FGD RT Versi 1 Lembar A3'!D134)</f>
        <v/>
      </c>
      <c r="D140" s="159" t="str">
        <f>IF('Form FGD RT Versi 1 Lembar A3'!E94="","",'Form FGD RT Versi 1 Lembar A3'!E94)</f>
        <v/>
      </c>
      <c r="E140" s="590" t="str">
        <f>IF('Form FGD RT Versi 1 Lembar A3'!F134="","",'Form FGD RT Versi 1 Lembar A3'!F134)</f>
        <v/>
      </c>
      <c r="F140" s="813" t="str">
        <f>IF('Form FGD RT Versi 1 Lembar A3'!G134="","",'Form FGD RT Versi 1 Lembar A3'!G134)</f>
        <v/>
      </c>
      <c r="G140" s="172" t="str">
        <f>IF('Form FGD RT Versi 1 Lembar A3'!H134="","",'Form FGD RT Versi 1 Lembar A3'!H134)</f>
        <v/>
      </c>
      <c r="H140" s="595" t="str">
        <f>IF('Form FGD RT Versi 1 Lembar A3'!I134="","",'Form FGD RT Versi 1 Lembar A3'!I134)</f>
        <v/>
      </c>
      <c r="I140" s="800"/>
      <c r="J140" s="801"/>
      <c r="K140" s="800"/>
      <c r="L140" s="801"/>
      <c r="M140" s="590" t="str">
        <f>IF('Form FGD RT Versi 1 Lembar A3'!J134="","",'Form FGD RT Versi 1 Lembar A3'!J134)</f>
        <v/>
      </c>
      <c r="N140" s="297" t="str">
        <f>IF('Form FGD RT Versi 1 Lembar A3'!K134="","",'Form FGD RT Versi 1 Lembar A3'!K134)</f>
        <v/>
      </c>
      <c r="O140" s="359" t="str">
        <f>IF('Form FGD RT Versi 1 Lembar A3'!L134="","",'Form FGD RT Versi 1 Lembar A3'!L134)</f>
        <v/>
      </c>
      <c r="P140" s="172" t="str">
        <f>IF('Form FGD RT Versi 1 Lembar A3'!M134="","",'Form FGD RT Versi 1 Lembar A3'!M134)</f>
        <v/>
      </c>
      <c r="Q140" s="298" t="str">
        <f>IF('Form FGD RT Versi 1 Lembar A3'!N134="","",'Form FGD RT Versi 1 Lembar A3'!N134)</f>
        <v/>
      </c>
      <c r="R140" s="359" t="str">
        <f>IF('Form FGD RT Versi 1 Lembar A3'!O134="","",'Form FGD RT Versi 1 Lembar A3'!O134)</f>
        <v/>
      </c>
      <c r="S140" s="172" t="str">
        <f>IF('Form FGD RT Versi 1 Lembar A3'!P134="","",'Form FGD RT Versi 1 Lembar A3'!P134)</f>
        <v/>
      </c>
      <c r="T140" s="359" t="str">
        <f>IF('Form FGD RT Versi 1 Lembar A3'!Q134="","",'Form FGD RT Versi 1 Lembar A3'!Q134)</f>
        <v/>
      </c>
      <c r="U140" s="396" t="str">
        <f t="shared" si="1"/>
        <v/>
      </c>
      <c r="V140" s="178"/>
    </row>
    <row r="141" spans="2:22" ht="18.75" customHeight="1" x14ac:dyDescent="0.25">
      <c r="B141" s="156">
        <v>125</v>
      </c>
      <c r="C141" s="63" t="str">
        <f>IF('Form FGD RT Versi 1 Lembar A3'!D135="","",'Form FGD RT Versi 1 Lembar A3'!D135)</f>
        <v/>
      </c>
      <c r="D141" s="159" t="str">
        <f>IF('Form FGD RT Versi 1 Lembar A3'!E95="","",'Form FGD RT Versi 1 Lembar A3'!E95)</f>
        <v/>
      </c>
      <c r="E141" s="590" t="str">
        <f>IF('Form FGD RT Versi 1 Lembar A3'!F135="","",'Form FGD RT Versi 1 Lembar A3'!F135)</f>
        <v/>
      </c>
      <c r="F141" s="813" t="str">
        <f>IF('Form FGD RT Versi 1 Lembar A3'!G135="","",'Form FGD RT Versi 1 Lembar A3'!G135)</f>
        <v/>
      </c>
      <c r="G141" s="172" t="str">
        <f>IF('Form FGD RT Versi 1 Lembar A3'!H135="","",'Form FGD RT Versi 1 Lembar A3'!H135)</f>
        <v/>
      </c>
      <c r="H141" s="595" t="str">
        <f>IF('Form FGD RT Versi 1 Lembar A3'!I135="","",'Form FGD RT Versi 1 Lembar A3'!I135)</f>
        <v/>
      </c>
      <c r="I141" s="800"/>
      <c r="J141" s="801"/>
      <c r="K141" s="800"/>
      <c r="L141" s="801"/>
      <c r="M141" s="590" t="str">
        <f>IF('Form FGD RT Versi 1 Lembar A3'!J135="","",'Form FGD RT Versi 1 Lembar A3'!J135)</f>
        <v/>
      </c>
      <c r="N141" s="297" t="str">
        <f>IF('Form FGD RT Versi 1 Lembar A3'!K135="","",'Form FGD RT Versi 1 Lembar A3'!K135)</f>
        <v/>
      </c>
      <c r="O141" s="359" t="str">
        <f>IF('Form FGD RT Versi 1 Lembar A3'!L135="","",'Form FGD RT Versi 1 Lembar A3'!L135)</f>
        <v/>
      </c>
      <c r="P141" s="172" t="str">
        <f>IF('Form FGD RT Versi 1 Lembar A3'!M135="","",'Form FGD RT Versi 1 Lembar A3'!M135)</f>
        <v/>
      </c>
      <c r="Q141" s="298" t="str">
        <f>IF('Form FGD RT Versi 1 Lembar A3'!N135="","",'Form FGD RT Versi 1 Lembar A3'!N135)</f>
        <v/>
      </c>
      <c r="R141" s="359" t="str">
        <f>IF('Form FGD RT Versi 1 Lembar A3'!O135="","",'Form FGD RT Versi 1 Lembar A3'!O135)</f>
        <v/>
      </c>
      <c r="S141" s="172" t="str">
        <f>IF('Form FGD RT Versi 1 Lembar A3'!P135="","",'Form FGD RT Versi 1 Lembar A3'!P135)</f>
        <v/>
      </c>
      <c r="T141" s="359" t="str">
        <f>IF('Form FGD RT Versi 1 Lembar A3'!Q135="","",'Form FGD RT Versi 1 Lembar A3'!Q135)</f>
        <v/>
      </c>
      <c r="U141" s="396" t="str">
        <f t="shared" si="1"/>
        <v/>
      </c>
      <c r="V141" s="178"/>
    </row>
    <row r="142" spans="2:22" ht="18.75" customHeight="1" x14ac:dyDescent="0.25">
      <c r="B142" s="156">
        <v>126</v>
      </c>
      <c r="C142" s="63" t="str">
        <f>IF('Form FGD RT Versi 1 Lembar A3'!D136="","",'Form FGD RT Versi 1 Lembar A3'!D136)</f>
        <v/>
      </c>
      <c r="D142" s="159" t="str">
        <f>IF('Form FGD RT Versi 1 Lembar A3'!E96="","",'Form FGD RT Versi 1 Lembar A3'!E96)</f>
        <v/>
      </c>
      <c r="E142" s="590" t="str">
        <f>IF('Form FGD RT Versi 1 Lembar A3'!F136="","",'Form FGD RT Versi 1 Lembar A3'!F136)</f>
        <v/>
      </c>
      <c r="F142" s="813" t="str">
        <f>IF('Form FGD RT Versi 1 Lembar A3'!G136="","",'Form FGD RT Versi 1 Lembar A3'!G136)</f>
        <v/>
      </c>
      <c r="G142" s="172" t="str">
        <f>IF('Form FGD RT Versi 1 Lembar A3'!H136="","",'Form FGD RT Versi 1 Lembar A3'!H136)</f>
        <v/>
      </c>
      <c r="H142" s="595" t="str">
        <f>IF('Form FGD RT Versi 1 Lembar A3'!I136="","",'Form FGD RT Versi 1 Lembar A3'!I136)</f>
        <v/>
      </c>
      <c r="I142" s="800"/>
      <c r="J142" s="801"/>
      <c r="K142" s="800"/>
      <c r="L142" s="801"/>
      <c r="M142" s="590" t="str">
        <f>IF('Form FGD RT Versi 1 Lembar A3'!J136="","",'Form FGD RT Versi 1 Lembar A3'!J136)</f>
        <v/>
      </c>
      <c r="N142" s="297" t="str">
        <f>IF('Form FGD RT Versi 1 Lembar A3'!K136="","",'Form FGD RT Versi 1 Lembar A3'!K136)</f>
        <v/>
      </c>
      <c r="O142" s="359" t="str">
        <f>IF('Form FGD RT Versi 1 Lembar A3'!L136="","",'Form FGD RT Versi 1 Lembar A3'!L136)</f>
        <v/>
      </c>
      <c r="P142" s="172" t="str">
        <f>IF('Form FGD RT Versi 1 Lembar A3'!M136="","",'Form FGD RT Versi 1 Lembar A3'!M136)</f>
        <v/>
      </c>
      <c r="Q142" s="298" t="str">
        <f>IF('Form FGD RT Versi 1 Lembar A3'!N136="","",'Form FGD RT Versi 1 Lembar A3'!N136)</f>
        <v/>
      </c>
      <c r="R142" s="359" t="str">
        <f>IF('Form FGD RT Versi 1 Lembar A3'!O136="","",'Form FGD RT Versi 1 Lembar A3'!O136)</f>
        <v/>
      </c>
      <c r="S142" s="172" t="str">
        <f>IF('Form FGD RT Versi 1 Lembar A3'!P136="","",'Form FGD RT Versi 1 Lembar A3'!P136)</f>
        <v/>
      </c>
      <c r="T142" s="359" t="str">
        <f>IF('Form FGD RT Versi 1 Lembar A3'!Q136="","",'Form FGD RT Versi 1 Lembar A3'!Q136)</f>
        <v/>
      </c>
      <c r="U142" s="396" t="str">
        <f t="shared" si="1"/>
        <v/>
      </c>
      <c r="V142" s="178"/>
    </row>
    <row r="143" spans="2:22" ht="18.75" customHeight="1" x14ac:dyDescent="0.25">
      <c r="B143" s="156">
        <v>127</v>
      </c>
      <c r="C143" s="63" t="str">
        <f>IF('Form FGD RT Versi 1 Lembar A3'!D137="","",'Form FGD RT Versi 1 Lembar A3'!D137)</f>
        <v/>
      </c>
      <c r="D143" s="159" t="str">
        <f>IF('Form FGD RT Versi 1 Lembar A3'!E97="","",'Form FGD RT Versi 1 Lembar A3'!E97)</f>
        <v/>
      </c>
      <c r="E143" s="590" t="str">
        <f>IF('Form FGD RT Versi 1 Lembar A3'!F137="","",'Form FGD RT Versi 1 Lembar A3'!F137)</f>
        <v/>
      </c>
      <c r="F143" s="813" t="str">
        <f>IF('Form FGD RT Versi 1 Lembar A3'!G137="","",'Form FGD RT Versi 1 Lembar A3'!G137)</f>
        <v/>
      </c>
      <c r="G143" s="172" t="str">
        <f>IF('Form FGD RT Versi 1 Lembar A3'!H137="","",'Form FGD RT Versi 1 Lembar A3'!H137)</f>
        <v/>
      </c>
      <c r="H143" s="595" t="str">
        <f>IF('Form FGD RT Versi 1 Lembar A3'!I137="","",'Form FGD RT Versi 1 Lembar A3'!I137)</f>
        <v/>
      </c>
      <c r="I143" s="800"/>
      <c r="J143" s="801"/>
      <c r="K143" s="800"/>
      <c r="L143" s="801"/>
      <c r="M143" s="590" t="str">
        <f>IF('Form FGD RT Versi 1 Lembar A3'!J137="","",'Form FGD RT Versi 1 Lembar A3'!J137)</f>
        <v/>
      </c>
      <c r="N143" s="297" t="str">
        <f>IF('Form FGD RT Versi 1 Lembar A3'!K137="","",'Form FGD RT Versi 1 Lembar A3'!K137)</f>
        <v/>
      </c>
      <c r="O143" s="359" t="str">
        <f>IF('Form FGD RT Versi 1 Lembar A3'!L137="","",'Form FGD RT Versi 1 Lembar A3'!L137)</f>
        <v/>
      </c>
      <c r="P143" s="172" t="str">
        <f>IF('Form FGD RT Versi 1 Lembar A3'!M137="","",'Form FGD RT Versi 1 Lembar A3'!M137)</f>
        <v/>
      </c>
      <c r="Q143" s="298" t="str">
        <f>IF('Form FGD RT Versi 1 Lembar A3'!N137="","",'Form FGD RT Versi 1 Lembar A3'!N137)</f>
        <v/>
      </c>
      <c r="R143" s="359" t="str">
        <f>IF('Form FGD RT Versi 1 Lembar A3'!O137="","",'Form FGD RT Versi 1 Lembar A3'!O137)</f>
        <v/>
      </c>
      <c r="S143" s="172" t="str">
        <f>IF('Form FGD RT Versi 1 Lembar A3'!P137="","",'Form FGD RT Versi 1 Lembar A3'!P137)</f>
        <v/>
      </c>
      <c r="T143" s="359" t="str">
        <f>IF('Form FGD RT Versi 1 Lembar A3'!Q137="","",'Form FGD RT Versi 1 Lembar A3'!Q137)</f>
        <v/>
      </c>
      <c r="U143" s="396" t="str">
        <f t="shared" si="1"/>
        <v/>
      </c>
      <c r="V143" s="178"/>
    </row>
    <row r="144" spans="2:22" ht="18.75" customHeight="1" x14ac:dyDescent="0.25">
      <c r="B144" s="156">
        <v>128</v>
      </c>
      <c r="C144" s="63" t="str">
        <f>IF('Form FGD RT Versi 1 Lembar A3'!D138="","",'Form FGD RT Versi 1 Lembar A3'!D138)</f>
        <v/>
      </c>
      <c r="D144" s="159" t="str">
        <f>IF('Form FGD RT Versi 1 Lembar A3'!E98="","",'Form FGD RT Versi 1 Lembar A3'!E98)</f>
        <v/>
      </c>
      <c r="E144" s="590" t="str">
        <f>IF('Form FGD RT Versi 1 Lembar A3'!F138="","",'Form FGD RT Versi 1 Lembar A3'!F138)</f>
        <v/>
      </c>
      <c r="F144" s="813" t="str">
        <f>IF('Form FGD RT Versi 1 Lembar A3'!G138="","",'Form FGD RT Versi 1 Lembar A3'!G138)</f>
        <v/>
      </c>
      <c r="G144" s="172" t="str">
        <f>IF('Form FGD RT Versi 1 Lembar A3'!H138="","",'Form FGD RT Versi 1 Lembar A3'!H138)</f>
        <v/>
      </c>
      <c r="H144" s="595" t="str">
        <f>IF('Form FGD RT Versi 1 Lembar A3'!I138="","",'Form FGD RT Versi 1 Lembar A3'!I138)</f>
        <v/>
      </c>
      <c r="I144" s="800"/>
      <c r="J144" s="801"/>
      <c r="K144" s="800"/>
      <c r="L144" s="801"/>
      <c r="M144" s="590" t="str">
        <f>IF('Form FGD RT Versi 1 Lembar A3'!J138="","",'Form FGD RT Versi 1 Lembar A3'!J138)</f>
        <v/>
      </c>
      <c r="N144" s="297" t="str">
        <f>IF('Form FGD RT Versi 1 Lembar A3'!K138="","",'Form FGD RT Versi 1 Lembar A3'!K138)</f>
        <v/>
      </c>
      <c r="O144" s="359" t="str">
        <f>IF('Form FGD RT Versi 1 Lembar A3'!L138="","",'Form FGD RT Versi 1 Lembar A3'!L138)</f>
        <v/>
      </c>
      <c r="P144" s="172" t="str">
        <f>IF('Form FGD RT Versi 1 Lembar A3'!M138="","",'Form FGD RT Versi 1 Lembar A3'!M138)</f>
        <v/>
      </c>
      <c r="Q144" s="298" t="str">
        <f>IF('Form FGD RT Versi 1 Lembar A3'!N138="","",'Form FGD RT Versi 1 Lembar A3'!N138)</f>
        <v/>
      </c>
      <c r="R144" s="359" t="str">
        <f>IF('Form FGD RT Versi 1 Lembar A3'!O138="","",'Form FGD RT Versi 1 Lembar A3'!O138)</f>
        <v/>
      </c>
      <c r="S144" s="172" t="str">
        <f>IF('Form FGD RT Versi 1 Lembar A3'!P138="","",'Form FGD RT Versi 1 Lembar A3'!P138)</f>
        <v/>
      </c>
      <c r="T144" s="359" t="str">
        <f>IF('Form FGD RT Versi 1 Lembar A3'!Q138="","",'Form FGD RT Versi 1 Lembar A3'!Q138)</f>
        <v/>
      </c>
      <c r="U144" s="396" t="str">
        <f t="shared" si="1"/>
        <v/>
      </c>
      <c r="V144" s="178"/>
    </row>
    <row r="145" spans="2:22" ht="18.75" customHeight="1" x14ac:dyDescent="0.25">
      <c r="B145" s="156">
        <v>129</v>
      </c>
      <c r="C145" s="63" t="str">
        <f>IF('Form FGD RT Versi 1 Lembar A3'!D139="","",'Form FGD RT Versi 1 Lembar A3'!D139)</f>
        <v/>
      </c>
      <c r="D145" s="159" t="str">
        <f>IF('Form FGD RT Versi 1 Lembar A3'!E99="","",'Form FGD RT Versi 1 Lembar A3'!E99)</f>
        <v/>
      </c>
      <c r="E145" s="590" t="str">
        <f>IF('Form FGD RT Versi 1 Lembar A3'!F139="","",'Form FGD RT Versi 1 Lembar A3'!F139)</f>
        <v/>
      </c>
      <c r="F145" s="813" t="str">
        <f>IF('Form FGD RT Versi 1 Lembar A3'!G139="","",'Form FGD RT Versi 1 Lembar A3'!G139)</f>
        <v/>
      </c>
      <c r="G145" s="172" t="str">
        <f>IF('Form FGD RT Versi 1 Lembar A3'!H139="","",'Form FGD RT Versi 1 Lembar A3'!H139)</f>
        <v/>
      </c>
      <c r="H145" s="595" t="str">
        <f>IF('Form FGD RT Versi 1 Lembar A3'!I139="","",'Form FGD RT Versi 1 Lembar A3'!I139)</f>
        <v/>
      </c>
      <c r="I145" s="800"/>
      <c r="J145" s="801"/>
      <c r="K145" s="800"/>
      <c r="L145" s="801"/>
      <c r="M145" s="590" t="str">
        <f>IF('Form FGD RT Versi 1 Lembar A3'!J139="","",'Form FGD RT Versi 1 Lembar A3'!J139)</f>
        <v/>
      </c>
      <c r="N145" s="297" t="str">
        <f>IF('Form FGD RT Versi 1 Lembar A3'!K139="","",'Form FGD RT Versi 1 Lembar A3'!K139)</f>
        <v/>
      </c>
      <c r="O145" s="359" t="str">
        <f>IF('Form FGD RT Versi 1 Lembar A3'!L139="","",'Form FGD RT Versi 1 Lembar A3'!L139)</f>
        <v/>
      </c>
      <c r="P145" s="172" t="str">
        <f>IF('Form FGD RT Versi 1 Lembar A3'!M139="","",'Form FGD RT Versi 1 Lembar A3'!M139)</f>
        <v/>
      </c>
      <c r="Q145" s="298" t="str">
        <f>IF('Form FGD RT Versi 1 Lembar A3'!N139="","",'Form FGD RT Versi 1 Lembar A3'!N139)</f>
        <v/>
      </c>
      <c r="R145" s="359" t="str">
        <f>IF('Form FGD RT Versi 1 Lembar A3'!O139="","",'Form FGD RT Versi 1 Lembar A3'!O139)</f>
        <v/>
      </c>
      <c r="S145" s="172" t="str">
        <f>IF('Form FGD RT Versi 1 Lembar A3'!P139="","",'Form FGD RT Versi 1 Lembar A3'!P139)</f>
        <v/>
      </c>
      <c r="T145" s="359" t="str">
        <f>IF('Form FGD RT Versi 1 Lembar A3'!Q139="","",'Form FGD RT Versi 1 Lembar A3'!Q139)</f>
        <v/>
      </c>
      <c r="U145" s="396" t="str">
        <f t="shared" si="1"/>
        <v/>
      </c>
      <c r="V145" s="178"/>
    </row>
    <row r="146" spans="2:22" ht="18.75" customHeight="1" x14ac:dyDescent="0.25">
      <c r="B146" s="156">
        <v>130</v>
      </c>
      <c r="C146" s="63" t="str">
        <f>IF('Form FGD RT Versi 1 Lembar A3'!D140="","",'Form FGD RT Versi 1 Lembar A3'!D140)</f>
        <v/>
      </c>
      <c r="D146" s="159" t="str">
        <f>IF('Form FGD RT Versi 1 Lembar A3'!E100="","",'Form FGD RT Versi 1 Lembar A3'!E100)</f>
        <v/>
      </c>
      <c r="E146" s="590" t="str">
        <f>IF('Form FGD RT Versi 1 Lembar A3'!F140="","",'Form FGD RT Versi 1 Lembar A3'!F140)</f>
        <v/>
      </c>
      <c r="F146" s="813" t="str">
        <f>IF('Form FGD RT Versi 1 Lembar A3'!G140="","",'Form FGD RT Versi 1 Lembar A3'!G140)</f>
        <v/>
      </c>
      <c r="G146" s="172" t="str">
        <f>IF('Form FGD RT Versi 1 Lembar A3'!H140="","",'Form FGD RT Versi 1 Lembar A3'!H140)</f>
        <v/>
      </c>
      <c r="H146" s="595" t="str">
        <f>IF('Form FGD RT Versi 1 Lembar A3'!I140="","",'Form FGD RT Versi 1 Lembar A3'!I140)</f>
        <v/>
      </c>
      <c r="I146" s="800"/>
      <c r="J146" s="801"/>
      <c r="K146" s="800"/>
      <c r="L146" s="801"/>
      <c r="M146" s="590" t="str">
        <f>IF('Form FGD RT Versi 1 Lembar A3'!J140="","",'Form FGD RT Versi 1 Lembar A3'!J140)</f>
        <v/>
      </c>
      <c r="N146" s="297" t="str">
        <f>IF('Form FGD RT Versi 1 Lembar A3'!K140="","",'Form FGD RT Versi 1 Lembar A3'!K140)</f>
        <v/>
      </c>
      <c r="O146" s="359" t="str">
        <f>IF('Form FGD RT Versi 1 Lembar A3'!L140="","",'Form FGD RT Versi 1 Lembar A3'!L140)</f>
        <v/>
      </c>
      <c r="P146" s="172" t="str">
        <f>IF('Form FGD RT Versi 1 Lembar A3'!M140="","",'Form FGD RT Versi 1 Lembar A3'!M140)</f>
        <v/>
      </c>
      <c r="Q146" s="298" t="str">
        <f>IF('Form FGD RT Versi 1 Lembar A3'!N140="","",'Form FGD RT Versi 1 Lembar A3'!N140)</f>
        <v/>
      </c>
      <c r="R146" s="359" t="str">
        <f>IF('Form FGD RT Versi 1 Lembar A3'!O140="","",'Form FGD RT Versi 1 Lembar A3'!O140)</f>
        <v/>
      </c>
      <c r="S146" s="172" t="str">
        <f>IF('Form FGD RT Versi 1 Lembar A3'!P140="","",'Form FGD RT Versi 1 Lembar A3'!P140)</f>
        <v/>
      </c>
      <c r="T146" s="359" t="str">
        <f>IF('Form FGD RT Versi 1 Lembar A3'!Q140="","",'Form FGD RT Versi 1 Lembar A3'!Q140)</f>
        <v/>
      </c>
      <c r="U146" s="396" t="str">
        <f t="shared" ref="U146:U166" si="2">IF(C146="","",IF(AND(E146=1,G146=1,S146=1, OR(M146=1, N146=1), OR(P146=1, Q146=1)), 1, 0))</f>
        <v/>
      </c>
      <c r="V146" s="178"/>
    </row>
    <row r="147" spans="2:22" ht="18.75" customHeight="1" x14ac:dyDescent="0.25">
      <c r="B147" s="156">
        <v>131</v>
      </c>
      <c r="C147" s="63" t="str">
        <f>IF('Form FGD RT Versi 1 Lembar A3'!D141="","",'Form FGD RT Versi 1 Lembar A3'!D141)</f>
        <v/>
      </c>
      <c r="D147" s="159" t="str">
        <f>IF('Form FGD RT Versi 1 Lembar A3'!E101="","",'Form FGD RT Versi 1 Lembar A3'!E101)</f>
        <v/>
      </c>
      <c r="E147" s="590" t="str">
        <f>IF('Form FGD RT Versi 1 Lembar A3'!F141="","",'Form FGD RT Versi 1 Lembar A3'!F141)</f>
        <v/>
      </c>
      <c r="F147" s="813" t="str">
        <f>IF('Form FGD RT Versi 1 Lembar A3'!G141="","",'Form FGD RT Versi 1 Lembar A3'!G141)</f>
        <v/>
      </c>
      <c r="G147" s="172" t="str">
        <f>IF('Form FGD RT Versi 1 Lembar A3'!H141="","",'Form FGD RT Versi 1 Lembar A3'!H141)</f>
        <v/>
      </c>
      <c r="H147" s="595" t="str">
        <f>IF('Form FGD RT Versi 1 Lembar A3'!I141="","",'Form FGD RT Versi 1 Lembar A3'!I141)</f>
        <v/>
      </c>
      <c r="I147" s="800"/>
      <c r="J147" s="801"/>
      <c r="K147" s="800"/>
      <c r="L147" s="801"/>
      <c r="M147" s="590" t="str">
        <f>IF('Form FGD RT Versi 1 Lembar A3'!J141="","",'Form FGD RT Versi 1 Lembar A3'!J141)</f>
        <v/>
      </c>
      <c r="N147" s="297" t="str">
        <f>IF('Form FGD RT Versi 1 Lembar A3'!K141="","",'Form FGD RT Versi 1 Lembar A3'!K141)</f>
        <v/>
      </c>
      <c r="O147" s="359" t="str">
        <f>IF('Form FGD RT Versi 1 Lembar A3'!L141="","",'Form FGD RT Versi 1 Lembar A3'!L141)</f>
        <v/>
      </c>
      <c r="P147" s="172" t="str">
        <f>IF('Form FGD RT Versi 1 Lembar A3'!M141="","",'Form FGD RT Versi 1 Lembar A3'!M141)</f>
        <v/>
      </c>
      <c r="Q147" s="298" t="str">
        <f>IF('Form FGD RT Versi 1 Lembar A3'!N141="","",'Form FGD RT Versi 1 Lembar A3'!N141)</f>
        <v/>
      </c>
      <c r="R147" s="359" t="str">
        <f>IF('Form FGD RT Versi 1 Lembar A3'!O141="","",'Form FGD RT Versi 1 Lembar A3'!O141)</f>
        <v/>
      </c>
      <c r="S147" s="172" t="str">
        <f>IF('Form FGD RT Versi 1 Lembar A3'!P141="","",'Form FGD RT Versi 1 Lembar A3'!P141)</f>
        <v/>
      </c>
      <c r="T147" s="359" t="str">
        <f>IF('Form FGD RT Versi 1 Lembar A3'!Q141="","",'Form FGD RT Versi 1 Lembar A3'!Q141)</f>
        <v/>
      </c>
      <c r="U147" s="396" t="str">
        <f t="shared" si="2"/>
        <v/>
      </c>
      <c r="V147" s="178"/>
    </row>
    <row r="148" spans="2:22" ht="18.75" customHeight="1" x14ac:dyDescent="0.25">
      <c r="B148" s="156">
        <v>132</v>
      </c>
      <c r="C148" s="63" t="str">
        <f>IF('Form FGD RT Versi 1 Lembar A3'!D142="","",'Form FGD RT Versi 1 Lembar A3'!D142)</f>
        <v/>
      </c>
      <c r="D148" s="159" t="str">
        <f>IF('Form FGD RT Versi 1 Lembar A3'!E102="","",'Form FGD RT Versi 1 Lembar A3'!E102)</f>
        <v/>
      </c>
      <c r="E148" s="590" t="str">
        <f>IF('Form FGD RT Versi 1 Lembar A3'!F142="","",'Form FGD RT Versi 1 Lembar A3'!F142)</f>
        <v/>
      </c>
      <c r="F148" s="813" t="str">
        <f>IF('Form FGD RT Versi 1 Lembar A3'!G142="","",'Form FGD RT Versi 1 Lembar A3'!G142)</f>
        <v/>
      </c>
      <c r="G148" s="172" t="str">
        <f>IF('Form FGD RT Versi 1 Lembar A3'!H142="","",'Form FGD RT Versi 1 Lembar A3'!H142)</f>
        <v/>
      </c>
      <c r="H148" s="595" t="str">
        <f>IF('Form FGD RT Versi 1 Lembar A3'!I142="","",'Form FGD RT Versi 1 Lembar A3'!I142)</f>
        <v/>
      </c>
      <c r="I148" s="800"/>
      <c r="J148" s="801"/>
      <c r="K148" s="800"/>
      <c r="L148" s="801"/>
      <c r="M148" s="590" t="str">
        <f>IF('Form FGD RT Versi 1 Lembar A3'!J142="","",'Form FGD RT Versi 1 Lembar A3'!J142)</f>
        <v/>
      </c>
      <c r="N148" s="297" t="str">
        <f>IF('Form FGD RT Versi 1 Lembar A3'!K142="","",'Form FGD RT Versi 1 Lembar A3'!K142)</f>
        <v/>
      </c>
      <c r="O148" s="359" t="str">
        <f>IF('Form FGD RT Versi 1 Lembar A3'!L142="","",'Form FGD RT Versi 1 Lembar A3'!L142)</f>
        <v/>
      </c>
      <c r="P148" s="172" t="str">
        <f>IF('Form FGD RT Versi 1 Lembar A3'!M142="","",'Form FGD RT Versi 1 Lembar A3'!M142)</f>
        <v/>
      </c>
      <c r="Q148" s="298" t="str">
        <f>IF('Form FGD RT Versi 1 Lembar A3'!N142="","",'Form FGD RT Versi 1 Lembar A3'!N142)</f>
        <v/>
      </c>
      <c r="R148" s="359" t="str">
        <f>IF('Form FGD RT Versi 1 Lembar A3'!O142="","",'Form FGD RT Versi 1 Lembar A3'!O142)</f>
        <v/>
      </c>
      <c r="S148" s="172" t="str">
        <f>IF('Form FGD RT Versi 1 Lembar A3'!P142="","",'Form FGD RT Versi 1 Lembar A3'!P142)</f>
        <v/>
      </c>
      <c r="T148" s="359" t="str">
        <f>IF('Form FGD RT Versi 1 Lembar A3'!Q142="","",'Form FGD RT Versi 1 Lembar A3'!Q142)</f>
        <v/>
      </c>
      <c r="U148" s="396" t="str">
        <f t="shared" si="2"/>
        <v/>
      </c>
      <c r="V148" s="178"/>
    </row>
    <row r="149" spans="2:22" ht="18.75" customHeight="1" x14ac:dyDescent="0.25">
      <c r="B149" s="156">
        <v>133</v>
      </c>
      <c r="C149" s="63" t="str">
        <f>IF('Form FGD RT Versi 1 Lembar A3'!D143="","",'Form FGD RT Versi 1 Lembar A3'!D143)</f>
        <v/>
      </c>
      <c r="D149" s="159" t="str">
        <f>IF('Form FGD RT Versi 1 Lembar A3'!E103="","",'Form FGD RT Versi 1 Lembar A3'!E103)</f>
        <v/>
      </c>
      <c r="E149" s="590" t="str">
        <f>IF('Form FGD RT Versi 1 Lembar A3'!F143="","",'Form FGD RT Versi 1 Lembar A3'!F143)</f>
        <v/>
      </c>
      <c r="F149" s="813" t="str">
        <f>IF('Form FGD RT Versi 1 Lembar A3'!G143="","",'Form FGD RT Versi 1 Lembar A3'!G143)</f>
        <v/>
      </c>
      <c r="G149" s="172" t="str">
        <f>IF('Form FGD RT Versi 1 Lembar A3'!H143="","",'Form FGD RT Versi 1 Lembar A3'!H143)</f>
        <v/>
      </c>
      <c r="H149" s="595" t="str">
        <f>IF('Form FGD RT Versi 1 Lembar A3'!I143="","",'Form FGD RT Versi 1 Lembar A3'!I143)</f>
        <v/>
      </c>
      <c r="I149" s="800"/>
      <c r="J149" s="801"/>
      <c r="K149" s="800"/>
      <c r="L149" s="801"/>
      <c r="M149" s="590" t="str">
        <f>IF('Form FGD RT Versi 1 Lembar A3'!J143="","",'Form FGD RT Versi 1 Lembar A3'!J143)</f>
        <v/>
      </c>
      <c r="N149" s="297" t="str">
        <f>IF('Form FGD RT Versi 1 Lembar A3'!K143="","",'Form FGD RT Versi 1 Lembar A3'!K143)</f>
        <v/>
      </c>
      <c r="O149" s="359" t="str">
        <f>IF('Form FGD RT Versi 1 Lembar A3'!L143="","",'Form FGD RT Versi 1 Lembar A3'!L143)</f>
        <v/>
      </c>
      <c r="P149" s="172" t="str">
        <f>IF('Form FGD RT Versi 1 Lembar A3'!M143="","",'Form FGD RT Versi 1 Lembar A3'!M143)</f>
        <v/>
      </c>
      <c r="Q149" s="298" t="str">
        <f>IF('Form FGD RT Versi 1 Lembar A3'!N143="","",'Form FGD RT Versi 1 Lembar A3'!N143)</f>
        <v/>
      </c>
      <c r="R149" s="359" t="str">
        <f>IF('Form FGD RT Versi 1 Lembar A3'!O143="","",'Form FGD RT Versi 1 Lembar A3'!O143)</f>
        <v/>
      </c>
      <c r="S149" s="172" t="str">
        <f>IF('Form FGD RT Versi 1 Lembar A3'!P143="","",'Form FGD RT Versi 1 Lembar A3'!P143)</f>
        <v/>
      </c>
      <c r="T149" s="359" t="str">
        <f>IF('Form FGD RT Versi 1 Lembar A3'!Q143="","",'Form FGD RT Versi 1 Lembar A3'!Q143)</f>
        <v/>
      </c>
      <c r="U149" s="396" t="str">
        <f t="shared" si="2"/>
        <v/>
      </c>
      <c r="V149" s="178"/>
    </row>
    <row r="150" spans="2:22" ht="18.75" customHeight="1" x14ac:dyDescent="0.25">
      <c r="B150" s="156">
        <v>134</v>
      </c>
      <c r="C150" s="63" t="str">
        <f>IF('Form FGD RT Versi 1 Lembar A3'!D144="","",'Form FGD RT Versi 1 Lembar A3'!D144)</f>
        <v/>
      </c>
      <c r="D150" s="159" t="str">
        <f>IF('Form FGD RT Versi 1 Lembar A3'!E104="","",'Form FGD RT Versi 1 Lembar A3'!E104)</f>
        <v/>
      </c>
      <c r="E150" s="590" t="str">
        <f>IF('Form FGD RT Versi 1 Lembar A3'!F144="","",'Form FGD RT Versi 1 Lembar A3'!F144)</f>
        <v/>
      </c>
      <c r="F150" s="813" t="str">
        <f>IF('Form FGD RT Versi 1 Lembar A3'!G144="","",'Form FGD RT Versi 1 Lembar A3'!G144)</f>
        <v/>
      </c>
      <c r="G150" s="172" t="str">
        <f>IF('Form FGD RT Versi 1 Lembar A3'!H144="","",'Form FGD RT Versi 1 Lembar A3'!H144)</f>
        <v/>
      </c>
      <c r="H150" s="595" t="str">
        <f>IF('Form FGD RT Versi 1 Lembar A3'!I144="","",'Form FGD RT Versi 1 Lembar A3'!I144)</f>
        <v/>
      </c>
      <c r="I150" s="800"/>
      <c r="J150" s="801"/>
      <c r="K150" s="800"/>
      <c r="L150" s="801"/>
      <c r="M150" s="590" t="str">
        <f>IF('Form FGD RT Versi 1 Lembar A3'!J144="","",'Form FGD RT Versi 1 Lembar A3'!J144)</f>
        <v/>
      </c>
      <c r="N150" s="297" t="str">
        <f>IF('Form FGD RT Versi 1 Lembar A3'!K144="","",'Form FGD RT Versi 1 Lembar A3'!K144)</f>
        <v/>
      </c>
      <c r="O150" s="359" t="str">
        <f>IF('Form FGD RT Versi 1 Lembar A3'!L144="","",'Form FGD RT Versi 1 Lembar A3'!L144)</f>
        <v/>
      </c>
      <c r="P150" s="172" t="str">
        <f>IF('Form FGD RT Versi 1 Lembar A3'!M144="","",'Form FGD RT Versi 1 Lembar A3'!M144)</f>
        <v/>
      </c>
      <c r="Q150" s="298" t="str">
        <f>IF('Form FGD RT Versi 1 Lembar A3'!N144="","",'Form FGD RT Versi 1 Lembar A3'!N144)</f>
        <v/>
      </c>
      <c r="R150" s="359" t="str">
        <f>IF('Form FGD RT Versi 1 Lembar A3'!O144="","",'Form FGD RT Versi 1 Lembar A3'!O144)</f>
        <v/>
      </c>
      <c r="S150" s="172" t="str">
        <f>IF('Form FGD RT Versi 1 Lembar A3'!P144="","",'Form FGD RT Versi 1 Lembar A3'!P144)</f>
        <v/>
      </c>
      <c r="T150" s="359" t="str">
        <f>IF('Form FGD RT Versi 1 Lembar A3'!Q144="","",'Form FGD RT Versi 1 Lembar A3'!Q144)</f>
        <v/>
      </c>
      <c r="U150" s="396" t="str">
        <f t="shared" si="2"/>
        <v/>
      </c>
      <c r="V150" s="178"/>
    </row>
    <row r="151" spans="2:22" ht="18.75" customHeight="1" x14ac:dyDescent="0.25">
      <c r="B151" s="156">
        <v>135</v>
      </c>
      <c r="C151" s="63" t="str">
        <f>IF('Form FGD RT Versi 1 Lembar A3'!D145="","",'Form FGD RT Versi 1 Lembar A3'!D145)</f>
        <v/>
      </c>
      <c r="D151" s="159" t="str">
        <f>IF('Form FGD RT Versi 1 Lembar A3'!E105="","",'Form FGD RT Versi 1 Lembar A3'!E105)</f>
        <v/>
      </c>
      <c r="E151" s="590" t="str">
        <f>IF('Form FGD RT Versi 1 Lembar A3'!F145="","",'Form FGD RT Versi 1 Lembar A3'!F145)</f>
        <v/>
      </c>
      <c r="F151" s="813" t="str">
        <f>IF('Form FGD RT Versi 1 Lembar A3'!G145="","",'Form FGD RT Versi 1 Lembar A3'!G145)</f>
        <v/>
      </c>
      <c r="G151" s="172" t="str">
        <f>IF('Form FGD RT Versi 1 Lembar A3'!H145="","",'Form FGD RT Versi 1 Lembar A3'!H145)</f>
        <v/>
      </c>
      <c r="H151" s="595" t="str">
        <f>IF('Form FGD RT Versi 1 Lembar A3'!I145="","",'Form FGD RT Versi 1 Lembar A3'!I145)</f>
        <v/>
      </c>
      <c r="I151" s="800"/>
      <c r="J151" s="801"/>
      <c r="K151" s="800"/>
      <c r="L151" s="801"/>
      <c r="M151" s="590" t="str">
        <f>IF('Form FGD RT Versi 1 Lembar A3'!J145="","",'Form FGD RT Versi 1 Lembar A3'!J145)</f>
        <v/>
      </c>
      <c r="N151" s="297" t="str">
        <f>IF('Form FGD RT Versi 1 Lembar A3'!K145="","",'Form FGD RT Versi 1 Lembar A3'!K145)</f>
        <v/>
      </c>
      <c r="O151" s="359" t="str">
        <f>IF('Form FGD RT Versi 1 Lembar A3'!L145="","",'Form FGD RT Versi 1 Lembar A3'!L145)</f>
        <v/>
      </c>
      <c r="P151" s="172" t="str">
        <f>IF('Form FGD RT Versi 1 Lembar A3'!M145="","",'Form FGD RT Versi 1 Lembar A3'!M145)</f>
        <v/>
      </c>
      <c r="Q151" s="298" t="str">
        <f>IF('Form FGD RT Versi 1 Lembar A3'!N145="","",'Form FGD RT Versi 1 Lembar A3'!N145)</f>
        <v/>
      </c>
      <c r="R151" s="359" t="str">
        <f>IF('Form FGD RT Versi 1 Lembar A3'!O145="","",'Form FGD RT Versi 1 Lembar A3'!O145)</f>
        <v/>
      </c>
      <c r="S151" s="172" t="str">
        <f>IF('Form FGD RT Versi 1 Lembar A3'!P145="","",'Form FGD RT Versi 1 Lembar A3'!P145)</f>
        <v/>
      </c>
      <c r="T151" s="359" t="str">
        <f>IF('Form FGD RT Versi 1 Lembar A3'!Q145="","",'Form FGD RT Versi 1 Lembar A3'!Q145)</f>
        <v/>
      </c>
      <c r="U151" s="396" t="str">
        <f t="shared" si="2"/>
        <v/>
      </c>
      <c r="V151" s="178"/>
    </row>
    <row r="152" spans="2:22" ht="18.75" customHeight="1" x14ac:dyDescent="0.25">
      <c r="B152" s="156">
        <v>136</v>
      </c>
      <c r="C152" s="63" t="str">
        <f>IF('Form FGD RT Versi 1 Lembar A3'!D146="","",'Form FGD RT Versi 1 Lembar A3'!D146)</f>
        <v/>
      </c>
      <c r="D152" s="159" t="str">
        <f>IF('Form FGD RT Versi 1 Lembar A3'!E106="","",'Form FGD RT Versi 1 Lembar A3'!E106)</f>
        <v/>
      </c>
      <c r="E152" s="590" t="str">
        <f>IF('Form FGD RT Versi 1 Lembar A3'!F146="","",'Form FGD RT Versi 1 Lembar A3'!F146)</f>
        <v/>
      </c>
      <c r="F152" s="813" t="str">
        <f>IF('Form FGD RT Versi 1 Lembar A3'!G146="","",'Form FGD RT Versi 1 Lembar A3'!G146)</f>
        <v/>
      </c>
      <c r="G152" s="172" t="str">
        <f>IF('Form FGD RT Versi 1 Lembar A3'!H146="","",'Form FGD RT Versi 1 Lembar A3'!H146)</f>
        <v/>
      </c>
      <c r="H152" s="595" t="str">
        <f>IF('Form FGD RT Versi 1 Lembar A3'!I146="","",'Form FGD RT Versi 1 Lembar A3'!I146)</f>
        <v/>
      </c>
      <c r="I152" s="800"/>
      <c r="J152" s="801"/>
      <c r="K152" s="800"/>
      <c r="L152" s="801"/>
      <c r="M152" s="590" t="str">
        <f>IF('Form FGD RT Versi 1 Lembar A3'!J146="","",'Form FGD RT Versi 1 Lembar A3'!J146)</f>
        <v/>
      </c>
      <c r="N152" s="297" t="str">
        <f>IF('Form FGD RT Versi 1 Lembar A3'!K146="","",'Form FGD RT Versi 1 Lembar A3'!K146)</f>
        <v/>
      </c>
      <c r="O152" s="359" t="str">
        <f>IF('Form FGD RT Versi 1 Lembar A3'!L146="","",'Form FGD RT Versi 1 Lembar A3'!L146)</f>
        <v/>
      </c>
      <c r="P152" s="172" t="str">
        <f>IF('Form FGD RT Versi 1 Lembar A3'!M146="","",'Form FGD RT Versi 1 Lembar A3'!M146)</f>
        <v/>
      </c>
      <c r="Q152" s="298" t="str">
        <f>IF('Form FGD RT Versi 1 Lembar A3'!N146="","",'Form FGD RT Versi 1 Lembar A3'!N146)</f>
        <v/>
      </c>
      <c r="R152" s="359" t="str">
        <f>IF('Form FGD RT Versi 1 Lembar A3'!O146="","",'Form FGD RT Versi 1 Lembar A3'!O146)</f>
        <v/>
      </c>
      <c r="S152" s="172" t="str">
        <f>IF('Form FGD RT Versi 1 Lembar A3'!P146="","",'Form FGD RT Versi 1 Lembar A3'!P146)</f>
        <v/>
      </c>
      <c r="T152" s="359" t="str">
        <f>IF('Form FGD RT Versi 1 Lembar A3'!Q146="","",'Form FGD RT Versi 1 Lembar A3'!Q146)</f>
        <v/>
      </c>
      <c r="U152" s="396" t="str">
        <f t="shared" si="2"/>
        <v/>
      </c>
      <c r="V152" s="178"/>
    </row>
    <row r="153" spans="2:22" ht="18.75" customHeight="1" x14ac:dyDescent="0.25">
      <c r="B153" s="156">
        <v>137</v>
      </c>
      <c r="C153" s="63" t="str">
        <f>IF('Form FGD RT Versi 1 Lembar A3'!D147="","",'Form FGD RT Versi 1 Lembar A3'!D147)</f>
        <v/>
      </c>
      <c r="D153" s="159" t="str">
        <f>IF('Form FGD RT Versi 1 Lembar A3'!E107="","",'Form FGD RT Versi 1 Lembar A3'!E107)</f>
        <v/>
      </c>
      <c r="E153" s="590" t="str">
        <f>IF('Form FGD RT Versi 1 Lembar A3'!F147="","",'Form FGD RT Versi 1 Lembar A3'!F147)</f>
        <v/>
      </c>
      <c r="F153" s="813" t="str">
        <f>IF('Form FGD RT Versi 1 Lembar A3'!G147="","",'Form FGD RT Versi 1 Lembar A3'!G147)</f>
        <v/>
      </c>
      <c r="G153" s="172" t="str">
        <f>IF('Form FGD RT Versi 1 Lembar A3'!H147="","",'Form FGD RT Versi 1 Lembar A3'!H147)</f>
        <v/>
      </c>
      <c r="H153" s="595" t="str">
        <f>IF('Form FGD RT Versi 1 Lembar A3'!I147="","",'Form FGD RT Versi 1 Lembar A3'!I147)</f>
        <v/>
      </c>
      <c r="I153" s="800"/>
      <c r="J153" s="801"/>
      <c r="K153" s="800"/>
      <c r="L153" s="801"/>
      <c r="M153" s="590" t="str">
        <f>IF('Form FGD RT Versi 1 Lembar A3'!J147="","",'Form FGD RT Versi 1 Lembar A3'!J147)</f>
        <v/>
      </c>
      <c r="N153" s="297" t="str">
        <f>IF('Form FGD RT Versi 1 Lembar A3'!K147="","",'Form FGD RT Versi 1 Lembar A3'!K147)</f>
        <v/>
      </c>
      <c r="O153" s="359" t="str">
        <f>IF('Form FGD RT Versi 1 Lembar A3'!L147="","",'Form FGD RT Versi 1 Lembar A3'!L147)</f>
        <v/>
      </c>
      <c r="P153" s="172" t="str">
        <f>IF('Form FGD RT Versi 1 Lembar A3'!M147="","",'Form FGD RT Versi 1 Lembar A3'!M147)</f>
        <v/>
      </c>
      <c r="Q153" s="298" t="str">
        <f>IF('Form FGD RT Versi 1 Lembar A3'!N147="","",'Form FGD RT Versi 1 Lembar A3'!N147)</f>
        <v/>
      </c>
      <c r="R153" s="359" t="str">
        <f>IF('Form FGD RT Versi 1 Lembar A3'!O147="","",'Form FGD RT Versi 1 Lembar A3'!O147)</f>
        <v/>
      </c>
      <c r="S153" s="172" t="str">
        <f>IF('Form FGD RT Versi 1 Lembar A3'!P147="","",'Form FGD RT Versi 1 Lembar A3'!P147)</f>
        <v/>
      </c>
      <c r="T153" s="359" t="str">
        <f>IF('Form FGD RT Versi 1 Lembar A3'!Q147="","",'Form FGD RT Versi 1 Lembar A3'!Q147)</f>
        <v/>
      </c>
      <c r="U153" s="396" t="str">
        <f t="shared" si="2"/>
        <v/>
      </c>
      <c r="V153" s="178"/>
    </row>
    <row r="154" spans="2:22" ht="18.75" customHeight="1" x14ac:dyDescent="0.25">
      <c r="B154" s="156">
        <v>138</v>
      </c>
      <c r="C154" s="63" t="str">
        <f>IF('Form FGD RT Versi 1 Lembar A3'!D148="","",'Form FGD RT Versi 1 Lembar A3'!D148)</f>
        <v/>
      </c>
      <c r="D154" s="159" t="str">
        <f>IF('Form FGD RT Versi 1 Lembar A3'!E108="","",'Form FGD RT Versi 1 Lembar A3'!E108)</f>
        <v/>
      </c>
      <c r="E154" s="590" t="str">
        <f>IF('Form FGD RT Versi 1 Lembar A3'!F148="","",'Form FGD RT Versi 1 Lembar A3'!F148)</f>
        <v/>
      </c>
      <c r="F154" s="813" t="str">
        <f>IF('Form FGD RT Versi 1 Lembar A3'!G148="","",'Form FGD RT Versi 1 Lembar A3'!G148)</f>
        <v/>
      </c>
      <c r="G154" s="172" t="str">
        <f>IF('Form FGD RT Versi 1 Lembar A3'!H148="","",'Form FGD RT Versi 1 Lembar A3'!H148)</f>
        <v/>
      </c>
      <c r="H154" s="595" t="str">
        <f>IF('Form FGD RT Versi 1 Lembar A3'!I148="","",'Form FGD RT Versi 1 Lembar A3'!I148)</f>
        <v/>
      </c>
      <c r="I154" s="800"/>
      <c r="J154" s="801"/>
      <c r="K154" s="800"/>
      <c r="L154" s="801"/>
      <c r="M154" s="590" t="str">
        <f>IF('Form FGD RT Versi 1 Lembar A3'!J148="","",'Form FGD RT Versi 1 Lembar A3'!J148)</f>
        <v/>
      </c>
      <c r="N154" s="297" t="str">
        <f>IF('Form FGD RT Versi 1 Lembar A3'!K148="","",'Form FGD RT Versi 1 Lembar A3'!K148)</f>
        <v/>
      </c>
      <c r="O154" s="359" t="str">
        <f>IF('Form FGD RT Versi 1 Lembar A3'!L148="","",'Form FGD RT Versi 1 Lembar A3'!L148)</f>
        <v/>
      </c>
      <c r="P154" s="172" t="str">
        <f>IF('Form FGD RT Versi 1 Lembar A3'!M148="","",'Form FGD RT Versi 1 Lembar A3'!M148)</f>
        <v/>
      </c>
      <c r="Q154" s="298" t="str">
        <f>IF('Form FGD RT Versi 1 Lembar A3'!N148="","",'Form FGD RT Versi 1 Lembar A3'!N148)</f>
        <v/>
      </c>
      <c r="R154" s="359" t="str">
        <f>IF('Form FGD RT Versi 1 Lembar A3'!O148="","",'Form FGD RT Versi 1 Lembar A3'!O148)</f>
        <v/>
      </c>
      <c r="S154" s="172" t="str">
        <f>IF('Form FGD RT Versi 1 Lembar A3'!P148="","",'Form FGD RT Versi 1 Lembar A3'!P148)</f>
        <v/>
      </c>
      <c r="T154" s="359" t="str">
        <f>IF('Form FGD RT Versi 1 Lembar A3'!Q148="","",'Form FGD RT Versi 1 Lembar A3'!Q148)</f>
        <v/>
      </c>
      <c r="U154" s="396" t="str">
        <f t="shared" si="2"/>
        <v/>
      </c>
      <c r="V154" s="178"/>
    </row>
    <row r="155" spans="2:22" ht="18.75" customHeight="1" x14ac:dyDescent="0.25">
      <c r="B155" s="156">
        <v>139</v>
      </c>
      <c r="C155" s="63" t="str">
        <f>IF('Form FGD RT Versi 1 Lembar A3'!D149="","",'Form FGD RT Versi 1 Lembar A3'!D149)</f>
        <v/>
      </c>
      <c r="D155" s="159" t="str">
        <f>IF('Form FGD RT Versi 1 Lembar A3'!E109="","",'Form FGD RT Versi 1 Lembar A3'!E109)</f>
        <v/>
      </c>
      <c r="E155" s="590" t="str">
        <f>IF('Form FGD RT Versi 1 Lembar A3'!F149="","",'Form FGD RT Versi 1 Lembar A3'!F149)</f>
        <v/>
      </c>
      <c r="F155" s="813" t="str">
        <f>IF('Form FGD RT Versi 1 Lembar A3'!G149="","",'Form FGD RT Versi 1 Lembar A3'!G149)</f>
        <v/>
      </c>
      <c r="G155" s="172" t="str">
        <f>IF('Form FGD RT Versi 1 Lembar A3'!H149="","",'Form FGD RT Versi 1 Lembar A3'!H149)</f>
        <v/>
      </c>
      <c r="H155" s="595" t="str">
        <f>IF('Form FGD RT Versi 1 Lembar A3'!I149="","",'Form FGD RT Versi 1 Lembar A3'!I149)</f>
        <v/>
      </c>
      <c r="I155" s="800"/>
      <c r="J155" s="801"/>
      <c r="K155" s="800"/>
      <c r="L155" s="801"/>
      <c r="M155" s="590" t="str">
        <f>IF('Form FGD RT Versi 1 Lembar A3'!J149="","",'Form FGD RT Versi 1 Lembar A3'!J149)</f>
        <v/>
      </c>
      <c r="N155" s="297" t="str">
        <f>IF('Form FGD RT Versi 1 Lembar A3'!K149="","",'Form FGD RT Versi 1 Lembar A3'!K149)</f>
        <v/>
      </c>
      <c r="O155" s="359" t="str">
        <f>IF('Form FGD RT Versi 1 Lembar A3'!L149="","",'Form FGD RT Versi 1 Lembar A3'!L149)</f>
        <v/>
      </c>
      <c r="P155" s="172" t="str">
        <f>IF('Form FGD RT Versi 1 Lembar A3'!M149="","",'Form FGD RT Versi 1 Lembar A3'!M149)</f>
        <v/>
      </c>
      <c r="Q155" s="298" t="str">
        <f>IF('Form FGD RT Versi 1 Lembar A3'!N149="","",'Form FGD RT Versi 1 Lembar A3'!N149)</f>
        <v/>
      </c>
      <c r="R155" s="359" t="str">
        <f>IF('Form FGD RT Versi 1 Lembar A3'!O149="","",'Form FGD RT Versi 1 Lembar A3'!O149)</f>
        <v/>
      </c>
      <c r="S155" s="172" t="str">
        <f>IF('Form FGD RT Versi 1 Lembar A3'!P149="","",'Form FGD RT Versi 1 Lembar A3'!P149)</f>
        <v/>
      </c>
      <c r="T155" s="359" t="str">
        <f>IF('Form FGD RT Versi 1 Lembar A3'!Q149="","",'Form FGD RT Versi 1 Lembar A3'!Q149)</f>
        <v/>
      </c>
      <c r="U155" s="396" t="str">
        <f t="shared" si="2"/>
        <v/>
      </c>
      <c r="V155" s="178"/>
    </row>
    <row r="156" spans="2:22" ht="18.75" customHeight="1" x14ac:dyDescent="0.25">
      <c r="B156" s="156">
        <v>140</v>
      </c>
      <c r="C156" s="63" t="str">
        <f>IF('Form FGD RT Versi 1 Lembar A3'!D150="","",'Form FGD RT Versi 1 Lembar A3'!D150)</f>
        <v/>
      </c>
      <c r="D156" s="159" t="str">
        <f>IF('Form FGD RT Versi 1 Lembar A3'!E110="","",'Form FGD RT Versi 1 Lembar A3'!E110)</f>
        <v/>
      </c>
      <c r="E156" s="590" t="str">
        <f>IF('Form FGD RT Versi 1 Lembar A3'!F150="","",'Form FGD RT Versi 1 Lembar A3'!F150)</f>
        <v/>
      </c>
      <c r="F156" s="813" t="str">
        <f>IF('Form FGD RT Versi 1 Lembar A3'!G150="","",'Form FGD RT Versi 1 Lembar A3'!G150)</f>
        <v/>
      </c>
      <c r="G156" s="172" t="str">
        <f>IF('Form FGD RT Versi 1 Lembar A3'!H150="","",'Form FGD RT Versi 1 Lembar A3'!H150)</f>
        <v/>
      </c>
      <c r="H156" s="595" t="str">
        <f>IF('Form FGD RT Versi 1 Lembar A3'!I150="","",'Form FGD RT Versi 1 Lembar A3'!I150)</f>
        <v/>
      </c>
      <c r="I156" s="800"/>
      <c r="J156" s="801"/>
      <c r="K156" s="800"/>
      <c r="L156" s="801"/>
      <c r="M156" s="590" t="str">
        <f>IF('Form FGD RT Versi 1 Lembar A3'!J150="","",'Form FGD RT Versi 1 Lembar A3'!J150)</f>
        <v/>
      </c>
      <c r="N156" s="297" t="str">
        <f>IF('Form FGD RT Versi 1 Lembar A3'!K150="","",'Form FGD RT Versi 1 Lembar A3'!K150)</f>
        <v/>
      </c>
      <c r="O156" s="359" t="str">
        <f>IF('Form FGD RT Versi 1 Lembar A3'!L150="","",'Form FGD RT Versi 1 Lembar A3'!L150)</f>
        <v/>
      </c>
      <c r="P156" s="172" t="str">
        <f>IF('Form FGD RT Versi 1 Lembar A3'!M150="","",'Form FGD RT Versi 1 Lembar A3'!M150)</f>
        <v/>
      </c>
      <c r="Q156" s="298" t="str">
        <f>IF('Form FGD RT Versi 1 Lembar A3'!N150="","",'Form FGD RT Versi 1 Lembar A3'!N150)</f>
        <v/>
      </c>
      <c r="R156" s="359" t="str">
        <f>IF('Form FGD RT Versi 1 Lembar A3'!O150="","",'Form FGD RT Versi 1 Lembar A3'!O150)</f>
        <v/>
      </c>
      <c r="S156" s="172" t="str">
        <f>IF('Form FGD RT Versi 1 Lembar A3'!P150="","",'Form FGD RT Versi 1 Lembar A3'!P150)</f>
        <v/>
      </c>
      <c r="T156" s="359" t="str">
        <f>IF('Form FGD RT Versi 1 Lembar A3'!Q150="","",'Form FGD RT Versi 1 Lembar A3'!Q150)</f>
        <v/>
      </c>
      <c r="U156" s="396" t="str">
        <f t="shared" si="2"/>
        <v/>
      </c>
      <c r="V156" s="178"/>
    </row>
    <row r="157" spans="2:22" ht="18.75" customHeight="1" x14ac:dyDescent="0.25">
      <c r="B157" s="156">
        <v>141</v>
      </c>
      <c r="C157" s="63" t="str">
        <f>IF('Form FGD RT Versi 1 Lembar A3'!D151="","",'Form FGD RT Versi 1 Lembar A3'!D151)</f>
        <v/>
      </c>
      <c r="D157" s="159" t="str">
        <f>IF('Form FGD RT Versi 1 Lembar A3'!E111="","",'Form FGD RT Versi 1 Lembar A3'!E111)</f>
        <v/>
      </c>
      <c r="E157" s="590" t="str">
        <f>IF('Form FGD RT Versi 1 Lembar A3'!F151="","",'Form FGD RT Versi 1 Lembar A3'!F151)</f>
        <v/>
      </c>
      <c r="F157" s="359" t="str">
        <f>IF('Form FGD RT Versi 1 Lembar A3'!G151="","",'Form FGD RT Versi 1 Lembar A3'!G151)</f>
        <v/>
      </c>
      <c r="G157" s="172" t="str">
        <f>IF('Form FGD RT Versi 1 Lembar A3'!H151="","",'Form FGD RT Versi 1 Lembar A3'!H151)</f>
        <v/>
      </c>
      <c r="H157" s="595" t="str">
        <f>IF('Form FGD RT Versi 1 Lembar A3'!I151="","",'Form FGD RT Versi 1 Lembar A3'!I151)</f>
        <v/>
      </c>
      <c r="I157" s="800"/>
      <c r="J157" s="801"/>
      <c r="K157" s="800"/>
      <c r="L157" s="801"/>
      <c r="M157" s="590" t="str">
        <f>IF('Form FGD RT Versi 1 Lembar A3'!J151="","",'Form FGD RT Versi 1 Lembar A3'!J151)</f>
        <v/>
      </c>
      <c r="N157" s="297" t="str">
        <f>IF('Form FGD RT Versi 1 Lembar A3'!K151="","",'Form FGD RT Versi 1 Lembar A3'!K151)</f>
        <v/>
      </c>
      <c r="O157" s="359" t="str">
        <f>IF('Form FGD RT Versi 1 Lembar A3'!L151="","",'Form FGD RT Versi 1 Lembar A3'!L151)</f>
        <v/>
      </c>
      <c r="P157" s="172" t="str">
        <f>IF('Form FGD RT Versi 1 Lembar A3'!M151="","",'Form FGD RT Versi 1 Lembar A3'!M151)</f>
        <v/>
      </c>
      <c r="Q157" s="298" t="str">
        <f>IF('Form FGD RT Versi 1 Lembar A3'!N151="","",'Form FGD RT Versi 1 Lembar A3'!N151)</f>
        <v/>
      </c>
      <c r="R157" s="359" t="str">
        <f>IF('Form FGD RT Versi 1 Lembar A3'!O151="","",'Form FGD RT Versi 1 Lembar A3'!O151)</f>
        <v/>
      </c>
      <c r="S157" s="172" t="str">
        <f>IF('Form FGD RT Versi 1 Lembar A3'!P151="","",'Form FGD RT Versi 1 Lembar A3'!P151)</f>
        <v/>
      </c>
      <c r="T157" s="359" t="str">
        <f>IF('Form FGD RT Versi 1 Lembar A3'!Q151="","",'Form FGD RT Versi 1 Lembar A3'!Q151)</f>
        <v/>
      </c>
      <c r="U157" s="396" t="str">
        <f t="shared" si="2"/>
        <v/>
      </c>
      <c r="V157" s="178"/>
    </row>
    <row r="158" spans="2:22" ht="18.75" customHeight="1" x14ac:dyDescent="0.25">
      <c r="B158" s="156">
        <v>142</v>
      </c>
      <c r="C158" s="63" t="str">
        <f>IF('Form FGD RT Versi 1 Lembar A3'!D152="","",'Form FGD RT Versi 1 Lembar A3'!D152)</f>
        <v/>
      </c>
      <c r="D158" s="159" t="str">
        <f>IF('Form FGD RT Versi 1 Lembar A3'!E112="","",'Form FGD RT Versi 1 Lembar A3'!E112)</f>
        <v/>
      </c>
      <c r="E158" s="590" t="str">
        <f>IF('Form FGD RT Versi 1 Lembar A3'!F152="","",'Form FGD RT Versi 1 Lembar A3'!F152)</f>
        <v/>
      </c>
      <c r="F158" s="359" t="str">
        <f>IF('Form FGD RT Versi 1 Lembar A3'!G152="","",'Form FGD RT Versi 1 Lembar A3'!G152)</f>
        <v/>
      </c>
      <c r="G158" s="172" t="str">
        <f>IF('Form FGD RT Versi 1 Lembar A3'!H152="","",'Form FGD RT Versi 1 Lembar A3'!H152)</f>
        <v/>
      </c>
      <c r="H158" s="595" t="str">
        <f>IF('Form FGD RT Versi 1 Lembar A3'!I152="","",'Form FGD RT Versi 1 Lembar A3'!I152)</f>
        <v/>
      </c>
      <c r="I158" s="800"/>
      <c r="J158" s="801"/>
      <c r="K158" s="800"/>
      <c r="L158" s="801"/>
      <c r="M158" s="590" t="str">
        <f>IF('Form FGD RT Versi 1 Lembar A3'!J152="","",'Form FGD RT Versi 1 Lembar A3'!J152)</f>
        <v/>
      </c>
      <c r="N158" s="297" t="str">
        <f>IF('Form FGD RT Versi 1 Lembar A3'!K152="","",'Form FGD RT Versi 1 Lembar A3'!K152)</f>
        <v/>
      </c>
      <c r="O158" s="359" t="str">
        <f>IF('Form FGD RT Versi 1 Lembar A3'!L152="","",'Form FGD RT Versi 1 Lembar A3'!L152)</f>
        <v/>
      </c>
      <c r="P158" s="172" t="str">
        <f>IF('Form FGD RT Versi 1 Lembar A3'!M152="","",'Form FGD RT Versi 1 Lembar A3'!M152)</f>
        <v/>
      </c>
      <c r="Q158" s="298" t="str">
        <f>IF('Form FGD RT Versi 1 Lembar A3'!N152="","",'Form FGD RT Versi 1 Lembar A3'!N152)</f>
        <v/>
      </c>
      <c r="R158" s="359" t="str">
        <f>IF('Form FGD RT Versi 1 Lembar A3'!O152="","",'Form FGD RT Versi 1 Lembar A3'!O152)</f>
        <v/>
      </c>
      <c r="S158" s="172" t="str">
        <f>IF('Form FGD RT Versi 1 Lembar A3'!P152="","",'Form FGD RT Versi 1 Lembar A3'!P152)</f>
        <v/>
      </c>
      <c r="T158" s="359" t="str">
        <f>IF('Form FGD RT Versi 1 Lembar A3'!Q152="","",'Form FGD RT Versi 1 Lembar A3'!Q152)</f>
        <v/>
      </c>
      <c r="U158" s="396" t="str">
        <f t="shared" si="2"/>
        <v/>
      </c>
      <c r="V158" s="178"/>
    </row>
    <row r="159" spans="2:22" ht="18.75" customHeight="1" x14ac:dyDescent="0.25">
      <c r="B159" s="156">
        <v>143</v>
      </c>
      <c r="C159" s="63" t="str">
        <f>IF('Form FGD RT Versi 1 Lembar A3'!D153="","",'Form FGD RT Versi 1 Lembar A3'!D153)</f>
        <v/>
      </c>
      <c r="D159" s="159" t="str">
        <f>IF('Form FGD RT Versi 1 Lembar A3'!E113="","",'Form FGD RT Versi 1 Lembar A3'!E113)</f>
        <v/>
      </c>
      <c r="E159" s="590" t="str">
        <f>IF('Form FGD RT Versi 1 Lembar A3'!F153="","",'Form FGD RT Versi 1 Lembar A3'!F153)</f>
        <v/>
      </c>
      <c r="F159" s="359" t="str">
        <f>IF('Form FGD RT Versi 1 Lembar A3'!G153="","",'Form FGD RT Versi 1 Lembar A3'!G153)</f>
        <v/>
      </c>
      <c r="G159" s="172" t="str">
        <f>IF('Form FGD RT Versi 1 Lembar A3'!H153="","",'Form FGD RT Versi 1 Lembar A3'!H153)</f>
        <v/>
      </c>
      <c r="H159" s="595" t="str">
        <f>IF('Form FGD RT Versi 1 Lembar A3'!I153="","",'Form FGD RT Versi 1 Lembar A3'!I153)</f>
        <v/>
      </c>
      <c r="I159" s="800"/>
      <c r="J159" s="801"/>
      <c r="K159" s="800"/>
      <c r="L159" s="801"/>
      <c r="M159" s="590" t="str">
        <f>IF('Form FGD RT Versi 1 Lembar A3'!J153="","",'Form FGD RT Versi 1 Lembar A3'!J153)</f>
        <v/>
      </c>
      <c r="N159" s="297" t="str">
        <f>IF('Form FGD RT Versi 1 Lembar A3'!K153="","",'Form FGD RT Versi 1 Lembar A3'!K153)</f>
        <v/>
      </c>
      <c r="O159" s="359" t="str">
        <f>IF('Form FGD RT Versi 1 Lembar A3'!L153="","",'Form FGD RT Versi 1 Lembar A3'!L153)</f>
        <v/>
      </c>
      <c r="P159" s="172" t="str">
        <f>IF('Form FGD RT Versi 1 Lembar A3'!M153="","",'Form FGD RT Versi 1 Lembar A3'!M153)</f>
        <v/>
      </c>
      <c r="Q159" s="298" t="str">
        <f>IF('Form FGD RT Versi 1 Lembar A3'!N153="","",'Form FGD RT Versi 1 Lembar A3'!N153)</f>
        <v/>
      </c>
      <c r="R159" s="359" t="str">
        <f>IF('Form FGD RT Versi 1 Lembar A3'!O153="","",'Form FGD RT Versi 1 Lembar A3'!O153)</f>
        <v/>
      </c>
      <c r="S159" s="172" t="str">
        <f>IF('Form FGD RT Versi 1 Lembar A3'!P153="","",'Form FGD RT Versi 1 Lembar A3'!P153)</f>
        <v/>
      </c>
      <c r="T159" s="359" t="str">
        <f>IF('Form FGD RT Versi 1 Lembar A3'!Q153="","",'Form FGD RT Versi 1 Lembar A3'!Q153)</f>
        <v/>
      </c>
      <c r="U159" s="396" t="str">
        <f t="shared" si="2"/>
        <v/>
      </c>
      <c r="V159" s="178"/>
    </row>
    <row r="160" spans="2:22" ht="18.75" customHeight="1" x14ac:dyDescent="0.25">
      <c r="B160" s="156">
        <v>144</v>
      </c>
      <c r="C160" s="63" t="str">
        <f>IF('Form FGD RT Versi 1 Lembar A3'!D154="","",'Form FGD RT Versi 1 Lembar A3'!D154)</f>
        <v/>
      </c>
      <c r="D160" s="159" t="str">
        <f>IF('Form FGD RT Versi 1 Lembar A3'!E114="","",'Form FGD RT Versi 1 Lembar A3'!E114)</f>
        <v/>
      </c>
      <c r="E160" s="590" t="str">
        <f>IF('Form FGD RT Versi 1 Lembar A3'!F154="","",'Form FGD RT Versi 1 Lembar A3'!F154)</f>
        <v/>
      </c>
      <c r="F160" s="359" t="str">
        <f>IF('Form FGD RT Versi 1 Lembar A3'!G154="","",'Form FGD RT Versi 1 Lembar A3'!G154)</f>
        <v/>
      </c>
      <c r="G160" s="172" t="str">
        <f>IF('Form FGD RT Versi 1 Lembar A3'!H154="","",'Form FGD RT Versi 1 Lembar A3'!H154)</f>
        <v/>
      </c>
      <c r="H160" s="595" t="str">
        <f>IF('Form FGD RT Versi 1 Lembar A3'!I154="","",'Form FGD RT Versi 1 Lembar A3'!I154)</f>
        <v/>
      </c>
      <c r="I160" s="800"/>
      <c r="J160" s="801"/>
      <c r="K160" s="800"/>
      <c r="L160" s="801"/>
      <c r="M160" s="590" t="str">
        <f>IF('Form FGD RT Versi 1 Lembar A3'!J154="","",'Form FGD RT Versi 1 Lembar A3'!J154)</f>
        <v/>
      </c>
      <c r="N160" s="297" t="str">
        <f>IF('Form FGD RT Versi 1 Lembar A3'!K154="","",'Form FGD RT Versi 1 Lembar A3'!K154)</f>
        <v/>
      </c>
      <c r="O160" s="359" t="str">
        <f>IF('Form FGD RT Versi 1 Lembar A3'!L154="","",'Form FGD RT Versi 1 Lembar A3'!L154)</f>
        <v/>
      </c>
      <c r="P160" s="172" t="str">
        <f>IF('Form FGD RT Versi 1 Lembar A3'!M154="","",'Form FGD RT Versi 1 Lembar A3'!M154)</f>
        <v/>
      </c>
      <c r="Q160" s="298" t="str">
        <f>IF('Form FGD RT Versi 1 Lembar A3'!N154="","",'Form FGD RT Versi 1 Lembar A3'!N154)</f>
        <v/>
      </c>
      <c r="R160" s="359" t="str">
        <f>IF('Form FGD RT Versi 1 Lembar A3'!O154="","",'Form FGD RT Versi 1 Lembar A3'!O154)</f>
        <v/>
      </c>
      <c r="S160" s="172" t="str">
        <f>IF('Form FGD RT Versi 1 Lembar A3'!P154="","",'Form FGD RT Versi 1 Lembar A3'!P154)</f>
        <v/>
      </c>
      <c r="T160" s="359" t="str">
        <f>IF('Form FGD RT Versi 1 Lembar A3'!Q154="","",'Form FGD RT Versi 1 Lembar A3'!Q154)</f>
        <v/>
      </c>
      <c r="U160" s="396" t="str">
        <f t="shared" si="2"/>
        <v/>
      </c>
      <c r="V160" s="178"/>
    </row>
    <row r="161" spans="1:50" ht="18.75" customHeight="1" x14ac:dyDescent="0.25">
      <c r="B161" s="156">
        <v>145</v>
      </c>
      <c r="C161" s="63" t="str">
        <f>IF('Form FGD RT Versi 1 Lembar A3'!D155="","",'Form FGD RT Versi 1 Lembar A3'!D155)</f>
        <v/>
      </c>
      <c r="D161" s="159" t="str">
        <f>IF('Form FGD RT Versi 1 Lembar A3'!E115="","",'Form FGD RT Versi 1 Lembar A3'!E115)</f>
        <v/>
      </c>
      <c r="E161" s="590" t="str">
        <f>IF('Form FGD RT Versi 1 Lembar A3'!F155="","",'Form FGD RT Versi 1 Lembar A3'!F155)</f>
        <v/>
      </c>
      <c r="F161" s="359" t="str">
        <f>IF('Form FGD RT Versi 1 Lembar A3'!G155="","",'Form FGD RT Versi 1 Lembar A3'!G155)</f>
        <v/>
      </c>
      <c r="G161" s="172" t="str">
        <f>IF('Form FGD RT Versi 1 Lembar A3'!H155="","",'Form FGD RT Versi 1 Lembar A3'!H155)</f>
        <v/>
      </c>
      <c r="H161" s="595" t="str">
        <f>IF('Form FGD RT Versi 1 Lembar A3'!I155="","",'Form FGD RT Versi 1 Lembar A3'!I155)</f>
        <v/>
      </c>
      <c r="I161" s="800"/>
      <c r="J161" s="801"/>
      <c r="K161" s="800"/>
      <c r="L161" s="801"/>
      <c r="M161" s="590" t="str">
        <f>IF('Form FGD RT Versi 1 Lembar A3'!J155="","",'Form FGD RT Versi 1 Lembar A3'!J155)</f>
        <v/>
      </c>
      <c r="N161" s="297" t="str">
        <f>IF('Form FGD RT Versi 1 Lembar A3'!K155="","",'Form FGD RT Versi 1 Lembar A3'!K155)</f>
        <v/>
      </c>
      <c r="O161" s="359" t="str">
        <f>IF('Form FGD RT Versi 1 Lembar A3'!L155="","",'Form FGD RT Versi 1 Lembar A3'!L155)</f>
        <v/>
      </c>
      <c r="P161" s="172" t="str">
        <f>IF('Form FGD RT Versi 1 Lembar A3'!M155="","",'Form FGD RT Versi 1 Lembar A3'!M155)</f>
        <v/>
      </c>
      <c r="Q161" s="298" t="str">
        <f>IF('Form FGD RT Versi 1 Lembar A3'!N155="","",'Form FGD RT Versi 1 Lembar A3'!N155)</f>
        <v/>
      </c>
      <c r="R161" s="359" t="str">
        <f>IF('Form FGD RT Versi 1 Lembar A3'!O155="","",'Form FGD RT Versi 1 Lembar A3'!O155)</f>
        <v/>
      </c>
      <c r="S161" s="172" t="str">
        <f>IF('Form FGD RT Versi 1 Lembar A3'!P155="","",'Form FGD RT Versi 1 Lembar A3'!P155)</f>
        <v/>
      </c>
      <c r="T161" s="359" t="str">
        <f>IF('Form FGD RT Versi 1 Lembar A3'!Q155="","",'Form FGD RT Versi 1 Lembar A3'!Q155)</f>
        <v/>
      </c>
      <c r="U161" s="396" t="str">
        <f t="shared" si="2"/>
        <v/>
      </c>
      <c r="V161" s="178"/>
    </row>
    <row r="162" spans="1:50" ht="18.75" customHeight="1" x14ac:dyDescent="0.25">
      <c r="B162" s="156">
        <v>146</v>
      </c>
      <c r="C162" s="63" t="str">
        <f>IF('Form FGD RT Versi 1 Lembar A3'!D156="","",'Form FGD RT Versi 1 Lembar A3'!D156)</f>
        <v/>
      </c>
      <c r="D162" s="159" t="str">
        <f>IF('Form FGD RT Versi 1 Lembar A3'!E116="","",'Form FGD RT Versi 1 Lembar A3'!E116)</f>
        <v/>
      </c>
      <c r="E162" s="590" t="str">
        <f>IF('Form FGD RT Versi 1 Lembar A3'!F156="","",'Form FGD RT Versi 1 Lembar A3'!F156)</f>
        <v/>
      </c>
      <c r="F162" s="359" t="str">
        <f>IF('Form FGD RT Versi 1 Lembar A3'!G156="","",'Form FGD RT Versi 1 Lembar A3'!G156)</f>
        <v/>
      </c>
      <c r="G162" s="172" t="str">
        <f>IF('Form FGD RT Versi 1 Lembar A3'!H156="","",'Form FGD RT Versi 1 Lembar A3'!H156)</f>
        <v/>
      </c>
      <c r="H162" s="595" t="str">
        <f>IF('Form FGD RT Versi 1 Lembar A3'!I156="","",'Form FGD RT Versi 1 Lembar A3'!I156)</f>
        <v/>
      </c>
      <c r="I162" s="800"/>
      <c r="J162" s="801"/>
      <c r="K162" s="800"/>
      <c r="L162" s="801"/>
      <c r="M162" s="590" t="str">
        <f>IF('Form FGD RT Versi 1 Lembar A3'!J156="","",'Form FGD RT Versi 1 Lembar A3'!J156)</f>
        <v/>
      </c>
      <c r="N162" s="297" t="str">
        <f>IF('Form FGD RT Versi 1 Lembar A3'!K156="","",'Form FGD RT Versi 1 Lembar A3'!K156)</f>
        <v/>
      </c>
      <c r="O162" s="359" t="str">
        <f>IF('Form FGD RT Versi 1 Lembar A3'!L156="","",'Form FGD RT Versi 1 Lembar A3'!L156)</f>
        <v/>
      </c>
      <c r="P162" s="172" t="str">
        <f>IF('Form FGD RT Versi 1 Lembar A3'!M156="","",'Form FGD RT Versi 1 Lembar A3'!M156)</f>
        <v/>
      </c>
      <c r="Q162" s="298" t="str">
        <f>IF('Form FGD RT Versi 1 Lembar A3'!N156="","",'Form FGD RT Versi 1 Lembar A3'!N156)</f>
        <v/>
      </c>
      <c r="R162" s="359" t="str">
        <f>IF('Form FGD RT Versi 1 Lembar A3'!O156="","",'Form FGD RT Versi 1 Lembar A3'!O156)</f>
        <v/>
      </c>
      <c r="S162" s="172" t="str">
        <f>IF('Form FGD RT Versi 1 Lembar A3'!P156="","",'Form FGD RT Versi 1 Lembar A3'!P156)</f>
        <v/>
      </c>
      <c r="T162" s="359" t="str">
        <f>IF('Form FGD RT Versi 1 Lembar A3'!Q156="","",'Form FGD RT Versi 1 Lembar A3'!Q156)</f>
        <v/>
      </c>
      <c r="U162" s="396" t="str">
        <f t="shared" si="2"/>
        <v/>
      </c>
      <c r="V162" s="178"/>
    </row>
    <row r="163" spans="1:50" ht="18.75" customHeight="1" x14ac:dyDescent="0.25">
      <c r="B163" s="156">
        <v>147</v>
      </c>
      <c r="C163" s="63" t="str">
        <f>IF('Form FGD RT Versi 1 Lembar A3'!D157="","",'Form FGD RT Versi 1 Lembar A3'!D157)</f>
        <v/>
      </c>
      <c r="D163" s="159" t="str">
        <f>IF('Form FGD RT Versi 1 Lembar A3'!E117="","",'Form FGD RT Versi 1 Lembar A3'!E117)</f>
        <v/>
      </c>
      <c r="E163" s="590" t="str">
        <f>IF('Form FGD RT Versi 1 Lembar A3'!F157="","",'Form FGD RT Versi 1 Lembar A3'!F157)</f>
        <v/>
      </c>
      <c r="F163" s="359" t="str">
        <f>IF('Form FGD RT Versi 1 Lembar A3'!G157="","",'Form FGD RT Versi 1 Lembar A3'!G157)</f>
        <v/>
      </c>
      <c r="G163" s="172" t="str">
        <f>IF('Form FGD RT Versi 1 Lembar A3'!H157="","",'Form FGD RT Versi 1 Lembar A3'!H157)</f>
        <v/>
      </c>
      <c r="H163" s="595" t="str">
        <f>IF('Form FGD RT Versi 1 Lembar A3'!I157="","",'Form FGD RT Versi 1 Lembar A3'!I157)</f>
        <v/>
      </c>
      <c r="I163" s="800"/>
      <c r="J163" s="801"/>
      <c r="K163" s="800"/>
      <c r="L163" s="801"/>
      <c r="M163" s="590" t="str">
        <f>IF('Form FGD RT Versi 1 Lembar A3'!J157="","",'Form FGD RT Versi 1 Lembar A3'!J157)</f>
        <v/>
      </c>
      <c r="N163" s="297" t="str">
        <f>IF('Form FGD RT Versi 1 Lembar A3'!K157="","",'Form FGD RT Versi 1 Lembar A3'!K157)</f>
        <v/>
      </c>
      <c r="O163" s="359" t="str">
        <f>IF('Form FGD RT Versi 1 Lembar A3'!L157="","",'Form FGD RT Versi 1 Lembar A3'!L157)</f>
        <v/>
      </c>
      <c r="P163" s="172" t="str">
        <f>IF('Form FGD RT Versi 1 Lembar A3'!M157="","",'Form FGD RT Versi 1 Lembar A3'!M157)</f>
        <v/>
      </c>
      <c r="Q163" s="298" t="str">
        <f>IF('Form FGD RT Versi 1 Lembar A3'!N157="","",'Form FGD RT Versi 1 Lembar A3'!N157)</f>
        <v/>
      </c>
      <c r="R163" s="359" t="str">
        <f>IF('Form FGD RT Versi 1 Lembar A3'!O157="","",'Form FGD RT Versi 1 Lembar A3'!O157)</f>
        <v/>
      </c>
      <c r="S163" s="172" t="str">
        <f>IF('Form FGD RT Versi 1 Lembar A3'!P157="","",'Form FGD RT Versi 1 Lembar A3'!P157)</f>
        <v/>
      </c>
      <c r="T163" s="359" t="str">
        <f>IF('Form FGD RT Versi 1 Lembar A3'!Q157="","",'Form FGD RT Versi 1 Lembar A3'!Q157)</f>
        <v/>
      </c>
      <c r="U163" s="396" t="str">
        <f t="shared" si="2"/>
        <v/>
      </c>
      <c r="V163" s="178"/>
    </row>
    <row r="164" spans="1:50" ht="18.75" customHeight="1" x14ac:dyDescent="0.25">
      <c r="B164" s="156">
        <v>148</v>
      </c>
      <c r="C164" s="63" t="str">
        <f>IF('Form FGD RT Versi 1 Lembar A3'!D158="","",'Form FGD RT Versi 1 Lembar A3'!D158)</f>
        <v/>
      </c>
      <c r="D164" s="159" t="str">
        <f>IF('Form FGD RT Versi 1 Lembar A3'!E118="","",'Form FGD RT Versi 1 Lembar A3'!E118)</f>
        <v/>
      </c>
      <c r="E164" s="590" t="str">
        <f>IF('Form FGD RT Versi 1 Lembar A3'!F158="","",'Form FGD RT Versi 1 Lembar A3'!F158)</f>
        <v/>
      </c>
      <c r="F164" s="359" t="str">
        <f>IF('Form FGD RT Versi 1 Lembar A3'!G158="","",'Form FGD RT Versi 1 Lembar A3'!G158)</f>
        <v/>
      </c>
      <c r="G164" s="172" t="str">
        <f>IF('Form FGD RT Versi 1 Lembar A3'!H158="","",'Form FGD RT Versi 1 Lembar A3'!H158)</f>
        <v/>
      </c>
      <c r="H164" s="595" t="str">
        <f>IF('Form FGD RT Versi 1 Lembar A3'!I158="","",'Form FGD RT Versi 1 Lembar A3'!I158)</f>
        <v/>
      </c>
      <c r="I164" s="800"/>
      <c r="J164" s="801"/>
      <c r="K164" s="800"/>
      <c r="L164" s="801"/>
      <c r="M164" s="590" t="str">
        <f>IF('Form FGD RT Versi 1 Lembar A3'!J158="","",'Form FGD RT Versi 1 Lembar A3'!J158)</f>
        <v/>
      </c>
      <c r="N164" s="297" t="str">
        <f>IF('Form FGD RT Versi 1 Lembar A3'!K158="","",'Form FGD RT Versi 1 Lembar A3'!K158)</f>
        <v/>
      </c>
      <c r="O164" s="359" t="str">
        <f>IF('Form FGD RT Versi 1 Lembar A3'!L158="","",'Form FGD RT Versi 1 Lembar A3'!L158)</f>
        <v/>
      </c>
      <c r="P164" s="172" t="str">
        <f>IF('Form FGD RT Versi 1 Lembar A3'!M158="","",'Form FGD RT Versi 1 Lembar A3'!M158)</f>
        <v/>
      </c>
      <c r="Q164" s="298" t="str">
        <f>IF('Form FGD RT Versi 1 Lembar A3'!N158="","",'Form FGD RT Versi 1 Lembar A3'!N158)</f>
        <v/>
      </c>
      <c r="R164" s="359" t="str">
        <f>IF('Form FGD RT Versi 1 Lembar A3'!O158="","",'Form FGD RT Versi 1 Lembar A3'!O158)</f>
        <v/>
      </c>
      <c r="S164" s="172" t="str">
        <f>IF('Form FGD RT Versi 1 Lembar A3'!P158="","",'Form FGD RT Versi 1 Lembar A3'!P158)</f>
        <v/>
      </c>
      <c r="T164" s="359" t="str">
        <f>IF('Form FGD RT Versi 1 Lembar A3'!Q158="","",'Form FGD RT Versi 1 Lembar A3'!Q158)</f>
        <v/>
      </c>
      <c r="U164" s="396" t="str">
        <f t="shared" si="2"/>
        <v/>
      </c>
      <c r="V164" s="178"/>
    </row>
    <row r="165" spans="1:50" ht="18.75" customHeight="1" x14ac:dyDescent="0.25">
      <c r="B165" s="156">
        <v>149</v>
      </c>
      <c r="C165" s="63" t="str">
        <f>IF('Form FGD RT Versi 1 Lembar A3'!D159="","",'Form FGD RT Versi 1 Lembar A3'!D159)</f>
        <v/>
      </c>
      <c r="D165" s="159" t="str">
        <f>IF('Form FGD RT Versi 1 Lembar A3'!E119="","",'Form FGD RT Versi 1 Lembar A3'!E119)</f>
        <v/>
      </c>
      <c r="E165" s="590" t="str">
        <f>IF('Form FGD RT Versi 1 Lembar A3'!F159="","",'Form FGD RT Versi 1 Lembar A3'!F159)</f>
        <v/>
      </c>
      <c r="F165" s="359" t="str">
        <f>IF('Form FGD RT Versi 1 Lembar A3'!G159="","",'Form FGD RT Versi 1 Lembar A3'!G159)</f>
        <v/>
      </c>
      <c r="G165" s="172" t="str">
        <f>IF('Form FGD RT Versi 1 Lembar A3'!H159="","",'Form FGD RT Versi 1 Lembar A3'!H159)</f>
        <v/>
      </c>
      <c r="H165" s="595" t="str">
        <f>IF('Form FGD RT Versi 1 Lembar A3'!I159="","",'Form FGD RT Versi 1 Lembar A3'!I159)</f>
        <v/>
      </c>
      <c r="I165" s="800"/>
      <c r="J165" s="801"/>
      <c r="K165" s="800"/>
      <c r="L165" s="801"/>
      <c r="M165" s="590" t="str">
        <f>IF('Form FGD RT Versi 1 Lembar A3'!J159="","",'Form FGD RT Versi 1 Lembar A3'!J159)</f>
        <v/>
      </c>
      <c r="N165" s="297" t="str">
        <f>IF('Form FGD RT Versi 1 Lembar A3'!K159="","",'Form FGD RT Versi 1 Lembar A3'!K159)</f>
        <v/>
      </c>
      <c r="O165" s="359" t="str">
        <f>IF('Form FGD RT Versi 1 Lembar A3'!L159="","",'Form FGD RT Versi 1 Lembar A3'!L159)</f>
        <v/>
      </c>
      <c r="P165" s="172" t="str">
        <f>IF('Form FGD RT Versi 1 Lembar A3'!M159="","",'Form FGD RT Versi 1 Lembar A3'!M159)</f>
        <v/>
      </c>
      <c r="Q165" s="298" t="str">
        <f>IF('Form FGD RT Versi 1 Lembar A3'!N159="","",'Form FGD RT Versi 1 Lembar A3'!N159)</f>
        <v/>
      </c>
      <c r="R165" s="359" t="str">
        <f>IF('Form FGD RT Versi 1 Lembar A3'!O159="","",'Form FGD RT Versi 1 Lembar A3'!O159)</f>
        <v/>
      </c>
      <c r="S165" s="172" t="str">
        <f>IF('Form FGD RT Versi 1 Lembar A3'!P159="","",'Form FGD RT Versi 1 Lembar A3'!P159)</f>
        <v/>
      </c>
      <c r="T165" s="359" t="str">
        <f>IF('Form FGD RT Versi 1 Lembar A3'!Q159="","",'Form FGD RT Versi 1 Lembar A3'!Q159)</f>
        <v/>
      </c>
      <c r="U165" s="396" t="str">
        <f t="shared" si="2"/>
        <v/>
      </c>
      <c r="V165" s="178"/>
    </row>
    <row r="166" spans="1:50" ht="18.75" customHeight="1" thickBot="1" x14ac:dyDescent="0.3">
      <c r="B166" s="156">
        <v>150</v>
      </c>
      <c r="C166" s="63" t="str">
        <f>IF('Form FGD RT Versi 1 Lembar A3'!D160="","",'Form FGD RT Versi 1 Lembar A3'!D160)</f>
        <v/>
      </c>
      <c r="D166" s="159" t="str">
        <f>IF('Form FGD RT Versi 1 Lembar A3'!E120="","",'Form FGD RT Versi 1 Lembar A3'!E120)</f>
        <v/>
      </c>
      <c r="E166" s="590" t="str">
        <f>IF('Form FGD RT Versi 1 Lembar A3'!F160="","",'Form FGD RT Versi 1 Lembar A3'!F160)</f>
        <v/>
      </c>
      <c r="F166" s="359" t="str">
        <f>IF('Form FGD RT Versi 1 Lembar A3'!G160="","",'Form FGD RT Versi 1 Lembar A3'!G160)</f>
        <v/>
      </c>
      <c r="G166" s="172" t="str">
        <f>IF('Form FGD RT Versi 1 Lembar A3'!H160="","",'Form FGD RT Versi 1 Lembar A3'!H160)</f>
        <v/>
      </c>
      <c r="H166" s="595" t="str">
        <f>IF('Form FGD RT Versi 1 Lembar A3'!I160="","",'Form FGD RT Versi 1 Lembar A3'!I160)</f>
        <v/>
      </c>
      <c r="I166" s="800"/>
      <c r="J166" s="801"/>
      <c r="K166" s="800"/>
      <c r="L166" s="801"/>
      <c r="M166" s="590" t="str">
        <f>IF('Form FGD RT Versi 1 Lembar A3'!J160="","",'Form FGD RT Versi 1 Lembar A3'!J160)</f>
        <v/>
      </c>
      <c r="N166" s="297" t="str">
        <f>IF('Form FGD RT Versi 1 Lembar A3'!K160="","",'Form FGD RT Versi 1 Lembar A3'!K160)</f>
        <v/>
      </c>
      <c r="O166" s="359" t="str">
        <f>IF('Form FGD RT Versi 1 Lembar A3'!L160="","",'Form FGD RT Versi 1 Lembar A3'!L160)</f>
        <v/>
      </c>
      <c r="P166" s="172" t="str">
        <f>IF('Form FGD RT Versi 1 Lembar A3'!M160="","",'Form FGD RT Versi 1 Lembar A3'!M160)</f>
        <v/>
      </c>
      <c r="Q166" s="298" t="str">
        <f>IF('Form FGD RT Versi 1 Lembar A3'!N160="","",'Form FGD RT Versi 1 Lembar A3'!N160)</f>
        <v/>
      </c>
      <c r="R166" s="359" t="str">
        <f>IF('Form FGD RT Versi 1 Lembar A3'!O160="","",'Form FGD RT Versi 1 Lembar A3'!O160)</f>
        <v/>
      </c>
      <c r="S166" s="172" t="str">
        <f>IF('Form FGD RT Versi 1 Lembar A3'!P160="","",'Form FGD RT Versi 1 Lembar A3'!P160)</f>
        <v/>
      </c>
      <c r="T166" s="359" t="str">
        <f>IF('Form FGD RT Versi 1 Lembar A3'!Q160="","",'Form FGD RT Versi 1 Lembar A3'!Q160)</f>
        <v/>
      </c>
      <c r="U166" s="396" t="str">
        <f t="shared" si="2"/>
        <v/>
      </c>
      <c r="V166" s="178"/>
    </row>
    <row r="167" spans="1:50" s="122" customFormat="1" ht="17.25" customHeight="1" thickTop="1" thickBot="1" x14ac:dyDescent="0.3">
      <c r="A167" s="89"/>
      <c r="B167" s="1293"/>
      <c r="C167" s="179" t="s">
        <v>154</v>
      </c>
      <c r="D167" s="591"/>
      <c r="E167" s="608">
        <f t="shared" ref="E167:U167" si="3">SUM(E17:E166)</f>
        <v>40</v>
      </c>
      <c r="F167" s="609">
        <f t="shared" si="3"/>
        <v>0</v>
      </c>
      <c r="G167" s="610">
        <f t="shared" si="3"/>
        <v>40</v>
      </c>
      <c r="H167" s="607">
        <f t="shared" si="3"/>
        <v>0</v>
      </c>
      <c r="I167" s="607">
        <f t="shared" si="3"/>
        <v>0</v>
      </c>
      <c r="J167" s="607">
        <f t="shared" si="3"/>
        <v>0</v>
      </c>
      <c r="K167" s="607">
        <f t="shared" si="3"/>
        <v>0</v>
      </c>
      <c r="L167" s="607">
        <f t="shared" si="3"/>
        <v>0</v>
      </c>
      <c r="M167" s="613">
        <f t="shared" si="3"/>
        <v>40</v>
      </c>
      <c r="N167" s="614">
        <f t="shared" si="3"/>
        <v>0</v>
      </c>
      <c r="O167" s="615">
        <f t="shared" si="3"/>
        <v>0</v>
      </c>
      <c r="P167" s="608">
        <f t="shared" si="3"/>
        <v>40</v>
      </c>
      <c r="Q167" s="610">
        <f t="shared" si="3"/>
        <v>0</v>
      </c>
      <c r="R167" s="609">
        <f t="shared" si="3"/>
        <v>0</v>
      </c>
      <c r="S167" s="610">
        <f t="shared" si="3"/>
        <v>40</v>
      </c>
      <c r="T167" s="607">
        <f t="shared" si="3"/>
        <v>0</v>
      </c>
      <c r="U167" s="611">
        <f t="shared" si="3"/>
        <v>40</v>
      </c>
      <c r="V167" s="113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</row>
    <row r="168" spans="1:50" s="122" customFormat="1" ht="17.25" customHeight="1" thickBot="1" x14ac:dyDescent="0.3">
      <c r="A168" s="89"/>
      <c r="B168" s="1294"/>
      <c r="C168" s="180" t="s">
        <v>155</v>
      </c>
      <c r="D168" s="317"/>
      <c r="E168" s="1304">
        <f>SUM(E167:F167)</f>
        <v>40</v>
      </c>
      <c r="F168" s="1305"/>
      <c r="G168" s="1304">
        <f>SUM(G167:H167)</f>
        <v>40</v>
      </c>
      <c r="H168" s="1306"/>
      <c r="I168" s="1304">
        <f>SUM(I167:J167)</f>
        <v>0</v>
      </c>
      <c r="J168" s="1306"/>
      <c r="K168" s="1310">
        <f>SUM(K167:L167)</f>
        <v>0</v>
      </c>
      <c r="L168" s="1311"/>
      <c r="M168" s="1304">
        <f>SUM(M167:O167)</f>
        <v>40</v>
      </c>
      <c r="N168" s="1306"/>
      <c r="O168" s="1305"/>
      <c r="P168" s="1306">
        <f>SUM(P167:R167)</f>
        <v>40</v>
      </c>
      <c r="Q168" s="1306"/>
      <c r="R168" s="1305"/>
      <c r="S168" s="1304">
        <f>SUM(S167:T167)</f>
        <v>40</v>
      </c>
      <c r="T168" s="1305"/>
      <c r="U168" s="616">
        <f>COUNT(U17:U166)</f>
        <v>40</v>
      </c>
      <c r="V168" s="113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</row>
    <row r="169" spans="1:50" s="181" customFormat="1" ht="17.25" customHeight="1" thickBot="1" x14ac:dyDescent="0.3">
      <c r="A169" s="178"/>
      <c r="B169" s="1295"/>
      <c r="C169" s="176" t="s">
        <v>420</v>
      </c>
      <c r="D169" s="591"/>
      <c r="E169" s="1312" t="str">
        <f>IF((E168=G168)*AND(I168=K168)*AND(M168=P168)*AND(S168=U168),"OKE","Cek Ulang")</f>
        <v>OKE</v>
      </c>
      <c r="F169" s="1313"/>
      <c r="G169" s="1313"/>
      <c r="H169" s="1313"/>
      <c r="I169" s="1313"/>
      <c r="J169" s="1313"/>
      <c r="K169" s="1313"/>
      <c r="L169" s="1313"/>
      <c r="M169" s="1314"/>
      <c r="N169" s="1314"/>
      <c r="O169" s="1314"/>
      <c r="P169" s="1313"/>
      <c r="Q169" s="1313"/>
      <c r="R169" s="1313"/>
      <c r="S169" s="1313"/>
      <c r="T169" s="1315"/>
      <c r="U169" s="612">
        <f>U167/U168</f>
        <v>1</v>
      </c>
      <c r="V169" s="114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8"/>
      <c r="AT169" s="178"/>
      <c r="AU169" s="178"/>
      <c r="AV169" s="178"/>
      <c r="AW169" s="178"/>
      <c r="AX169" s="178"/>
    </row>
    <row r="170" spans="1:50" s="84" customFormat="1" x14ac:dyDescent="0.25"/>
    <row r="171" spans="1:50" s="84" customFormat="1" x14ac:dyDescent="0.25">
      <c r="B171" s="92" t="s">
        <v>386</v>
      </c>
      <c r="C171" s="92"/>
      <c r="D171" s="92"/>
    </row>
    <row r="172" spans="1:50" s="84" customFormat="1" x14ac:dyDescent="0.25">
      <c r="B172" s="163" t="s">
        <v>387</v>
      </c>
      <c r="C172" s="92" t="s">
        <v>453</v>
      </c>
      <c r="D172" s="92"/>
    </row>
    <row r="173" spans="1:50" s="84" customFormat="1" x14ac:dyDescent="0.25">
      <c r="C173" s="84" t="s">
        <v>455</v>
      </c>
    </row>
    <row r="174" spans="1:50" s="84" customFormat="1" x14ac:dyDescent="0.25">
      <c r="C174" s="84" t="s">
        <v>456</v>
      </c>
    </row>
    <row r="175" spans="1:50" s="84" customFormat="1" x14ac:dyDescent="0.25">
      <c r="B175" s="163" t="s">
        <v>388</v>
      </c>
      <c r="C175" s="92" t="s">
        <v>457</v>
      </c>
      <c r="D175" s="92"/>
    </row>
    <row r="176" spans="1:50" s="84" customFormat="1" ht="15.75" thickBot="1" x14ac:dyDescent="0.3">
      <c r="B176" s="386"/>
      <c r="C176" s="84" t="s">
        <v>513</v>
      </c>
    </row>
    <row r="177" spans="2:4" s="84" customFormat="1" ht="17.25" thickTop="1" thickBot="1" x14ac:dyDescent="0.3">
      <c r="B177" s="350"/>
      <c r="C177" s="93" t="s">
        <v>514</v>
      </c>
      <c r="D177" s="93"/>
    </row>
    <row r="178" spans="2:4" s="84" customFormat="1" ht="15.75" thickTop="1" x14ac:dyDescent="0.25"/>
    <row r="179" spans="2:4" s="84" customFormat="1" x14ac:dyDescent="0.25"/>
    <row r="180" spans="2:4" s="84" customFormat="1" x14ac:dyDescent="0.25"/>
    <row r="181" spans="2:4" s="84" customFormat="1" x14ac:dyDescent="0.25"/>
    <row r="182" spans="2:4" s="84" customFormat="1" x14ac:dyDescent="0.25"/>
    <row r="183" spans="2:4" s="84" customFormat="1" x14ac:dyDescent="0.25"/>
    <row r="184" spans="2:4" s="84" customFormat="1" x14ac:dyDescent="0.25"/>
    <row r="185" spans="2:4" s="84" customFormat="1" x14ac:dyDescent="0.25"/>
    <row r="186" spans="2:4" s="84" customFormat="1" x14ac:dyDescent="0.25"/>
    <row r="187" spans="2:4" s="84" customFormat="1" x14ac:dyDescent="0.25"/>
    <row r="188" spans="2:4" s="84" customFormat="1" x14ac:dyDescent="0.25"/>
    <row r="189" spans="2:4" s="84" customFormat="1" x14ac:dyDescent="0.25"/>
    <row r="190" spans="2:4" s="84" customFormat="1" x14ac:dyDescent="0.25"/>
    <row r="191" spans="2:4" s="84" customFormat="1" x14ac:dyDescent="0.25"/>
    <row r="192" spans="2:4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</sheetData>
  <mergeCells count="28">
    <mergeCell ref="K168:L168"/>
    <mergeCell ref="E169:T169"/>
    <mergeCell ref="M168:O168"/>
    <mergeCell ref="P168:R168"/>
    <mergeCell ref="S168:T168"/>
    <mergeCell ref="I168:J168"/>
    <mergeCell ref="B167:B169"/>
    <mergeCell ref="C11:C15"/>
    <mergeCell ref="B11:B15"/>
    <mergeCell ref="E168:F168"/>
    <mergeCell ref="G168:H168"/>
    <mergeCell ref="D11:D15"/>
    <mergeCell ref="U11:U15"/>
    <mergeCell ref="E13:F13"/>
    <mergeCell ref="G13:H13"/>
    <mergeCell ref="M13:O13"/>
    <mergeCell ref="P13:R13"/>
    <mergeCell ref="S13:T13"/>
    <mergeCell ref="E12:F12"/>
    <mergeCell ref="G12:H12"/>
    <mergeCell ref="M12:O12"/>
    <mergeCell ref="P12:R12"/>
    <mergeCell ref="S12:T12"/>
    <mergeCell ref="E11:T11"/>
    <mergeCell ref="I12:J12"/>
    <mergeCell ref="K12:L12"/>
    <mergeCell ref="I13:J13"/>
    <mergeCell ref="K13:L13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C5"/>
  <sheetViews>
    <sheetView workbookViewId="0">
      <selection activeCell="F18" sqref="F18"/>
    </sheetView>
  </sheetViews>
  <sheetFormatPr defaultRowHeight="15" x14ac:dyDescent="0.25"/>
  <cols>
    <col min="1" max="16384" width="9.140625" style="343"/>
  </cols>
  <sheetData>
    <row r="4" spans="2:3" x14ac:dyDescent="0.25">
      <c r="B4" s="343" t="s">
        <v>734</v>
      </c>
      <c r="C4" s="343" t="s">
        <v>735</v>
      </c>
    </row>
    <row r="5" spans="2:3" x14ac:dyDescent="0.25">
      <c r="C5" s="343" t="s">
        <v>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AY200"/>
  <sheetViews>
    <sheetView zoomScale="80" zoomScaleNormal="80" workbookViewId="0">
      <selection activeCell="D5" sqref="D5:D6"/>
    </sheetView>
  </sheetViews>
  <sheetFormatPr defaultRowHeight="15" x14ac:dyDescent="0.25"/>
  <cols>
    <col min="1" max="1" width="5.140625" style="84" customWidth="1"/>
    <col min="2" max="2" width="4.85546875" style="90" customWidth="1"/>
    <col min="3" max="3" width="36.5703125" style="90" bestFit="1" customWidth="1"/>
    <col min="4" max="4" width="14.5703125" style="90" bestFit="1" customWidth="1"/>
    <col min="5" max="5" width="8.140625" style="90" customWidth="1"/>
    <col min="6" max="6" width="9" style="90" customWidth="1"/>
    <col min="7" max="7" width="10.5703125" style="90" customWidth="1"/>
    <col min="8" max="8" width="9" style="90" customWidth="1"/>
    <col min="9" max="9" width="10.140625" style="90" customWidth="1"/>
    <col min="10" max="10" width="7.42578125" style="90" bestFit="1" customWidth="1"/>
    <col min="11" max="11" width="7.42578125" style="84" bestFit="1" customWidth="1"/>
    <col min="12" max="12" width="11.140625" style="90" customWidth="1"/>
    <col min="13" max="13" width="7.42578125" style="90" bestFit="1" customWidth="1"/>
    <col min="14" max="14" width="8" style="84" customWidth="1"/>
    <col min="15" max="15" width="7.42578125" style="90" bestFit="1" customWidth="1"/>
    <col min="16" max="16" width="7.42578125" style="84" bestFit="1" customWidth="1"/>
    <col min="17" max="17" width="7.42578125" style="90" bestFit="1" customWidth="1"/>
    <col min="18" max="18" width="7.42578125" style="84" bestFit="1" customWidth="1"/>
    <col min="19" max="19" width="14" style="90" customWidth="1"/>
    <col min="20" max="20" width="14" style="575" hidden="1" customWidth="1"/>
    <col min="21" max="21" width="9.140625" style="84"/>
    <col min="22" max="22" width="63.28515625" style="84" customWidth="1"/>
    <col min="23" max="51" width="9.140625" style="84"/>
    <col min="52" max="16384" width="9.140625" style="90"/>
  </cols>
  <sheetData>
    <row r="1" spans="1:51" s="153" customFormat="1" ht="23.25" x14ac:dyDescent="0.35">
      <c r="B1" s="153" t="s">
        <v>125</v>
      </c>
      <c r="T1" s="571"/>
    </row>
    <row r="2" spans="1:51" s="84" customFormat="1" x14ac:dyDescent="0.25">
      <c r="T2" s="424"/>
    </row>
    <row r="3" spans="1:51" s="30" customFormat="1" ht="21" customHeight="1" x14ac:dyDescent="0.25">
      <c r="B3" s="85" t="s">
        <v>15</v>
      </c>
      <c r="C3" s="33" t="s">
        <v>90</v>
      </c>
      <c r="J3" s="93"/>
      <c r="T3" s="503"/>
    </row>
    <row r="4" spans="1:51" s="30" customFormat="1" ht="15.75" x14ac:dyDescent="0.25">
      <c r="B4" s="76"/>
      <c r="C4" s="30" t="s">
        <v>745</v>
      </c>
      <c r="D4" s="30" t="str">
        <f>A.1_Update!D4</f>
        <v>JAWA TENGAH</v>
      </c>
      <c r="T4" s="503"/>
    </row>
    <row r="5" spans="1:51" s="30" customFormat="1" ht="15.75" x14ac:dyDescent="0.25">
      <c r="B5" s="76"/>
      <c r="C5" s="30" t="s">
        <v>893</v>
      </c>
      <c r="D5" s="1045" t="str">
        <f>A.1_Update!D5</f>
        <v>SUKOHARJO</v>
      </c>
      <c r="T5" s="503"/>
    </row>
    <row r="6" spans="1:51" s="30" customFormat="1" ht="15.75" x14ac:dyDescent="0.25">
      <c r="B6" s="76"/>
      <c r="C6" s="30" t="s">
        <v>746</v>
      </c>
      <c r="D6" s="1045" t="str">
        <f>A.1_Update!D6</f>
        <v>MOJOLABAN</v>
      </c>
      <c r="T6" s="503"/>
    </row>
    <row r="7" spans="1:51" s="30" customFormat="1" ht="15.75" x14ac:dyDescent="0.25">
      <c r="B7" s="76"/>
      <c r="C7" s="30" t="s">
        <v>747</v>
      </c>
      <c r="D7" s="30" t="str">
        <f>A.1_Update!D7</f>
        <v>BEKONANG</v>
      </c>
      <c r="T7" s="503"/>
    </row>
    <row r="8" spans="1:51" s="30" customFormat="1" ht="15.75" x14ac:dyDescent="0.25">
      <c r="A8" s="76"/>
      <c r="C8" s="30" t="s">
        <v>894</v>
      </c>
      <c r="D8" s="30" t="str">
        <f>A.1_Update!D8</f>
        <v>RT003-RW008</v>
      </c>
      <c r="T8" s="503"/>
    </row>
    <row r="9" spans="1:51" s="30" customFormat="1" ht="15.75" x14ac:dyDescent="0.25">
      <c r="A9" s="76"/>
      <c r="C9" s="30" t="s">
        <v>748</v>
      </c>
      <c r="D9" s="618" t="str">
        <f>A.1_Update!D9</f>
        <v>25 OKTOBER 2021</v>
      </c>
      <c r="T9" s="503"/>
    </row>
    <row r="10" spans="1:51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  <c r="T10" s="572"/>
    </row>
    <row r="11" spans="1:51" s="94" customFormat="1" ht="18" customHeight="1" thickBot="1" x14ac:dyDescent="0.3">
      <c r="A11" s="93"/>
      <c r="B11" s="1300" t="s">
        <v>110</v>
      </c>
      <c r="C11" s="1333" t="s">
        <v>111</v>
      </c>
      <c r="D11" s="1341" t="s">
        <v>124</v>
      </c>
      <c r="E11" s="1342"/>
      <c r="F11" s="1342"/>
      <c r="G11" s="1342"/>
      <c r="H11" s="1342"/>
      <c r="I11" s="1342"/>
      <c r="J11" s="1342"/>
      <c r="K11" s="1342"/>
      <c r="L11" s="1342"/>
      <c r="M11" s="1342"/>
      <c r="N11" s="1342"/>
      <c r="O11" s="1342"/>
      <c r="P11" s="1342"/>
      <c r="Q11" s="1342"/>
      <c r="R11" s="1342"/>
      <c r="S11" s="1343"/>
      <c r="T11" s="573"/>
      <c r="U11" s="93"/>
      <c r="V11" s="30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</row>
    <row r="12" spans="1:51" s="94" customFormat="1" ht="51.75" customHeight="1" x14ac:dyDescent="0.25">
      <c r="A12" s="93"/>
      <c r="B12" s="1301"/>
      <c r="C12" s="1334"/>
      <c r="D12" s="1337" t="s">
        <v>332</v>
      </c>
      <c r="E12" s="1288"/>
      <c r="F12" s="1288"/>
      <c r="G12" s="1338"/>
      <c r="H12" s="1337" t="s">
        <v>123</v>
      </c>
      <c r="I12" s="1338"/>
      <c r="J12" s="1285" t="s">
        <v>334</v>
      </c>
      <c r="K12" s="1287"/>
      <c r="L12" s="1347" t="s">
        <v>348</v>
      </c>
      <c r="M12" s="1285" t="s">
        <v>335</v>
      </c>
      <c r="N12" s="1287"/>
      <c r="O12" s="1285" t="s">
        <v>336</v>
      </c>
      <c r="P12" s="1287"/>
      <c r="Q12" s="1285" t="s">
        <v>337</v>
      </c>
      <c r="R12" s="1287"/>
      <c r="S12" s="1347" t="s">
        <v>349</v>
      </c>
      <c r="T12" s="1344" t="s">
        <v>704</v>
      </c>
      <c r="U12" s="93"/>
      <c r="V12" s="425" t="s">
        <v>593</v>
      </c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</row>
    <row r="13" spans="1:51" s="154" customFormat="1" ht="15.75" x14ac:dyDescent="0.25">
      <c r="A13" s="110"/>
      <c r="B13" s="1301"/>
      <c r="C13" s="1334"/>
      <c r="D13" s="1339">
        <v>6</v>
      </c>
      <c r="E13" s="1281"/>
      <c r="F13" s="1281"/>
      <c r="G13" s="1340"/>
      <c r="H13" s="1339">
        <v>7</v>
      </c>
      <c r="I13" s="1340"/>
      <c r="J13" s="1279">
        <v>8</v>
      </c>
      <c r="K13" s="1278"/>
      <c r="L13" s="1348"/>
      <c r="M13" s="1279">
        <v>9</v>
      </c>
      <c r="N13" s="1278"/>
      <c r="O13" s="1279">
        <v>10</v>
      </c>
      <c r="P13" s="1278"/>
      <c r="Q13" s="1279">
        <v>11</v>
      </c>
      <c r="R13" s="1278"/>
      <c r="S13" s="1348"/>
      <c r="T13" s="1345"/>
      <c r="U13" s="84"/>
      <c r="V13" s="3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</row>
    <row r="14" spans="1:51" s="154" customFormat="1" x14ac:dyDescent="0.25">
      <c r="A14" s="110"/>
      <c r="B14" s="1302"/>
      <c r="C14" s="1335"/>
      <c r="D14" s="19" t="s">
        <v>2</v>
      </c>
      <c r="E14" s="13" t="s">
        <v>1</v>
      </c>
      <c r="F14" s="69" t="s">
        <v>0</v>
      </c>
      <c r="G14" s="69" t="s">
        <v>4</v>
      </c>
      <c r="H14" s="72" t="s">
        <v>2</v>
      </c>
      <c r="I14" s="11" t="s">
        <v>1</v>
      </c>
      <c r="J14" s="9" t="s">
        <v>2</v>
      </c>
      <c r="K14" s="281" t="s">
        <v>1</v>
      </c>
      <c r="L14" s="1348"/>
      <c r="M14" s="9" t="s">
        <v>2</v>
      </c>
      <c r="N14" s="281" t="s">
        <v>1</v>
      </c>
      <c r="O14" s="9" t="s">
        <v>2</v>
      </c>
      <c r="P14" s="281" t="s">
        <v>1</v>
      </c>
      <c r="Q14" s="9" t="s">
        <v>2</v>
      </c>
      <c r="R14" s="281" t="s">
        <v>1</v>
      </c>
      <c r="S14" s="1348"/>
      <c r="T14" s="1345"/>
      <c r="U14" s="84"/>
      <c r="V14" s="445" t="s">
        <v>594</v>
      </c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</row>
    <row r="15" spans="1:51" s="122" customFormat="1" ht="90.75" thickBot="1" x14ac:dyDescent="0.3">
      <c r="A15" s="89"/>
      <c r="B15" s="1303"/>
      <c r="C15" s="1336"/>
      <c r="D15" s="20" t="s">
        <v>121</v>
      </c>
      <c r="E15" s="14" t="s">
        <v>120</v>
      </c>
      <c r="F15" s="70" t="s">
        <v>122</v>
      </c>
      <c r="G15" s="70" t="s">
        <v>333</v>
      </c>
      <c r="H15" s="73" t="s">
        <v>115</v>
      </c>
      <c r="I15" s="16" t="s">
        <v>338</v>
      </c>
      <c r="J15" s="7" t="s">
        <v>703</v>
      </c>
      <c r="K15" s="356" t="s">
        <v>109</v>
      </c>
      <c r="L15" s="1349"/>
      <c r="M15" s="7" t="s">
        <v>38</v>
      </c>
      <c r="N15" s="356" t="s">
        <v>39</v>
      </c>
      <c r="O15" s="7" t="s">
        <v>19</v>
      </c>
      <c r="P15" s="356" t="s">
        <v>77</v>
      </c>
      <c r="Q15" s="7" t="s">
        <v>78</v>
      </c>
      <c r="R15" s="356" t="s">
        <v>79</v>
      </c>
      <c r="S15" s="1349"/>
      <c r="T15" s="1346"/>
      <c r="U15" s="93"/>
      <c r="V15" s="447" t="s">
        <v>586</v>
      </c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</row>
    <row r="16" spans="1:51" s="303" customFormat="1" ht="30.75" thickBot="1" x14ac:dyDescent="0.3">
      <c r="A16" s="300"/>
      <c r="B16" s="284" t="s">
        <v>231</v>
      </c>
      <c r="C16" s="307" t="s">
        <v>232</v>
      </c>
      <c r="D16" s="286" t="s">
        <v>233</v>
      </c>
      <c r="E16" s="287" t="s">
        <v>234</v>
      </c>
      <c r="F16" s="570" t="s">
        <v>235</v>
      </c>
      <c r="G16" s="289" t="s">
        <v>585</v>
      </c>
      <c r="H16" s="301" t="s">
        <v>237</v>
      </c>
      <c r="I16" s="289" t="s">
        <v>584</v>
      </c>
      <c r="J16" s="301" t="s">
        <v>257</v>
      </c>
      <c r="K16" s="301" t="s">
        <v>258</v>
      </c>
      <c r="L16" s="301" t="s">
        <v>259</v>
      </c>
      <c r="M16" s="301" t="s">
        <v>260</v>
      </c>
      <c r="N16" s="301" t="s">
        <v>261</v>
      </c>
      <c r="O16" s="301" t="s">
        <v>262</v>
      </c>
      <c r="P16" s="301" t="s">
        <v>263</v>
      </c>
      <c r="Q16" s="301" t="s">
        <v>264</v>
      </c>
      <c r="R16" s="289" t="s">
        <v>265</v>
      </c>
      <c r="S16" s="302" t="s">
        <v>266</v>
      </c>
      <c r="T16" s="574" t="s">
        <v>267</v>
      </c>
      <c r="U16" s="351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</row>
    <row r="17" spans="1:51" s="122" customFormat="1" ht="18.75" customHeight="1" x14ac:dyDescent="0.25">
      <c r="A17" s="89"/>
      <c r="B17" s="155">
        <v>1</v>
      </c>
      <c r="C17" s="67" t="str">
        <f>A.1_Update!C17</f>
        <v>PANUT</v>
      </c>
      <c r="D17" s="8">
        <f>IF('Form FGD RT Versi 1 Lembar A3'!R11="","",'Form FGD RT Versi 1 Lembar A3'!R11)</f>
        <v>12</v>
      </c>
      <c r="E17" s="15">
        <f>IF('Form FGD RT Versi 1 Lembar A3'!S11="","",'Form FGD RT Versi 1 Lembar A3'!S11)</f>
        <v>7</v>
      </c>
      <c r="F17" s="560">
        <f>IF('Form FGD RT Versi 1 Lembar A3'!T11="","",'Form FGD RT Versi 1 Lembar A3'!T11)</f>
        <v>1</v>
      </c>
      <c r="G17" s="494">
        <f>IF(C17="","",D17*E17*F17)</f>
        <v>84</v>
      </c>
      <c r="H17" s="561">
        <f>IF('Form FGD RT Versi 1 Lembar A3'!U11="","",'A.6.1'!V17)</f>
        <v>4</v>
      </c>
      <c r="I17" s="814">
        <f t="shared" ref="I17:I48" si="0">IFERROR(G17/H17,"")</f>
        <v>21</v>
      </c>
      <c r="J17" s="815">
        <f>IF(I17="","",IF(I17&gt;=7.2, 1, 0))</f>
        <v>1</v>
      </c>
      <c r="K17" s="804">
        <f>IF(I17="","",IF(I17&lt;7.2, 1, 0))</f>
        <v>0</v>
      </c>
      <c r="L17" s="381">
        <f>IF(I17="","",IF(J17=1, 1, 0))</f>
        <v>1</v>
      </c>
      <c r="M17" s="8">
        <f>IF('Form FGD RT Versi 1 Lembar A3'!V11="","",'Form FGD RT Versi 1 Lembar A3'!V11)</f>
        <v>1</v>
      </c>
      <c r="N17" s="357" t="str">
        <f>IF('Form FGD RT Versi 1 Lembar A3'!W11="","",'Form FGD RT Versi 1 Lembar A3'!W11)</f>
        <v/>
      </c>
      <c r="O17" s="8">
        <f>IF('Form FGD RT Versi 1 Lembar A3'!X11="","",'Form FGD RT Versi 1 Lembar A3'!X11)</f>
        <v>1</v>
      </c>
      <c r="P17" s="357" t="str">
        <f>IF('Form FGD RT Versi 1 Lembar A3'!Y11="","",'Form FGD RT Versi 1 Lembar A3'!Y11)</f>
        <v/>
      </c>
      <c r="Q17" s="8">
        <f>IF('Form FGD RT Versi 1 Lembar A3'!Z11="","",'Form FGD RT Versi 1 Lembar A3'!Z11)</f>
        <v>1</v>
      </c>
      <c r="R17" s="357" t="str">
        <f>IF('Form FGD RT Versi 1 Lembar A3'!AA11="","",'Form FGD RT Versi 1 Lembar A3'!AA11)</f>
        <v/>
      </c>
      <c r="S17" s="390">
        <f>IF(C17="","",IF(AND(M17=1,O17=1,Q17=1),1,0))</f>
        <v>1</v>
      </c>
      <c r="T17" s="577">
        <f>IF(L17+S17&gt;=2,1,0)</f>
        <v>1</v>
      </c>
      <c r="U17" s="93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</row>
    <row r="18" spans="1:51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>
        <f>IF('Form FGD RT Versi 1 Lembar A3'!R12="","",'Form FGD RT Versi 1 Lembar A3'!R12)</f>
        <v>12</v>
      </c>
      <c r="E18" s="12">
        <f>IF('Form FGD RT Versi 1 Lembar A3'!S12="","",'Form FGD RT Versi 1 Lembar A3'!S12)</f>
        <v>6</v>
      </c>
      <c r="F18" s="71">
        <f>IF('Form FGD RT Versi 1 Lembar A3'!T12="","",'Form FGD RT Versi 1 Lembar A3'!T12)</f>
        <v>1</v>
      </c>
      <c r="G18" s="18">
        <f t="shared" ref="G18:G81" si="1">IF(C18="","",D18*E18*F18)</f>
        <v>72</v>
      </c>
      <c r="H18" s="562">
        <f>IF('Form FGD RT Versi 1 Lembar A3'!U12="","",'A.6.1'!V18)</f>
        <v>5</v>
      </c>
      <c r="I18" s="816">
        <f t="shared" si="0"/>
        <v>14.4</v>
      </c>
      <c r="J18" s="272">
        <f t="shared" ref="J18:J81" si="2">IF(I18="","",IF(I18&gt;=7.2, 1, 0))</f>
        <v>1</v>
      </c>
      <c r="K18" s="812">
        <f t="shared" ref="K18:K81" si="3">IF(I18="","",IF(I18&lt;7.2, 1, 0))</f>
        <v>0</v>
      </c>
      <c r="L18" s="382">
        <f t="shared" ref="L18:L81" si="4">IF(I18="","",IF(J18=1, 1, 0))</f>
        <v>1</v>
      </c>
      <c r="M18" s="3">
        <f>IF('Form FGD RT Versi 1 Lembar A3'!V12="","",'Form FGD RT Versi 1 Lembar A3'!V12)</f>
        <v>1</v>
      </c>
      <c r="N18" s="358" t="str">
        <f>IF('Form FGD RT Versi 1 Lembar A3'!W12="","",'Form FGD RT Versi 1 Lembar A3'!W12)</f>
        <v/>
      </c>
      <c r="O18" s="3">
        <f>IF('Form FGD RT Versi 1 Lembar A3'!X12="","",'Form FGD RT Versi 1 Lembar A3'!X12)</f>
        <v>1</v>
      </c>
      <c r="P18" s="358" t="str">
        <f>IF('Form FGD RT Versi 1 Lembar A3'!Y12="","",'Form FGD RT Versi 1 Lembar A3'!Y12)</f>
        <v/>
      </c>
      <c r="Q18" s="3">
        <f>IF('Form FGD RT Versi 1 Lembar A3'!Z12="","",'Form FGD RT Versi 1 Lembar A3'!Z12)</f>
        <v>1</v>
      </c>
      <c r="R18" s="358" t="str">
        <f>IF('Form FGD RT Versi 1 Lembar A3'!AA12="","",'Form FGD RT Versi 1 Lembar A3'!AA12)</f>
        <v/>
      </c>
      <c r="S18" s="390">
        <f t="shared" ref="S18:S81" si="5">IF(C18="","",IF(AND(M18=1,O18=1,Q18=1),1,0))</f>
        <v>1</v>
      </c>
      <c r="T18" s="577">
        <f t="shared" ref="T18:T166" si="6">IF(L18+S18&gt;=2,1,0)</f>
        <v>1</v>
      </c>
      <c r="U18" s="93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</row>
    <row r="19" spans="1:51" s="122" customFormat="1" ht="18.75" customHeight="1" x14ac:dyDescent="0.25">
      <c r="A19" s="89"/>
      <c r="B19" s="156">
        <v>3</v>
      </c>
      <c r="C19" s="68" t="str">
        <f>A.1_Update!C19</f>
        <v>SUHARDI</v>
      </c>
      <c r="D19" s="3">
        <f>IF('Form FGD RT Versi 1 Lembar A3'!R13="","",'Form FGD RT Versi 1 Lembar A3'!R13)</f>
        <v>12</v>
      </c>
      <c r="E19" s="12">
        <f>IF('Form FGD RT Versi 1 Lembar A3'!S13="","",'Form FGD RT Versi 1 Lembar A3'!S13)</f>
        <v>7</v>
      </c>
      <c r="F19" s="71">
        <f>IF('Form FGD RT Versi 1 Lembar A3'!T13="","",'Form FGD RT Versi 1 Lembar A3'!T13)</f>
        <v>1</v>
      </c>
      <c r="G19" s="18">
        <f t="shared" si="1"/>
        <v>84</v>
      </c>
      <c r="H19" s="562">
        <f>IF('Form FGD RT Versi 1 Lembar A3'!U13="","",'A.6.1'!V19)</f>
        <v>3</v>
      </c>
      <c r="I19" s="816">
        <f t="shared" si="0"/>
        <v>28</v>
      </c>
      <c r="J19" s="272">
        <f t="shared" si="2"/>
        <v>1</v>
      </c>
      <c r="K19" s="812">
        <f t="shared" si="3"/>
        <v>0</v>
      </c>
      <c r="L19" s="382">
        <f t="shared" si="4"/>
        <v>1</v>
      </c>
      <c r="M19" s="3">
        <f>IF('Form FGD RT Versi 1 Lembar A3'!V13="","",'Form FGD RT Versi 1 Lembar A3'!V13)</f>
        <v>1</v>
      </c>
      <c r="N19" s="358" t="str">
        <f>IF('Form FGD RT Versi 1 Lembar A3'!W13="","",'Form FGD RT Versi 1 Lembar A3'!W13)</f>
        <v/>
      </c>
      <c r="O19" s="3">
        <f>IF('Form FGD RT Versi 1 Lembar A3'!X13="","",'Form FGD RT Versi 1 Lembar A3'!X13)</f>
        <v>1</v>
      </c>
      <c r="P19" s="358" t="str">
        <f>IF('Form FGD RT Versi 1 Lembar A3'!Y13="","",'Form FGD RT Versi 1 Lembar A3'!Y13)</f>
        <v/>
      </c>
      <c r="Q19" s="3" t="str">
        <f>IF('Form FGD RT Versi 1 Lembar A3'!Z13="","",'Form FGD RT Versi 1 Lembar A3'!Z13)</f>
        <v/>
      </c>
      <c r="R19" s="358">
        <f>IF('Form FGD RT Versi 1 Lembar A3'!AA13="","",'Form FGD RT Versi 1 Lembar A3'!AA13)</f>
        <v>1</v>
      </c>
      <c r="S19" s="390">
        <f t="shared" si="5"/>
        <v>0</v>
      </c>
      <c r="T19" s="577">
        <f t="shared" si="6"/>
        <v>0</v>
      </c>
      <c r="U19" s="93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</row>
    <row r="20" spans="1:51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>
        <f>IF('Form FGD RT Versi 1 Lembar A3'!R14="","",'Form FGD RT Versi 1 Lembar A3'!R14)</f>
        <v>7</v>
      </c>
      <c r="E20" s="12">
        <f>IF('Form FGD RT Versi 1 Lembar A3'!S14="","",'Form FGD RT Versi 1 Lembar A3'!S14)</f>
        <v>6</v>
      </c>
      <c r="F20" s="71">
        <f>IF('Form FGD RT Versi 1 Lembar A3'!T14="","",'Form FGD RT Versi 1 Lembar A3'!T14)</f>
        <v>1</v>
      </c>
      <c r="G20" s="18">
        <f t="shared" si="1"/>
        <v>42</v>
      </c>
      <c r="H20" s="562">
        <f>IF('Form FGD RT Versi 1 Lembar A3'!U14="","",'A.6.1'!V20)</f>
        <v>2</v>
      </c>
      <c r="I20" s="816">
        <f t="shared" si="0"/>
        <v>21</v>
      </c>
      <c r="J20" s="272">
        <f t="shared" si="2"/>
        <v>1</v>
      </c>
      <c r="K20" s="812">
        <f t="shared" si="3"/>
        <v>0</v>
      </c>
      <c r="L20" s="382">
        <f t="shared" si="4"/>
        <v>1</v>
      </c>
      <c r="M20" s="3">
        <f>IF('Form FGD RT Versi 1 Lembar A3'!V14="","",'Form FGD RT Versi 1 Lembar A3'!V14)</f>
        <v>1</v>
      </c>
      <c r="N20" s="358" t="str">
        <f>IF('Form FGD RT Versi 1 Lembar A3'!W14="","",'Form FGD RT Versi 1 Lembar A3'!W14)</f>
        <v/>
      </c>
      <c r="O20" s="3">
        <f>IF('Form FGD RT Versi 1 Lembar A3'!X14="","",'Form FGD RT Versi 1 Lembar A3'!X14)</f>
        <v>1</v>
      </c>
      <c r="P20" s="358" t="str">
        <f>IF('Form FGD RT Versi 1 Lembar A3'!Y14="","",'Form FGD RT Versi 1 Lembar A3'!Y14)</f>
        <v/>
      </c>
      <c r="Q20" s="3">
        <f>IF('Form FGD RT Versi 1 Lembar A3'!Z14="","",'Form FGD RT Versi 1 Lembar A3'!Z14)</f>
        <v>1</v>
      </c>
      <c r="R20" s="358" t="str">
        <f>IF('Form FGD RT Versi 1 Lembar A3'!AA14="","",'Form FGD RT Versi 1 Lembar A3'!AA14)</f>
        <v/>
      </c>
      <c r="S20" s="390">
        <f t="shared" si="5"/>
        <v>1</v>
      </c>
      <c r="T20" s="577">
        <f t="shared" si="6"/>
        <v>1</v>
      </c>
      <c r="U20" s="93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</row>
    <row r="21" spans="1:51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>
        <f>IF('Form FGD RT Versi 1 Lembar A3'!R15="","",'Form FGD RT Versi 1 Lembar A3'!R15)</f>
        <v>12</v>
      </c>
      <c r="E21" s="12">
        <f>IF('Form FGD RT Versi 1 Lembar A3'!S15="","",'Form FGD RT Versi 1 Lembar A3'!S15)</f>
        <v>7</v>
      </c>
      <c r="F21" s="71">
        <f>IF('Form FGD RT Versi 1 Lembar A3'!T15="","",'Form FGD RT Versi 1 Lembar A3'!T15)</f>
        <v>1</v>
      </c>
      <c r="G21" s="18">
        <f t="shared" si="1"/>
        <v>84</v>
      </c>
      <c r="H21" s="562">
        <f>IF('Form FGD RT Versi 1 Lembar A3'!U15="","",'A.6.1'!V21)</f>
        <v>2</v>
      </c>
      <c r="I21" s="816">
        <f t="shared" si="0"/>
        <v>42</v>
      </c>
      <c r="J21" s="272">
        <f t="shared" si="2"/>
        <v>1</v>
      </c>
      <c r="K21" s="812">
        <f t="shared" si="3"/>
        <v>0</v>
      </c>
      <c r="L21" s="382">
        <f t="shared" si="4"/>
        <v>1</v>
      </c>
      <c r="M21" s="3">
        <f>IF('Form FGD RT Versi 1 Lembar A3'!V15="","",'Form FGD RT Versi 1 Lembar A3'!V15)</f>
        <v>1</v>
      </c>
      <c r="N21" s="358" t="str">
        <f>IF('Form FGD RT Versi 1 Lembar A3'!W15="","",'Form FGD RT Versi 1 Lembar A3'!W15)</f>
        <v/>
      </c>
      <c r="O21" s="3">
        <f>IF('Form FGD RT Versi 1 Lembar A3'!X15="","",'Form FGD RT Versi 1 Lembar A3'!X15)</f>
        <v>1</v>
      </c>
      <c r="P21" s="358" t="str">
        <f>IF('Form FGD RT Versi 1 Lembar A3'!Y15="","",'Form FGD RT Versi 1 Lembar A3'!Y15)</f>
        <v/>
      </c>
      <c r="Q21" s="3">
        <f>IF('Form FGD RT Versi 1 Lembar A3'!Z15="","",'Form FGD RT Versi 1 Lembar A3'!Z15)</f>
        <v>1</v>
      </c>
      <c r="R21" s="358" t="str">
        <f>IF('Form FGD RT Versi 1 Lembar A3'!AA15="","",'Form FGD RT Versi 1 Lembar A3'!AA15)</f>
        <v/>
      </c>
      <c r="S21" s="390">
        <f t="shared" si="5"/>
        <v>1</v>
      </c>
      <c r="T21" s="577">
        <f t="shared" si="6"/>
        <v>1</v>
      </c>
      <c r="U21" s="93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</row>
    <row r="22" spans="1:51" s="122" customFormat="1" ht="18.75" customHeight="1" x14ac:dyDescent="0.25">
      <c r="A22" s="89"/>
      <c r="B22" s="156">
        <v>6</v>
      </c>
      <c r="C22" s="68" t="str">
        <f>A.1_Update!C22</f>
        <v>SULARNO</v>
      </c>
      <c r="D22" s="3">
        <f>IF('Form FGD RT Versi 1 Lembar A3'!R16="","",'Form FGD RT Versi 1 Lembar A3'!R16)</f>
        <v>7</v>
      </c>
      <c r="E22" s="12">
        <f>IF('Form FGD RT Versi 1 Lembar A3'!S16="","",'Form FGD RT Versi 1 Lembar A3'!S16)</f>
        <v>5</v>
      </c>
      <c r="F22" s="71">
        <f>IF('Form FGD RT Versi 1 Lembar A3'!T16="","",'Form FGD RT Versi 1 Lembar A3'!T16)</f>
        <v>1</v>
      </c>
      <c r="G22" s="18">
        <f t="shared" si="1"/>
        <v>35</v>
      </c>
      <c r="H22" s="562">
        <f>IF('Form FGD RT Versi 1 Lembar A3'!U16="","",'A.6.1'!V22)</f>
        <v>4</v>
      </c>
      <c r="I22" s="816">
        <f t="shared" si="0"/>
        <v>8.75</v>
      </c>
      <c r="J22" s="272">
        <f t="shared" si="2"/>
        <v>1</v>
      </c>
      <c r="K22" s="812">
        <f t="shared" si="3"/>
        <v>0</v>
      </c>
      <c r="L22" s="382">
        <f t="shared" si="4"/>
        <v>1</v>
      </c>
      <c r="M22" s="3">
        <f>IF('Form FGD RT Versi 1 Lembar A3'!V16="","",'Form FGD RT Versi 1 Lembar A3'!V16)</f>
        <v>1</v>
      </c>
      <c r="N22" s="358" t="str">
        <f>IF('Form FGD RT Versi 1 Lembar A3'!W16="","",'Form FGD RT Versi 1 Lembar A3'!W16)</f>
        <v/>
      </c>
      <c r="O22" s="3">
        <f>IF('Form FGD RT Versi 1 Lembar A3'!X16="","",'Form FGD RT Versi 1 Lembar A3'!X16)</f>
        <v>1</v>
      </c>
      <c r="P22" s="358" t="str">
        <f>IF('Form FGD RT Versi 1 Lembar A3'!Y16="","",'Form FGD RT Versi 1 Lembar A3'!Y16)</f>
        <v/>
      </c>
      <c r="Q22" s="3">
        <f>IF('Form FGD RT Versi 1 Lembar A3'!Z16="","",'Form FGD RT Versi 1 Lembar A3'!Z16)</f>
        <v>1</v>
      </c>
      <c r="R22" s="358" t="str">
        <f>IF('Form FGD RT Versi 1 Lembar A3'!AA16="","",'Form FGD RT Versi 1 Lembar A3'!AA16)</f>
        <v/>
      </c>
      <c r="S22" s="390">
        <f t="shared" si="5"/>
        <v>1</v>
      </c>
      <c r="T22" s="577">
        <f t="shared" si="6"/>
        <v>1</v>
      </c>
      <c r="U22" s="93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</row>
    <row r="23" spans="1:51" s="122" customFormat="1" ht="18.75" customHeight="1" x14ac:dyDescent="0.25">
      <c r="A23" s="89"/>
      <c r="B23" s="156">
        <v>7</v>
      </c>
      <c r="C23" s="68" t="str">
        <f>A.1_Update!C23</f>
        <v>SUYAMTO</v>
      </c>
      <c r="D23" s="3">
        <f>IF('Form FGD RT Versi 1 Lembar A3'!R17="","",'Form FGD RT Versi 1 Lembar A3'!R17)</f>
        <v>12</v>
      </c>
      <c r="E23" s="12">
        <f>IF('Form FGD RT Versi 1 Lembar A3'!S17="","",'Form FGD RT Versi 1 Lembar A3'!S17)</f>
        <v>6</v>
      </c>
      <c r="F23" s="71">
        <f>IF('Form FGD RT Versi 1 Lembar A3'!T17="","",'Form FGD RT Versi 1 Lembar A3'!T17)</f>
        <v>1</v>
      </c>
      <c r="G23" s="18">
        <f t="shared" si="1"/>
        <v>72</v>
      </c>
      <c r="H23" s="562">
        <f>IF('Form FGD RT Versi 1 Lembar A3'!U17="","",'A.6.1'!V23)</f>
        <v>4</v>
      </c>
      <c r="I23" s="816">
        <f t="shared" si="0"/>
        <v>18</v>
      </c>
      <c r="J23" s="272">
        <f t="shared" si="2"/>
        <v>1</v>
      </c>
      <c r="K23" s="812">
        <f t="shared" si="3"/>
        <v>0</v>
      </c>
      <c r="L23" s="382">
        <f t="shared" si="4"/>
        <v>1</v>
      </c>
      <c r="M23" s="3">
        <f>IF('Form FGD RT Versi 1 Lembar A3'!V17="","",'Form FGD RT Versi 1 Lembar A3'!V17)</f>
        <v>1</v>
      </c>
      <c r="N23" s="358" t="str">
        <f>IF('Form FGD RT Versi 1 Lembar A3'!W17="","",'Form FGD RT Versi 1 Lembar A3'!W17)</f>
        <v/>
      </c>
      <c r="O23" s="3">
        <f>IF('Form FGD RT Versi 1 Lembar A3'!X17="","",'Form FGD RT Versi 1 Lembar A3'!X17)</f>
        <v>1</v>
      </c>
      <c r="P23" s="358" t="str">
        <f>IF('Form FGD RT Versi 1 Lembar A3'!Y17="","",'Form FGD RT Versi 1 Lembar A3'!Y17)</f>
        <v/>
      </c>
      <c r="Q23" s="3">
        <f>IF('Form FGD RT Versi 1 Lembar A3'!Z17="","",'Form FGD RT Versi 1 Lembar A3'!Z17)</f>
        <v>1</v>
      </c>
      <c r="R23" s="358" t="str">
        <f>IF('Form FGD RT Versi 1 Lembar A3'!AA17="","",'Form FGD RT Versi 1 Lembar A3'!AA17)</f>
        <v/>
      </c>
      <c r="S23" s="390">
        <f t="shared" si="5"/>
        <v>1</v>
      </c>
      <c r="T23" s="577">
        <f t="shared" si="6"/>
        <v>1</v>
      </c>
      <c r="U23" s="93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</row>
    <row r="24" spans="1:51" s="122" customFormat="1" ht="18.75" customHeight="1" x14ac:dyDescent="0.25">
      <c r="A24" s="89"/>
      <c r="B24" s="156">
        <v>8</v>
      </c>
      <c r="C24" s="68" t="str">
        <f>A.1_Update!C24</f>
        <v>WIJI</v>
      </c>
      <c r="D24" s="3">
        <f>IF('Form FGD RT Versi 1 Lembar A3'!R18="","",'Form FGD RT Versi 1 Lembar A3'!R18)</f>
        <v>7</v>
      </c>
      <c r="E24" s="12">
        <f>IF('Form FGD RT Versi 1 Lembar A3'!S18="","",'Form FGD RT Versi 1 Lembar A3'!S18)</f>
        <v>6</v>
      </c>
      <c r="F24" s="71">
        <f>IF('Form FGD RT Versi 1 Lembar A3'!T18="","",'Form FGD RT Versi 1 Lembar A3'!T18)</f>
        <v>1</v>
      </c>
      <c r="G24" s="18">
        <f t="shared" si="1"/>
        <v>42</v>
      </c>
      <c r="H24" s="562">
        <f>IF('Form FGD RT Versi 1 Lembar A3'!U18="","",'A.6.1'!V24)</f>
        <v>4</v>
      </c>
      <c r="I24" s="816">
        <f t="shared" si="0"/>
        <v>10.5</v>
      </c>
      <c r="J24" s="272">
        <f t="shared" si="2"/>
        <v>1</v>
      </c>
      <c r="K24" s="812">
        <f t="shared" si="3"/>
        <v>0</v>
      </c>
      <c r="L24" s="382">
        <f t="shared" si="4"/>
        <v>1</v>
      </c>
      <c r="M24" s="3">
        <f>IF('Form FGD RT Versi 1 Lembar A3'!V18="","",'Form FGD RT Versi 1 Lembar A3'!V18)</f>
        <v>1</v>
      </c>
      <c r="N24" s="358" t="str">
        <f>IF('Form FGD RT Versi 1 Lembar A3'!W18="","",'Form FGD RT Versi 1 Lembar A3'!W18)</f>
        <v/>
      </c>
      <c r="O24" s="3">
        <f>IF('Form FGD RT Versi 1 Lembar A3'!X18="","",'Form FGD RT Versi 1 Lembar A3'!X18)</f>
        <v>1</v>
      </c>
      <c r="P24" s="358" t="str">
        <f>IF('Form FGD RT Versi 1 Lembar A3'!Y18="","",'Form FGD RT Versi 1 Lembar A3'!Y18)</f>
        <v/>
      </c>
      <c r="Q24" s="3">
        <f>IF('Form FGD RT Versi 1 Lembar A3'!Z18="","",'Form FGD RT Versi 1 Lembar A3'!Z18)</f>
        <v>1</v>
      </c>
      <c r="R24" s="358" t="str">
        <f>IF('Form FGD RT Versi 1 Lembar A3'!AA18="","",'Form FGD RT Versi 1 Lembar A3'!AA18)</f>
        <v/>
      </c>
      <c r="S24" s="390">
        <f t="shared" si="5"/>
        <v>1</v>
      </c>
      <c r="T24" s="577">
        <f t="shared" si="6"/>
        <v>1</v>
      </c>
      <c r="U24" s="93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</row>
    <row r="25" spans="1:51" s="122" customFormat="1" ht="18.75" customHeight="1" x14ac:dyDescent="0.25">
      <c r="A25" s="89"/>
      <c r="B25" s="156">
        <v>9</v>
      </c>
      <c r="C25" s="68" t="str">
        <f>A.1_Update!C25</f>
        <v>TIMAN</v>
      </c>
      <c r="D25" s="3">
        <f>IF('Form FGD RT Versi 1 Lembar A3'!R19="","",'Form FGD RT Versi 1 Lembar A3'!R19)</f>
        <v>12</v>
      </c>
      <c r="E25" s="12">
        <f>IF('Form FGD RT Versi 1 Lembar A3'!S19="","",'Form FGD RT Versi 1 Lembar A3'!S19)</f>
        <v>6</v>
      </c>
      <c r="F25" s="71">
        <f>IF('Form FGD RT Versi 1 Lembar A3'!T19="","",'Form FGD RT Versi 1 Lembar A3'!T19)</f>
        <v>1</v>
      </c>
      <c r="G25" s="18">
        <f t="shared" si="1"/>
        <v>72</v>
      </c>
      <c r="H25" s="562">
        <f>IF('Form FGD RT Versi 1 Lembar A3'!U19="","",'A.6.1'!V25)</f>
        <v>4</v>
      </c>
      <c r="I25" s="816">
        <f t="shared" si="0"/>
        <v>18</v>
      </c>
      <c r="J25" s="272">
        <f t="shared" si="2"/>
        <v>1</v>
      </c>
      <c r="K25" s="812">
        <f t="shared" si="3"/>
        <v>0</v>
      </c>
      <c r="L25" s="382">
        <f t="shared" si="4"/>
        <v>1</v>
      </c>
      <c r="M25" s="3">
        <f>IF('Form FGD RT Versi 1 Lembar A3'!V19="","",'Form FGD RT Versi 1 Lembar A3'!V19)</f>
        <v>1</v>
      </c>
      <c r="N25" s="358" t="str">
        <f>IF('Form FGD RT Versi 1 Lembar A3'!W19="","",'Form FGD RT Versi 1 Lembar A3'!W19)</f>
        <v/>
      </c>
      <c r="O25" s="3">
        <f>IF('Form FGD RT Versi 1 Lembar A3'!X19="","",'Form FGD RT Versi 1 Lembar A3'!X19)</f>
        <v>1</v>
      </c>
      <c r="P25" s="358" t="str">
        <f>IF('Form FGD RT Versi 1 Lembar A3'!Y19="","",'Form FGD RT Versi 1 Lembar A3'!Y19)</f>
        <v/>
      </c>
      <c r="Q25" s="3">
        <f>IF('Form FGD RT Versi 1 Lembar A3'!Z19="","",'Form FGD RT Versi 1 Lembar A3'!Z19)</f>
        <v>1</v>
      </c>
      <c r="R25" s="358" t="str">
        <f>IF('Form FGD RT Versi 1 Lembar A3'!AA19="","",'Form FGD RT Versi 1 Lembar A3'!AA19)</f>
        <v/>
      </c>
      <c r="S25" s="390">
        <f t="shared" si="5"/>
        <v>1</v>
      </c>
      <c r="T25" s="577">
        <f t="shared" si="6"/>
        <v>1</v>
      </c>
      <c r="U25" s="93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</row>
    <row r="26" spans="1:51" ht="18.75" customHeight="1" x14ac:dyDescent="0.25">
      <c r="B26" s="156">
        <v>10</v>
      </c>
      <c r="C26" s="68" t="str">
        <f>A.1_Update!C26</f>
        <v>SUGIMAN</v>
      </c>
      <c r="D26" s="156">
        <f>IF('Form FGD RT Versi 1 Lembar A3'!R20="","",'Form FGD RT Versi 1 Lembar A3'!R20)</f>
        <v>12</v>
      </c>
      <c r="E26" s="157">
        <f>IF('Form FGD RT Versi 1 Lembar A3'!S20="","",'Form FGD RT Versi 1 Lembar A3'!S20)</f>
        <v>7</v>
      </c>
      <c r="F26" s="168">
        <f>IF('Form FGD RT Versi 1 Lembar A3'!T20="","",'Form FGD RT Versi 1 Lembar A3'!T20)</f>
        <v>1</v>
      </c>
      <c r="G26" s="18">
        <f t="shared" si="1"/>
        <v>84</v>
      </c>
      <c r="H26" s="563">
        <f>IF('Form FGD RT Versi 1 Lembar A3'!U20="","",'A.6.1'!V26)</f>
        <v>5</v>
      </c>
      <c r="I26" s="816">
        <f t="shared" si="0"/>
        <v>16.8</v>
      </c>
      <c r="J26" s="272">
        <f t="shared" si="2"/>
        <v>1</v>
      </c>
      <c r="K26" s="812">
        <f t="shared" si="3"/>
        <v>0</v>
      </c>
      <c r="L26" s="382">
        <f t="shared" si="4"/>
        <v>1</v>
      </c>
      <c r="M26" s="156">
        <f>IF('Form FGD RT Versi 1 Lembar A3'!V20="","",'Form FGD RT Versi 1 Lembar A3'!V20)</f>
        <v>1</v>
      </c>
      <c r="N26" s="359" t="str">
        <f>IF('Form FGD RT Versi 1 Lembar A3'!W20="","",'Form FGD RT Versi 1 Lembar A3'!W20)</f>
        <v/>
      </c>
      <c r="O26" s="156">
        <f>IF('Form FGD RT Versi 1 Lembar A3'!X20="","",'Form FGD RT Versi 1 Lembar A3'!X20)</f>
        <v>1</v>
      </c>
      <c r="P26" s="359" t="str">
        <f>IF('Form FGD RT Versi 1 Lembar A3'!Y20="","",'Form FGD RT Versi 1 Lembar A3'!Y20)</f>
        <v/>
      </c>
      <c r="Q26" s="156">
        <f>IF('Form FGD RT Versi 1 Lembar A3'!Z20="","",'Form FGD RT Versi 1 Lembar A3'!Z20)</f>
        <v>1</v>
      </c>
      <c r="R26" s="359" t="str">
        <f>IF('Form FGD RT Versi 1 Lembar A3'!AA20="","",'Form FGD RT Versi 1 Lembar A3'!AA20)</f>
        <v/>
      </c>
      <c r="S26" s="390">
        <f t="shared" si="5"/>
        <v>1</v>
      </c>
      <c r="T26" s="577">
        <f t="shared" si="6"/>
        <v>1</v>
      </c>
      <c r="V26" s="89"/>
    </row>
    <row r="27" spans="1:51" ht="18.75" customHeight="1" x14ac:dyDescent="0.25">
      <c r="B27" s="156">
        <v>11</v>
      </c>
      <c r="C27" s="68" t="str">
        <f>A.1_Update!C27</f>
        <v>SRIYANTO SUGIMIN</v>
      </c>
      <c r="D27" s="156">
        <f>IF('Form FGD RT Versi 1 Lembar A3'!R21="","",'Form FGD RT Versi 1 Lembar A3'!R21)</f>
        <v>12</v>
      </c>
      <c r="E27" s="157">
        <f>IF('Form FGD RT Versi 1 Lembar A3'!S21="","",'Form FGD RT Versi 1 Lembar A3'!S21)</f>
        <v>7</v>
      </c>
      <c r="F27" s="168">
        <f>IF('Form FGD RT Versi 1 Lembar A3'!T21="","",'Form FGD RT Versi 1 Lembar A3'!T21)</f>
        <v>1</v>
      </c>
      <c r="G27" s="18">
        <f t="shared" si="1"/>
        <v>84</v>
      </c>
      <c r="H27" s="563">
        <f>IF('Form FGD RT Versi 1 Lembar A3'!U21="","",'A.6.1'!V27)</f>
        <v>3</v>
      </c>
      <c r="I27" s="816">
        <f t="shared" si="0"/>
        <v>28</v>
      </c>
      <c r="J27" s="272">
        <f t="shared" si="2"/>
        <v>1</v>
      </c>
      <c r="K27" s="812">
        <f t="shared" si="3"/>
        <v>0</v>
      </c>
      <c r="L27" s="382">
        <f t="shared" si="4"/>
        <v>1</v>
      </c>
      <c r="M27" s="156">
        <f>IF('Form FGD RT Versi 1 Lembar A3'!V21="","",'Form FGD RT Versi 1 Lembar A3'!V21)</f>
        <v>1</v>
      </c>
      <c r="N27" s="359" t="str">
        <f>IF('Form FGD RT Versi 1 Lembar A3'!W21="","",'Form FGD RT Versi 1 Lembar A3'!W21)</f>
        <v/>
      </c>
      <c r="O27" s="156">
        <f>IF('Form FGD RT Versi 1 Lembar A3'!X21="","",'Form FGD RT Versi 1 Lembar A3'!X21)</f>
        <v>1</v>
      </c>
      <c r="P27" s="359" t="str">
        <f>IF('Form FGD RT Versi 1 Lembar A3'!Y21="","",'Form FGD RT Versi 1 Lembar A3'!Y21)</f>
        <v/>
      </c>
      <c r="Q27" s="156">
        <f>IF('Form FGD RT Versi 1 Lembar A3'!Z21="","",'Form FGD RT Versi 1 Lembar A3'!Z21)</f>
        <v>1</v>
      </c>
      <c r="R27" s="359" t="str">
        <f>IF('Form FGD RT Versi 1 Lembar A3'!AA21="","",'Form FGD RT Versi 1 Lembar A3'!AA21)</f>
        <v/>
      </c>
      <c r="S27" s="390">
        <f t="shared" si="5"/>
        <v>1</v>
      </c>
      <c r="T27" s="577">
        <f t="shared" si="6"/>
        <v>1</v>
      </c>
      <c r="V27" s="89"/>
    </row>
    <row r="28" spans="1:51" ht="18.75" customHeight="1" x14ac:dyDescent="0.25">
      <c r="B28" s="156">
        <v>12</v>
      </c>
      <c r="C28" s="68" t="str">
        <f>A.1_Update!C28</f>
        <v>SUGIYANTO</v>
      </c>
      <c r="D28" s="156">
        <f>IF('Form FGD RT Versi 1 Lembar A3'!R22="","",'Form FGD RT Versi 1 Lembar A3'!R22)</f>
        <v>7</v>
      </c>
      <c r="E28" s="157">
        <f>IF('Form FGD RT Versi 1 Lembar A3'!S22="","",'Form FGD RT Versi 1 Lembar A3'!S22)</f>
        <v>5</v>
      </c>
      <c r="F28" s="168">
        <f>IF('Form FGD RT Versi 1 Lembar A3'!T22="","",'Form FGD RT Versi 1 Lembar A3'!T22)</f>
        <v>1</v>
      </c>
      <c r="G28" s="18">
        <f t="shared" si="1"/>
        <v>35</v>
      </c>
      <c r="H28" s="563">
        <f>IF('Form FGD RT Versi 1 Lembar A3'!U22="","",'A.6.1'!V28)</f>
        <v>3</v>
      </c>
      <c r="I28" s="816">
        <f t="shared" si="0"/>
        <v>11.666666666666666</v>
      </c>
      <c r="J28" s="272">
        <f t="shared" si="2"/>
        <v>1</v>
      </c>
      <c r="K28" s="812">
        <f t="shared" si="3"/>
        <v>0</v>
      </c>
      <c r="L28" s="382">
        <f t="shared" si="4"/>
        <v>1</v>
      </c>
      <c r="M28" s="156">
        <f>IF('Form FGD RT Versi 1 Lembar A3'!V22="","",'Form FGD RT Versi 1 Lembar A3'!V22)</f>
        <v>1</v>
      </c>
      <c r="N28" s="359" t="str">
        <f>IF('Form FGD RT Versi 1 Lembar A3'!W22="","",'Form FGD RT Versi 1 Lembar A3'!W22)</f>
        <v/>
      </c>
      <c r="O28" s="156">
        <f>IF('Form FGD RT Versi 1 Lembar A3'!X22="","",'Form FGD RT Versi 1 Lembar A3'!X22)</f>
        <v>1</v>
      </c>
      <c r="P28" s="359" t="str">
        <f>IF('Form FGD RT Versi 1 Lembar A3'!Y22="","",'Form FGD RT Versi 1 Lembar A3'!Y22)</f>
        <v/>
      </c>
      <c r="Q28" s="156">
        <f>IF('Form FGD RT Versi 1 Lembar A3'!Z22="","",'Form FGD RT Versi 1 Lembar A3'!Z22)</f>
        <v>1</v>
      </c>
      <c r="R28" s="359" t="str">
        <f>IF('Form FGD RT Versi 1 Lembar A3'!AA22="","",'Form FGD RT Versi 1 Lembar A3'!AA22)</f>
        <v/>
      </c>
      <c r="S28" s="390">
        <f t="shared" si="5"/>
        <v>1</v>
      </c>
      <c r="T28" s="577">
        <f t="shared" si="6"/>
        <v>1</v>
      </c>
      <c r="V28" s="89"/>
    </row>
    <row r="29" spans="1:51" ht="18.75" customHeight="1" x14ac:dyDescent="0.25">
      <c r="B29" s="156">
        <v>13</v>
      </c>
      <c r="C29" s="68" t="str">
        <f>A.1_Update!C29</f>
        <v>SUPADI</v>
      </c>
      <c r="D29" s="156">
        <f>IF('Form FGD RT Versi 1 Lembar A3'!R23="","",'Form FGD RT Versi 1 Lembar A3'!R23)</f>
        <v>12</v>
      </c>
      <c r="E29" s="157">
        <f>IF('Form FGD RT Versi 1 Lembar A3'!S23="","",'Form FGD RT Versi 1 Lembar A3'!S23)</f>
        <v>7</v>
      </c>
      <c r="F29" s="168">
        <f>IF('Form FGD RT Versi 1 Lembar A3'!T23="","",'Form FGD RT Versi 1 Lembar A3'!T23)</f>
        <v>1</v>
      </c>
      <c r="G29" s="18">
        <f t="shared" si="1"/>
        <v>84</v>
      </c>
      <c r="H29" s="563">
        <f>IF('Form FGD RT Versi 1 Lembar A3'!U23="","",'A.6.1'!V29)</f>
        <v>5</v>
      </c>
      <c r="I29" s="816">
        <f t="shared" si="0"/>
        <v>16.8</v>
      </c>
      <c r="J29" s="272">
        <f t="shared" si="2"/>
        <v>1</v>
      </c>
      <c r="K29" s="812">
        <f t="shared" si="3"/>
        <v>0</v>
      </c>
      <c r="L29" s="382">
        <f t="shared" si="4"/>
        <v>1</v>
      </c>
      <c r="M29" s="156">
        <f>IF('Form FGD RT Versi 1 Lembar A3'!V23="","",'Form FGD RT Versi 1 Lembar A3'!V23)</f>
        <v>1</v>
      </c>
      <c r="N29" s="359" t="str">
        <f>IF('Form FGD RT Versi 1 Lembar A3'!W23="","",'Form FGD RT Versi 1 Lembar A3'!W23)</f>
        <v/>
      </c>
      <c r="O29" s="156">
        <f>IF('Form FGD RT Versi 1 Lembar A3'!X23="","",'Form FGD RT Versi 1 Lembar A3'!X23)</f>
        <v>1</v>
      </c>
      <c r="P29" s="359" t="str">
        <f>IF('Form FGD RT Versi 1 Lembar A3'!Y23="","",'Form FGD RT Versi 1 Lembar A3'!Y23)</f>
        <v/>
      </c>
      <c r="Q29" s="156">
        <f>IF('Form FGD RT Versi 1 Lembar A3'!Z23="","",'Form FGD RT Versi 1 Lembar A3'!Z23)</f>
        <v>1</v>
      </c>
      <c r="R29" s="359" t="str">
        <f>IF('Form FGD RT Versi 1 Lembar A3'!AA23="","",'Form FGD RT Versi 1 Lembar A3'!AA23)</f>
        <v/>
      </c>
      <c r="S29" s="390">
        <f t="shared" si="5"/>
        <v>1</v>
      </c>
      <c r="T29" s="577">
        <f t="shared" si="6"/>
        <v>1</v>
      </c>
      <c r="V29" s="89"/>
    </row>
    <row r="30" spans="1:51" ht="18.75" customHeight="1" x14ac:dyDescent="0.25">
      <c r="B30" s="156">
        <v>14</v>
      </c>
      <c r="C30" s="68" t="str">
        <f>A.1_Update!C30</f>
        <v>PAIDI</v>
      </c>
      <c r="D30" s="156">
        <f>IF('Form FGD RT Versi 1 Lembar A3'!R24="","",'Form FGD RT Versi 1 Lembar A3'!R24)</f>
        <v>6</v>
      </c>
      <c r="E30" s="157">
        <f>IF('Form FGD RT Versi 1 Lembar A3'!S24="","",'Form FGD RT Versi 1 Lembar A3'!S24)</f>
        <v>6</v>
      </c>
      <c r="F30" s="168">
        <f>IF('Form FGD RT Versi 1 Lembar A3'!T24="","",'Form FGD RT Versi 1 Lembar A3'!T24)</f>
        <v>1</v>
      </c>
      <c r="G30" s="18">
        <f t="shared" si="1"/>
        <v>36</v>
      </c>
      <c r="H30" s="563">
        <f>IF('Form FGD RT Versi 1 Lembar A3'!U24="","",'A.6.1'!V30)</f>
        <v>4</v>
      </c>
      <c r="I30" s="816">
        <f t="shared" si="0"/>
        <v>9</v>
      </c>
      <c r="J30" s="272">
        <f t="shared" si="2"/>
        <v>1</v>
      </c>
      <c r="K30" s="812">
        <f t="shared" si="3"/>
        <v>0</v>
      </c>
      <c r="L30" s="382">
        <f t="shared" si="4"/>
        <v>1</v>
      </c>
      <c r="M30" s="156">
        <f>IF('Form FGD RT Versi 1 Lembar A3'!V24="","",'Form FGD RT Versi 1 Lembar A3'!V24)</f>
        <v>1</v>
      </c>
      <c r="N30" s="359" t="str">
        <f>IF('Form FGD RT Versi 1 Lembar A3'!W24="","",'Form FGD RT Versi 1 Lembar A3'!W24)</f>
        <v/>
      </c>
      <c r="O30" s="156">
        <f>IF('Form FGD RT Versi 1 Lembar A3'!X24="","",'Form FGD RT Versi 1 Lembar A3'!X24)</f>
        <v>1</v>
      </c>
      <c r="P30" s="359" t="str">
        <f>IF('Form FGD RT Versi 1 Lembar A3'!Y24="","",'Form FGD RT Versi 1 Lembar A3'!Y24)</f>
        <v/>
      </c>
      <c r="Q30" s="156">
        <f>IF('Form FGD RT Versi 1 Lembar A3'!Z24="","",'Form FGD RT Versi 1 Lembar A3'!Z24)</f>
        <v>1</v>
      </c>
      <c r="R30" s="359" t="str">
        <f>IF('Form FGD RT Versi 1 Lembar A3'!AA24="","",'Form FGD RT Versi 1 Lembar A3'!AA24)</f>
        <v/>
      </c>
      <c r="S30" s="390">
        <f t="shared" si="5"/>
        <v>1</v>
      </c>
      <c r="T30" s="577">
        <f t="shared" si="6"/>
        <v>1</v>
      </c>
      <c r="V30" s="89"/>
    </row>
    <row r="31" spans="1:51" ht="18.75" customHeight="1" x14ac:dyDescent="0.25">
      <c r="B31" s="156">
        <v>15</v>
      </c>
      <c r="C31" s="68" t="str">
        <f>A.1_Update!C31</f>
        <v>SEGER SUBARI</v>
      </c>
      <c r="D31" s="156">
        <f>IF('Form FGD RT Versi 1 Lembar A3'!R25="","",'Form FGD RT Versi 1 Lembar A3'!R25)</f>
        <v>7</v>
      </c>
      <c r="E31" s="157">
        <f>IF('Form FGD RT Versi 1 Lembar A3'!S25="","",'Form FGD RT Versi 1 Lembar A3'!S25)</f>
        <v>6</v>
      </c>
      <c r="F31" s="168">
        <f>IF('Form FGD RT Versi 1 Lembar A3'!T25="","",'Form FGD RT Versi 1 Lembar A3'!T25)</f>
        <v>1</v>
      </c>
      <c r="G31" s="18">
        <f t="shared" si="1"/>
        <v>42</v>
      </c>
      <c r="H31" s="563">
        <f>IF('Form FGD RT Versi 1 Lembar A3'!U25="","",'A.6.1'!V31)</f>
        <v>4</v>
      </c>
      <c r="I31" s="816">
        <f t="shared" si="0"/>
        <v>10.5</v>
      </c>
      <c r="J31" s="272">
        <f t="shared" si="2"/>
        <v>1</v>
      </c>
      <c r="K31" s="812">
        <f t="shared" si="3"/>
        <v>0</v>
      </c>
      <c r="L31" s="382">
        <f t="shared" si="4"/>
        <v>1</v>
      </c>
      <c r="M31" s="156">
        <f>IF('Form FGD RT Versi 1 Lembar A3'!V25="","",'Form FGD RT Versi 1 Lembar A3'!V25)</f>
        <v>1</v>
      </c>
      <c r="N31" s="359" t="str">
        <f>IF('Form FGD RT Versi 1 Lembar A3'!W25="","",'Form FGD RT Versi 1 Lembar A3'!W25)</f>
        <v/>
      </c>
      <c r="O31" s="156">
        <f>IF('Form FGD RT Versi 1 Lembar A3'!X25="","",'Form FGD RT Versi 1 Lembar A3'!X25)</f>
        <v>1</v>
      </c>
      <c r="P31" s="359" t="str">
        <f>IF('Form FGD RT Versi 1 Lembar A3'!Y25="","",'Form FGD RT Versi 1 Lembar A3'!Y25)</f>
        <v/>
      </c>
      <c r="Q31" s="156">
        <f>IF('Form FGD RT Versi 1 Lembar A3'!Z25="","",'Form FGD RT Versi 1 Lembar A3'!Z25)</f>
        <v>1</v>
      </c>
      <c r="R31" s="359" t="str">
        <f>IF('Form FGD RT Versi 1 Lembar A3'!AA25="","",'Form FGD RT Versi 1 Lembar A3'!AA25)</f>
        <v/>
      </c>
      <c r="S31" s="390">
        <f t="shared" si="5"/>
        <v>1</v>
      </c>
      <c r="T31" s="577">
        <f t="shared" si="6"/>
        <v>1</v>
      </c>
      <c r="V31" s="89"/>
    </row>
    <row r="32" spans="1:51" ht="18.75" customHeight="1" x14ac:dyDescent="0.25">
      <c r="B32" s="156">
        <v>16</v>
      </c>
      <c r="C32" s="68" t="str">
        <f>A.1_Update!C32</f>
        <v>NUR PARMIN</v>
      </c>
      <c r="D32" s="156">
        <f>IF('Form FGD RT Versi 1 Lembar A3'!R26="","",'Form FGD RT Versi 1 Lembar A3'!R26)</f>
        <v>7</v>
      </c>
      <c r="E32" s="157">
        <f>IF('Form FGD RT Versi 1 Lembar A3'!S26="","",'Form FGD RT Versi 1 Lembar A3'!S26)</f>
        <v>6</v>
      </c>
      <c r="F32" s="168">
        <f>IF('Form FGD RT Versi 1 Lembar A3'!T26="","",'Form FGD RT Versi 1 Lembar A3'!T26)</f>
        <v>1</v>
      </c>
      <c r="G32" s="18">
        <f t="shared" si="1"/>
        <v>42</v>
      </c>
      <c r="H32" s="563">
        <f>IF('Form FGD RT Versi 1 Lembar A3'!U26="","",'A.6.1'!V32)</f>
        <v>3</v>
      </c>
      <c r="I32" s="816">
        <f t="shared" si="0"/>
        <v>14</v>
      </c>
      <c r="J32" s="272">
        <f t="shared" si="2"/>
        <v>1</v>
      </c>
      <c r="K32" s="812">
        <f t="shared" si="3"/>
        <v>0</v>
      </c>
      <c r="L32" s="382">
        <f t="shared" si="4"/>
        <v>1</v>
      </c>
      <c r="M32" s="156">
        <f>IF('Form FGD RT Versi 1 Lembar A3'!V26="","",'Form FGD RT Versi 1 Lembar A3'!V26)</f>
        <v>1</v>
      </c>
      <c r="N32" s="359" t="str">
        <f>IF('Form FGD RT Versi 1 Lembar A3'!W26="","",'Form FGD RT Versi 1 Lembar A3'!W26)</f>
        <v/>
      </c>
      <c r="O32" s="156">
        <f>IF('Form FGD RT Versi 1 Lembar A3'!X26="","",'Form FGD RT Versi 1 Lembar A3'!X26)</f>
        <v>1</v>
      </c>
      <c r="P32" s="359" t="str">
        <f>IF('Form FGD RT Versi 1 Lembar A3'!Y26="","",'Form FGD RT Versi 1 Lembar A3'!Y26)</f>
        <v/>
      </c>
      <c r="Q32" s="156">
        <f>IF('Form FGD RT Versi 1 Lembar A3'!Z26="","",'Form FGD RT Versi 1 Lembar A3'!Z26)</f>
        <v>1</v>
      </c>
      <c r="R32" s="359" t="str">
        <f>IF('Form FGD RT Versi 1 Lembar A3'!AA26="","",'Form FGD RT Versi 1 Lembar A3'!AA26)</f>
        <v/>
      </c>
      <c r="S32" s="390">
        <f t="shared" si="5"/>
        <v>1</v>
      </c>
      <c r="T32" s="577">
        <f t="shared" si="6"/>
        <v>1</v>
      </c>
      <c r="V32" s="89"/>
    </row>
    <row r="33" spans="2:22" ht="18.75" customHeight="1" x14ac:dyDescent="0.25">
      <c r="B33" s="156">
        <v>17</v>
      </c>
      <c r="C33" s="68" t="str">
        <f>A.1_Update!C33</f>
        <v>SUMADI</v>
      </c>
      <c r="D33" s="156">
        <f>IF('Form FGD RT Versi 1 Lembar A3'!R27="","",'Form FGD RT Versi 1 Lembar A3'!R27)</f>
        <v>12</v>
      </c>
      <c r="E33" s="157">
        <f>IF('Form FGD RT Versi 1 Lembar A3'!S27="","",'Form FGD RT Versi 1 Lembar A3'!S27)</f>
        <v>6</v>
      </c>
      <c r="F33" s="168">
        <f>IF('Form FGD RT Versi 1 Lembar A3'!T27="","",'Form FGD RT Versi 1 Lembar A3'!T27)</f>
        <v>1</v>
      </c>
      <c r="G33" s="18">
        <f t="shared" si="1"/>
        <v>72</v>
      </c>
      <c r="H33" s="563">
        <f>IF('Form FGD RT Versi 1 Lembar A3'!U27="","",'A.6.1'!V33)</f>
        <v>4</v>
      </c>
      <c r="I33" s="816">
        <f t="shared" si="0"/>
        <v>18</v>
      </c>
      <c r="J33" s="272">
        <f t="shared" si="2"/>
        <v>1</v>
      </c>
      <c r="K33" s="812">
        <f t="shared" si="3"/>
        <v>0</v>
      </c>
      <c r="L33" s="382">
        <f t="shared" si="4"/>
        <v>1</v>
      </c>
      <c r="M33" s="156">
        <f>IF('Form FGD RT Versi 1 Lembar A3'!V27="","",'Form FGD RT Versi 1 Lembar A3'!V27)</f>
        <v>1</v>
      </c>
      <c r="N33" s="359" t="str">
        <f>IF('Form FGD RT Versi 1 Lembar A3'!W27="","",'Form FGD RT Versi 1 Lembar A3'!W27)</f>
        <v/>
      </c>
      <c r="O33" s="156">
        <f>IF('Form FGD RT Versi 1 Lembar A3'!X27="","",'Form FGD RT Versi 1 Lembar A3'!X27)</f>
        <v>1</v>
      </c>
      <c r="P33" s="359" t="str">
        <f>IF('Form FGD RT Versi 1 Lembar A3'!Y27="","",'Form FGD RT Versi 1 Lembar A3'!Y27)</f>
        <v/>
      </c>
      <c r="Q33" s="156">
        <f>IF('Form FGD RT Versi 1 Lembar A3'!Z27="","",'Form FGD RT Versi 1 Lembar A3'!Z27)</f>
        <v>1</v>
      </c>
      <c r="R33" s="359" t="str">
        <f>IF('Form FGD RT Versi 1 Lembar A3'!AA27="","",'Form FGD RT Versi 1 Lembar A3'!AA27)</f>
        <v/>
      </c>
      <c r="S33" s="390">
        <f t="shared" si="5"/>
        <v>1</v>
      </c>
      <c r="T33" s="577">
        <f t="shared" si="6"/>
        <v>1</v>
      </c>
      <c r="V33" s="89"/>
    </row>
    <row r="34" spans="2:22" ht="18.75" customHeight="1" x14ac:dyDescent="0.25">
      <c r="B34" s="156">
        <v>18</v>
      </c>
      <c r="C34" s="68" t="str">
        <f>A.1_Update!C34</f>
        <v>BADRI SUKINO</v>
      </c>
      <c r="D34" s="156">
        <f>IF('Form FGD RT Versi 1 Lembar A3'!R28="","",'Form FGD RT Versi 1 Lembar A3'!R28)</f>
        <v>12</v>
      </c>
      <c r="E34" s="157">
        <f>IF('Form FGD RT Versi 1 Lembar A3'!S28="","",'Form FGD RT Versi 1 Lembar A3'!S28)</f>
        <v>7</v>
      </c>
      <c r="F34" s="168">
        <f>IF('Form FGD RT Versi 1 Lembar A3'!T28="","",'Form FGD RT Versi 1 Lembar A3'!T28)</f>
        <v>1</v>
      </c>
      <c r="G34" s="18">
        <f t="shared" si="1"/>
        <v>84</v>
      </c>
      <c r="H34" s="563">
        <f>IF('Form FGD RT Versi 1 Lembar A3'!U28="","",'A.6.1'!V34)</f>
        <v>2</v>
      </c>
      <c r="I34" s="816">
        <f t="shared" si="0"/>
        <v>42</v>
      </c>
      <c r="J34" s="272">
        <f t="shared" si="2"/>
        <v>1</v>
      </c>
      <c r="K34" s="812">
        <f t="shared" si="3"/>
        <v>0</v>
      </c>
      <c r="L34" s="382">
        <f t="shared" si="4"/>
        <v>1</v>
      </c>
      <c r="M34" s="156">
        <f>IF('Form FGD RT Versi 1 Lembar A3'!V28="","",'Form FGD RT Versi 1 Lembar A3'!V28)</f>
        <v>1</v>
      </c>
      <c r="N34" s="359" t="str">
        <f>IF('Form FGD RT Versi 1 Lembar A3'!W28="","",'Form FGD RT Versi 1 Lembar A3'!W28)</f>
        <v/>
      </c>
      <c r="O34" s="156">
        <f>IF('Form FGD RT Versi 1 Lembar A3'!X28="","",'Form FGD RT Versi 1 Lembar A3'!X28)</f>
        <v>1</v>
      </c>
      <c r="P34" s="359" t="str">
        <f>IF('Form FGD RT Versi 1 Lembar A3'!Y28="","",'Form FGD RT Versi 1 Lembar A3'!Y28)</f>
        <v/>
      </c>
      <c r="Q34" s="156">
        <f>IF('Form FGD RT Versi 1 Lembar A3'!Z28="","",'Form FGD RT Versi 1 Lembar A3'!Z28)</f>
        <v>1</v>
      </c>
      <c r="R34" s="359" t="str">
        <f>IF('Form FGD RT Versi 1 Lembar A3'!AA28="","",'Form FGD RT Versi 1 Lembar A3'!AA28)</f>
        <v/>
      </c>
      <c r="S34" s="390">
        <f t="shared" si="5"/>
        <v>1</v>
      </c>
      <c r="T34" s="577">
        <f t="shared" si="6"/>
        <v>1</v>
      </c>
      <c r="V34" s="89"/>
    </row>
    <row r="35" spans="2:22" ht="18.75" customHeight="1" x14ac:dyDescent="0.25">
      <c r="B35" s="156">
        <v>19</v>
      </c>
      <c r="C35" s="68" t="str">
        <f>A.1_Update!C35</f>
        <v>ATMOSUWITO SURIP</v>
      </c>
      <c r="D35" s="156">
        <f>IF('Form FGD RT Versi 1 Lembar A3'!R29="","",'Form FGD RT Versi 1 Lembar A3'!R29)</f>
        <v>6</v>
      </c>
      <c r="E35" s="157">
        <f>IF('Form FGD RT Versi 1 Lembar A3'!S29="","",'Form FGD RT Versi 1 Lembar A3'!S29)</f>
        <v>5</v>
      </c>
      <c r="F35" s="168">
        <f>IF('Form FGD RT Versi 1 Lembar A3'!T29="","",'Form FGD RT Versi 1 Lembar A3'!T29)</f>
        <v>1</v>
      </c>
      <c r="G35" s="18">
        <f t="shared" si="1"/>
        <v>30</v>
      </c>
      <c r="H35" s="563">
        <f>IF('Form FGD RT Versi 1 Lembar A3'!U29="","",'A.6.1'!V35)</f>
        <v>2</v>
      </c>
      <c r="I35" s="816">
        <f t="shared" si="0"/>
        <v>15</v>
      </c>
      <c r="J35" s="272">
        <f t="shared" si="2"/>
        <v>1</v>
      </c>
      <c r="K35" s="812">
        <f t="shared" si="3"/>
        <v>0</v>
      </c>
      <c r="L35" s="382">
        <f t="shared" si="4"/>
        <v>1</v>
      </c>
      <c r="M35" s="156">
        <f>IF('Form FGD RT Versi 1 Lembar A3'!V29="","",'Form FGD RT Versi 1 Lembar A3'!V29)</f>
        <v>1</v>
      </c>
      <c r="N35" s="359" t="str">
        <f>IF('Form FGD RT Versi 1 Lembar A3'!W29="","",'Form FGD RT Versi 1 Lembar A3'!W29)</f>
        <v/>
      </c>
      <c r="O35" s="156">
        <f>IF('Form FGD RT Versi 1 Lembar A3'!X29="","",'Form FGD RT Versi 1 Lembar A3'!X29)</f>
        <v>1</v>
      </c>
      <c r="P35" s="359" t="str">
        <f>IF('Form FGD RT Versi 1 Lembar A3'!Y29="","",'Form FGD RT Versi 1 Lembar A3'!Y29)</f>
        <v/>
      </c>
      <c r="Q35" s="156">
        <f>IF('Form FGD RT Versi 1 Lembar A3'!Z29="","",'Form FGD RT Versi 1 Lembar A3'!Z29)</f>
        <v>1</v>
      </c>
      <c r="R35" s="359" t="str">
        <f>IF('Form FGD RT Versi 1 Lembar A3'!AA29="","",'Form FGD RT Versi 1 Lembar A3'!AA29)</f>
        <v/>
      </c>
      <c r="S35" s="390">
        <f t="shared" si="5"/>
        <v>1</v>
      </c>
      <c r="T35" s="577">
        <f t="shared" si="6"/>
        <v>1</v>
      </c>
      <c r="V35" s="89"/>
    </row>
    <row r="36" spans="2:22" ht="18.75" customHeight="1" x14ac:dyDescent="0.25">
      <c r="B36" s="156">
        <v>20</v>
      </c>
      <c r="C36" s="68" t="str">
        <f>A.1_Update!C36</f>
        <v>GUNADI</v>
      </c>
      <c r="D36" s="156">
        <f>IF('Form FGD RT Versi 1 Lembar A3'!R30="","",'Form FGD RT Versi 1 Lembar A3'!R30)</f>
        <v>6</v>
      </c>
      <c r="E36" s="157">
        <f>IF('Form FGD RT Versi 1 Lembar A3'!S30="","",'Form FGD RT Versi 1 Lembar A3'!S30)</f>
        <v>6</v>
      </c>
      <c r="F36" s="168">
        <f>IF('Form FGD RT Versi 1 Lembar A3'!T30="","",'Form FGD RT Versi 1 Lembar A3'!T30)</f>
        <v>1</v>
      </c>
      <c r="G36" s="18">
        <f t="shared" si="1"/>
        <v>36</v>
      </c>
      <c r="H36" s="563">
        <f>IF('Form FGD RT Versi 1 Lembar A3'!U30="","",'A.6.1'!V36)</f>
        <v>1</v>
      </c>
      <c r="I36" s="816">
        <f t="shared" si="0"/>
        <v>36</v>
      </c>
      <c r="J36" s="272">
        <f t="shared" si="2"/>
        <v>1</v>
      </c>
      <c r="K36" s="812">
        <f t="shared" si="3"/>
        <v>0</v>
      </c>
      <c r="L36" s="382">
        <f t="shared" si="4"/>
        <v>1</v>
      </c>
      <c r="M36" s="156">
        <f>IF('Form FGD RT Versi 1 Lembar A3'!V30="","",'Form FGD RT Versi 1 Lembar A3'!V30)</f>
        <v>1</v>
      </c>
      <c r="N36" s="359" t="str">
        <f>IF('Form FGD RT Versi 1 Lembar A3'!W30="","",'Form FGD RT Versi 1 Lembar A3'!W30)</f>
        <v/>
      </c>
      <c r="O36" s="156">
        <f>IF('Form FGD RT Versi 1 Lembar A3'!X30="","",'Form FGD RT Versi 1 Lembar A3'!X30)</f>
        <v>1</v>
      </c>
      <c r="P36" s="359" t="str">
        <f>IF('Form FGD RT Versi 1 Lembar A3'!Y30="","",'Form FGD RT Versi 1 Lembar A3'!Y30)</f>
        <v/>
      </c>
      <c r="Q36" s="156">
        <f>IF('Form FGD RT Versi 1 Lembar A3'!Z30="","",'Form FGD RT Versi 1 Lembar A3'!Z30)</f>
        <v>1</v>
      </c>
      <c r="R36" s="359" t="str">
        <f>IF('Form FGD RT Versi 1 Lembar A3'!AA30="","",'Form FGD RT Versi 1 Lembar A3'!AA30)</f>
        <v/>
      </c>
      <c r="S36" s="390">
        <f t="shared" si="5"/>
        <v>1</v>
      </c>
      <c r="T36" s="577">
        <f t="shared" si="6"/>
        <v>1</v>
      </c>
      <c r="V36" s="89"/>
    </row>
    <row r="37" spans="2:22" ht="18.75" customHeight="1" x14ac:dyDescent="0.25">
      <c r="B37" s="156">
        <v>21</v>
      </c>
      <c r="C37" s="68" t="str">
        <f>A.1_Update!C37</f>
        <v>SUNARDI</v>
      </c>
      <c r="D37" s="156">
        <f>IF('Form FGD RT Versi 1 Lembar A3'!R31="","",'Form FGD RT Versi 1 Lembar A3'!R31)</f>
        <v>12</v>
      </c>
      <c r="E37" s="157">
        <f>IF('Form FGD RT Versi 1 Lembar A3'!S31="","",'Form FGD RT Versi 1 Lembar A3'!S31)</f>
        <v>7</v>
      </c>
      <c r="F37" s="168">
        <f>IF('Form FGD RT Versi 1 Lembar A3'!T31="","",'Form FGD RT Versi 1 Lembar A3'!T31)</f>
        <v>1</v>
      </c>
      <c r="G37" s="18">
        <f t="shared" si="1"/>
        <v>84</v>
      </c>
      <c r="H37" s="563">
        <f>IF('Form FGD RT Versi 1 Lembar A3'!U31="","",'A.6.1'!V37)</f>
        <v>3</v>
      </c>
      <c r="I37" s="816">
        <f t="shared" si="0"/>
        <v>28</v>
      </c>
      <c r="J37" s="272">
        <f t="shared" si="2"/>
        <v>1</v>
      </c>
      <c r="K37" s="812">
        <f t="shared" si="3"/>
        <v>0</v>
      </c>
      <c r="L37" s="382">
        <f t="shared" si="4"/>
        <v>1</v>
      </c>
      <c r="M37" s="156">
        <f>IF('Form FGD RT Versi 1 Lembar A3'!V31="","",'Form FGD RT Versi 1 Lembar A3'!V31)</f>
        <v>1</v>
      </c>
      <c r="N37" s="359" t="str">
        <f>IF('Form FGD RT Versi 1 Lembar A3'!W31="","",'Form FGD RT Versi 1 Lembar A3'!W31)</f>
        <v/>
      </c>
      <c r="O37" s="156">
        <f>IF('Form FGD RT Versi 1 Lembar A3'!X31="","",'Form FGD RT Versi 1 Lembar A3'!X31)</f>
        <v>1</v>
      </c>
      <c r="P37" s="359" t="str">
        <f>IF('Form FGD RT Versi 1 Lembar A3'!Y31="","",'Form FGD RT Versi 1 Lembar A3'!Y31)</f>
        <v/>
      </c>
      <c r="Q37" s="156">
        <f>IF('Form FGD RT Versi 1 Lembar A3'!Z31="","",'Form FGD RT Versi 1 Lembar A3'!Z31)</f>
        <v>1</v>
      </c>
      <c r="R37" s="359" t="str">
        <f>IF('Form FGD RT Versi 1 Lembar A3'!AA31="","",'Form FGD RT Versi 1 Lembar A3'!AA31)</f>
        <v/>
      </c>
      <c r="S37" s="390">
        <f t="shared" si="5"/>
        <v>1</v>
      </c>
      <c r="T37" s="577">
        <f t="shared" si="6"/>
        <v>1</v>
      </c>
      <c r="V37" s="89"/>
    </row>
    <row r="38" spans="2:22" ht="18.75" customHeight="1" x14ac:dyDescent="0.25">
      <c r="B38" s="156">
        <v>22</v>
      </c>
      <c r="C38" s="68" t="str">
        <f>A.1_Update!C38</f>
        <v>PAIMAN TARNOSUWITO</v>
      </c>
      <c r="D38" s="156">
        <f>IF('Form FGD RT Versi 1 Lembar A3'!R32="","",'Form FGD RT Versi 1 Lembar A3'!R32)</f>
        <v>12</v>
      </c>
      <c r="E38" s="157">
        <f>IF('Form FGD RT Versi 1 Lembar A3'!S32="","",'Form FGD RT Versi 1 Lembar A3'!S32)</f>
        <v>7</v>
      </c>
      <c r="F38" s="168">
        <f>IF('Form FGD RT Versi 1 Lembar A3'!T32="","",'Form FGD RT Versi 1 Lembar A3'!T32)</f>
        <v>1</v>
      </c>
      <c r="G38" s="18">
        <f t="shared" si="1"/>
        <v>84</v>
      </c>
      <c r="H38" s="563">
        <f>IF('Form FGD RT Versi 1 Lembar A3'!U32="","",'A.6.1'!V38)</f>
        <v>2</v>
      </c>
      <c r="I38" s="816">
        <f t="shared" si="0"/>
        <v>42</v>
      </c>
      <c r="J38" s="272">
        <f t="shared" si="2"/>
        <v>1</v>
      </c>
      <c r="K38" s="812">
        <f t="shared" si="3"/>
        <v>0</v>
      </c>
      <c r="L38" s="382">
        <f t="shared" si="4"/>
        <v>1</v>
      </c>
      <c r="M38" s="156">
        <f>IF('Form FGD RT Versi 1 Lembar A3'!V32="","",'Form FGD RT Versi 1 Lembar A3'!V32)</f>
        <v>1</v>
      </c>
      <c r="N38" s="359" t="str">
        <f>IF('Form FGD RT Versi 1 Lembar A3'!W32="","",'Form FGD RT Versi 1 Lembar A3'!W32)</f>
        <v/>
      </c>
      <c r="O38" s="156">
        <f>IF('Form FGD RT Versi 1 Lembar A3'!X32="","",'Form FGD RT Versi 1 Lembar A3'!X32)</f>
        <v>1</v>
      </c>
      <c r="P38" s="359" t="str">
        <f>IF('Form FGD RT Versi 1 Lembar A3'!Y32="","",'Form FGD RT Versi 1 Lembar A3'!Y32)</f>
        <v/>
      </c>
      <c r="Q38" s="156" t="str">
        <f>IF('Form FGD RT Versi 1 Lembar A3'!Z32="","",'Form FGD RT Versi 1 Lembar A3'!Z32)</f>
        <v/>
      </c>
      <c r="R38" s="359">
        <f>IF('Form FGD RT Versi 1 Lembar A3'!AA32="","",'Form FGD RT Versi 1 Lembar A3'!AA32)</f>
        <v>1</v>
      </c>
      <c r="S38" s="390">
        <f t="shared" si="5"/>
        <v>0</v>
      </c>
      <c r="T38" s="577">
        <f t="shared" si="6"/>
        <v>0</v>
      </c>
      <c r="V38" s="89"/>
    </row>
    <row r="39" spans="2:22" ht="18.75" customHeight="1" x14ac:dyDescent="0.25">
      <c r="B39" s="156">
        <v>23</v>
      </c>
      <c r="C39" s="68" t="str">
        <f>A.1_Update!C39</f>
        <v>NGADINO</v>
      </c>
      <c r="D39" s="156">
        <f>IF('Form FGD RT Versi 1 Lembar A3'!R33="","",'Form FGD RT Versi 1 Lembar A3'!R33)</f>
        <v>12</v>
      </c>
      <c r="E39" s="157">
        <f>IF('Form FGD RT Versi 1 Lembar A3'!S33="","",'Form FGD RT Versi 1 Lembar A3'!S33)</f>
        <v>7</v>
      </c>
      <c r="F39" s="168">
        <f>IF('Form FGD RT Versi 1 Lembar A3'!T33="","",'Form FGD RT Versi 1 Lembar A3'!T33)</f>
        <v>1</v>
      </c>
      <c r="G39" s="18">
        <f t="shared" si="1"/>
        <v>84</v>
      </c>
      <c r="H39" s="563">
        <f>IF('Form FGD RT Versi 1 Lembar A3'!U33="","",'A.6.1'!V39)</f>
        <v>5</v>
      </c>
      <c r="I39" s="816">
        <f t="shared" si="0"/>
        <v>16.8</v>
      </c>
      <c r="J39" s="272">
        <f t="shared" si="2"/>
        <v>1</v>
      </c>
      <c r="K39" s="812">
        <f t="shared" si="3"/>
        <v>0</v>
      </c>
      <c r="L39" s="382">
        <f t="shared" si="4"/>
        <v>1</v>
      </c>
      <c r="M39" s="156">
        <f>IF('Form FGD RT Versi 1 Lembar A3'!V33="","",'Form FGD RT Versi 1 Lembar A3'!V33)</f>
        <v>1</v>
      </c>
      <c r="N39" s="359" t="str">
        <f>IF('Form FGD RT Versi 1 Lembar A3'!W33="","",'Form FGD RT Versi 1 Lembar A3'!W33)</f>
        <v/>
      </c>
      <c r="O39" s="156">
        <f>IF('Form FGD RT Versi 1 Lembar A3'!X33="","",'Form FGD RT Versi 1 Lembar A3'!X33)</f>
        <v>1</v>
      </c>
      <c r="P39" s="359" t="str">
        <f>IF('Form FGD RT Versi 1 Lembar A3'!Y33="","",'Form FGD RT Versi 1 Lembar A3'!Y33)</f>
        <v/>
      </c>
      <c r="Q39" s="156">
        <f>IF('Form FGD RT Versi 1 Lembar A3'!Z33="","",'Form FGD RT Versi 1 Lembar A3'!Z33)</f>
        <v>1</v>
      </c>
      <c r="R39" s="359" t="str">
        <f>IF('Form FGD RT Versi 1 Lembar A3'!AA33="","",'Form FGD RT Versi 1 Lembar A3'!AA33)</f>
        <v/>
      </c>
      <c r="S39" s="390">
        <f t="shared" si="5"/>
        <v>1</v>
      </c>
      <c r="T39" s="577">
        <f t="shared" si="6"/>
        <v>1</v>
      </c>
      <c r="V39" s="89"/>
    </row>
    <row r="40" spans="2:22" ht="18.75" customHeight="1" x14ac:dyDescent="0.25">
      <c r="B40" s="156">
        <v>24</v>
      </c>
      <c r="C40" s="68" t="str">
        <f>A.1_Update!C40</f>
        <v>SOMO SEMITO KROMO SEMITO</v>
      </c>
      <c r="D40" s="156">
        <f>IF('Form FGD RT Versi 1 Lembar A3'!R34="","",'Form FGD RT Versi 1 Lembar A3'!R34)</f>
        <v>12</v>
      </c>
      <c r="E40" s="157">
        <f>IF('Form FGD RT Versi 1 Lembar A3'!S34="","",'Form FGD RT Versi 1 Lembar A3'!S34)</f>
        <v>7</v>
      </c>
      <c r="F40" s="168">
        <f>IF('Form FGD RT Versi 1 Lembar A3'!T34="","",'Form FGD RT Versi 1 Lembar A3'!T34)</f>
        <v>1</v>
      </c>
      <c r="G40" s="18">
        <f t="shared" si="1"/>
        <v>84</v>
      </c>
      <c r="H40" s="563">
        <f>IF('Form FGD RT Versi 1 Lembar A3'!U34="","",'A.6.1'!V40)</f>
        <v>2</v>
      </c>
      <c r="I40" s="816">
        <f t="shared" si="0"/>
        <v>42</v>
      </c>
      <c r="J40" s="272">
        <f t="shared" si="2"/>
        <v>1</v>
      </c>
      <c r="K40" s="812">
        <f t="shared" si="3"/>
        <v>0</v>
      </c>
      <c r="L40" s="382">
        <f t="shared" si="4"/>
        <v>1</v>
      </c>
      <c r="M40" s="156">
        <f>IF('Form FGD RT Versi 1 Lembar A3'!V34="","",'Form FGD RT Versi 1 Lembar A3'!V34)</f>
        <v>1</v>
      </c>
      <c r="N40" s="359" t="str">
        <f>IF('Form FGD RT Versi 1 Lembar A3'!W34="","",'Form FGD RT Versi 1 Lembar A3'!W34)</f>
        <v/>
      </c>
      <c r="O40" s="156">
        <f>IF('Form FGD RT Versi 1 Lembar A3'!X34="","",'Form FGD RT Versi 1 Lembar A3'!X34)</f>
        <v>1</v>
      </c>
      <c r="P40" s="359" t="str">
        <f>IF('Form FGD RT Versi 1 Lembar A3'!Y34="","",'Form FGD RT Versi 1 Lembar A3'!Y34)</f>
        <v/>
      </c>
      <c r="Q40" s="156">
        <f>IF('Form FGD RT Versi 1 Lembar A3'!Z34="","",'Form FGD RT Versi 1 Lembar A3'!Z34)</f>
        <v>1</v>
      </c>
      <c r="R40" s="359" t="str">
        <f>IF('Form FGD RT Versi 1 Lembar A3'!AA34="","",'Form FGD RT Versi 1 Lembar A3'!AA34)</f>
        <v/>
      </c>
      <c r="S40" s="390">
        <f t="shared" si="5"/>
        <v>1</v>
      </c>
      <c r="T40" s="577">
        <f t="shared" si="6"/>
        <v>1</v>
      </c>
      <c r="V40" s="89"/>
    </row>
    <row r="41" spans="2:22" ht="18.75" customHeight="1" x14ac:dyDescent="0.25">
      <c r="B41" s="156">
        <v>25</v>
      </c>
      <c r="C41" s="68" t="str">
        <f>A.1_Update!C41</f>
        <v>AMAT SUPRONI</v>
      </c>
      <c r="D41" s="156">
        <f>IF('Form FGD RT Versi 1 Lembar A3'!R35="","",'Form FGD RT Versi 1 Lembar A3'!R35)</f>
        <v>12</v>
      </c>
      <c r="E41" s="157">
        <f>IF('Form FGD RT Versi 1 Lembar A3'!S35="","",'Form FGD RT Versi 1 Lembar A3'!S35)</f>
        <v>7</v>
      </c>
      <c r="F41" s="168">
        <f>IF('Form FGD RT Versi 1 Lembar A3'!T35="","",'Form FGD RT Versi 1 Lembar A3'!T35)</f>
        <v>1</v>
      </c>
      <c r="G41" s="18">
        <f t="shared" si="1"/>
        <v>84</v>
      </c>
      <c r="H41" s="563">
        <f>IF('Form FGD RT Versi 1 Lembar A3'!U35="","",'A.6.1'!V41)</f>
        <v>3</v>
      </c>
      <c r="I41" s="816">
        <f t="shared" si="0"/>
        <v>28</v>
      </c>
      <c r="J41" s="272">
        <f t="shared" si="2"/>
        <v>1</v>
      </c>
      <c r="K41" s="812">
        <f t="shared" si="3"/>
        <v>0</v>
      </c>
      <c r="L41" s="382">
        <f t="shared" si="4"/>
        <v>1</v>
      </c>
      <c r="M41" s="156">
        <f>IF('Form FGD RT Versi 1 Lembar A3'!V35="","",'Form FGD RT Versi 1 Lembar A3'!V35)</f>
        <v>1</v>
      </c>
      <c r="N41" s="359" t="str">
        <f>IF('Form FGD RT Versi 1 Lembar A3'!W35="","",'Form FGD RT Versi 1 Lembar A3'!W35)</f>
        <v/>
      </c>
      <c r="O41" s="156">
        <f>IF('Form FGD RT Versi 1 Lembar A3'!X35="","",'Form FGD RT Versi 1 Lembar A3'!X35)</f>
        <v>1</v>
      </c>
      <c r="P41" s="359" t="str">
        <f>IF('Form FGD RT Versi 1 Lembar A3'!Y35="","",'Form FGD RT Versi 1 Lembar A3'!Y35)</f>
        <v/>
      </c>
      <c r="Q41" s="156" t="str">
        <f>IF('Form FGD RT Versi 1 Lembar A3'!Z35="","",'Form FGD RT Versi 1 Lembar A3'!Z35)</f>
        <v/>
      </c>
      <c r="R41" s="359">
        <f>IF('Form FGD RT Versi 1 Lembar A3'!AA35="","",'Form FGD RT Versi 1 Lembar A3'!AA35)</f>
        <v>1</v>
      </c>
      <c r="S41" s="390">
        <f t="shared" si="5"/>
        <v>0</v>
      </c>
      <c r="T41" s="577">
        <f t="shared" si="6"/>
        <v>0</v>
      </c>
      <c r="V41" s="89"/>
    </row>
    <row r="42" spans="2:22" ht="18.75" customHeight="1" x14ac:dyDescent="0.25">
      <c r="B42" s="156">
        <v>26</v>
      </c>
      <c r="C42" s="68" t="str">
        <f>A.1_Update!C42</f>
        <v>KARTONO GIONO</v>
      </c>
      <c r="D42" s="156">
        <f>IF('Form FGD RT Versi 1 Lembar A3'!R36="","",'Form FGD RT Versi 1 Lembar A3'!R36)</f>
        <v>12</v>
      </c>
      <c r="E42" s="157">
        <f>IF('Form FGD RT Versi 1 Lembar A3'!S36="","",'Form FGD RT Versi 1 Lembar A3'!S36)</f>
        <v>7</v>
      </c>
      <c r="F42" s="168">
        <f>IF('Form FGD RT Versi 1 Lembar A3'!T36="","",'Form FGD RT Versi 1 Lembar A3'!T36)</f>
        <v>1</v>
      </c>
      <c r="G42" s="18">
        <f t="shared" si="1"/>
        <v>84</v>
      </c>
      <c r="H42" s="563">
        <f>IF('Form FGD RT Versi 1 Lembar A3'!U36="","",'A.6.1'!V42)</f>
        <v>4</v>
      </c>
      <c r="I42" s="816">
        <f t="shared" si="0"/>
        <v>21</v>
      </c>
      <c r="J42" s="272">
        <f t="shared" si="2"/>
        <v>1</v>
      </c>
      <c r="K42" s="812">
        <f t="shared" si="3"/>
        <v>0</v>
      </c>
      <c r="L42" s="382">
        <f t="shared" si="4"/>
        <v>1</v>
      </c>
      <c r="M42" s="156">
        <f>IF('Form FGD RT Versi 1 Lembar A3'!V36="","",'Form FGD RT Versi 1 Lembar A3'!V36)</f>
        <v>1</v>
      </c>
      <c r="N42" s="359" t="str">
        <f>IF('Form FGD RT Versi 1 Lembar A3'!W36="","",'Form FGD RT Versi 1 Lembar A3'!W36)</f>
        <v/>
      </c>
      <c r="O42" s="156">
        <f>IF('Form FGD RT Versi 1 Lembar A3'!X36="","",'Form FGD RT Versi 1 Lembar A3'!X36)</f>
        <v>1</v>
      </c>
      <c r="P42" s="359" t="str">
        <f>IF('Form FGD RT Versi 1 Lembar A3'!Y36="","",'Form FGD RT Versi 1 Lembar A3'!Y36)</f>
        <v/>
      </c>
      <c r="Q42" s="156">
        <f>IF('Form FGD RT Versi 1 Lembar A3'!Z36="","",'Form FGD RT Versi 1 Lembar A3'!Z36)</f>
        <v>1</v>
      </c>
      <c r="R42" s="359" t="str">
        <f>IF('Form FGD RT Versi 1 Lembar A3'!AA36="","",'Form FGD RT Versi 1 Lembar A3'!AA36)</f>
        <v/>
      </c>
      <c r="S42" s="390">
        <f t="shared" si="5"/>
        <v>1</v>
      </c>
      <c r="T42" s="577">
        <f t="shared" si="6"/>
        <v>1</v>
      </c>
      <c r="V42" s="89"/>
    </row>
    <row r="43" spans="2:22" ht="18.75" customHeight="1" x14ac:dyDescent="0.25">
      <c r="B43" s="156">
        <v>27</v>
      </c>
      <c r="C43" s="68" t="str">
        <f>A.1_Update!C43</f>
        <v>KARSO DIMULYO</v>
      </c>
      <c r="D43" s="156">
        <f>IF('Form FGD RT Versi 1 Lembar A3'!R37="","",'Form FGD RT Versi 1 Lembar A3'!R37)</f>
        <v>12</v>
      </c>
      <c r="E43" s="157">
        <f>IF('Form FGD RT Versi 1 Lembar A3'!S37="","",'Form FGD RT Versi 1 Lembar A3'!S37)</f>
        <v>7</v>
      </c>
      <c r="F43" s="168">
        <f>IF('Form FGD RT Versi 1 Lembar A3'!T37="","",'Form FGD RT Versi 1 Lembar A3'!T37)</f>
        <v>1</v>
      </c>
      <c r="G43" s="18">
        <f t="shared" si="1"/>
        <v>84</v>
      </c>
      <c r="H43" s="563">
        <f>IF('Form FGD RT Versi 1 Lembar A3'!U37="","",'A.6.1'!V43)</f>
        <v>3</v>
      </c>
      <c r="I43" s="816">
        <f t="shared" si="0"/>
        <v>28</v>
      </c>
      <c r="J43" s="272">
        <f t="shared" si="2"/>
        <v>1</v>
      </c>
      <c r="K43" s="812">
        <f t="shared" si="3"/>
        <v>0</v>
      </c>
      <c r="L43" s="382">
        <f t="shared" si="4"/>
        <v>1</v>
      </c>
      <c r="M43" s="156">
        <f>IF('Form FGD RT Versi 1 Lembar A3'!V37="","",'Form FGD RT Versi 1 Lembar A3'!V37)</f>
        <v>1</v>
      </c>
      <c r="N43" s="359" t="str">
        <f>IF('Form FGD RT Versi 1 Lembar A3'!W37="","",'Form FGD RT Versi 1 Lembar A3'!W37)</f>
        <v/>
      </c>
      <c r="O43" s="156">
        <f>IF('Form FGD RT Versi 1 Lembar A3'!X37="","",'Form FGD RT Versi 1 Lembar A3'!X37)</f>
        <v>1</v>
      </c>
      <c r="P43" s="359" t="str">
        <f>IF('Form FGD RT Versi 1 Lembar A3'!Y37="","",'Form FGD RT Versi 1 Lembar A3'!Y37)</f>
        <v/>
      </c>
      <c r="Q43" s="156">
        <f>IF('Form FGD RT Versi 1 Lembar A3'!Z37="","",'Form FGD RT Versi 1 Lembar A3'!Z37)</f>
        <v>1</v>
      </c>
      <c r="R43" s="359" t="str">
        <f>IF('Form FGD RT Versi 1 Lembar A3'!AA37="","",'Form FGD RT Versi 1 Lembar A3'!AA37)</f>
        <v/>
      </c>
      <c r="S43" s="390">
        <f t="shared" si="5"/>
        <v>1</v>
      </c>
      <c r="T43" s="577">
        <f t="shared" si="6"/>
        <v>1</v>
      </c>
      <c r="V43" s="89"/>
    </row>
    <row r="44" spans="2:22" ht="18.75" customHeight="1" x14ac:dyDescent="0.25">
      <c r="B44" s="156">
        <v>28</v>
      </c>
      <c r="C44" s="68" t="str">
        <f>A.1_Update!C44</f>
        <v>NGADINO</v>
      </c>
      <c r="D44" s="156">
        <f>IF('Form FGD RT Versi 1 Lembar A3'!R38="","",'Form FGD RT Versi 1 Lembar A3'!R38)</f>
        <v>12</v>
      </c>
      <c r="E44" s="157">
        <f>IF('Form FGD RT Versi 1 Lembar A3'!S38="","",'Form FGD RT Versi 1 Lembar A3'!S38)</f>
        <v>7</v>
      </c>
      <c r="F44" s="168">
        <f>IF('Form FGD RT Versi 1 Lembar A3'!T38="","",'Form FGD RT Versi 1 Lembar A3'!T38)</f>
        <v>1</v>
      </c>
      <c r="G44" s="18">
        <f t="shared" si="1"/>
        <v>84</v>
      </c>
      <c r="H44" s="563">
        <f>IF('Form FGD RT Versi 1 Lembar A3'!U38="","",'A.6.1'!V44)</f>
        <v>4</v>
      </c>
      <c r="I44" s="816">
        <f t="shared" si="0"/>
        <v>21</v>
      </c>
      <c r="J44" s="272">
        <f t="shared" si="2"/>
        <v>1</v>
      </c>
      <c r="K44" s="812">
        <f t="shared" si="3"/>
        <v>0</v>
      </c>
      <c r="L44" s="382">
        <f t="shared" si="4"/>
        <v>1</v>
      </c>
      <c r="M44" s="156">
        <f>IF('Form FGD RT Versi 1 Lembar A3'!V38="","",'Form FGD RT Versi 1 Lembar A3'!V38)</f>
        <v>1</v>
      </c>
      <c r="N44" s="359" t="str">
        <f>IF('Form FGD RT Versi 1 Lembar A3'!W38="","",'Form FGD RT Versi 1 Lembar A3'!W38)</f>
        <v/>
      </c>
      <c r="O44" s="156">
        <f>IF('Form FGD RT Versi 1 Lembar A3'!X38="","",'Form FGD RT Versi 1 Lembar A3'!X38)</f>
        <v>1</v>
      </c>
      <c r="P44" s="359" t="str">
        <f>IF('Form FGD RT Versi 1 Lembar A3'!Y38="","",'Form FGD RT Versi 1 Lembar A3'!Y38)</f>
        <v/>
      </c>
      <c r="Q44" s="156">
        <f>IF('Form FGD RT Versi 1 Lembar A3'!Z38="","",'Form FGD RT Versi 1 Lembar A3'!Z38)</f>
        <v>1</v>
      </c>
      <c r="R44" s="359" t="str">
        <f>IF('Form FGD RT Versi 1 Lembar A3'!AA38="","",'Form FGD RT Versi 1 Lembar A3'!AA38)</f>
        <v/>
      </c>
      <c r="S44" s="390">
        <f t="shared" si="5"/>
        <v>1</v>
      </c>
      <c r="T44" s="577">
        <f t="shared" si="6"/>
        <v>1</v>
      </c>
      <c r="V44" s="89"/>
    </row>
    <row r="45" spans="2:22" ht="18.75" customHeight="1" x14ac:dyDescent="0.25">
      <c r="B45" s="156">
        <v>29</v>
      </c>
      <c r="C45" s="68" t="str">
        <f>A.1_Update!C45</f>
        <v>SUPARMO</v>
      </c>
      <c r="D45" s="156">
        <f>IF('Form FGD RT Versi 1 Lembar A3'!R39="","",'Form FGD RT Versi 1 Lembar A3'!R39)</f>
        <v>1</v>
      </c>
      <c r="E45" s="157">
        <f>IF('Form FGD RT Versi 1 Lembar A3'!S39="","",'Form FGD RT Versi 1 Lembar A3'!S39)</f>
        <v>1</v>
      </c>
      <c r="F45" s="168">
        <f>IF('Form FGD RT Versi 1 Lembar A3'!T39="","",'Form FGD RT Versi 1 Lembar A3'!T39)</f>
        <v>1</v>
      </c>
      <c r="G45" s="18">
        <f t="shared" si="1"/>
        <v>1</v>
      </c>
      <c r="H45" s="563">
        <f>IF('Form FGD RT Versi 1 Lembar A3'!U39="","",'A.6.1'!V45)</f>
        <v>4</v>
      </c>
      <c r="I45" s="816">
        <f t="shared" si="0"/>
        <v>0.25</v>
      </c>
      <c r="J45" s="272">
        <f t="shared" si="2"/>
        <v>0</v>
      </c>
      <c r="K45" s="812">
        <f t="shared" si="3"/>
        <v>1</v>
      </c>
      <c r="L45" s="382">
        <f t="shared" si="4"/>
        <v>0</v>
      </c>
      <c r="M45" s="156">
        <f>IF('Form FGD RT Versi 1 Lembar A3'!V39="","",'Form FGD RT Versi 1 Lembar A3'!V39)</f>
        <v>1</v>
      </c>
      <c r="N45" s="359" t="str">
        <f>IF('Form FGD RT Versi 1 Lembar A3'!W39="","",'Form FGD RT Versi 1 Lembar A3'!W39)</f>
        <v/>
      </c>
      <c r="O45" s="156">
        <f>IF('Form FGD RT Versi 1 Lembar A3'!X39="","",'Form FGD RT Versi 1 Lembar A3'!X39)</f>
        <v>1</v>
      </c>
      <c r="P45" s="359" t="str">
        <f>IF('Form FGD RT Versi 1 Lembar A3'!Y39="","",'Form FGD RT Versi 1 Lembar A3'!Y39)</f>
        <v/>
      </c>
      <c r="Q45" s="156">
        <f>IF('Form FGD RT Versi 1 Lembar A3'!Z39="","",'Form FGD RT Versi 1 Lembar A3'!Z39)</f>
        <v>1</v>
      </c>
      <c r="R45" s="359" t="str">
        <f>IF('Form FGD RT Versi 1 Lembar A3'!AA39="","",'Form FGD RT Versi 1 Lembar A3'!AA39)</f>
        <v/>
      </c>
      <c r="S45" s="390">
        <f t="shared" si="5"/>
        <v>1</v>
      </c>
      <c r="T45" s="577">
        <f t="shared" si="6"/>
        <v>0</v>
      </c>
      <c r="V45" s="89"/>
    </row>
    <row r="46" spans="2:22" ht="18.75" customHeight="1" x14ac:dyDescent="0.25">
      <c r="B46" s="156">
        <v>30</v>
      </c>
      <c r="C46" s="68" t="str">
        <f>A.1_Update!C46</f>
        <v>WIJI NARNO WIYONO</v>
      </c>
      <c r="D46" s="156">
        <f>IF('Form FGD RT Versi 1 Lembar A3'!R40="","",'Form FGD RT Versi 1 Lembar A3'!R40)</f>
        <v>12</v>
      </c>
      <c r="E46" s="157">
        <f>IF('Form FGD RT Versi 1 Lembar A3'!S40="","",'Form FGD RT Versi 1 Lembar A3'!S40)</f>
        <v>7</v>
      </c>
      <c r="F46" s="168">
        <f>IF('Form FGD RT Versi 1 Lembar A3'!T40="","",'Form FGD RT Versi 1 Lembar A3'!T40)</f>
        <v>1</v>
      </c>
      <c r="G46" s="18">
        <f t="shared" si="1"/>
        <v>84</v>
      </c>
      <c r="H46" s="563">
        <f>IF('Form FGD RT Versi 1 Lembar A3'!U40="","",'A.6.1'!V46)</f>
        <v>2</v>
      </c>
      <c r="I46" s="816">
        <f t="shared" si="0"/>
        <v>42</v>
      </c>
      <c r="J46" s="272">
        <f t="shared" si="2"/>
        <v>1</v>
      </c>
      <c r="K46" s="812">
        <f t="shared" si="3"/>
        <v>0</v>
      </c>
      <c r="L46" s="382">
        <f t="shared" si="4"/>
        <v>1</v>
      </c>
      <c r="M46" s="156">
        <f>IF('Form FGD RT Versi 1 Lembar A3'!V40="","",'Form FGD RT Versi 1 Lembar A3'!V40)</f>
        <v>1</v>
      </c>
      <c r="N46" s="359" t="str">
        <f>IF('Form FGD RT Versi 1 Lembar A3'!W40="","",'Form FGD RT Versi 1 Lembar A3'!W40)</f>
        <v/>
      </c>
      <c r="O46" s="156">
        <f>IF('Form FGD RT Versi 1 Lembar A3'!X40="","",'Form FGD RT Versi 1 Lembar A3'!X40)</f>
        <v>1</v>
      </c>
      <c r="P46" s="359" t="str">
        <f>IF('Form FGD RT Versi 1 Lembar A3'!Y40="","",'Form FGD RT Versi 1 Lembar A3'!Y40)</f>
        <v/>
      </c>
      <c r="Q46" s="156">
        <f>IF('Form FGD RT Versi 1 Lembar A3'!Z40="","",'Form FGD RT Versi 1 Lembar A3'!Z40)</f>
        <v>1</v>
      </c>
      <c r="R46" s="359" t="str">
        <f>IF('Form FGD RT Versi 1 Lembar A3'!AA40="","",'Form FGD RT Versi 1 Lembar A3'!AA40)</f>
        <v/>
      </c>
      <c r="S46" s="390">
        <f t="shared" si="5"/>
        <v>1</v>
      </c>
      <c r="T46" s="577">
        <f t="shared" si="6"/>
        <v>1</v>
      </c>
      <c r="V46" s="89"/>
    </row>
    <row r="47" spans="2:22" ht="18.75" customHeight="1" x14ac:dyDescent="0.25">
      <c r="B47" s="156">
        <v>31</v>
      </c>
      <c r="C47" s="68" t="str">
        <f>A.1_Update!C47</f>
        <v>SUKIMIN AL SAMIDI</v>
      </c>
      <c r="D47" s="156">
        <f>IF('Form FGD RT Versi 1 Lembar A3'!R41="","",'Form FGD RT Versi 1 Lembar A3'!R41)</f>
        <v>10</v>
      </c>
      <c r="E47" s="157">
        <f>IF('Form FGD RT Versi 1 Lembar A3'!S41="","",'Form FGD RT Versi 1 Lembar A3'!S41)</f>
        <v>7</v>
      </c>
      <c r="F47" s="168">
        <f>IF('Form FGD RT Versi 1 Lembar A3'!T41="","",'Form FGD RT Versi 1 Lembar A3'!T41)</f>
        <v>1</v>
      </c>
      <c r="G47" s="18">
        <f t="shared" si="1"/>
        <v>70</v>
      </c>
      <c r="H47" s="563">
        <f>IF('Form FGD RT Versi 1 Lembar A3'!U41="","",'A.6.1'!V47)</f>
        <v>4</v>
      </c>
      <c r="I47" s="816">
        <f t="shared" si="0"/>
        <v>17.5</v>
      </c>
      <c r="J47" s="272">
        <f t="shared" si="2"/>
        <v>1</v>
      </c>
      <c r="K47" s="812">
        <f t="shared" si="3"/>
        <v>0</v>
      </c>
      <c r="L47" s="382">
        <f t="shared" si="4"/>
        <v>1</v>
      </c>
      <c r="M47" s="156">
        <f>IF('Form FGD RT Versi 1 Lembar A3'!V41="","",'Form FGD RT Versi 1 Lembar A3'!V41)</f>
        <v>1</v>
      </c>
      <c r="N47" s="359" t="str">
        <f>IF('Form FGD RT Versi 1 Lembar A3'!W41="","",'Form FGD RT Versi 1 Lembar A3'!W41)</f>
        <v/>
      </c>
      <c r="O47" s="156">
        <f>IF('Form FGD RT Versi 1 Lembar A3'!X41="","",'Form FGD RT Versi 1 Lembar A3'!X41)</f>
        <v>1</v>
      </c>
      <c r="P47" s="359" t="str">
        <f>IF('Form FGD RT Versi 1 Lembar A3'!Y41="","",'Form FGD RT Versi 1 Lembar A3'!Y41)</f>
        <v/>
      </c>
      <c r="Q47" s="156">
        <f>IF('Form FGD RT Versi 1 Lembar A3'!Z41="","",'Form FGD RT Versi 1 Lembar A3'!Z41)</f>
        <v>1</v>
      </c>
      <c r="R47" s="359" t="str">
        <f>IF('Form FGD RT Versi 1 Lembar A3'!AA41="","",'Form FGD RT Versi 1 Lembar A3'!AA41)</f>
        <v/>
      </c>
      <c r="S47" s="390">
        <f t="shared" si="5"/>
        <v>1</v>
      </c>
      <c r="T47" s="577">
        <f t="shared" si="6"/>
        <v>1</v>
      </c>
      <c r="V47" s="89"/>
    </row>
    <row r="48" spans="2:22" ht="18.75" customHeight="1" x14ac:dyDescent="0.25">
      <c r="B48" s="156">
        <v>32</v>
      </c>
      <c r="C48" s="68" t="str">
        <f>A.1_Update!C48</f>
        <v>WARNO SUWIRYO</v>
      </c>
      <c r="D48" s="156">
        <f>IF('Form FGD RT Versi 1 Lembar A3'!R42="","",'Form FGD RT Versi 1 Lembar A3'!R42)</f>
        <v>6</v>
      </c>
      <c r="E48" s="157">
        <f>IF('Form FGD RT Versi 1 Lembar A3'!S42="","",'Form FGD RT Versi 1 Lembar A3'!S42)</f>
        <v>7</v>
      </c>
      <c r="F48" s="168">
        <f>IF('Form FGD RT Versi 1 Lembar A3'!T42="","",'Form FGD RT Versi 1 Lembar A3'!T42)</f>
        <v>1</v>
      </c>
      <c r="G48" s="18">
        <f t="shared" si="1"/>
        <v>42</v>
      </c>
      <c r="H48" s="563">
        <f>IF('Form FGD RT Versi 1 Lembar A3'!U42="","",'A.6.1'!V48)</f>
        <v>2</v>
      </c>
      <c r="I48" s="816">
        <f t="shared" si="0"/>
        <v>21</v>
      </c>
      <c r="J48" s="272">
        <f t="shared" si="2"/>
        <v>1</v>
      </c>
      <c r="K48" s="812">
        <f t="shared" si="3"/>
        <v>0</v>
      </c>
      <c r="L48" s="382">
        <f t="shared" si="4"/>
        <v>1</v>
      </c>
      <c r="M48" s="156">
        <f>IF('Form FGD RT Versi 1 Lembar A3'!V42="","",'Form FGD RT Versi 1 Lembar A3'!V42)</f>
        <v>1</v>
      </c>
      <c r="N48" s="359" t="str">
        <f>IF('Form FGD RT Versi 1 Lembar A3'!W42="","",'Form FGD RT Versi 1 Lembar A3'!W42)</f>
        <v/>
      </c>
      <c r="O48" s="156">
        <f>IF('Form FGD RT Versi 1 Lembar A3'!X42="","",'Form FGD RT Versi 1 Lembar A3'!X42)</f>
        <v>1</v>
      </c>
      <c r="P48" s="359" t="str">
        <f>IF('Form FGD RT Versi 1 Lembar A3'!Y42="","",'Form FGD RT Versi 1 Lembar A3'!Y42)</f>
        <v/>
      </c>
      <c r="Q48" s="156" t="str">
        <f>IF('Form FGD RT Versi 1 Lembar A3'!Z42="","",'Form FGD RT Versi 1 Lembar A3'!Z42)</f>
        <v/>
      </c>
      <c r="R48" s="359">
        <f>IF('Form FGD RT Versi 1 Lembar A3'!AA42="","",'Form FGD RT Versi 1 Lembar A3'!AA42)</f>
        <v>1</v>
      </c>
      <c r="S48" s="390">
        <f t="shared" si="5"/>
        <v>0</v>
      </c>
      <c r="T48" s="577">
        <f t="shared" si="6"/>
        <v>0</v>
      </c>
      <c r="V48" s="89"/>
    </row>
    <row r="49" spans="2:22" ht="18.75" customHeight="1" x14ac:dyDescent="0.25">
      <c r="B49" s="156">
        <v>33</v>
      </c>
      <c r="C49" s="68" t="str">
        <f>A.1_Update!C49</f>
        <v>MARTO PAWIRO</v>
      </c>
      <c r="D49" s="156">
        <f>IF('Form FGD RT Versi 1 Lembar A3'!R43="","",'Form FGD RT Versi 1 Lembar A3'!R43)</f>
        <v>10</v>
      </c>
      <c r="E49" s="157">
        <f>IF('Form FGD RT Versi 1 Lembar A3'!S43="","",'Form FGD RT Versi 1 Lembar A3'!S43)</f>
        <v>6</v>
      </c>
      <c r="F49" s="168">
        <f>IF('Form FGD RT Versi 1 Lembar A3'!T43="","",'Form FGD RT Versi 1 Lembar A3'!T43)</f>
        <v>1</v>
      </c>
      <c r="G49" s="18">
        <f t="shared" si="1"/>
        <v>60</v>
      </c>
      <c r="H49" s="563">
        <f>IF('Form FGD RT Versi 1 Lembar A3'!U43="","",'A.6.1'!V49)</f>
        <v>2</v>
      </c>
      <c r="I49" s="816">
        <f t="shared" ref="I49:I80" si="7">IFERROR(G49/H49,"")</f>
        <v>30</v>
      </c>
      <c r="J49" s="272">
        <f t="shared" si="2"/>
        <v>1</v>
      </c>
      <c r="K49" s="812">
        <f t="shared" si="3"/>
        <v>0</v>
      </c>
      <c r="L49" s="382">
        <f t="shared" si="4"/>
        <v>1</v>
      </c>
      <c r="M49" s="156">
        <f>IF('Form FGD RT Versi 1 Lembar A3'!V43="","",'Form FGD RT Versi 1 Lembar A3'!V43)</f>
        <v>1</v>
      </c>
      <c r="N49" s="359" t="str">
        <f>IF('Form FGD RT Versi 1 Lembar A3'!W43="","",'Form FGD RT Versi 1 Lembar A3'!W43)</f>
        <v/>
      </c>
      <c r="O49" s="156">
        <f>IF('Form FGD RT Versi 1 Lembar A3'!X43="","",'Form FGD RT Versi 1 Lembar A3'!X43)</f>
        <v>1</v>
      </c>
      <c r="P49" s="359" t="str">
        <f>IF('Form FGD RT Versi 1 Lembar A3'!Y43="","",'Form FGD RT Versi 1 Lembar A3'!Y43)</f>
        <v/>
      </c>
      <c r="Q49" s="156">
        <f>IF('Form FGD RT Versi 1 Lembar A3'!Z43="","",'Form FGD RT Versi 1 Lembar A3'!Z43)</f>
        <v>1</v>
      </c>
      <c r="R49" s="359" t="str">
        <f>IF('Form FGD RT Versi 1 Lembar A3'!AA43="","",'Form FGD RT Versi 1 Lembar A3'!AA43)</f>
        <v/>
      </c>
      <c r="S49" s="390">
        <f t="shared" si="5"/>
        <v>1</v>
      </c>
      <c r="T49" s="577">
        <f t="shared" si="6"/>
        <v>1</v>
      </c>
      <c r="V49" s="89"/>
    </row>
    <row r="50" spans="2:22" ht="18.75" customHeight="1" x14ac:dyDescent="0.25">
      <c r="B50" s="156">
        <v>34</v>
      </c>
      <c r="C50" s="68" t="str">
        <f>A.1_Update!C50</f>
        <v>ALI MAHMUDI</v>
      </c>
      <c r="D50" s="156">
        <f>IF('Form FGD RT Versi 1 Lembar A3'!R44="","",'Form FGD RT Versi 1 Lembar A3'!R44)</f>
        <v>7</v>
      </c>
      <c r="E50" s="157">
        <f>IF('Form FGD RT Versi 1 Lembar A3'!S44="","",'Form FGD RT Versi 1 Lembar A3'!S44)</f>
        <v>6</v>
      </c>
      <c r="F50" s="168">
        <f>IF('Form FGD RT Versi 1 Lembar A3'!T44="","",'Form FGD RT Versi 1 Lembar A3'!T44)</f>
        <v>1</v>
      </c>
      <c r="G50" s="18">
        <f t="shared" si="1"/>
        <v>42</v>
      </c>
      <c r="H50" s="563">
        <f>IF('Form FGD RT Versi 1 Lembar A3'!U44="","",'A.6.1'!V50)</f>
        <v>5</v>
      </c>
      <c r="I50" s="816">
        <f t="shared" si="7"/>
        <v>8.4</v>
      </c>
      <c r="J50" s="272">
        <f t="shared" si="2"/>
        <v>1</v>
      </c>
      <c r="K50" s="812">
        <f t="shared" si="3"/>
        <v>0</v>
      </c>
      <c r="L50" s="382">
        <f t="shared" si="4"/>
        <v>1</v>
      </c>
      <c r="M50" s="156">
        <f>IF('Form FGD RT Versi 1 Lembar A3'!V44="","",'Form FGD RT Versi 1 Lembar A3'!V44)</f>
        <v>1</v>
      </c>
      <c r="N50" s="359" t="str">
        <f>IF('Form FGD RT Versi 1 Lembar A3'!W44="","",'Form FGD RT Versi 1 Lembar A3'!W44)</f>
        <v/>
      </c>
      <c r="O50" s="156">
        <f>IF('Form FGD RT Versi 1 Lembar A3'!X44="","",'Form FGD RT Versi 1 Lembar A3'!X44)</f>
        <v>1</v>
      </c>
      <c r="P50" s="359" t="str">
        <f>IF('Form FGD RT Versi 1 Lembar A3'!Y44="","",'Form FGD RT Versi 1 Lembar A3'!Y44)</f>
        <v/>
      </c>
      <c r="Q50" s="156">
        <f>IF('Form FGD RT Versi 1 Lembar A3'!Z44="","",'Form FGD RT Versi 1 Lembar A3'!Z44)</f>
        <v>1</v>
      </c>
      <c r="R50" s="359" t="str">
        <f>IF('Form FGD RT Versi 1 Lembar A3'!AA44="","",'Form FGD RT Versi 1 Lembar A3'!AA44)</f>
        <v/>
      </c>
      <c r="S50" s="390">
        <f t="shared" si="5"/>
        <v>1</v>
      </c>
      <c r="T50" s="577">
        <f t="shared" si="6"/>
        <v>1</v>
      </c>
      <c r="V50" s="89"/>
    </row>
    <row r="51" spans="2:22" ht="18.75" customHeight="1" x14ac:dyDescent="0.25">
      <c r="B51" s="156">
        <v>35</v>
      </c>
      <c r="C51" s="68" t="str">
        <f>A.1_Update!C51</f>
        <v>AGUS SETIYONO</v>
      </c>
      <c r="D51" s="156">
        <f>IF('Form FGD RT Versi 1 Lembar A3'!R45="","",'Form FGD RT Versi 1 Lembar A3'!R45)</f>
        <v>0</v>
      </c>
      <c r="E51" s="157">
        <f>IF('Form FGD RT Versi 1 Lembar A3'!S45="","",'Form FGD RT Versi 1 Lembar A3'!S45)</f>
        <v>0</v>
      </c>
      <c r="F51" s="168">
        <f>IF('Form FGD RT Versi 1 Lembar A3'!T45="","",'Form FGD RT Versi 1 Lembar A3'!T45)</f>
        <v>1</v>
      </c>
      <c r="G51" s="18">
        <f t="shared" si="1"/>
        <v>0</v>
      </c>
      <c r="H51" s="563">
        <f>IF('Form FGD RT Versi 1 Lembar A3'!U45="","",'A.6.1'!V51)</f>
        <v>1</v>
      </c>
      <c r="I51" s="816">
        <f t="shared" si="7"/>
        <v>0</v>
      </c>
      <c r="J51" s="272">
        <f t="shared" si="2"/>
        <v>0</v>
      </c>
      <c r="K51" s="812">
        <f t="shared" si="3"/>
        <v>1</v>
      </c>
      <c r="L51" s="382">
        <f t="shared" si="4"/>
        <v>0</v>
      </c>
      <c r="M51" s="156">
        <f>IF('Form FGD RT Versi 1 Lembar A3'!V45="","",'Form FGD RT Versi 1 Lembar A3'!V45)</f>
        <v>1</v>
      </c>
      <c r="N51" s="359" t="str">
        <f>IF('Form FGD RT Versi 1 Lembar A3'!W45="","",'Form FGD RT Versi 1 Lembar A3'!W45)</f>
        <v/>
      </c>
      <c r="O51" s="156">
        <f>IF('Form FGD RT Versi 1 Lembar A3'!X45="","",'Form FGD RT Versi 1 Lembar A3'!X45)</f>
        <v>1</v>
      </c>
      <c r="P51" s="359" t="str">
        <f>IF('Form FGD RT Versi 1 Lembar A3'!Y45="","",'Form FGD RT Versi 1 Lembar A3'!Y45)</f>
        <v/>
      </c>
      <c r="Q51" s="156">
        <f>IF('Form FGD RT Versi 1 Lembar A3'!Z45="","",'Form FGD RT Versi 1 Lembar A3'!Z45)</f>
        <v>1</v>
      </c>
      <c r="R51" s="359" t="str">
        <f>IF('Form FGD RT Versi 1 Lembar A3'!AA45="","",'Form FGD RT Versi 1 Lembar A3'!AA45)</f>
        <v/>
      </c>
      <c r="S51" s="390">
        <f t="shared" si="5"/>
        <v>1</v>
      </c>
      <c r="T51" s="577">
        <f t="shared" si="6"/>
        <v>0</v>
      </c>
      <c r="V51" s="89"/>
    </row>
    <row r="52" spans="2:22" ht="18.75" customHeight="1" x14ac:dyDescent="0.25">
      <c r="B52" s="156">
        <v>36</v>
      </c>
      <c r="C52" s="68" t="str">
        <f>A.1_Update!C52</f>
        <v>DUWI TEGUH SANTOSO</v>
      </c>
      <c r="D52" s="156">
        <f>IF('Form FGD RT Versi 1 Lembar A3'!R46="","",'Form FGD RT Versi 1 Lembar A3'!R46)</f>
        <v>0</v>
      </c>
      <c r="E52" s="157">
        <f>IF('Form FGD RT Versi 1 Lembar A3'!S46="","",'Form FGD RT Versi 1 Lembar A3'!S46)</f>
        <v>0</v>
      </c>
      <c r="F52" s="168">
        <f>IF('Form FGD RT Versi 1 Lembar A3'!T46="","",'Form FGD RT Versi 1 Lembar A3'!T46)</f>
        <v>1</v>
      </c>
      <c r="G52" s="18">
        <f t="shared" si="1"/>
        <v>0</v>
      </c>
      <c r="H52" s="563">
        <f>IF('Form FGD RT Versi 1 Lembar A3'!U46="","",'A.6.1'!V52)</f>
        <v>3</v>
      </c>
      <c r="I52" s="816">
        <f t="shared" si="7"/>
        <v>0</v>
      </c>
      <c r="J52" s="272">
        <f t="shared" si="2"/>
        <v>0</v>
      </c>
      <c r="K52" s="812">
        <f t="shared" si="3"/>
        <v>1</v>
      </c>
      <c r="L52" s="382">
        <f t="shared" si="4"/>
        <v>0</v>
      </c>
      <c r="M52" s="156">
        <f>IF('Form FGD RT Versi 1 Lembar A3'!V46="","",'Form FGD RT Versi 1 Lembar A3'!V46)</f>
        <v>1</v>
      </c>
      <c r="N52" s="359" t="str">
        <f>IF('Form FGD RT Versi 1 Lembar A3'!W46="","",'Form FGD RT Versi 1 Lembar A3'!W46)</f>
        <v/>
      </c>
      <c r="O52" s="156">
        <f>IF('Form FGD RT Versi 1 Lembar A3'!X46="","",'Form FGD RT Versi 1 Lembar A3'!X46)</f>
        <v>1</v>
      </c>
      <c r="P52" s="359" t="str">
        <f>IF('Form FGD RT Versi 1 Lembar A3'!Y46="","",'Form FGD RT Versi 1 Lembar A3'!Y46)</f>
        <v/>
      </c>
      <c r="Q52" s="156">
        <f>IF('Form FGD RT Versi 1 Lembar A3'!Z46="","",'Form FGD RT Versi 1 Lembar A3'!Z46)</f>
        <v>1</v>
      </c>
      <c r="R52" s="359" t="str">
        <f>IF('Form FGD RT Versi 1 Lembar A3'!AA46="","",'Form FGD RT Versi 1 Lembar A3'!AA46)</f>
        <v/>
      </c>
      <c r="S52" s="390">
        <f t="shared" si="5"/>
        <v>1</v>
      </c>
      <c r="T52" s="577">
        <f t="shared" si="6"/>
        <v>0</v>
      </c>
      <c r="V52" s="89"/>
    </row>
    <row r="53" spans="2:22" ht="18.75" customHeight="1" x14ac:dyDescent="0.25">
      <c r="B53" s="156">
        <v>37</v>
      </c>
      <c r="C53" s="68" t="str">
        <f>A.1_Update!C53</f>
        <v>SIGIT SUYANTO</v>
      </c>
      <c r="D53" s="156">
        <f>IF('Form FGD RT Versi 1 Lembar A3'!R47="","",'Form FGD RT Versi 1 Lembar A3'!R47)</f>
        <v>8</v>
      </c>
      <c r="E53" s="157">
        <f>IF('Form FGD RT Versi 1 Lembar A3'!S47="","",'Form FGD RT Versi 1 Lembar A3'!S47)</f>
        <v>6</v>
      </c>
      <c r="F53" s="168">
        <f>IF('Form FGD RT Versi 1 Lembar A3'!T47="","",'Form FGD RT Versi 1 Lembar A3'!T47)</f>
        <v>1</v>
      </c>
      <c r="G53" s="18">
        <f t="shared" si="1"/>
        <v>48</v>
      </c>
      <c r="H53" s="563">
        <f>IF('Form FGD RT Versi 1 Lembar A3'!U47="","",'A.6.1'!V53)</f>
        <v>3</v>
      </c>
      <c r="I53" s="816">
        <f t="shared" si="7"/>
        <v>16</v>
      </c>
      <c r="J53" s="272">
        <f t="shared" si="2"/>
        <v>1</v>
      </c>
      <c r="K53" s="812">
        <f t="shared" si="3"/>
        <v>0</v>
      </c>
      <c r="L53" s="382">
        <f t="shared" si="4"/>
        <v>1</v>
      </c>
      <c r="M53" s="156">
        <f>IF('Form FGD RT Versi 1 Lembar A3'!V47="","",'Form FGD RT Versi 1 Lembar A3'!V47)</f>
        <v>1</v>
      </c>
      <c r="N53" s="359" t="str">
        <f>IF('Form FGD RT Versi 1 Lembar A3'!W47="","",'Form FGD RT Versi 1 Lembar A3'!W47)</f>
        <v/>
      </c>
      <c r="O53" s="156">
        <f>IF('Form FGD RT Versi 1 Lembar A3'!X47="","",'Form FGD RT Versi 1 Lembar A3'!X47)</f>
        <v>1</v>
      </c>
      <c r="P53" s="359" t="str">
        <f>IF('Form FGD RT Versi 1 Lembar A3'!Y47="","",'Form FGD RT Versi 1 Lembar A3'!Y47)</f>
        <v/>
      </c>
      <c r="Q53" s="156">
        <f>IF('Form FGD RT Versi 1 Lembar A3'!Z47="","",'Form FGD RT Versi 1 Lembar A3'!Z47)</f>
        <v>1</v>
      </c>
      <c r="R53" s="359" t="str">
        <f>IF('Form FGD RT Versi 1 Lembar A3'!AA47="","",'Form FGD RT Versi 1 Lembar A3'!AA47)</f>
        <v/>
      </c>
      <c r="S53" s="390">
        <f t="shared" si="5"/>
        <v>1</v>
      </c>
      <c r="T53" s="577">
        <f t="shared" si="6"/>
        <v>1</v>
      </c>
      <c r="V53" s="89"/>
    </row>
    <row r="54" spans="2:22" ht="18.75" customHeight="1" x14ac:dyDescent="0.25">
      <c r="B54" s="156">
        <v>38</v>
      </c>
      <c r="C54" s="68" t="str">
        <f>A.1_Update!C54</f>
        <v>ISMADI</v>
      </c>
      <c r="D54" s="156">
        <f>IF('Form FGD RT Versi 1 Lembar A3'!R48="","",'Form FGD RT Versi 1 Lembar A3'!R48)</f>
        <v>7</v>
      </c>
      <c r="E54" s="157">
        <f>IF('Form FGD RT Versi 1 Lembar A3'!S48="","",'Form FGD RT Versi 1 Lembar A3'!S48)</f>
        <v>6</v>
      </c>
      <c r="F54" s="168">
        <f>IF('Form FGD RT Versi 1 Lembar A3'!T48="","",'Form FGD RT Versi 1 Lembar A3'!T48)</f>
        <v>1</v>
      </c>
      <c r="G54" s="18">
        <f t="shared" si="1"/>
        <v>42</v>
      </c>
      <c r="H54" s="563">
        <f>IF('Form FGD RT Versi 1 Lembar A3'!U48="","",'A.6.1'!V54)</f>
        <v>4</v>
      </c>
      <c r="I54" s="816">
        <f t="shared" si="7"/>
        <v>10.5</v>
      </c>
      <c r="J54" s="272">
        <f t="shared" si="2"/>
        <v>1</v>
      </c>
      <c r="K54" s="812">
        <f t="shared" si="3"/>
        <v>0</v>
      </c>
      <c r="L54" s="382">
        <f t="shared" si="4"/>
        <v>1</v>
      </c>
      <c r="M54" s="156">
        <f>IF('Form FGD RT Versi 1 Lembar A3'!V48="","",'Form FGD RT Versi 1 Lembar A3'!V48)</f>
        <v>1</v>
      </c>
      <c r="N54" s="359" t="str">
        <f>IF('Form FGD RT Versi 1 Lembar A3'!W48="","",'Form FGD RT Versi 1 Lembar A3'!W48)</f>
        <v/>
      </c>
      <c r="O54" s="156">
        <f>IF('Form FGD RT Versi 1 Lembar A3'!X48="","",'Form FGD RT Versi 1 Lembar A3'!X48)</f>
        <v>1</v>
      </c>
      <c r="P54" s="359" t="str">
        <f>IF('Form FGD RT Versi 1 Lembar A3'!Y48="","",'Form FGD RT Versi 1 Lembar A3'!Y48)</f>
        <v/>
      </c>
      <c r="Q54" s="156" t="str">
        <f>IF('Form FGD RT Versi 1 Lembar A3'!Z48="","",'Form FGD RT Versi 1 Lembar A3'!Z48)</f>
        <v/>
      </c>
      <c r="R54" s="359">
        <f>IF('Form FGD RT Versi 1 Lembar A3'!AA48="","",'Form FGD RT Versi 1 Lembar A3'!AA48)</f>
        <v>1</v>
      </c>
      <c r="S54" s="390">
        <f t="shared" si="5"/>
        <v>0</v>
      </c>
      <c r="T54" s="577">
        <f t="shared" si="6"/>
        <v>0</v>
      </c>
      <c r="V54" s="89"/>
    </row>
    <row r="55" spans="2:22" ht="18.75" customHeight="1" x14ac:dyDescent="0.25">
      <c r="B55" s="156">
        <v>39</v>
      </c>
      <c r="C55" s="68" t="str">
        <f>A.1_Update!C55</f>
        <v>SULTONI</v>
      </c>
      <c r="D55" s="156">
        <f>IF('Form FGD RT Versi 1 Lembar A3'!R49="","",'Form FGD RT Versi 1 Lembar A3'!R49)</f>
        <v>10</v>
      </c>
      <c r="E55" s="157">
        <f>IF('Form FGD RT Versi 1 Lembar A3'!S49="","",'Form FGD RT Versi 1 Lembar A3'!S49)</f>
        <v>7</v>
      </c>
      <c r="F55" s="168">
        <f>IF('Form FGD RT Versi 1 Lembar A3'!T49="","",'Form FGD RT Versi 1 Lembar A3'!T49)</f>
        <v>1</v>
      </c>
      <c r="G55" s="18">
        <f t="shared" si="1"/>
        <v>70</v>
      </c>
      <c r="H55" s="563">
        <f>IF('Form FGD RT Versi 1 Lembar A3'!U49="","",'A.6.1'!V55)</f>
        <v>3</v>
      </c>
      <c r="I55" s="816">
        <f t="shared" si="7"/>
        <v>23.333333333333332</v>
      </c>
      <c r="J55" s="272">
        <f t="shared" si="2"/>
        <v>1</v>
      </c>
      <c r="K55" s="812">
        <f t="shared" si="3"/>
        <v>0</v>
      </c>
      <c r="L55" s="382">
        <f t="shared" si="4"/>
        <v>1</v>
      </c>
      <c r="M55" s="156">
        <f>IF('Form FGD RT Versi 1 Lembar A3'!V49="","",'Form FGD RT Versi 1 Lembar A3'!V49)</f>
        <v>1</v>
      </c>
      <c r="N55" s="359" t="str">
        <f>IF('Form FGD RT Versi 1 Lembar A3'!W49="","",'Form FGD RT Versi 1 Lembar A3'!W49)</f>
        <v/>
      </c>
      <c r="O55" s="156">
        <f>IF('Form FGD RT Versi 1 Lembar A3'!X49="","",'Form FGD RT Versi 1 Lembar A3'!X49)</f>
        <v>1</v>
      </c>
      <c r="P55" s="359" t="str">
        <f>IF('Form FGD RT Versi 1 Lembar A3'!Y49="","",'Form FGD RT Versi 1 Lembar A3'!Y49)</f>
        <v/>
      </c>
      <c r="Q55" s="156">
        <f>IF('Form FGD RT Versi 1 Lembar A3'!Z49="","",'Form FGD RT Versi 1 Lembar A3'!Z49)</f>
        <v>1</v>
      </c>
      <c r="R55" s="359" t="str">
        <f>IF('Form FGD RT Versi 1 Lembar A3'!AA49="","",'Form FGD RT Versi 1 Lembar A3'!AA49)</f>
        <v/>
      </c>
      <c r="S55" s="390">
        <f t="shared" si="5"/>
        <v>1</v>
      </c>
      <c r="T55" s="577">
        <f t="shared" si="6"/>
        <v>1</v>
      </c>
      <c r="V55" s="89"/>
    </row>
    <row r="56" spans="2:22" ht="18.75" customHeight="1" x14ac:dyDescent="0.25">
      <c r="B56" s="156">
        <v>40</v>
      </c>
      <c r="C56" s="68" t="str">
        <f>A.1_Update!C56</f>
        <v>PUJIANTO</v>
      </c>
      <c r="D56" s="156">
        <f>IF('Form FGD RT Versi 1 Lembar A3'!R50="","",'Form FGD RT Versi 1 Lembar A3'!R50)</f>
        <v>7</v>
      </c>
      <c r="E56" s="157">
        <f>IF('Form FGD RT Versi 1 Lembar A3'!S50="","",'Form FGD RT Versi 1 Lembar A3'!S50)</f>
        <v>6</v>
      </c>
      <c r="F56" s="168">
        <f>IF('Form FGD RT Versi 1 Lembar A3'!T50="","",'Form FGD RT Versi 1 Lembar A3'!T50)</f>
        <v>1</v>
      </c>
      <c r="G56" s="18">
        <f t="shared" si="1"/>
        <v>42</v>
      </c>
      <c r="H56" s="563">
        <f>IF('Form FGD RT Versi 1 Lembar A3'!U50="","",'A.6.1'!V56)</f>
        <v>4</v>
      </c>
      <c r="I56" s="816">
        <f t="shared" si="7"/>
        <v>10.5</v>
      </c>
      <c r="J56" s="272">
        <f t="shared" si="2"/>
        <v>1</v>
      </c>
      <c r="K56" s="812">
        <f t="shared" si="3"/>
        <v>0</v>
      </c>
      <c r="L56" s="382">
        <f t="shared" si="4"/>
        <v>1</v>
      </c>
      <c r="M56" s="156">
        <f>IF('Form FGD RT Versi 1 Lembar A3'!V50="","",'Form FGD RT Versi 1 Lembar A3'!V50)</f>
        <v>1</v>
      </c>
      <c r="N56" s="359" t="str">
        <f>IF('Form FGD RT Versi 1 Lembar A3'!W50="","",'Form FGD RT Versi 1 Lembar A3'!W50)</f>
        <v/>
      </c>
      <c r="O56" s="156">
        <f>IF('Form FGD RT Versi 1 Lembar A3'!X50="","",'Form FGD RT Versi 1 Lembar A3'!X50)</f>
        <v>1</v>
      </c>
      <c r="P56" s="359" t="str">
        <f>IF('Form FGD RT Versi 1 Lembar A3'!Y50="","",'Form FGD RT Versi 1 Lembar A3'!Y50)</f>
        <v/>
      </c>
      <c r="Q56" s="156">
        <f>IF('Form FGD RT Versi 1 Lembar A3'!Z50="","",'Form FGD RT Versi 1 Lembar A3'!Z50)</f>
        <v>1</v>
      </c>
      <c r="R56" s="359" t="str">
        <f>IF('Form FGD RT Versi 1 Lembar A3'!AA50="","",'Form FGD RT Versi 1 Lembar A3'!AA50)</f>
        <v/>
      </c>
      <c r="S56" s="390">
        <f t="shared" si="5"/>
        <v>1</v>
      </c>
      <c r="T56" s="577">
        <f t="shared" si="6"/>
        <v>1</v>
      </c>
      <c r="V56" s="89"/>
    </row>
    <row r="57" spans="2:22" ht="18.75" customHeight="1" x14ac:dyDescent="0.25">
      <c r="B57" s="156">
        <v>41</v>
      </c>
      <c r="C57" s="68" t="str">
        <f>A.1_Update!C57</f>
        <v/>
      </c>
      <c r="D57" s="156" t="str">
        <f>IF('Form FGD RT Versi 1 Lembar A3'!R51="","",'Form FGD RT Versi 1 Lembar A3'!R51)</f>
        <v/>
      </c>
      <c r="E57" s="157" t="str">
        <f>IF('Form FGD RT Versi 1 Lembar A3'!S51="","",'Form FGD RT Versi 1 Lembar A3'!S51)</f>
        <v/>
      </c>
      <c r="F57" s="168" t="str">
        <f>IF('Form FGD RT Versi 1 Lembar A3'!T51="","",'Form FGD RT Versi 1 Lembar A3'!T51)</f>
        <v/>
      </c>
      <c r="G57" s="18" t="str">
        <f t="shared" si="1"/>
        <v/>
      </c>
      <c r="H57" s="563" t="str">
        <f>IF('Form FGD RT Versi 1 Lembar A3'!U51="","",'A.6.1'!V57)</f>
        <v/>
      </c>
      <c r="I57" s="816" t="str">
        <f t="shared" si="7"/>
        <v/>
      </c>
      <c r="J57" s="272" t="str">
        <f t="shared" si="2"/>
        <v/>
      </c>
      <c r="K57" s="812" t="str">
        <f t="shared" si="3"/>
        <v/>
      </c>
      <c r="L57" s="382" t="str">
        <f t="shared" si="4"/>
        <v/>
      </c>
      <c r="M57" s="156" t="str">
        <f>IF('Form FGD RT Versi 1 Lembar A3'!V51="","",'Form FGD RT Versi 1 Lembar A3'!V51)</f>
        <v/>
      </c>
      <c r="N57" s="359" t="str">
        <f>IF('Form FGD RT Versi 1 Lembar A3'!W51="","",'Form FGD RT Versi 1 Lembar A3'!W51)</f>
        <v/>
      </c>
      <c r="O57" s="156" t="str">
        <f>IF('Form FGD RT Versi 1 Lembar A3'!X51="","",'Form FGD RT Versi 1 Lembar A3'!X51)</f>
        <v/>
      </c>
      <c r="P57" s="359" t="str">
        <f>IF('Form FGD RT Versi 1 Lembar A3'!Y51="","",'Form FGD RT Versi 1 Lembar A3'!Y51)</f>
        <v/>
      </c>
      <c r="Q57" s="156" t="str">
        <f>IF('Form FGD RT Versi 1 Lembar A3'!Z51="","",'Form FGD RT Versi 1 Lembar A3'!Z51)</f>
        <v/>
      </c>
      <c r="R57" s="359" t="str">
        <f>IF('Form FGD RT Versi 1 Lembar A3'!AA51="","",'Form FGD RT Versi 1 Lembar A3'!AA51)</f>
        <v/>
      </c>
      <c r="S57" s="390" t="str">
        <f t="shared" si="5"/>
        <v/>
      </c>
      <c r="T57" s="577" t="e">
        <f t="shared" si="6"/>
        <v>#VALUE!</v>
      </c>
      <c r="V57" s="89"/>
    </row>
    <row r="58" spans="2:22" ht="18.75" customHeight="1" x14ac:dyDescent="0.25">
      <c r="B58" s="156">
        <v>42</v>
      </c>
      <c r="C58" s="68" t="str">
        <f>A.1_Update!C58</f>
        <v/>
      </c>
      <c r="D58" s="156" t="str">
        <f>IF('Form FGD RT Versi 1 Lembar A3'!R52="","",'Form FGD RT Versi 1 Lembar A3'!R52)</f>
        <v/>
      </c>
      <c r="E58" s="157" t="str">
        <f>IF('Form FGD RT Versi 1 Lembar A3'!S52="","",'Form FGD RT Versi 1 Lembar A3'!S52)</f>
        <v/>
      </c>
      <c r="F58" s="168" t="str">
        <f>IF('Form FGD RT Versi 1 Lembar A3'!T52="","",'Form FGD RT Versi 1 Lembar A3'!T52)</f>
        <v/>
      </c>
      <c r="G58" s="18" t="str">
        <f t="shared" si="1"/>
        <v/>
      </c>
      <c r="H58" s="563" t="str">
        <f>IF('Form FGD RT Versi 1 Lembar A3'!U52="","",'A.6.1'!V58)</f>
        <v/>
      </c>
      <c r="I58" s="816" t="str">
        <f t="shared" si="7"/>
        <v/>
      </c>
      <c r="J58" s="272" t="str">
        <f t="shared" si="2"/>
        <v/>
      </c>
      <c r="K58" s="812" t="str">
        <f t="shared" si="3"/>
        <v/>
      </c>
      <c r="L58" s="382" t="str">
        <f t="shared" si="4"/>
        <v/>
      </c>
      <c r="M58" s="156" t="str">
        <f>IF('Form FGD RT Versi 1 Lembar A3'!V52="","",'Form FGD RT Versi 1 Lembar A3'!V52)</f>
        <v/>
      </c>
      <c r="N58" s="359" t="str">
        <f>IF('Form FGD RT Versi 1 Lembar A3'!W52="","",'Form FGD RT Versi 1 Lembar A3'!W52)</f>
        <v/>
      </c>
      <c r="O58" s="156" t="str">
        <f>IF('Form FGD RT Versi 1 Lembar A3'!X52="","",'Form FGD RT Versi 1 Lembar A3'!X52)</f>
        <v/>
      </c>
      <c r="P58" s="359" t="str">
        <f>IF('Form FGD RT Versi 1 Lembar A3'!Y52="","",'Form FGD RT Versi 1 Lembar A3'!Y52)</f>
        <v/>
      </c>
      <c r="Q58" s="156" t="str">
        <f>IF('Form FGD RT Versi 1 Lembar A3'!Z52="","",'Form FGD RT Versi 1 Lembar A3'!Z52)</f>
        <v/>
      </c>
      <c r="R58" s="359" t="str">
        <f>IF('Form FGD RT Versi 1 Lembar A3'!AA52="","",'Form FGD RT Versi 1 Lembar A3'!AA52)</f>
        <v/>
      </c>
      <c r="S58" s="390" t="str">
        <f t="shared" si="5"/>
        <v/>
      </c>
      <c r="T58" s="577" t="e">
        <f t="shared" si="6"/>
        <v>#VALUE!</v>
      </c>
      <c r="V58" s="89"/>
    </row>
    <row r="59" spans="2:22" ht="18.75" customHeight="1" x14ac:dyDescent="0.25">
      <c r="B59" s="156">
        <v>43</v>
      </c>
      <c r="C59" s="68" t="str">
        <f>A.1_Update!C59</f>
        <v/>
      </c>
      <c r="D59" s="156" t="str">
        <f>IF('Form FGD RT Versi 1 Lembar A3'!R53="","",'Form FGD RT Versi 1 Lembar A3'!R53)</f>
        <v/>
      </c>
      <c r="E59" s="157" t="str">
        <f>IF('Form FGD RT Versi 1 Lembar A3'!S53="","",'Form FGD RT Versi 1 Lembar A3'!S53)</f>
        <v/>
      </c>
      <c r="F59" s="168" t="str">
        <f>IF('Form FGD RT Versi 1 Lembar A3'!T53="","",'Form FGD RT Versi 1 Lembar A3'!T53)</f>
        <v/>
      </c>
      <c r="G59" s="18" t="str">
        <f t="shared" si="1"/>
        <v/>
      </c>
      <c r="H59" s="563" t="str">
        <f>IF('Form FGD RT Versi 1 Lembar A3'!U53="","",'A.6.1'!V59)</f>
        <v/>
      </c>
      <c r="I59" s="816" t="str">
        <f t="shared" si="7"/>
        <v/>
      </c>
      <c r="J59" s="272" t="str">
        <f t="shared" si="2"/>
        <v/>
      </c>
      <c r="K59" s="812" t="str">
        <f t="shared" si="3"/>
        <v/>
      </c>
      <c r="L59" s="382" t="str">
        <f t="shared" si="4"/>
        <v/>
      </c>
      <c r="M59" s="156" t="str">
        <f>IF('Form FGD RT Versi 1 Lembar A3'!V53="","",'Form FGD RT Versi 1 Lembar A3'!V53)</f>
        <v/>
      </c>
      <c r="N59" s="359" t="str">
        <f>IF('Form FGD RT Versi 1 Lembar A3'!W53="","",'Form FGD RT Versi 1 Lembar A3'!W53)</f>
        <v/>
      </c>
      <c r="O59" s="156" t="str">
        <f>IF('Form FGD RT Versi 1 Lembar A3'!X53="","",'Form FGD RT Versi 1 Lembar A3'!X53)</f>
        <v/>
      </c>
      <c r="P59" s="359" t="str">
        <f>IF('Form FGD RT Versi 1 Lembar A3'!Y53="","",'Form FGD RT Versi 1 Lembar A3'!Y53)</f>
        <v/>
      </c>
      <c r="Q59" s="156" t="str">
        <f>IF('Form FGD RT Versi 1 Lembar A3'!Z53="","",'Form FGD RT Versi 1 Lembar A3'!Z53)</f>
        <v/>
      </c>
      <c r="R59" s="359" t="str">
        <f>IF('Form FGD RT Versi 1 Lembar A3'!AA53="","",'Form FGD RT Versi 1 Lembar A3'!AA53)</f>
        <v/>
      </c>
      <c r="S59" s="390" t="str">
        <f t="shared" si="5"/>
        <v/>
      </c>
      <c r="T59" s="577" t="e">
        <f t="shared" si="6"/>
        <v>#VALUE!</v>
      </c>
      <c r="V59" s="89"/>
    </row>
    <row r="60" spans="2:22" ht="18.75" customHeight="1" x14ac:dyDescent="0.25">
      <c r="B60" s="156">
        <v>44</v>
      </c>
      <c r="C60" s="68" t="str">
        <f>A.1_Update!C60</f>
        <v/>
      </c>
      <c r="D60" s="156" t="str">
        <f>IF('Form FGD RT Versi 1 Lembar A3'!R54="","",'Form FGD RT Versi 1 Lembar A3'!R54)</f>
        <v/>
      </c>
      <c r="E60" s="157" t="str">
        <f>IF('Form FGD RT Versi 1 Lembar A3'!S54="","",'Form FGD RT Versi 1 Lembar A3'!S54)</f>
        <v/>
      </c>
      <c r="F60" s="168" t="str">
        <f>IF('Form FGD RT Versi 1 Lembar A3'!T54="","",'Form FGD RT Versi 1 Lembar A3'!T54)</f>
        <v/>
      </c>
      <c r="G60" s="18" t="str">
        <f t="shared" si="1"/>
        <v/>
      </c>
      <c r="H60" s="563" t="str">
        <f>IF('Form FGD RT Versi 1 Lembar A3'!U54="","",'A.6.1'!V60)</f>
        <v/>
      </c>
      <c r="I60" s="816" t="str">
        <f t="shared" si="7"/>
        <v/>
      </c>
      <c r="J60" s="272" t="str">
        <f t="shared" si="2"/>
        <v/>
      </c>
      <c r="K60" s="812" t="str">
        <f t="shared" si="3"/>
        <v/>
      </c>
      <c r="L60" s="382" t="str">
        <f t="shared" si="4"/>
        <v/>
      </c>
      <c r="M60" s="156" t="str">
        <f>IF('Form FGD RT Versi 1 Lembar A3'!V54="","",'Form FGD RT Versi 1 Lembar A3'!V54)</f>
        <v/>
      </c>
      <c r="N60" s="359" t="str">
        <f>IF('Form FGD RT Versi 1 Lembar A3'!W54="","",'Form FGD RT Versi 1 Lembar A3'!W54)</f>
        <v/>
      </c>
      <c r="O60" s="156" t="str">
        <f>IF('Form FGD RT Versi 1 Lembar A3'!X54="","",'Form FGD RT Versi 1 Lembar A3'!X54)</f>
        <v/>
      </c>
      <c r="P60" s="359" t="str">
        <f>IF('Form FGD RT Versi 1 Lembar A3'!Y54="","",'Form FGD RT Versi 1 Lembar A3'!Y54)</f>
        <v/>
      </c>
      <c r="Q60" s="156" t="str">
        <f>IF('Form FGD RT Versi 1 Lembar A3'!Z54="","",'Form FGD RT Versi 1 Lembar A3'!Z54)</f>
        <v/>
      </c>
      <c r="R60" s="359" t="str">
        <f>IF('Form FGD RT Versi 1 Lembar A3'!AA54="","",'Form FGD RT Versi 1 Lembar A3'!AA54)</f>
        <v/>
      </c>
      <c r="S60" s="390" t="str">
        <f t="shared" si="5"/>
        <v/>
      </c>
      <c r="T60" s="577" t="e">
        <f t="shared" si="6"/>
        <v>#VALUE!</v>
      </c>
      <c r="V60" s="89"/>
    </row>
    <row r="61" spans="2:22" ht="18.75" customHeight="1" x14ac:dyDescent="0.25">
      <c r="B61" s="156">
        <v>45</v>
      </c>
      <c r="C61" s="68" t="str">
        <f>A.1_Update!C61</f>
        <v/>
      </c>
      <c r="D61" s="156" t="str">
        <f>IF('Form FGD RT Versi 1 Lembar A3'!R55="","",'Form FGD RT Versi 1 Lembar A3'!R55)</f>
        <v/>
      </c>
      <c r="E61" s="157" t="str">
        <f>IF('Form FGD RT Versi 1 Lembar A3'!S55="","",'Form FGD RT Versi 1 Lembar A3'!S55)</f>
        <v/>
      </c>
      <c r="F61" s="168" t="str">
        <f>IF('Form FGD RT Versi 1 Lembar A3'!T55="","",'Form FGD RT Versi 1 Lembar A3'!T55)</f>
        <v/>
      </c>
      <c r="G61" s="18" t="str">
        <f t="shared" si="1"/>
        <v/>
      </c>
      <c r="H61" s="563" t="str">
        <f>IF('Form FGD RT Versi 1 Lembar A3'!U55="","",'A.6.1'!V61)</f>
        <v/>
      </c>
      <c r="I61" s="816" t="str">
        <f t="shared" si="7"/>
        <v/>
      </c>
      <c r="J61" s="272" t="str">
        <f t="shared" si="2"/>
        <v/>
      </c>
      <c r="K61" s="812" t="str">
        <f t="shared" si="3"/>
        <v/>
      </c>
      <c r="L61" s="382" t="str">
        <f t="shared" si="4"/>
        <v/>
      </c>
      <c r="M61" s="156" t="str">
        <f>IF('Form FGD RT Versi 1 Lembar A3'!V55="","",'Form FGD RT Versi 1 Lembar A3'!V55)</f>
        <v/>
      </c>
      <c r="N61" s="359" t="str">
        <f>IF('Form FGD RT Versi 1 Lembar A3'!W55="","",'Form FGD RT Versi 1 Lembar A3'!W55)</f>
        <v/>
      </c>
      <c r="O61" s="156" t="str">
        <f>IF('Form FGD RT Versi 1 Lembar A3'!X55="","",'Form FGD RT Versi 1 Lembar A3'!X55)</f>
        <v/>
      </c>
      <c r="P61" s="359" t="str">
        <f>IF('Form FGD RT Versi 1 Lembar A3'!Y55="","",'Form FGD RT Versi 1 Lembar A3'!Y55)</f>
        <v/>
      </c>
      <c r="Q61" s="156" t="str">
        <f>IF('Form FGD RT Versi 1 Lembar A3'!Z55="","",'Form FGD RT Versi 1 Lembar A3'!Z55)</f>
        <v/>
      </c>
      <c r="R61" s="359" t="str">
        <f>IF('Form FGD RT Versi 1 Lembar A3'!AA55="","",'Form FGD RT Versi 1 Lembar A3'!AA55)</f>
        <v/>
      </c>
      <c r="S61" s="390" t="str">
        <f t="shared" si="5"/>
        <v/>
      </c>
      <c r="T61" s="577" t="e">
        <f t="shared" si="6"/>
        <v>#VALUE!</v>
      </c>
      <c r="V61" s="89"/>
    </row>
    <row r="62" spans="2:22" ht="18.75" customHeight="1" x14ac:dyDescent="0.25">
      <c r="B62" s="156">
        <v>46</v>
      </c>
      <c r="C62" s="68" t="str">
        <f>A.1_Update!C62</f>
        <v/>
      </c>
      <c r="D62" s="156" t="str">
        <f>IF('Form FGD RT Versi 1 Lembar A3'!R56="","",'Form FGD RT Versi 1 Lembar A3'!R56)</f>
        <v/>
      </c>
      <c r="E62" s="157" t="str">
        <f>IF('Form FGD RT Versi 1 Lembar A3'!S56="","",'Form FGD RT Versi 1 Lembar A3'!S56)</f>
        <v/>
      </c>
      <c r="F62" s="168" t="str">
        <f>IF('Form FGD RT Versi 1 Lembar A3'!T56="","",'Form FGD RT Versi 1 Lembar A3'!T56)</f>
        <v/>
      </c>
      <c r="G62" s="18" t="str">
        <f t="shared" si="1"/>
        <v/>
      </c>
      <c r="H62" s="563" t="str">
        <f>IF('Form FGD RT Versi 1 Lembar A3'!U56="","",'A.6.1'!V62)</f>
        <v/>
      </c>
      <c r="I62" s="816" t="str">
        <f t="shared" si="7"/>
        <v/>
      </c>
      <c r="J62" s="272" t="str">
        <f t="shared" si="2"/>
        <v/>
      </c>
      <c r="K62" s="812" t="str">
        <f t="shared" si="3"/>
        <v/>
      </c>
      <c r="L62" s="382" t="str">
        <f t="shared" si="4"/>
        <v/>
      </c>
      <c r="M62" s="156" t="str">
        <f>IF('Form FGD RT Versi 1 Lembar A3'!V56="","",'Form FGD RT Versi 1 Lembar A3'!V56)</f>
        <v/>
      </c>
      <c r="N62" s="359" t="str">
        <f>IF('Form FGD RT Versi 1 Lembar A3'!W56="","",'Form FGD RT Versi 1 Lembar A3'!W56)</f>
        <v/>
      </c>
      <c r="O62" s="156" t="str">
        <f>IF('Form FGD RT Versi 1 Lembar A3'!X56="","",'Form FGD RT Versi 1 Lembar A3'!X56)</f>
        <v/>
      </c>
      <c r="P62" s="359" t="str">
        <f>IF('Form FGD RT Versi 1 Lembar A3'!Y56="","",'Form FGD RT Versi 1 Lembar A3'!Y56)</f>
        <v/>
      </c>
      <c r="Q62" s="156" t="str">
        <f>IF('Form FGD RT Versi 1 Lembar A3'!Z56="","",'Form FGD RT Versi 1 Lembar A3'!Z56)</f>
        <v/>
      </c>
      <c r="R62" s="359" t="str">
        <f>IF('Form FGD RT Versi 1 Lembar A3'!AA56="","",'Form FGD RT Versi 1 Lembar A3'!AA56)</f>
        <v/>
      </c>
      <c r="S62" s="390" t="str">
        <f t="shared" si="5"/>
        <v/>
      </c>
      <c r="T62" s="577" t="e">
        <f t="shared" si="6"/>
        <v>#VALUE!</v>
      </c>
      <c r="V62" s="89"/>
    </row>
    <row r="63" spans="2:22" ht="18.75" customHeight="1" x14ac:dyDescent="0.25">
      <c r="B63" s="156">
        <v>47</v>
      </c>
      <c r="C63" s="68" t="str">
        <f>A.1_Update!C63</f>
        <v/>
      </c>
      <c r="D63" s="156" t="str">
        <f>IF('Form FGD RT Versi 1 Lembar A3'!R57="","",'Form FGD RT Versi 1 Lembar A3'!R57)</f>
        <v/>
      </c>
      <c r="E63" s="157" t="str">
        <f>IF('Form FGD RT Versi 1 Lembar A3'!S57="","",'Form FGD RT Versi 1 Lembar A3'!S57)</f>
        <v/>
      </c>
      <c r="F63" s="168" t="str">
        <f>IF('Form FGD RT Versi 1 Lembar A3'!T57="","",'Form FGD RT Versi 1 Lembar A3'!T57)</f>
        <v/>
      </c>
      <c r="G63" s="18" t="str">
        <f t="shared" si="1"/>
        <v/>
      </c>
      <c r="H63" s="563" t="str">
        <f>IF('Form FGD RT Versi 1 Lembar A3'!U57="","",'A.6.1'!V63)</f>
        <v/>
      </c>
      <c r="I63" s="816" t="str">
        <f t="shared" si="7"/>
        <v/>
      </c>
      <c r="J63" s="272" t="str">
        <f t="shared" si="2"/>
        <v/>
      </c>
      <c r="K63" s="812" t="str">
        <f t="shared" si="3"/>
        <v/>
      </c>
      <c r="L63" s="382" t="str">
        <f t="shared" si="4"/>
        <v/>
      </c>
      <c r="M63" s="156" t="str">
        <f>IF('Form FGD RT Versi 1 Lembar A3'!V57="","",'Form FGD RT Versi 1 Lembar A3'!V57)</f>
        <v/>
      </c>
      <c r="N63" s="359" t="str">
        <f>IF('Form FGD RT Versi 1 Lembar A3'!W57="","",'Form FGD RT Versi 1 Lembar A3'!W57)</f>
        <v/>
      </c>
      <c r="O63" s="156" t="str">
        <f>IF('Form FGD RT Versi 1 Lembar A3'!X57="","",'Form FGD RT Versi 1 Lembar A3'!X57)</f>
        <v/>
      </c>
      <c r="P63" s="359" t="str">
        <f>IF('Form FGD RT Versi 1 Lembar A3'!Y57="","",'Form FGD RT Versi 1 Lembar A3'!Y57)</f>
        <v/>
      </c>
      <c r="Q63" s="156" t="str">
        <f>IF('Form FGD RT Versi 1 Lembar A3'!Z57="","",'Form FGD RT Versi 1 Lembar A3'!Z57)</f>
        <v/>
      </c>
      <c r="R63" s="359" t="str">
        <f>IF('Form FGD RT Versi 1 Lembar A3'!AA57="","",'Form FGD RT Versi 1 Lembar A3'!AA57)</f>
        <v/>
      </c>
      <c r="S63" s="390" t="str">
        <f t="shared" si="5"/>
        <v/>
      </c>
      <c r="T63" s="577" t="e">
        <f t="shared" si="6"/>
        <v>#VALUE!</v>
      </c>
      <c r="V63" s="89"/>
    </row>
    <row r="64" spans="2:22" ht="18.75" customHeight="1" x14ac:dyDescent="0.25">
      <c r="B64" s="156">
        <v>48</v>
      </c>
      <c r="C64" s="68" t="str">
        <f>A.1_Update!C64</f>
        <v/>
      </c>
      <c r="D64" s="156" t="str">
        <f>IF('Form FGD RT Versi 1 Lembar A3'!R58="","",'Form FGD RT Versi 1 Lembar A3'!R58)</f>
        <v/>
      </c>
      <c r="E64" s="157" t="str">
        <f>IF('Form FGD RT Versi 1 Lembar A3'!S58="","",'Form FGD RT Versi 1 Lembar A3'!S58)</f>
        <v/>
      </c>
      <c r="F64" s="168" t="str">
        <f>IF('Form FGD RT Versi 1 Lembar A3'!T58="","",'Form FGD RT Versi 1 Lembar A3'!T58)</f>
        <v/>
      </c>
      <c r="G64" s="18" t="str">
        <f t="shared" si="1"/>
        <v/>
      </c>
      <c r="H64" s="563" t="str">
        <f>IF('Form FGD RT Versi 1 Lembar A3'!U58="","",'A.6.1'!V64)</f>
        <v/>
      </c>
      <c r="I64" s="816" t="str">
        <f t="shared" si="7"/>
        <v/>
      </c>
      <c r="J64" s="272" t="str">
        <f t="shared" si="2"/>
        <v/>
      </c>
      <c r="K64" s="812" t="str">
        <f t="shared" si="3"/>
        <v/>
      </c>
      <c r="L64" s="382" t="str">
        <f t="shared" si="4"/>
        <v/>
      </c>
      <c r="M64" s="156" t="str">
        <f>IF('Form FGD RT Versi 1 Lembar A3'!V58="","",'Form FGD RT Versi 1 Lembar A3'!V58)</f>
        <v/>
      </c>
      <c r="N64" s="359" t="str">
        <f>IF('Form FGD RT Versi 1 Lembar A3'!W58="","",'Form FGD RT Versi 1 Lembar A3'!W58)</f>
        <v/>
      </c>
      <c r="O64" s="156" t="str">
        <f>IF('Form FGD RT Versi 1 Lembar A3'!X58="","",'Form FGD RT Versi 1 Lembar A3'!X58)</f>
        <v/>
      </c>
      <c r="P64" s="359" t="str">
        <f>IF('Form FGD RT Versi 1 Lembar A3'!Y58="","",'Form FGD RT Versi 1 Lembar A3'!Y58)</f>
        <v/>
      </c>
      <c r="Q64" s="156" t="str">
        <f>IF('Form FGD RT Versi 1 Lembar A3'!Z58="","",'Form FGD RT Versi 1 Lembar A3'!Z58)</f>
        <v/>
      </c>
      <c r="R64" s="359" t="str">
        <f>IF('Form FGD RT Versi 1 Lembar A3'!AA58="","",'Form FGD RT Versi 1 Lembar A3'!AA58)</f>
        <v/>
      </c>
      <c r="S64" s="390" t="str">
        <f t="shared" si="5"/>
        <v/>
      </c>
      <c r="T64" s="577" t="e">
        <f t="shared" si="6"/>
        <v>#VALUE!</v>
      </c>
      <c r="V64" s="89"/>
    </row>
    <row r="65" spans="2:22" ht="18.75" customHeight="1" x14ac:dyDescent="0.25">
      <c r="B65" s="156">
        <v>49</v>
      </c>
      <c r="C65" s="68" t="str">
        <f>A.1_Update!C65</f>
        <v/>
      </c>
      <c r="D65" s="156" t="str">
        <f>IF('Form FGD RT Versi 1 Lembar A3'!R59="","",'Form FGD RT Versi 1 Lembar A3'!R59)</f>
        <v/>
      </c>
      <c r="E65" s="157" t="str">
        <f>IF('Form FGD RT Versi 1 Lembar A3'!S59="","",'Form FGD RT Versi 1 Lembar A3'!S59)</f>
        <v/>
      </c>
      <c r="F65" s="168" t="str">
        <f>IF('Form FGD RT Versi 1 Lembar A3'!T59="","",'Form FGD RT Versi 1 Lembar A3'!T59)</f>
        <v/>
      </c>
      <c r="G65" s="18" t="str">
        <f t="shared" si="1"/>
        <v/>
      </c>
      <c r="H65" s="563" t="str">
        <f>IF('Form FGD RT Versi 1 Lembar A3'!U59="","",'A.6.1'!V65)</f>
        <v/>
      </c>
      <c r="I65" s="816" t="str">
        <f t="shared" si="7"/>
        <v/>
      </c>
      <c r="J65" s="272" t="str">
        <f t="shared" si="2"/>
        <v/>
      </c>
      <c r="K65" s="812" t="str">
        <f t="shared" si="3"/>
        <v/>
      </c>
      <c r="L65" s="382" t="str">
        <f t="shared" si="4"/>
        <v/>
      </c>
      <c r="M65" s="156" t="str">
        <f>IF('Form FGD RT Versi 1 Lembar A3'!V59="","",'Form FGD RT Versi 1 Lembar A3'!V59)</f>
        <v/>
      </c>
      <c r="N65" s="359" t="str">
        <f>IF('Form FGD RT Versi 1 Lembar A3'!W59="","",'Form FGD RT Versi 1 Lembar A3'!W59)</f>
        <v/>
      </c>
      <c r="O65" s="156" t="str">
        <f>IF('Form FGD RT Versi 1 Lembar A3'!X59="","",'Form FGD RT Versi 1 Lembar A3'!X59)</f>
        <v/>
      </c>
      <c r="P65" s="359" t="str">
        <f>IF('Form FGD RT Versi 1 Lembar A3'!Y59="","",'Form FGD RT Versi 1 Lembar A3'!Y59)</f>
        <v/>
      </c>
      <c r="Q65" s="156" t="str">
        <f>IF('Form FGD RT Versi 1 Lembar A3'!Z59="","",'Form FGD RT Versi 1 Lembar A3'!Z59)</f>
        <v/>
      </c>
      <c r="R65" s="359" t="str">
        <f>IF('Form FGD RT Versi 1 Lembar A3'!AA59="","",'Form FGD RT Versi 1 Lembar A3'!AA59)</f>
        <v/>
      </c>
      <c r="S65" s="390" t="str">
        <f t="shared" si="5"/>
        <v/>
      </c>
      <c r="T65" s="577" t="e">
        <f t="shared" si="6"/>
        <v>#VALUE!</v>
      </c>
      <c r="V65" s="89"/>
    </row>
    <row r="66" spans="2:22" ht="18.75" customHeight="1" x14ac:dyDescent="0.25">
      <c r="B66" s="156">
        <v>50</v>
      </c>
      <c r="C66" s="68" t="str">
        <f>A.1_Update!C66</f>
        <v/>
      </c>
      <c r="D66" s="156" t="str">
        <f>IF('Form FGD RT Versi 1 Lembar A3'!R60="","",'Form FGD RT Versi 1 Lembar A3'!R60)</f>
        <v/>
      </c>
      <c r="E66" s="157" t="str">
        <f>IF('Form FGD RT Versi 1 Lembar A3'!S60="","",'Form FGD RT Versi 1 Lembar A3'!S60)</f>
        <v/>
      </c>
      <c r="F66" s="168" t="str">
        <f>IF('Form FGD RT Versi 1 Lembar A3'!T60="","",'Form FGD RT Versi 1 Lembar A3'!T60)</f>
        <v/>
      </c>
      <c r="G66" s="18" t="str">
        <f t="shared" si="1"/>
        <v/>
      </c>
      <c r="H66" s="563" t="str">
        <f>IF('Form FGD RT Versi 1 Lembar A3'!U60="","",'A.6.1'!V66)</f>
        <v/>
      </c>
      <c r="I66" s="816" t="str">
        <f t="shared" si="7"/>
        <v/>
      </c>
      <c r="J66" s="272" t="str">
        <f t="shared" si="2"/>
        <v/>
      </c>
      <c r="K66" s="812" t="str">
        <f t="shared" si="3"/>
        <v/>
      </c>
      <c r="L66" s="382" t="str">
        <f t="shared" si="4"/>
        <v/>
      </c>
      <c r="M66" s="156" t="str">
        <f>IF('Form FGD RT Versi 1 Lembar A3'!V60="","",'Form FGD RT Versi 1 Lembar A3'!V60)</f>
        <v/>
      </c>
      <c r="N66" s="359" t="str">
        <f>IF('Form FGD RT Versi 1 Lembar A3'!W60="","",'Form FGD RT Versi 1 Lembar A3'!W60)</f>
        <v/>
      </c>
      <c r="O66" s="156" t="str">
        <f>IF('Form FGD RT Versi 1 Lembar A3'!X60="","",'Form FGD RT Versi 1 Lembar A3'!X60)</f>
        <v/>
      </c>
      <c r="P66" s="359" t="str">
        <f>IF('Form FGD RT Versi 1 Lembar A3'!Y60="","",'Form FGD RT Versi 1 Lembar A3'!Y60)</f>
        <v/>
      </c>
      <c r="Q66" s="156" t="str">
        <f>IF('Form FGD RT Versi 1 Lembar A3'!Z60="","",'Form FGD RT Versi 1 Lembar A3'!Z60)</f>
        <v/>
      </c>
      <c r="R66" s="359" t="str">
        <f>IF('Form FGD RT Versi 1 Lembar A3'!AA60="","",'Form FGD RT Versi 1 Lembar A3'!AA60)</f>
        <v/>
      </c>
      <c r="S66" s="390" t="str">
        <f t="shared" si="5"/>
        <v/>
      </c>
      <c r="T66" s="577" t="e">
        <f t="shared" si="6"/>
        <v>#VALUE!</v>
      </c>
      <c r="V66" s="89"/>
    </row>
    <row r="67" spans="2:22" ht="18.75" customHeight="1" x14ac:dyDescent="0.25">
      <c r="B67" s="156">
        <v>51</v>
      </c>
      <c r="C67" s="68" t="str">
        <f>A.1_Update!C67</f>
        <v/>
      </c>
      <c r="D67" s="156" t="str">
        <f>IF('Form FGD RT Versi 1 Lembar A3'!R61="","",'Form FGD RT Versi 1 Lembar A3'!R61)</f>
        <v/>
      </c>
      <c r="E67" s="157" t="str">
        <f>IF('Form FGD RT Versi 1 Lembar A3'!S61="","",'Form FGD RT Versi 1 Lembar A3'!S61)</f>
        <v/>
      </c>
      <c r="F67" s="168" t="str">
        <f>IF('Form FGD RT Versi 1 Lembar A3'!T61="","",'Form FGD RT Versi 1 Lembar A3'!T61)</f>
        <v/>
      </c>
      <c r="G67" s="18" t="str">
        <f t="shared" si="1"/>
        <v/>
      </c>
      <c r="H67" s="563" t="str">
        <f>IF('Form FGD RT Versi 1 Lembar A3'!U61="","",'A.6.1'!V67)</f>
        <v/>
      </c>
      <c r="I67" s="816" t="str">
        <f t="shared" si="7"/>
        <v/>
      </c>
      <c r="J67" s="272" t="str">
        <f t="shared" si="2"/>
        <v/>
      </c>
      <c r="K67" s="812" t="str">
        <f t="shared" si="3"/>
        <v/>
      </c>
      <c r="L67" s="382" t="str">
        <f t="shared" si="4"/>
        <v/>
      </c>
      <c r="M67" s="156" t="str">
        <f>IF('Form FGD RT Versi 1 Lembar A3'!V61="","",'Form FGD RT Versi 1 Lembar A3'!V61)</f>
        <v/>
      </c>
      <c r="N67" s="359" t="str">
        <f>IF('Form FGD RT Versi 1 Lembar A3'!W61="","",'Form FGD RT Versi 1 Lembar A3'!W61)</f>
        <v/>
      </c>
      <c r="O67" s="156" t="str">
        <f>IF('Form FGD RT Versi 1 Lembar A3'!X61="","",'Form FGD RT Versi 1 Lembar A3'!X61)</f>
        <v/>
      </c>
      <c r="P67" s="359" t="str">
        <f>IF('Form FGD RT Versi 1 Lembar A3'!Y61="","",'Form FGD RT Versi 1 Lembar A3'!Y61)</f>
        <v/>
      </c>
      <c r="Q67" s="156" t="str">
        <f>IF('Form FGD RT Versi 1 Lembar A3'!Z61="","",'Form FGD RT Versi 1 Lembar A3'!Z61)</f>
        <v/>
      </c>
      <c r="R67" s="359" t="str">
        <f>IF('Form FGD RT Versi 1 Lembar A3'!AA61="","",'Form FGD RT Versi 1 Lembar A3'!AA61)</f>
        <v/>
      </c>
      <c r="S67" s="390" t="str">
        <f t="shared" si="5"/>
        <v/>
      </c>
      <c r="T67" s="577" t="e">
        <f t="shared" si="6"/>
        <v>#VALUE!</v>
      </c>
      <c r="V67" s="89"/>
    </row>
    <row r="68" spans="2:22" ht="18.75" customHeight="1" x14ac:dyDescent="0.25">
      <c r="B68" s="156">
        <v>52</v>
      </c>
      <c r="C68" s="68" t="str">
        <f>A.1_Update!C68</f>
        <v/>
      </c>
      <c r="D68" s="156" t="str">
        <f>IF('Form FGD RT Versi 1 Lembar A3'!R62="","",'Form FGD RT Versi 1 Lembar A3'!R62)</f>
        <v/>
      </c>
      <c r="E68" s="157" t="str">
        <f>IF('Form FGD RT Versi 1 Lembar A3'!S62="","",'Form FGD RT Versi 1 Lembar A3'!S62)</f>
        <v/>
      </c>
      <c r="F68" s="168" t="str">
        <f>IF('Form FGD RT Versi 1 Lembar A3'!T62="","",'Form FGD RT Versi 1 Lembar A3'!T62)</f>
        <v/>
      </c>
      <c r="G68" s="18" t="str">
        <f t="shared" si="1"/>
        <v/>
      </c>
      <c r="H68" s="563" t="str">
        <f>IF('Form FGD RT Versi 1 Lembar A3'!U62="","",'A.6.1'!V68)</f>
        <v/>
      </c>
      <c r="I68" s="816" t="str">
        <f t="shared" si="7"/>
        <v/>
      </c>
      <c r="J68" s="272" t="str">
        <f t="shared" si="2"/>
        <v/>
      </c>
      <c r="K68" s="812" t="str">
        <f t="shared" si="3"/>
        <v/>
      </c>
      <c r="L68" s="382" t="str">
        <f t="shared" si="4"/>
        <v/>
      </c>
      <c r="M68" s="156" t="str">
        <f>IF('Form FGD RT Versi 1 Lembar A3'!V62="","",'Form FGD RT Versi 1 Lembar A3'!V62)</f>
        <v/>
      </c>
      <c r="N68" s="359" t="str">
        <f>IF('Form FGD RT Versi 1 Lembar A3'!W62="","",'Form FGD RT Versi 1 Lembar A3'!W62)</f>
        <v/>
      </c>
      <c r="O68" s="156" t="str">
        <f>IF('Form FGD RT Versi 1 Lembar A3'!X62="","",'Form FGD RT Versi 1 Lembar A3'!X62)</f>
        <v/>
      </c>
      <c r="P68" s="359" t="str">
        <f>IF('Form FGD RT Versi 1 Lembar A3'!Y62="","",'Form FGD RT Versi 1 Lembar A3'!Y62)</f>
        <v/>
      </c>
      <c r="Q68" s="156" t="str">
        <f>IF('Form FGD RT Versi 1 Lembar A3'!Z62="","",'Form FGD RT Versi 1 Lembar A3'!Z62)</f>
        <v/>
      </c>
      <c r="R68" s="359" t="str">
        <f>IF('Form FGD RT Versi 1 Lembar A3'!AA62="","",'Form FGD RT Versi 1 Lembar A3'!AA62)</f>
        <v/>
      </c>
      <c r="S68" s="390" t="str">
        <f t="shared" si="5"/>
        <v/>
      </c>
      <c r="T68" s="577" t="e">
        <f t="shared" si="6"/>
        <v>#VALUE!</v>
      </c>
      <c r="V68" s="89"/>
    </row>
    <row r="69" spans="2:22" ht="18.75" customHeight="1" x14ac:dyDescent="0.25">
      <c r="B69" s="156">
        <v>53</v>
      </c>
      <c r="C69" s="68" t="str">
        <f>A.1_Update!C69</f>
        <v/>
      </c>
      <c r="D69" s="156" t="str">
        <f>IF('Form FGD RT Versi 1 Lembar A3'!R63="","",'Form FGD RT Versi 1 Lembar A3'!R63)</f>
        <v/>
      </c>
      <c r="E69" s="157" t="str">
        <f>IF('Form FGD RT Versi 1 Lembar A3'!S63="","",'Form FGD RT Versi 1 Lembar A3'!S63)</f>
        <v/>
      </c>
      <c r="F69" s="168" t="str">
        <f>IF('Form FGD RT Versi 1 Lembar A3'!T63="","",'Form FGD RT Versi 1 Lembar A3'!T63)</f>
        <v/>
      </c>
      <c r="G69" s="18" t="str">
        <f t="shared" si="1"/>
        <v/>
      </c>
      <c r="H69" s="563" t="str">
        <f>IF('Form FGD RT Versi 1 Lembar A3'!U63="","",'A.6.1'!V69)</f>
        <v/>
      </c>
      <c r="I69" s="816" t="str">
        <f t="shared" si="7"/>
        <v/>
      </c>
      <c r="J69" s="272" t="str">
        <f t="shared" si="2"/>
        <v/>
      </c>
      <c r="K69" s="812" t="str">
        <f t="shared" si="3"/>
        <v/>
      </c>
      <c r="L69" s="382" t="str">
        <f t="shared" si="4"/>
        <v/>
      </c>
      <c r="M69" s="156" t="str">
        <f>IF('Form FGD RT Versi 1 Lembar A3'!V63="","",'Form FGD RT Versi 1 Lembar A3'!V63)</f>
        <v/>
      </c>
      <c r="N69" s="359" t="str">
        <f>IF('Form FGD RT Versi 1 Lembar A3'!W63="","",'Form FGD RT Versi 1 Lembar A3'!W63)</f>
        <v/>
      </c>
      <c r="O69" s="156" t="str">
        <f>IF('Form FGD RT Versi 1 Lembar A3'!X63="","",'Form FGD RT Versi 1 Lembar A3'!X63)</f>
        <v/>
      </c>
      <c r="P69" s="359" t="str">
        <f>IF('Form FGD RT Versi 1 Lembar A3'!Y63="","",'Form FGD RT Versi 1 Lembar A3'!Y63)</f>
        <v/>
      </c>
      <c r="Q69" s="156" t="str">
        <f>IF('Form FGD RT Versi 1 Lembar A3'!Z63="","",'Form FGD RT Versi 1 Lembar A3'!Z63)</f>
        <v/>
      </c>
      <c r="R69" s="359" t="str">
        <f>IF('Form FGD RT Versi 1 Lembar A3'!AA63="","",'Form FGD RT Versi 1 Lembar A3'!AA63)</f>
        <v/>
      </c>
      <c r="S69" s="390" t="str">
        <f t="shared" si="5"/>
        <v/>
      </c>
      <c r="T69" s="577" t="e">
        <f t="shared" si="6"/>
        <v>#VALUE!</v>
      </c>
      <c r="V69" s="89"/>
    </row>
    <row r="70" spans="2:22" ht="18.75" customHeight="1" x14ac:dyDescent="0.25">
      <c r="B70" s="156">
        <v>54</v>
      </c>
      <c r="C70" s="68" t="str">
        <f>A.1_Update!C70</f>
        <v/>
      </c>
      <c r="D70" s="156" t="str">
        <f>IF('Form FGD RT Versi 1 Lembar A3'!R64="","",'Form FGD RT Versi 1 Lembar A3'!R64)</f>
        <v/>
      </c>
      <c r="E70" s="157" t="str">
        <f>IF('Form FGD RT Versi 1 Lembar A3'!S64="","",'Form FGD RT Versi 1 Lembar A3'!S64)</f>
        <v/>
      </c>
      <c r="F70" s="168" t="str">
        <f>IF('Form FGD RT Versi 1 Lembar A3'!T64="","",'Form FGD RT Versi 1 Lembar A3'!T64)</f>
        <v/>
      </c>
      <c r="G70" s="18" t="str">
        <f t="shared" si="1"/>
        <v/>
      </c>
      <c r="H70" s="563" t="str">
        <f>IF('Form FGD RT Versi 1 Lembar A3'!U64="","",'A.6.1'!V70)</f>
        <v/>
      </c>
      <c r="I70" s="816" t="str">
        <f t="shared" si="7"/>
        <v/>
      </c>
      <c r="J70" s="272" t="str">
        <f t="shared" si="2"/>
        <v/>
      </c>
      <c r="K70" s="812" t="str">
        <f t="shared" si="3"/>
        <v/>
      </c>
      <c r="L70" s="382" t="str">
        <f t="shared" si="4"/>
        <v/>
      </c>
      <c r="M70" s="156" t="str">
        <f>IF('Form FGD RT Versi 1 Lembar A3'!V64="","",'Form FGD RT Versi 1 Lembar A3'!V64)</f>
        <v/>
      </c>
      <c r="N70" s="359" t="str">
        <f>IF('Form FGD RT Versi 1 Lembar A3'!W64="","",'Form FGD RT Versi 1 Lembar A3'!W64)</f>
        <v/>
      </c>
      <c r="O70" s="156" t="str">
        <f>IF('Form FGD RT Versi 1 Lembar A3'!X64="","",'Form FGD RT Versi 1 Lembar A3'!X64)</f>
        <v/>
      </c>
      <c r="P70" s="359" t="str">
        <f>IF('Form FGD RT Versi 1 Lembar A3'!Y64="","",'Form FGD RT Versi 1 Lembar A3'!Y64)</f>
        <v/>
      </c>
      <c r="Q70" s="156" t="str">
        <f>IF('Form FGD RT Versi 1 Lembar A3'!Z64="","",'Form FGD RT Versi 1 Lembar A3'!Z64)</f>
        <v/>
      </c>
      <c r="R70" s="359" t="str">
        <f>IF('Form FGD RT Versi 1 Lembar A3'!AA64="","",'Form FGD RT Versi 1 Lembar A3'!AA64)</f>
        <v/>
      </c>
      <c r="S70" s="390" t="str">
        <f t="shared" si="5"/>
        <v/>
      </c>
      <c r="T70" s="577" t="e">
        <f t="shared" si="6"/>
        <v>#VALUE!</v>
      </c>
      <c r="V70" s="89"/>
    </row>
    <row r="71" spans="2:22" ht="18.75" customHeight="1" x14ac:dyDescent="0.25">
      <c r="B71" s="156">
        <v>55</v>
      </c>
      <c r="C71" s="68" t="str">
        <f>A.1_Update!C71</f>
        <v/>
      </c>
      <c r="D71" s="156" t="str">
        <f>IF('Form FGD RT Versi 1 Lembar A3'!R65="","",'Form FGD RT Versi 1 Lembar A3'!R65)</f>
        <v/>
      </c>
      <c r="E71" s="157" t="str">
        <f>IF('Form FGD RT Versi 1 Lembar A3'!S65="","",'Form FGD RT Versi 1 Lembar A3'!S65)</f>
        <v/>
      </c>
      <c r="F71" s="168" t="str">
        <f>IF('Form FGD RT Versi 1 Lembar A3'!T65="","",'Form FGD RT Versi 1 Lembar A3'!T65)</f>
        <v/>
      </c>
      <c r="G71" s="18" t="str">
        <f t="shared" si="1"/>
        <v/>
      </c>
      <c r="H71" s="563" t="str">
        <f>IF('Form FGD RT Versi 1 Lembar A3'!U65="","",'A.6.1'!V71)</f>
        <v/>
      </c>
      <c r="I71" s="816" t="str">
        <f t="shared" si="7"/>
        <v/>
      </c>
      <c r="J71" s="272" t="str">
        <f t="shared" si="2"/>
        <v/>
      </c>
      <c r="K71" s="812" t="str">
        <f t="shared" si="3"/>
        <v/>
      </c>
      <c r="L71" s="382" t="str">
        <f t="shared" si="4"/>
        <v/>
      </c>
      <c r="M71" s="156" t="str">
        <f>IF('Form FGD RT Versi 1 Lembar A3'!V65="","",'Form FGD RT Versi 1 Lembar A3'!V65)</f>
        <v/>
      </c>
      <c r="N71" s="359" t="str">
        <f>IF('Form FGD RT Versi 1 Lembar A3'!W65="","",'Form FGD RT Versi 1 Lembar A3'!W65)</f>
        <v/>
      </c>
      <c r="O71" s="156" t="str">
        <f>IF('Form FGD RT Versi 1 Lembar A3'!X65="","",'Form FGD RT Versi 1 Lembar A3'!X65)</f>
        <v/>
      </c>
      <c r="P71" s="359" t="str">
        <f>IF('Form FGD RT Versi 1 Lembar A3'!Y65="","",'Form FGD RT Versi 1 Lembar A3'!Y65)</f>
        <v/>
      </c>
      <c r="Q71" s="156" t="str">
        <f>IF('Form FGD RT Versi 1 Lembar A3'!Z65="","",'Form FGD RT Versi 1 Lembar A3'!Z65)</f>
        <v/>
      </c>
      <c r="R71" s="359" t="str">
        <f>IF('Form FGD RT Versi 1 Lembar A3'!AA65="","",'Form FGD RT Versi 1 Lembar A3'!AA65)</f>
        <v/>
      </c>
      <c r="S71" s="390" t="str">
        <f t="shared" si="5"/>
        <v/>
      </c>
      <c r="T71" s="577" t="e">
        <f t="shared" si="6"/>
        <v>#VALUE!</v>
      </c>
      <c r="V71" s="89"/>
    </row>
    <row r="72" spans="2:22" ht="18.75" customHeight="1" x14ac:dyDescent="0.25">
      <c r="B72" s="156">
        <v>56</v>
      </c>
      <c r="C72" s="68" t="str">
        <f>A.1_Update!C72</f>
        <v/>
      </c>
      <c r="D72" s="156" t="str">
        <f>IF('Form FGD RT Versi 1 Lembar A3'!R66="","",'Form FGD RT Versi 1 Lembar A3'!R66)</f>
        <v/>
      </c>
      <c r="E72" s="157" t="str">
        <f>IF('Form FGD RT Versi 1 Lembar A3'!S66="","",'Form FGD RT Versi 1 Lembar A3'!S66)</f>
        <v/>
      </c>
      <c r="F72" s="168" t="str">
        <f>IF('Form FGD RT Versi 1 Lembar A3'!T66="","",'Form FGD RT Versi 1 Lembar A3'!T66)</f>
        <v/>
      </c>
      <c r="G72" s="18" t="str">
        <f t="shared" si="1"/>
        <v/>
      </c>
      <c r="H72" s="563" t="str">
        <f>IF('Form FGD RT Versi 1 Lembar A3'!U66="","",'A.6.1'!V72)</f>
        <v/>
      </c>
      <c r="I72" s="816" t="str">
        <f t="shared" si="7"/>
        <v/>
      </c>
      <c r="J72" s="272" t="str">
        <f t="shared" si="2"/>
        <v/>
      </c>
      <c r="K72" s="812" t="str">
        <f t="shared" si="3"/>
        <v/>
      </c>
      <c r="L72" s="382" t="str">
        <f t="shared" si="4"/>
        <v/>
      </c>
      <c r="M72" s="156" t="str">
        <f>IF('Form FGD RT Versi 1 Lembar A3'!V66="","",'Form FGD RT Versi 1 Lembar A3'!V66)</f>
        <v/>
      </c>
      <c r="N72" s="359" t="str">
        <f>IF('Form FGD RT Versi 1 Lembar A3'!W66="","",'Form FGD RT Versi 1 Lembar A3'!W66)</f>
        <v/>
      </c>
      <c r="O72" s="156" t="str">
        <f>IF('Form FGD RT Versi 1 Lembar A3'!X66="","",'Form FGD RT Versi 1 Lembar A3'!X66)</f>
        <v/>
      </c>
      <c r="P72" s="359" t="str">
        <f>IF('Form FGD RT Versi 1 Lembar A3'!Y66="","",'Form FGD RT Versi 1 Lembar A3'!Y66)</f>
        <v/>
      </c>
      <c r="Q72" s="156" t="str">
        <f>IF('Form FGD RT Versi 1 Lembar A3'!Z66="","",'Form FGD RT Versi 1 Lembar A3'!Z66)</f>
        <v/>
      </c>
      <c r="R72" s="359" t="str">
        <f>IF('Form FGD RT Versi 1 Lembar A3'!AA66="","",'Form FGD RT Versi 1 Lembar A3'!AA66)</f>
        <v/>
      </c>
      <c r="S72" s="390" t="str">
        <f t="shared" si="5"/>
        <v/>
      </c>
      <c r="T72" s="577" t="e">
        <f t="shared" si="6"/>
        <v>#VALUE!</v>
      </c>
      <c r="V72" s="89"/>
    </row>
    <row r="73" spans="2:22" ht="18.75" customHeight="1" x14ac:dyDescent="0.25">
      <c r="B73" s="156">
        <v>57</v>
      </c>
      <c r="C73" s="68" t="str">
        <f>A.1_Update!C73</f>
        <v/>
      </c>
      <c r="D73" s="156" t="str">
        <f>IF('Form FGD RT Versi 1 Lembar A3'!R67="","",'Form FGD RT Versi 1 Lembar A3'!R67)</f>
        <v/>
      </c>
      <c r="E73" s="157" t="str">
        <f>IF('Form FGD RT Versi 1 Lembar A3'!S67="","",'Form FGD RT Versi 1 Lembar A3'!S67)</f>
        <v/>
      </c>
      <c r="F73" s="168" t="str">
        <f>IF('Form FGD RT Versi 1 Lembar A3'!T67="","",'Form FGD RT Versi 1 Lembar A3'!T67)</f>
        <v/>
      </c>
      <c r="G73" s="18" t="str">
        <f t="shared" si="1"/>
        <v/>
      </c>
      <c r="H73" s="563" t="str">
        <f>IF('Form FGD RT Versi 1 Lembar A3'!U67="","",'A.6.1'!V73)</f>
        <v/>
      </c>
      <c r="I73" s="816" t="str">
        <f t="shared" si="7"/>
        <v/>
      </c>
      <c r="J73" s="272" t="str">
        <f t="shared" si="2"/>
        <v/>
      </c>
      <c r="K73" s="812" t="str">
        <f t="shared" si="3"/>
        <v/>
      </c>
      <c r="L73" s="382" t="str">
        <f t="shared" si="4"/>
        <v/>
      </c>
      <c r="M73" s="156" t="str">
        <f>IF('Form FGD RT Versi 1 Lembar A3'!V67="","",'Form FGD RT Versi 1 Lembar A3'!V67)</f>
        <v/>
      </c>
      <c r="N73" s="359" t="str">
        <f>IF('Form FGD RT Versi 1 Lembar A3'!W67="","",'Form FGD RT Versi 1 Lembar A3'!W67)</f>
        <v/>
      </c>
      <c r="O73" s="156" t="str">
        <f>IF('Form FGD RT Versi 1 Lembar A3'!X67="","",'Form FGD RT Versi 1 Lembar A3'!X67)</f>
        <v/>
      </c>
      <c r="P73" s="359" t="str">
        <f>IF('Form FGD RT Versi 1 Lembar A3'!Y67="","",'Form FGD RT Versi 1 Lembar A3'!Y67)</f>
        <v/>
      </c>
      <c r="Q73" s="156" t="str">
        <f>IF('Form FGD RT Versi 1 Lembar A3'!Z67="","",'Form FGD RT Versi 1 Lembar A3'!Z67)</f>
        <v/>
      </c>
      <c r="R73" s="359" t="str">
        <f>IF('Form FGD RT Versi 1 Lembar A3'!AA67="","",'Form FGD RT Versi 1 Lembar A3'!AA67)</f>
        <v/>
      </c>
      <c r="S73" s="390" t="str">
        <f t="shared" si="5"/>
        <v/>
      </c>
      <c r="T73" s="577" t="e">
        <f t="shared" si="6"/>
        <v>#VALUE!</v>
      </c>
      <c r="V73" s="89"/>
    </row>
    <row r="74" spans="2:22" ht="18.75" customHeight="1" x14ac:dyDescent="0.25">
      <c r="B74" s="156">
        <v>58</v>
      </c>
      <c r="C74" s="68" t="str">
        <f>A.1_Update!C74</f>
        <v/>
      </c>
      <c r="D74" s="156" t="str">
        <f>IF('Form FGD RT Versi 1 Lembar A3'!R68="","",'Form FGD RT Versi 1 Lembar A3'!R68)</f>
        <v/>
      </c>
      <c r="E74" s="157" t="str">
        <f>IF('Form FGD RT Versi 1 Lembar A3'!S68="","",'Form FGD RT Versi 1 Lembar A3'!S68)</f>
        <v/>
      </c>
      <c r="F74" s="168" t="str">
        <f>IF('Form FGD RT Versi 1 Lembar A3'!T68="","",'Form FGD RT Versi 1 Lembar A3'!T68)</f>
        <v/>
      </c>
      <c r="G74" s="18" t="str">
        <f t="shared" si="1"/>
        <v/>
      </c>
      <c r="H74" s="563" t="str">
        <f>IF('Form FGD RT Versi 1 Lembar A3'!U68="","",'A.6.1'!V74)</f>
        <v/>
      </c>
      <c r="I74" s="816" t="str">
        <f t="shared" si="7"/>
        <v/>
      </c>
      <c r="J74" s="272" t="str">
        <f t="shared" si="2"/>
        <v/>
      </c>
      <c r="K74" s="812" t="str">
        <f t="shared" si="3"/>
        <v/>
      </c>
      <c r="L74" s="382" t="str">
        <f t="shared" si="4"/>
        <v/>
      </c>
      <c r="M74" s="156" t="str">
        <f>IF('Form FGD RT Versi 1 Lembar A3'!V68="","",'Form FGD RT Versi 1 Lembar A3'!V68)</f>
        <v/>
      </c>
      <c r="N74" s="359" t="str">
        <f>IF('Form FGD RT Versi 1 Lembar A3'!W68="","",'Form FGD RT Versi 1 Lembar A3'!W68)</f>
        <v/>
      </c>
      <c r="O74" s="156" t="str">
        <f>IF('Form FGD RT Versi 1 Lembar A3'!X68="","",'Form FGD RT Versi 1 Lembar A3'!X68)</f>
        <v/>
      </c>
      <c r="P74" s="359" t="str">
        <f>IF('Form FGD RT Versi 1 Lembar A3'!Y68="","",'Form FGD RT Versi 1 Lembar A3'!Y68)</f>
        <v/>
      </c>
      <c r="Q74" s="156" t="str">
        <f>IF('Form FGD RT Versi 1 Lembar A3'!Z68="","",'Form FGD RT Versi 1 Lembar A3'!Z68)</f>
        <v/>
      </c>
      <c r="R74" s="359" t="str">
        <f>IF('Form FGD RT Versi 1 Lembar A3'!AA68="","",'Form FGD RT Versi 1 Lembar A3'!AA68)</f>
        <v/>
      </c>
      <c r="S74" s="390" t="str">
        <f t="shared" si="5"/>
        <v/>
      </c>
      <c r="T74" s="577" t="e">
        <f t="shared" si="6"/>
        <v>#VALUE!</v>
      </c>
      <c r="V74" s="89"/>
    </row>
    <row r="75" spans="2:22" ht="18.75" customHeight="1" x14ac:dyDescent="0.25">
      <c r="B75" s="156">
        <v>59</v>
      </c>
      <c r="C75" s="68" t="str">
        <f>A.1_Update!C75</f>
        <v/>
      </c>
      <c r="D75" s="156" t="str">
        <f>IF('Form FGD RT Versi 1 Lembar A3'!R69="","",'Form FGD RT Versi 1 Lembar A3'!R69)</f>
        <v/>
      </c>
      <c r="E75" s="157" t="str">
        <f>IF('Form FGD RT Versi 1 Lembar A3'!S69="","",'Form FGD RT Versi 1 Lembar A3'!S69)</f>
        <v/>
      </c>
      <c r="F75" s="168" t="str">
        <f>IF('Form FGD RT Versi 1 Lembar A3'!T69="","",'Form FGD RT Versi 1 Lembar A3'!T69)</f>
        <v/>
      </c>
      <c r="G75" s="18" t="str">
        <f t="shared" si="1"/>
        <v/>
      </c>
      <c r="H75" s="563" t="str">
        <f>IF('Form FGD RT Versi 1 Lembar A3'!U69="","",'A.6.1'!V75)</f>
        <v/>
      </c>
      <c r="I75" s="816" t="str">
        <f t="shared" si="7"/>
        <v/>
      </c>
      <c r="J75" s="272" t="str">
        <f t="shared" si="2"/>
        <v/>
      </c>
      <c r="K75" s="812" t="str">
        <f t="shared" si="3"/>
        <v/>
      </c>
      <c r="L75" s="382" t="str">
        <f t="shared" si="4"/>
        <v/>
      </c>
      <c r="M75" s="156" t="str">
        <f>IF('Form FGD RT Versi 1 Lembar A3'!V69="","",'Form FGD RT Versi 1 Lembar A3'!V69)</f>
        <v/>
      </c>
      <c r="N75" s="359" t="str">
        <f>IF('Form FGD RT Versi 1 Lembar A3'!W69="","",'Form FGD RT Versi 1 Lembar A3'!W69)</f>
        <v/>
      </c>
      <c r="O75" s="156" t="str">
        <f>IF('Form FGD RT Versi 1 Lembar A3'!X69="","",'Form FGD RT Versi 1 Lembar A3'!X69)</f>
        <v/>
      </c>
      <c r="P75" s="359" t="str">
        <f>IF('Form FGD RT Versi 1 Lembar A3'!Y69="","",'Form FGD RT Versi 1 Lembar A3'!Y69)</f>
        <v/>
      </c>
      <c r="Q75" s="156" t="str">
        <f>IF('Form FGD RT Versi 1 Lembar A3'!Z69="","",'Form FGD RT Versi 1 Lembar A3'!Z69)</f>
        <v/>
      </c>
      <c r="R75" s="359" t="str">
        <f>IF('Form FGD RT Versi 1 Lembar A3'!AA69="","",'Form FGD RT Versi 1 Lembar A3'!AA69)</f>
        <v/>
      </c>
      <c r="S75" s="390" t="str">
        <f t="shared" si="5"/>
        <v/>
      </c>
      <c r="T75" s="577" t="e">
        <f t="shared" si="6"/>
        <v>#VALUE!</v>
      </c>
      <c r="V75" s="89"/>
    </row>
    <row r="76" spans="2:22" ht="18.75" customHeight="1" x14ac:dyDescent="0.25">
      <c r="B76" s="156">
        <v>60</v>
      </c>
      <c r="C76" s="68" t="str">
        <f>A.1_Update!C76</f>
        <v/>
      </c>
      <c r="D76" s="156" t="str">
        <f>IF('Form FGD RT Versi 1 Lembar A3'!R70="","",'Form FGD RT Versi 1 Lembar A3'!R70)</f>
        <v/>
      </c>
      <c r="E76" s="157" t="str">
        <f>IF('Form FGD RT Versi 1 Lembar A3'!S70="","",'Form FGD RT Versi 1 Lembar A3'!S70)</f>
        <v/>
      </c>
      <c r="F76" s="168" t="str">
        <f>IF('Form FGD RT Versi 1 Lembar A3'!T70="","",'Form FGD RT Versi 1 Lembar A3'!T70)</f>
        <v/>
      </c>
      <c r="G76" s="18" t="str">
        <f t="shared" si="1"/>
        <v/>
      </c>
      <c r="H76" s="563" t="str">
        <f>IF('Form FGD RT Versi 1 Lembar A3'!U70="","",'A.6.1'!V76)</f>
        <v/>
      </c>
      <c r="I76" s="816" t="str">
        <f t="shared" si="7"/>
        <v/>
      </c>
      <c r="J76" s="272" t="str">
        <f t="shared" si="2"/>
        <v/>
      </c>
      <c r="K76" s="812" t="str">
        <f t="shared" si="3"/>
        <v/>
      </c>
      <c r="L76" s="382" t="str">
        <f t="shared" si="4"/>
        <v/>
      </c>
      <c r="M76" s="156" t="str">
        <f>IF('Form FGD RT Versi 1 Lembar A3'!V70="","",'Form FGD RT Versi 1 Lembar A3'!V70)</f>
        <v/>
      </c>
      <c r="N76" s="359" t="str">
        <f>IF('Form FGD RT Versi 1 Lembar A3'!W70="","",'Form FGD RT Versi 1 Lembar A3'!W70)</f>
        <v/>
      </c>
      <c r="O76" s="156" t="str">
        <f>IF('Form FGD RT Versi 1 Lembar A3'!X70="","",'Form FGD RT Versi 1 Lembar A3'!X70)</f>
        <v/>
      </c>
      <c r="P76" s="359" t="str">
        <f>IF('Form FGD RT Versi 1 Lembar A3'!Y70="","",'Form FGD RT Versi 1 Lembar A3'!Y70)</f>
        <v/>
      </c>
      <c r="Q76" s="156" t="str">
        <f>IF('Form FGD RT Versi 1 Lembar A3'!Z70="","",'Form FGD RT Versi 1 Lembar A3'!Z70)</f>
        <v/>
      </c>
      <c r="R76" s="359" t="str">
        <f>IF('Form FGD RT Versi 1 Lembar A3'!AA70="","",'Form FGD RT Versi 1 Lembar A3'!AA70)</f>
        <v/>
      </c>
      <c r="S76" s="390" t="str">
        <f t="shared" si="5"/>
        <v/>
      </c>
      <c r="T76" s="577" t="e">
        <f t="shared" si="6"/>
        <v>#VALUE!</v>
      </c>
      <c r="V76" s="89"/>
    </row>
    <row r="77" spans="2:22" ht="18.75" customHeight="1" x14ac:dyDescent="0.25">
      <c r="B77" s="156">
        <v>61</v>
      </c>
      <c r="C77" s="68" t="str">
        <f>A.1_Update!C77</f>
        <v/>
      </c>
      <c r="D77" s="156" t="str">
        <f>IF('Form FGD RT Versi 1 Lembar A3'!R71="","",'Form FGD RT Versi 1 Lembar A3'!R71)</f>
        <v/>
      </c>
      <c r="E77" s="157" t="str">
        <f>IF('Form FGD RT Versi 1 Lembar A3'!S71="","",'Form FGD RT Versi 1 Lembar A3'!S71)</f>
        <v/>
      </c>
      <c r="F77" s="168" t="str">
        <f>IF('Form FGD RT Versi 1 Lembar A3'!T71="","",'Form FGD RT Versi 1 Lembar A3'!T71)</f>
        <v/>
      </c>
      <c r="G77" s="18" t="str">
        <f t="shared" si="1"/>
        <v/>
      </c>
      <c r="H77" s="563" t="str">
        <f>IF('Form FGD RT Versi 1 Lembar A3'!U71="","",'A.6.1'!V77)</f>
        <v/>
      </c>
      <c r="I77" s="816" t="str">
        <f t="shared" si="7"/>
        <v/>
      </c>
      <c r="J77" s="272" t="str">
        <f t="shared" si="2"/>
        <v/>
      </c>
      <c r="K77" s="812" t="str">
        <f t="shared" si="3"/>
        <v/>
      </c>
      <c r="L77" s="382" t="str">
        <f t="shared" si="4"/>
        <v/>
      </c>
      <c r="M77" s="156" t="str">
        <f>IF('Form FGD RT Versi 1 Lembar A3'!V71="","",'Form FGD RT Versi 1 Lembar A3'!V71)</f>
        <v/>
      </c>
      <c r="N77" s="359" t="str">
        <f>IF('Form FGD RT Versi 1 Lembar A3'!W71="","",'Form FGD RT Versi 1 Lembar A3'!W71)</f>
        <v/>
      </c>
      <c r="O77" s="156" t="str">
        <f>IF('Form FGD RT Versi 1 Lembar A3'!X71="","",'Form FGD RT Versi 1 Lembar A3'!X71)</f>
        <v/>
      </c>
      <c r="P77" s="359" t="str">
        <f>IF('Form FGD RT Versi 1 Lembar A3'!Y71="","",'Form FGD RT Versi 1 Lembar A3'!Y71)</f>
        <v/>
      </c>
      <c r="Q77" s="156" t="str">
        <f>IF('Form FGD RT Versi 1 Lembar A3'!Z71="","",'Form FGD RT Versi 1 Lembar A3'!Z71)</f>
        <v/>
      </c>
      <c r="R77" s="359" t="str">
        <f>IF('Form FGD RT Versi 1 Lembar A3'!AA71="","",'Form FGD RT Versi 1 Lembar A3'!AA71)</f>
        <v/>
      </c>
      <c r="S77" s="390" t="str">
        <f t="shared" si="5"/>
        <v/>
      </c>
      <c r="T77" s="577" t="e">
        <f t="shared" si="6"/>
        <v>#VALUE!</v>
      </c>
      <c r="V77" s="89"/>
    </row>
    <row r="78" spans="2:22" ht="18.75" customHeight="1" x14ac:dyDescent="0.25">
      <c r="B78" s="156">
        <v>62</v>
      </c>
      <c r="C78" s="68" t="str">
        <f>A.1_Update!C78</f>
        <v/>
      </c>
      <c r="D78" s="156" t="str">
        <f>IF('Form FGD RT Versi 1 Lembar A3'!R72="","",'Form FGD RT Versi 1 Lembar A3'!R72)</f>
        <v/>
      </c>
      <c r="E78" s="157" t="str">
        <f>IF('Form FGD RT Versi 1 Lembar A3'!S72="","",'Form FGD RT Versi 1 Lembar A3'!S72)</f>
        <v/>
      </c>
      <c r="F78" s="168" t="str">
        <f>IF('Form FGD RT Versi 1 Lembar A3'!T72="","",'Form FGD RT Versi 1 Lembar A3'!T72)</f>
        <v/>
      </c>
      <c r="G78" s="18" t="str">
        <f t="shared" si="1"/>
        <v/>
      </c>
      <c r="H78" s="563" t="str">
        <f>IF('Form FGD RT Versi 1 Lembar A3'!U72="","",'A.6.1'!V78)</f>
        <v/>
      </c>
      <c r="I78" s="816" t="str">
        <f t="shared" si="7"/>
        <v/>
      </c>
      <c r="J78" s="272" t="str">
        <f t="shared" si="2"/>
        <v/>
      </c>
      <c r="K78" s="812" t="str">
        <f t="shared" si="3"/>
        <v/>
      </c>
      <c r="L78" s="382" t="str">
        <f t="shared" si="4"/>
        <v/>
      </c>
      <c r="M78" s="156" t="str">
        <f>IF('Form FGD RT Versi 1 Lembar A3'!V72="","",'Form FGD RT Versi 1 Lembar A3'!V72)</f>
        <v/>
      </c>
      <c r="N78" s="359" t="str">
        <f>IF('Form FGD RT Versi 1 Lembar A3'!W72="","",'Form FGD RT Versi 1 Lembar A3'!W72)</f>
        <v/>
      </c>
      <c r="O78" s="156" t="str">
        <f>IF('Form FGD RT Versi 1 Lembar A3'!X72="","",'Form FGD RT Versi 1 Lembar A3'!X72)</f>
        <v/>
      </c>
      <c r="P78" s="359" t="str">
        <f>IF('Form FGD RT Versi 1 Lembar A3'!Y72="","",'Form FGD RT Versi 1 Lembar A3'!Y72)</f>
        <v/>
      </c>
      <c r="Q78" s="156" t="str">
        <f>IF('Form FGD RT Versi 1 Lembar A3'!Z72="","",'Form FGD RT Versi 1 Lembar A3'!Z72)</f>
        <v/>
      </c>
      <c r="R78" s="359" t="str">
        <f>IF('Form FGD RT Versi 1 Lembar A3'!AA72="","",'Form FGD RT Versi 1 Lembar A3'!AA72)</f>
        <v/>
      </c>
      <c r="S78" s="390" t="str">
        <f t="shared" si="5"/>
        <v/>
      </c>
      <c r="T78" s="577" t="e">
        <f t="shared" si="6"/>
        <v>#VALUE!</v>
      </c>
      <c r="V78" s="89"/>
    </row>
    <row r="79" spans="2:22" ht="18.75" customHeight="1" x14ac:dyDescent="0.25">
      <c r="B79" s="156">
        <v>63</v>
      </c>
      <c r="C79" s="68" t="str">
        <f>A.1_Update!C79</f>
        <v/>
      </c>
      <c r="D79" s="156" t="str">
        <f>IF('Form FGD RT Versi 1 Lembar A3'!R73="","",'Form FGD RT Versi 1 Lembar A3'!R73)</f>
        <v/>
      </c>
      <c r="E79" s="157" t="str">
        <f>IF('Form FGD RT Versi 1 Lembar A3'!S73="","",'Form FGD RT Versi 1 Lembar A3'!S73)</f>
        <v/>
      </c>
      <c r="F79" s="168" t="str">
        <f>IF('Form FGD RT Versi 1 Lembar A3'!T73="","",'Form FGD RT Versi 1 Lembar A3'!T73)</f>
        <v/>
      </c>
      <c r="G79" s="18" t="str">
        <f t="shared" si="1"/>
        <v/>
      </c>
      <c r="H79" s="563" t="str">
        <f>IF('Form FGD RT Versi 1 Lembar A3'!U73="","",'A.6.1'!V79)</f>
        <v/>
      </c>
      <c r="I79" s="816" t="str">
        <f t="shared" si="7"/>
        <v/>
      </c>
      <c r="J79" s="272" t="str">
        <f t="shared" si="2"/>
        <v/>
      </c>
      <c r="K79" s="812" t="str">
        <f t="shared" si="3"/>
        <v/>
      </c>
      <c r="L79" s="382" t="str">
        <f t="shared" si="4"/>
        <v/>
      </c>
      <c r="M79" s="156" t="str">
        <f>IF('Form FGD RT Versi 1 Lembar A3'!V73="","",'Form FGD RT Versi 1 Lembar A3'!V73)</f>
        <v/>
      </c>
      <c r="N79" s="359" t="str">
        <f>IF('Form FGD RT Versi 1 Lembar A3'!W73="","",'Form FGD RT Versi 1 Lembar A3'!W73)</f>
        <v/>
      </c>
      <c r="O79" s="156" t="str">
        <f>IF('Form FGD RT Versi 1 Lembar A3'!X73="","",'Form FGD RT Versi 1 Lembar A3'!X73)</f>
        <v/>
      </c>
      <c r="P79" s="359" t="str">
        <f>IF('Form FGD RT Versi 1 Lembar A3'!Y73="","",'Form FGD RT Versi 1 Lembar A3'!Y73)</f>
        <v/>
      </c>
      <c r="Q79" s="156" t="str">
        <f>IF('Form FGD RT Versi 1 Lembar A3'!Z73="","",'Form FGD RT Versi 1 Lembar A3'!Z73)</f>
        <v/>
      </c>
      <c r="R79" s="359" t="str">
        <f>IF('Form FGD RT Versi 1 Lembar A3'!AA73="","",'Form FGD RT Versi 1 Lembar A3'!AA73)</f>
        <v/>
      </c>
      <c r="S79" s="390" t="str">
        <f t="shared" si="5"/>
        <v/>
      </c>
      <c r="T79" s="577" t="e">
        <f t="shared" si="6"/>
        <v>#VALUE!</v>
      </c>
      <c r="V79" s="89"/>
    </row>
    <row r="80" spans="2:22" ht="18.75" customHeight="1" x14ac:dyDescent="0.25">
      <c r="B80" s="156">
        <v>64</v>
      </c>
      <c r="C80" s="68" t="str">
        <f>A.1_Update!C80</f>
        <v/>
      </c>
      <c r="D80" s="156" t="str">
        <f>IF('Form FGD RT Versi 1 Lembar A3'!R74="","",'Form FGD RT Versi 1 Lembar A3'!R74)</f>
        <v/>
      </c>
      <c r="E80" s="157" t="str">
        <f>IF('Form FGD RT Versi 1 Lembar A3'!S74="","",'Form FGD RT Versi 1 Lembar A3'!S74)</f>
        <v/>
      </c>
      <c r="F80" s="168" t="str">
        <f>IF('Form FGD RT Versi 1 Lembar A3'!T74="","",'Form FGD RT Versi 1 Lembar A3'!T74)</f>
        <v/>
      </c>
      <c r="G80" s="18" t="str">
        <f t="shared" si="1"/>
        <v/>
      </c>
      <c r="H80" s="563" t="str">
        <f>IF('Form FGD RT Versi 1 Lembar A3'!U74="","",'A.6.1'!V80)</f>
        <v/>
      </c>
      <c r="I80" s="816" t="str">
        <f t="shared" si="7"/>
        <v/>
      </c>
      <c r="J80" s="272" t="str">
        <f t="shared" si="2"/>
        <v/>
      </c>
      <c r="K80" s="812" t="str">
        <f t="shared" si="3"/>
        <v/>
      </c>
      <c r="L80" s="382" t="str">
        <f t="shared" si="4"/>
        <v/>
      </c>
      <c r="M80" s="156" t="str">
        <f>IF('Form FGD RT Versi 1 Lembar A3'!V74="","",'Form FGD RT Versi 1 Lembar A3'!V74)</f>
        <v/>
      </c>
      <c r="N80" s="359" t="str">
        <f>IF('Form FGD RT Versi 1 Lembar A3'!W74="","",'Form FGD RT Versi 1 Lembar A3'!W74)</f>
        <v/>
      </c>
      <c r="O80" s="156" t="str">
        <f>IF('Form FGD RT Versi 1 Lembar A3'!X74="","",'Form FGD RT Versi 1 Lembar A3'!X74)</f>
        <v/>
      </c>
      <c r="P80" s="359" t="str">
        <f>IF('Form FGD RT Versi 1 Lembar A3'!Y74="","",'Form FGD RT Versi 1 Lembar A3'!Y74)</f>
        <v/>
      </c>
      <c r="Q80" s="156" t="str">
        <f>IF('Form FGD RT Versi 1 Lembar A3'!Z74="","",'Form FGD RT Versi 1 Lembar A3'!Z74)</f>
        <v/>
      </c>
      <c r="R80" s="359" t="str">
        <f>IF('Form FGD RT Versi 1 Lembar A3'!AA74="","",'Form FGD RT Versi 1 Lembar A3'!AA74)</f>
        <v/>
      </c>
      <c r="S80" s="390" t="str">
        <f t="shared" si="5"/>
        <v/>
      </c>
      <c r="T80" s="577" t="e">
        <f t="shared" si="6"/>
        <v>#VALUE!</v>
      </c>
      <c r="V80" s="89"/>
    </row>
    <row r="81" spans="2:22" ht="18.75" customHeight="1" x14ac:dyDescent="0.25">
      <c r="B81" s="156">
        <v>65</v>
      </c>
      <c r="C81" s="68" t="str">
        <f>A.1_Update!C81</f>
        <v/>
      </c>
      <c r="D81" s="156" t="str">
        <f>IF('Form FGD RT Versi 1 Lembar A3'!R75="","",'Form FGD RT Versi 1 Lembar A3'!R75)</f>
        <v/>
      </c>
      <c r="E81" s="157" t="str">
        <f>IF('Form FGD RT Versi 1 Lembar A3'!S75="","",'Form FGD RT Versi 1 Lembar A3'!S75)</f>
        <v/>
      </c>
      <c r="F81" s="168" t="str">
        <f>IF('Form FGD RT Versi 1 Lembar A3'!T75="","",'Form FGD RT Versi 1 Lembar A3'!T75)</f>
        <v/>
      </c>
      <c r="G81" s="18" t="str">
        <f t="shared" si="1"/>
        <v/>
      </c>
      <c r="H81" s="563" t="str">
        <f>IF('Form FGD RT Versi 1 Lembar A3'!U75="","",'A.6.1'!V81)</f>
        <v/>
      </c>
      <c r="I81" s="816" t="str">
        <f t="shared" ref="I81:I112" si="8">IFERROR(G81/H81,"")</f>
        <v/>
      </c>
      <c r="J81" s="272" t="str">
        <f t="shared" si="2"/>
        <v/>
      </c>
      <c r="K81" s="812" t="str">
        <f t="shared" si="3"/>
        <v/>
      </c>
      <c r="L81" s="382" t="str">
        <f t="shared" si="4"/>
        <v/>
      </c>
      <c r="M81" s="156" t="str">
        <f>IF('Form FGD RT Versi 1 Lembar A3'!V75="","",'Form FGD RT Versi 1 Lembar A3'!V75)</f>
        <v/>
      </c>
      <c r="N81" s="359" t="str">
        <f>IF('Form FGD RT Versi 1 Lembar A3'!W75="","",'Form FGD RT Versi 1 Lembar A3'!W75)</f>
        <v/>
      </c>
      <c r="O81" s="156" t="str">
        <f>IF('Form FGD RT Versi 1 Lembar A3'!X75="","",'Form FGD RT Versi 1 Lembar A3'!X75)</f>
        <v/>
      </c>
      <c r="P81" s="359" t="str">
        <f>IF('Form FGD RT Versi 1 Lembar A3'!Y75="","",'Form FGD RT Versi 1 Lembar A3'!Y75)</f>
        <v/>
      </c>
      <c r="Q81" s="156" t="str">
        <f>IF('Form FGD RT Versi 1 Lembar A3'!Z75="","",'Form FGD RT Versi 1 Lembar A3'!Z75)</f>
        <v/>
      </c>
      <c r="R81" s="359" t="str">
        <f>IF('Form FGD RT Versi 1 Lembar A3'!AA75="","",'Form FGD RT Versi 1 Lembar A3'!AA75)</f>
        <v/>
      </c>
      <c r="S81" s="390" t="str">
        <f t="shared" si="5"/>
        <v/>
      </c>
      <c r="T81" s="577" t="e">
        <f t="shared" si="6"/>
        <v>#VALUE!</v>
      </c>
      <c r="V81" s="89"/>
    </row>
    <row r="82" spans="2:22" ht="18.75" customHeight="1" x14ac:dyDescent="0.25">
      <c r="B82" s="156">
        <v>66</v>
      </c>
      <c r="C82" s="68" t="str">
        <f>A.1_Update!C82</f>
        <v/>
      </c>
      <c r="D82" s="156" t="str">
        <f>IF('Form FGD RT Versi 1 Lembar A3'!R76="","",'Form FGD RT Versi 1 Lembar A3'!R76)</f>
        <v/>
      </c>
      <c r="E82" s="157" t="str">
        <f>IF('Form FGD RT Versi 1 Lembar A3'!S76="","",'Form FGD RT Versi 1 Lembar A3'!S76)</f>
        <v/>
      </c>
      <c r="F82" s="168" t="str">
        <f>IF('Form FGD RT Versi 1 Lembar A3'!T76="","",'Form FGD RT Versi 1 Lembar A3'!T76)</f>
        <v/>
      </c>
      <c r="G82" s="18" t="str">
        <f t="shared" ref="G82:G145" si="9">IF(C82="","",D82*E82*F82)</f>
        <v/>
      </c>
      <c r="H82" s="563" t="str">
        <f>IF('Form FGD RT Versi 1 Lembar A3'!U76="","",'A.6.1'!V82)</f>
        <v/>
      </c>
      <c r="I82" s="816" t="str">
        <f t="shared" si="8"/>
        <v/>
      </c>
      <c r="J82" s="272" t="str">
        <f t="shared" ref="J82:J145" si="10">IF(I82="","",IF(I82&gt;=7.2, 1, 0))</f>
        <v/>
      </c>
      <c r="K82" s="812" t="str">
        <f t="shared" ref="K82:K145" si="11">IF(I82="","",IF(I82&lt;7.2, 1, 0))</f>
        <v/>
      </c>
      <c r="L82" s="382" t="str">
        <f t="shared" ref="L82:L145" si="12">IF(I82="","",IF(J82=1, 1, 0))</f>
        <v/>
      </c>
      <c r="M82" s="156" t="str">
        <f>IF('Form FGD RT Versi 1 Lembar A3'!V76="","",'Form FGD RT Versi 1 Lembar A3'!V76)</f>
        <v/>
      </c>
      <c r="N82" s="359" t="str">
        <f>IF('Form FGD RT Versi 1 Lembar A3'!W76="","",'Form FGD RT Versi 1 Lembar A3'!W76)</f>
        <v/>
      </c>
      <c r="O82" s="156" t="str">
        <f>IF('Form FGD RT Versi 1 Lembar A3'!X76="","",'Form FGD RT Versi 1 Lembar A3'!X76)</f>
        <v/>
      </c>
      <c r="P82" s="359" t="str">
        <f>IF('Form FGD RT Versi 1 Lembar A3'!Y76="","",'Form FGD RT Versi 1 Lembar A3'!Y76)</f>
        <v/>
      </c>
      <c r="Q82" s="156" t="str">
        <f>IF('Form FGD RT Versi 1 Lembar A3'!Z76="","",'Form FGD RT Versi 1 Lembar A3'!Z76)</f>
        <v/>
      </c>
      <c r="R82" s="359" t="str">
        <f>IF('Form FGD RT Versi 1 Lembar A3'!AA76="","",'Form FGD RT Versi 1 Lembar A3'!AA76)</f>
        <v/>
      </c>
      <c r="S82" s="390" t="str">
        <f t="shared" ref="S82:S145" si="13">IF(C82="","",IF(AND(M82=1,O82=1,Q82=1),1,0))</f>
        <v/>
      </c>
      <c r="T82" s="577" t="e">
        <f t="shared" si="6"/>
        <v>#VALUE!</v>
      </c>
      <c r="V82" s="89"/>
    </row>
    <row r="83" spans="2:22" ht="18.75" customHeight="1" x14ac:dyDescent="0.25">
      <c r="B83" s="156">
        <v>67</v>
      </c>
      <c r="C83" s="68" t="str">
        <f>A.1_Update!C83</f>
        <v/>
      </c>
      <c r="D83" s="156" t="str">
        <f>IF('Form FGD RT Versi 1 Lembar A3'!R77="","",'Form FGD RT Versi 1 Lembar A3'!R77)</f>
        <v/>
      </c>
      <c r="E83" s="157" t="str">
        <f>IF('Form FGD RT Versi 1 Lembar A3'!S77="","",'Form FGD RT Versi 1 Lembar A3'!S77)</f>
        <v/>
      </c>
      <c r="F83" s="168" t="str">
        <f>IF('Form FGD RT Versi 1 Lembar A3'!T77="","",'Form FGD RT Versi 1 Lembar A3'!T77)</f>
        <v/>
      </c>
      <c r="G83" s="18" t="str">
        <f t="shared" si="9"/>
        <v/>
      </c>
      <c r="H83" s="563" t="str">
        <f>IF('Form FGD RT Versi 1 Lembar A3'!U77="","",'A.6.1'!V83)</f>
        <v/>
      </c>
      <c r="I83" s="816" t="str">
        <f t="shared" si="8"/>
        <v/>
      </c>
      <c r="J83" s="272" t="str">
        <f t="shared" si="10"/>
        <v/>
      </c>
      <c r="K83" s="812" t="str">
        <f t="shared" si="11"/>
        <v/>
      </c>
      <c r="L83" s="382" t="str">
        <f t="shared" si="12"/>
        <v/>
      </c>
      <c r="M83" s="156" t="str">
        <f>IF('Form FGD RT Versi 1 Lembar A3'!V77="","",'Form FGD RT Versi 1 Lembar A3'!V77)</f>
        <v/>
      </c>
      <c r="N83" s="359" t="str">
        <f>IF('Form FGD RT Versi 1 Lembar A3'!W77="","",'Form FGD RT Versi 1 Lembar A3'!W77)</f>
        <v/>
      </c>
      <c r="O83" s="156" t="str">
        <f>IF('Form FGD RT Versi 1 Lembar A3'!X77="","",'Form FGD RT Versi 1 Lembar A3'!X77)</f>
        <v/>
      </c>
      <c r="P83" s="359" t="str">
        <f>IF('Form FGD RT Versi 1 Lembar A3'!Y77="","",'Form FGD RT Versi 1 Lembar A3'!Y77)</f>
        <v/>
      </c>
      <c r="Q83" s="156" t="str">
        <f>IF('Form FGD RT Versi 1 Lembar A3'!Z77="","",'Form FGD RT Versi 1 Lembar A3'!Z77)</f>
        <v/>
      </c>
      <c r="R83" s="359" t="str">
        <f>IF('Form FGD RT Versi 1 Lembar A3'!AA77="","",'Form FGD RT Versi 1 Lembar A3'!AA77)</f>
        <v/>
      </c>
      <c r="S83" s="390" t="str">
        <f t="shared" si="13"/>
        <v/>
      </c>
      <c r="T83" s="577" t="e">
        <f t="shared" si="6"/>
        <v>#VALUE!</v>
      </c>
      <c r="V83" s="89"/>
    </row>
    <row r="84" spans="2:22" ht="18.75" customHeight="1" x14ac:dyDescent="0.25">
      <c r="B84" s="156">
        <v>68</v>
      </c>
      <c r="C84" s="68" t="str">
        <f>A.1_Update!C84</f>
        <v/>
      </c>
      <c r="D84" s="156" t="str">
        <f>IF('Form FGD RT Versi 1 Lembar A3'!R78="","",'Form FGD RT Versi 1 Lembar A3'!R78)</f>
        <v/>
      </c>
      <c r="E84" s="157" t="str">
        <f>IF('Form FGD RT Versi 1 Lembar A3'!S78="","",'Form FGD RT Versi 1 Lembar A3'!S78)</f>
        <v/>
      </c>
      <c r="F84" s="168" t="str">
        <f>IF('Form FGD RT Versi 1 Lembar A3'!T78="","",'Form FGD RT Versi 1 Lembar A3'!T78)</f>
        <v/>
      </c>
      <c r="G84" s="18" t="str">
        <f t="shared" si="9"/>
        <v/>
      </c>
      <c r="H84" s="563" t="str">
        <f>IF('Form FGD RT Versi 1 Lembar A3'!U78="","",'A.6.1'!V84)</f>
        <v/>
      </c>
      <c r="I84" s="816" t="str">
        <f t="shared" si="8"/>
        <v/>
      </c>
      <c r="J84" s="272" t="str">
        <f t="shared" si="10"/>
        <v/>
      </c>
      <c r="K84" s="812" t="str">
        <f t="shared" si="11"/>
        <v/>
      </c>
      <c r="L84" s="382" t="str">
        <f t="shared" si="12"/>
        <v/>
      </c>
      <c r="M84" s="156" t="str">
        <f>IF('Form FGD RT Versi 1 Lembar A3'!V78="","",'Form FGD RT Versi 1 Lembar A3'!V78)</f>
        <v/>
      </c>
      <c r="N84" s="359" t="str">
        <f>IF('Form FGD RT Versi 1 Lembar A3'!W78="","",'Form FGD RT Versi 1 Lembar A3'!W78)</f>
        <v/>
      </c>
      <c r="O84" s="156" t="str">
        <f>IF('Form FGD RT Versi 1 Lembar A3'!X78="","",'Form FGD RT Versi 1 Lembar A3'!X78)</f>
        <v/>
      </c>
      <c r="P84" s="359" t="str">
        <f>IF('Form FGD RT Versi 1 Lembar A3'!Y78="","",'Form FGD RT Versi 1 Lembar A3'!Y78)</f>
        <v/>
      </c>
      <c r="Q84" s="156" t="str">
        <f>IF('Form FGD RT Versi 1 Lembar A3'!Z78="","",'Form FGD RT Versi 1 Lembar A3'!Z78)</f>
        <v/>
      </c>
      <c r="R84" s="359" t="str">
        <f>IF('Form FGD RT Versi 1 Lembar A3'!AA78="","",'Form FGD RT Versi 1 Lembar A3'!AA78)</f>
        <v/>
      </c>
      <c r="S84" s="390" t="str">
        <f t="shared" si="13"/>
        <v/>
      </c>
      <c r="T84" s="577" t="e">
        <f t="shared" si="6"/>
        <v>#VALUE!</v>
      </c>
      <c r="V84" s="89"/>
    </row>
    <row r="85" spans="2:22" ht="18.75" customHeight="1" x14ac:dyDescent="0.25">
      <c r="B85" s="156">
        <v>69</v>
      </c>
      <c r="C85" s="68" t="str">
        <f>A.1_Update!C85</f>
        <v/>
      </c>
      <c r="D85" s="156" t="str">
        <f>IF('Form FGD RT Versi 1 Lembar A3'!R79="","",'Form FGD RT Versi 1 Lembar A3'!R79)</f>
        <v/>
      </c>
      <c r="E85" s="157" t="str">
        <f>IF('Form FGD RT Versi 1 Lembar A3'!S79="","",'Form FGD RT Versi 1 Lembar A3'!S79)</f>
        <v/>
      </c>
      <c r="F85" s="168" t="str">
        <f>IF('Form FGD RT Versi 1 Lembar A3'!T79="","",'Form FGD RT Versi 1 Lembar A3'!T79)</f>
        <v/>
      </c>
      <c r="G85" s="18" t="str">
        <f t="shared" si="9"/>
        <v/>
      </c>
      <c r="H85" s="563" t="str">
        <f>IF('Form FGD RT Versi 1 Lembar A3'!U79="","",'A.6.1'!V85)</f>
        <v/>
      </c>
      <c r="I85" s="816" t="str">
        <f t="shared" si="8"/>
        <v/>
      </c>
      <c r="J85" s="272" t="str">
        <f t="shared" si="10"/>
        <v/>
      </c>
      <c r="K85" s="812" t="str">
        <f t="shared" si="11"/>
        <v/>
      </c>
      <c r="L85" s="382" t="str">
        <f t="shared" si="12"/>
        <v/>
      </c>
      <c r="M85" s="156" t="str">
        <f>IF('Form FGD RT Versi 1 Lembar A3'!V79="","",'Form FGD RT Versi 1 Lembar A3'!V79)</f>
        <v/>
      </c>
      <c r="N85" s="359" t="str">
        <f>IF('Form FGD RT Versi 1 Lembar A3'!W79="","",'Form FGD RT Versi 1 Lembar A3'!W79)</f>
        <v/>
      </c>
      <c r="O85" s="156" t="str">
        <f>IF('Form FGD RT Versi 1 Lembar A3'!X79="","",'Form FGD RT Versi 1 Lembar A3'!X79)</f>
        <v/>
      </c>
      <c r="P85" s="359" t="str">
        <f>IF('Form FGD RT Versi 1 Lembar A3'!Y79="","",'Form FGD RT Versi 1 Lembar A3'!Y79)</f>
        <v/>
      </c>
      <c r="Q85" s="156" t="str">
        <f>IF('Form FGD RT Versi 1 Lembar A3'!Z79="","",'Form FGD RT Versi 1 Lembar A3'!Z79)</f>
        <v/>
      </c>
      <c r="R85" s="359" t="str">
        <f>IF('Form FGD RT Versi 1 Lembar A3'!AA79="","",'Form FGD RT Versi 1 Lembar A3'!AA79)</f>
        <v/>
      </c>
      <c r="S85" s="390" t="str">
        <f t="shared" si="13"/>
        <v/>
      </c>
      <c r="T85" s="577" t="e">
        <f t="shared" si="6"/>
        <v>#VALUE!</v>
      </c>
      <c r="V85" s="89"/>
    </row>
    <row r="86" spans="2:22" ht="18.75" customHeight="1" x14ac:dyDescent="0.25">
      <c r="B86" s="156">
        <v>70</v>
      </c>
      <c r="C86" s="68" t="str">
        <f>A.1_Update!C86</f>
        <v/>
      </c>
      <c r="D86" s="156" t="str">
        <f>IF('Form FGD RT Versi 1 Lembar A3'!R80="","",'Form FGD RT Versi 1 Lembar A3'!R80)</f>
        <v/>
      </c>
      <c r="E86" s="157" t="str">
        <f>IF('Form FGD RT Versi 1 Lembar A3'!S80="","",'Form FGD RT Versi 1 Lembar A3'!S80)</f>
        <v/>
      </c>
      <c r="F86" s="168" t="str">
        <f>IF('Form FGD RT Versi 1 Lembar A3'!T80="","",'Form FGD RT Versi 1 Lembar A3'!T80)</f>
        <v/>
      </c>
      <c r="G86" s="18" t="str">
        <f t="shared" si="9"/>
        <v/>
      </c>
      <c r="H86" s="563" t="str">
        <f>IF('Form FGD RT Versi 1 Lembar A3'!U80="","",'A.6.1'!V86)</f>
        <v/>
      </c>
      <c r="I86" s="816" t="str">
        <f t="shared" si="8"/>
        <v/>
      </c>
      <c r="J86" s="272" t="str">
        <f t="shared" si="10"/>
        <v/>
      </c>
      <c r="K86" s="812" t="str">
        <f t="shared" si="11"/>
        <v/>
      </c>
      <c r="L86" s="382" t="str">
        <f t="shared" si="12"/>
        <v/>
      </c>
      <c r="M86" s="156" t="str">
        <f>IF('Form FGD RT Versi 1 Lembar A3'!V80="","",'Form FGD RT Versi 1 Lembar A3'!V80)</f>
        <v/>
      </c>
      <c r="N86" s="359" t="str">
        <f>IF('Form FGD RT Versi 1 Lembar A3'!W80="","",'Form FGD RT Versi 1 Lembar A3'!W80)</f>
        <v/>
      </c>
      <c r="O86" s="156" t="str">
        <f>IF('Form FGD RT Versi 1 Lembar A3'!X80="","",'Form FGD RT Versi 1 Lembar A3'!X80)</f>
        <v/>
      </c>
      <c r="P86" s="359" t="str">
        <f>IF('Form FGD RT Versi 1 Lembar A3'!Y80="","",'Form FGD RT Versi 1 Lembar A3'!Y80)</f>
        <v/>
      </c>
      <c r="Q86" s="156" t="str">
        <f>IF('Form FGD RT Versi 1 Lembar A3'!Z80="","",'Form FGD RT Versi 1 Lembar A3'!Z80)</f>
        <v/>
      </c>
      <c r="R86" s="359" t="str">
        <f>IF('Form FGD RT Versi 1 Lembar A3'!AA80="","",'Form FGD RT Versi 1 Lembar A3'!AA80)</f>
        <v/>
      </c>
      <c r="S86" s="390" t="str">
        <f t="shared" si="13"/>
        <v/>
      </c>
      <c r="T86" s="577" t="e">
        <f t="shared" si="6"/>
        <v>#VALUE!</v>
      </c>
      <c r="V86" s="89"/>
    </row>
    <row r="87" spans="2:22" ht="18.75" customHeight="1" x14ac:dyDescent="0.25">
      <c r="B87" s="156">
        <v>71</v>
      </c>
      <c r="C87" s="68" t="str">
        <f>A.1_Update!C87</f>
        <v/>
      </c>
      <c r="D87" s="156" t="str">
        <f>IF('Form FGD RT Versi 1 Lembar A3'!R81="","",'Form FGD RT Versi 1 Lembar A3'!R81)</f>
        <v/>
      </c>
      <c r="E87" s="157" t="str">
        <f>IF('Form FGD RT Versi 1 Lembar A3'!S81="","",'Form FGD RT Versi 1 Lembar A3'!S81)</f>
        <v/>
      </c>
      <c r="F87" s="168" t="str">
        <f>IF('Form FGD RT Versi 1 Lembar A3'!T81="","",'Form FGD RT Versi 1 Lembar A3'!T81)</f>
        <v/>
      </c>
      <c r="G87" s="18" t="str">
        <f t="shared" si="9"/>
        <v/>
      </c>
      <c r="H87" s="563" t="str">
        <f>IF('Form FGD RT Versi 1 Lembar A3'!U81="","",'A.6.1'!V87)</f>
        <v/>
      </c>
      <c r="I87" s="816" t="str">
        <f t="shared" si="8"/>
        <v/>
      </c>
      <c r="J87" s="272" t="str">
        <f t="shared" si="10"/>
        <v/>
      </c>
      <c r="K87" s="812" t="str">
        <f t="shared" si="11"/>
        <v/>
      </c>
      <c r="L87" s="382" t="str">
        <f t="shared" si="12"/>
        <v/>
      </c>
      <c r="M87" s="156" t="str">
        <f>IF('Form FGD RT Versi 1 Lembar A3'!V81="","",'Form FGD RT Versi 1 Lembar A3'!V81)</f>
        <v/>
      </c>
      <c r="N87" s="359" t="str">
        <f>IF('Form FGD RT Versi 1 Lembar A3'!W81="","",'Form FGD RT Versi 1 Lembar A3'!W81)</f>
        <v/>
      </c>
      <c r="O87" s="156" t="str">
        <f>IF('Form FGD RT Versi 1 Lembar A3'!X81="","",'Form FGD RT Versi 1 Lembar A3'!X81)</f>
        <v/>
      </c>
      <c r="P87" s="359" t="str">
        <f>IF('Form FGD RT Versi 1 Lembar A3'!Y81="","",'Form FGD RT Versi 1 Lembar A3'!Y81)</f>
        <v/>
      </c>
      <c r="Q87" s="156" t="str">
        <f>IF('Form FGD RT Versi 1 Lembar A3'!Z81="","",'Form FGD RT Versi 1 Lembar A3'!Z81)</f>
        <v/>
      </c>
      <c r="R87" s="359" t="str">
        <f>IF('Form FGD RT Versi 1 Lembar A3'!AA81="","",'Form FGD RT Versi 1 Lembar A3'!AA81)</f>
        <v/>
      </c>
      <c r="S87" s="390" t="str">
        <f t="shared" si="13"/>
        <v/>
      </c>
      <c r="T87" s="577" t="e">
        <f t="shared" si="6"/>
        <v>#VALUE!</v>
      </c>
      <c r="V87" s="89"/>
    </row>
    <row r="88" spans="2:22" ht="18.75" customHeight="1" x14ac:dyDescent="0.25">
      <c r="B88" s="156">
        <v>72</v>
      </c>
      <c r="C88" s="68" t="str">
        <f>A.1_Update!C88</f>
        <v/>
      </c>
      <c r="D88" s="156" t="str">
        <f>IF('Form FGD RT Versi 1 Lembar A3'!R82="","",'Form FGD RT Versi 1 Lembar A3'!R82)</f>
        <v/>
      </c>
      <c r="E88" s="157" t="str">
        <f>IF('Form FGD RT Versi 1 Lembar A3'!S82="","",'Form FGD RT Versi 1 Lembar A3'!S82)</f>
        <v/>
      </c>
      <c r="F88" s="168" t="str">
        <f>IF('Form FGD RT Versi 1 Lembar A3'!T82="","",'Form FGD RT Versi 1 Lembar A3'!T82)</f>
        <v/>
      </c>
      <c r="G88" s="18" t="str">
        <f t="shared" si="9"/>
        <v/>
      </c>
      <c r="H88" s="563" t="str">
        <f>IF('Form FGD RT Versi 1 Lembar A3'!U82="","",'A.6.1'!V88)</f>
        <v/>
      </c>
      <c r="I88" s="816" t="str">
        <f t="shared" si="8"/>
        <v/>
      </c>
      <c r="J88" s="272" t="str">
        <f t="shared" si="10"/>
        <v/>
      </c>
      <c r="K88" s="812" t="str">
        <f t="shared" si="11"/>
        <v/>
      </c>
      <c r="L88" s="382" t="str">
        <f t="shared" si="12"/>
        <v/>
      </c>
      <c r="M88" s="156" t="str">
        <f>IF('Form FGD RT Versi 1 Lembar A3'!V82="","",'Form FGD RT Versi 1 Lembar A3'!V82)</f>
        <v/>
      </c>
      <c r="N88" s="359" t="str">
        <f>IF('Form FGD RT Versi 1 Lembar A3'!W82="","",'Form FGD RT Versi 1 Lembar A3'!W82)</f>
        <v/>
      </c>
      <c r="O88" s="156" t="str">
        <f>IF('Form FGD RT Versi 1 Lembar A3'!X82="","",'Form FGD RT Versi 1 Lembar A3'!X82)</f>
        <v/>
      </c>
      <c r="P88" s="359" t="str">
        <f>IF('Form FGD RT Versi 1 Lembar A3'!Y82="","",'Form FGD RT Versi 1 Lembar A3'!Y82)</f>
        <v/>
      </c>
      <c r="Q88" s="156" t="str">
        <f>IF('Form FGD RT Versi 1 Lembar A3'!Z82="","",'Form FGD RT Versi 1 Lembar A3'!Z82)</f>
        <v/>
      </c>
      <c r="R88" s="359" t="str">
        <f>IF('Form FGD RT Versi 1 Lembar A3'!AA82="","",'Form FGD RT Versi 1 Lembar A3'!AA82)</f>
        <v/>
      </c>
      <c r="S88" s="390" t="str">
        <f t="shared" si="13"/>
        <v/>
      </c>
      <c r="T88" s="577" t="e">
        <f t="shared" si="6"/>
        <v>#VALUE!</v>
      </c>
      <c r="V88" s="89"/>
    </row>
    <row r="89" spans="2:22" ht="18.75" customHeight="1" x14ac:dyDescent="0.25">
      <c r="B89" s="156">
        <v>73</v>
      </c>
      <c r="C89" s="68" t="str">
        <f>A.1_Update!C89</f>
        <v/>
      </c>
      <c r="D89" s="156" t="str">
        <f>IF('Form FGD RT Versi 1 Lembar A3'!R83="","",'Form FGD RT Versi 1 Lembar A3'!R83)</f>
        <v/>
      </c>
      <c r="E89" s="157" t="str">
        <f>IF('Form FGD RT Versi 1 Lembar A3'!S83="","",'Form FGD RT Versi 1 Lembar A3'!S83)</f>
        <v/>
      </c>
      <c r="F89" s="168" t="str">
        <f>IF('Form FGD RT Versi 1 Lembar A3'!T83="","",'Form FGD RT Versi 1 Lembar A3'!T83)</f>
        <v/>
      </c>
      <c r="G89" s="18" t="str">
        <f t="shared" si="9"/>
        <v/>
      </c>
      <c r="H89" s="563" t="str">
        <f>IF('Form FGD RT Versi 1 Lembar A3'!U83="","",'A.6.1'!V89)</f>
        <v/>
      </c>
      <c r="I89" s="816" t="str">
        <f t="shared" si="8"/>
        <v/>
      </c>
      <c r="J89" s="272" t="str">
        <f t="shared" si="10"/>
        <v/>
      </c>
      <c r="K89" s="812" t="str">
        <f t="shared" si="11"/>
        <v/>
      </c>
      <c r="L89" s="382" t="str">
        <f t="shared" si="12"/>
        <v/>
      </c>
      <c r="M89" s="156" t="str">
        <f>IF('Form FGD RT Versi 1 Lembar A3'!V83="","",'Form FGD RT Versi 1 Lembar A3'!V83)</f>
        <v/>
      </c>
      <c r="N89" s="359" t="str">
        <f>IF('Form FGD RT Versi 1 Lembar A3'!W83="","",'Form FGD RT Versi 1 Lembar A3'!W83)</f>
        <v/>
      </c>
      <c r="O89" s="156" t="str">
        <f>IF('Form FGD RT Versi 1 Lembar A3'!X83="","",'Form FGD RT Versi 1 Lembar A3'!X83)</f>
        <v/>
      </c>
      <c r="P89" s="359" t="str">
        <f>IF('Form FGD RT Versi 1 Lembar A3'!Y83="","",'Form FGD RT Versi 1 Lembar A3'!Y83)</f>
        <v/>
      </c>
      <c r="Q89" s="156" t="str">
        <f>IF('Form FGD RT Versi 1 Lembar A3'!Z83="","",'Form FGD RT Versi 1 Lembar A3'!Z83)</f>
        <v/>
      </c>
      <c r="R89" s="359" t="str">
        <f>IF('Form FGD RT Versi 1 Lembar A3'!AA83="","",'Form FGD RT Versi 1 Lembar A3'!AA83)</f>
        <v/>
      </c>
      <c r="S89" s="390" t="str">
        <f t="shared" si="13"/>
        <v/>
      </c>
      <c r="T89" s="577" t="e">
        <f t="shared" si="6"/>
        <v>#VALUE!</v>
      </c>
      <c r="V89" s="89"/>
    </row>
    <row r="90" spans="2:22" ht="18.75" customHeight="1" x14ac:dyDescent="0.25">
      <c r="B90" s="156">
        <v>74</v>
      </c>
      <c r="C90" s="68" t="str">
        <f>A.1_Update!C90</f>
        <v/>
      </c>
      <c r="D90" s="156" t="str">
        <f>IF('Form FGD RT Versi 1 Lembar A3'!R84="","",'Form FGD RT Versi 1 Lembar A3'!R84)</f>
        <v/>
      </c>
      <c r="E90" s="157" t="str">
        <f>IF('Form FGD RT Versi 1 Lembar A3'!S84="","",'Form FGD RT Versi 1 Lembar A3'!S84)</f>
        <v/>
      </c>
      <c r="F90" s="168" t="str">
        <f>IF('Form FGD RT Versi 1 Lembar A3'!T84="","",'Form FGD RT Versi 1 Lembar A3'!T84)</f>
        <v/>
      </c>
      <c r="G90" s="18" t="str">
        <f t="shared" si="9"/>
        <v/>
      </c>
      <c r="H90" s="563" t="str">
        <f>IF('Form FGD RT Versi 1 Lembar A3'!U84="","",'A.6.1'!V90)</f>
        <v/>
      </c>
      <c r="I90" s="816" t="str">
        <f t="shared" si="8"/>
        <v/>
      </c>
      <c r="J90" s="272" t="str">
        <f t="shared" si="10"/>
        <v/>
      </c>
      <c r="K90" s="812" t="str">
        <f t="shared" si="11"/>
        <v/>
      </c>
      <c r="L90" s="382" t="str">
        <f t="shared" si="12"/>
        <v/>
      </c>
      <c r="M90" s="156" t="str">
        <f>IF('Form FGD RT Versi 1 Lembar A3'!V84="","",'Form FGD RT Versi 1 Lembar A3'!V84)</f>
        <v/>
      </c>
      <c r="N90" s="359" t="str">
        <f>IF('Form FGD RT Versi 1 Lembar A3'!W84="","",'Form FGD RT Versi 1 Lembar A3'!W84)</f>
        <v/>
      </c>
      <c r="O90" s="156" t="str">
        <f>IF('Form FGD RT Versi 1 Lembar A3'!X84="","",'Form FGD RT Versi 1 Lembar A3'!X84)</f>
        <v/>
      </c>
      <c r="P90" s="359" t="str">
        <f>IF('Form FGD RT Versi 1 Lembar A3'!Y84="","",'Form FGD RT Versi 1 Lembar A3'!Y84)</f>
        <v/>
      </c>
      <c r="Q90" s="156" t="str">
        <f>IF('Form FGD RT Versi 1 Lembar A3'!Z84="","",'Form FGD RT Versi 1 Lembar A3'!Z84)</f>
        <v/>
      </c>
      <c r="R90" s="359" t="str">
        <f>IF('Form FGD RT Versi 1 Lembar A3'!AA84="","",'Form FGD RT Versi 1 Lembar A3'!AA84)</f>
        <v/>
      </c>
      <c r="S90" s="390" t="str">
        <f t="shared" si="13"/>
        <v/>
      </c>
      <c r="T90" s="577" t="e">
        <f t="shared" si="6"/>
        <v>#VALUE!</v>
      </c>
      <c r="V90" s="89"/>
    </row>
    <row r="91" spans="2:22" ht="18.75" customHeight="1" x14ac:dyDescent="0.25">
      <c r="B91" s="156">
        <v>75</v>
      </c>
      <c r="C91" s="68" t="str">
        <f>A.1_Update!C91</f>
        <v/>
      </c>
      <c r="D91" s="156" t="str">
        <f>IF('Form FGD RT Versi 1 Lembar A3'!R85="","",'Form FGD RT Versi 1 Lembar A3'!R85)</f>
        <v/>
      </c>
      <c r="E91" s="157" t="str">
        <f>IF('Form FGD RT Versi 1 Lembar A3'!S85="","",'Form FGD RT Versi 1 Lembar A3'!S85)</f>
        <v/>
      </c>
      <c r="F91" s="168" t="str">
        <f>IF('Form FGD RT Versi 1 Lembar A3'!T85="","",'Form FGD RT Versi 1 Lembar A3'!T85)</f>
        <v/>
      </c>
      <c r="G91" s="18" t="str">
        <f t="shared" si="9"/>
        <v/>
      </c>
      <c r="H91" s="563" t="str">
        <f>IF('Form FGD RT Versi 1 Lembar A3'!U85="","",'A.6.1'!V91)</f>
        <v/>
      </c>
      <c r="I91" s="816" t="str">
        <f t="shared" si="8"/>
        <v/>
      </c>
      <c r="J91" s="272" t="str">
        <f t="shared" si="10"/>
        <v/>
      </c>
      <c r="K91" s="812" t="str">
        <f t="shared" si="11"/>
        <v/>
      </c>
      <c r="L91" s="382" t="str">
        <f t="shared" si="12"/>
        <v/>
      </c>
      <c r="M91" s="156" t="str">
        <f>IF('Form FGD RT Versi 1 Lembar A3'!V85="","",'Form FGD RT Versi 1 Lembar A3'!V85)</f>
        <v/>
      </c>
      <c r="N91" s="359" t="str">
        <f>IF('Form FGD RT Versi 1 Lembar A3'!W85="","",'Form FGD RT Versi 1 Lembar A3'!W85)</f>
        <v/>
      </c>
      <c r="O91" s="156" t="str">
        <f>IF('Form FGD RT Versi 1 Lembar A3'!X85="","",'Form FGD RT Versi 1 Lembar A3'!X85)</f>
        <v/>
      </c>
      <c r="P91" s="359" t="str">
        <f>IF('Form FGD RT Versi 1 Lembar A3'!Y85="","",'Form FGD RT Versi 1 Lembar A3'!Y85)</f>
        <v/>
      </c>
      <c r="Q91" s="156" t="str">
        <f>IF('Form FGD RT Versi 1 Lembar A3'!Z85="","",'Form FGD RT Versi 1 Lembar A3'!Z85)</f>
        <v/>
      </c>
      <c r="R91" s="359" t="str">
        <f>IF('Form FGD RT Versi 1 Lembar A3'!AA85="","",'Form FGD RT Versi 1 Lembar A3'!AA85)</f>
        <v/>
      </c>
      <c r="S91" s="390" t="str">
        <f t="shared" si="13"/>
        <v/>
      </c>
      <c r="T91" s="577" t="e">
        <f t="shared" si="6"/>
        <v>#VALUE!</v>
      </c>
      <c r="V91" s="89"/>
    </row>
    <row r="92" spans="2:22" ht="18.75" customHeight="1" x14ac:dyDescent="0.25">
      <c r="B92" s="156">
        <v>76</v>
      </c>
      <c r="C92" s="68" t="str">
        <f>A.1_Update!C92</f>
        <v/>
      </c>
      <c r="D92" s="156" t="str">
        <f>IF('Form FGD RT Versi 1 Lembar A3'!R86="","",'Form FGD RT Versi 1 Lembar A3'!R86)</f>
        <v/>
      </c>
      <c r="E92" s="157" t="str">
        <f>IF('Form FGD RT Versi 1 Lembar A3'!S86="","",'Form FGD RT Versi 1 Lembar A3'!S86)</f>
        <v/>
      </c>
      <c r="F92" s="168" t="str">
        <f>IF('Form FGD RT Versi 1 Lembar A3'!T86="","",'Form FGD RT Versi 1 Lembar A3'!T86)</f>
        <v/>
      </c>
      <c r="G92" s="18" t="str">
        <f t="shared" si="9"/>
        <v/>
      </c>
      <c r="H92" s="563" t="str">
        <f>IF('Form FGD RT Versi 1 Lembar A3'!U86="","",'A.6.1'!V92)</f>
        <v/>
      </c>
      <c r="I92" s="816" t="str">
        <f t="shared" si="8"/>
        <v/>
      </c>
      <c r="J92" s="272" t="str">
        <f t="shared" si="10"/>
        <v/>
      </c>
      <c r="K92" s="812" t="str">
        <f t="shared" si="11"/>
        <v/>
      </c>
      <c r="L92" s="382" t="str">
        <f t="shared" si="12"/>
        <v/>
      </c>
      <c r="M92" s="156" t="str">
        <f>IF('Form FGD RT Versi 1 Lembar A3'!V86="","",'Form FGD RT Versi 1 Lembar A3'!V86)</f>
        <v/>
      </c>
      <c r="N92" s="359" t="str">
        <f>IF('Form FGD RT Versi 1 Lembar A3'!W86="","",'Form FGD RT Versi 1 Lembar A3'!W86)</f>
        <v/>
      </c>
      <c r="O92" s="156" t="str">
        <f>IF('Form FGD RT Versi 1 Lembar A3'!X86="","",'Form FGD RT Versi 1 Lembar A3'!X86)</f>
        <v/>
      </c>
      <c r="P92" s="359" t="str">
        <f>IF('Form FGD RT Versi 1 Lembar A3'!Y86="","",'Form FGD RT Versi 1 Lembar A3'!Y86)</f>
        <v/>
      </c>
      <c r="Q92" s="156" t="str">
        <f>IF('Form FGD RT Versi 1 Lembar A3'!Z86="","",'Form FGD RT Versi 1 Lembar A3'!Z86)</f>
        <v/>
      </c>
      <c r="R92" s="359" t="str">
        <f>IF('Form FGD RT Versi 1 Lembar A3'!AA86="","",'Form FGD RT Versi 1 Lembar A3'!AA86)</f>
        <v/>
      </c>
      <c r="S92" s="390" t="str">
        <f t="shared" si="13"/>
        <v/>
      </c>
      <c r="T92" s="577" t="e">
        <f t="shared" si="6"/>
        <v>#VALUE!</v>
      </c>
      <c r="V92" s="89"/>
    </row>
    <row r="93" spans="2:22" ht="18.75" customHeight="1" x14ac:dyDescent="0.25">
      <c r="B93" s="156">
        <v>77</v>
      </c>
      <c r="C93" s="68" t="str">
        <f>A.1_Update!C93</f>
        <v/>
      </c>
      <c r="D93" s="156" t="str">
        <f>IF('Form FGD RT Versi 1 Lembar A3'!R87="","",'Form FGD RT Versi 1 Lembar A3'!R87)</f>
        <v/>
      </c>
      <c r="E93" s="157" t="str">
        <f>IF('Form FGD RT Versi 1 Lembar A3'!S87="","",'Form FGD RT Versi 1 Lembar A3'!S87)</f>
        <v/>
      </c>
      <c r="F93" s="168" t="str">
        <f>IF('Form FGD RT Versi 1 Lembar A3'!T87="","",'Form FGD RT Versi 1 Lembar A3'!T87)</f>
        <v/>
      </c>
      <c r="G93" s="18" t="str">
        <f t="shared" si="9"/>
        <v/>
      </c>
      <c r="H93" s="563" t="str">
        <f>IF('Form FGD RT Versi 1 Lembar A3'!U87="","",'A.6.1'!V93)</f>
        <v/>
      </c>
      <c r="I93" s="816" t="str">
        <f t="shared" si="8"/>
        <v/>
      </c>
      <c r="J93" s="272" t="str">
        <f t="shared" si="10"/>
        <v/>
      </c>
      <c r="K93" s="812" t="str">
        <f t="shared" si="11"/>
        <v/>
      </c>
      <c r="L93" s="382" t="str">
        <f t="shared" si="12"/>
        <v/>
      </c>
      <c r="M93" s="156" t="str">
        <f>IF('Form FGD RT Versi 1 Lembar A3'!V87="","",'Form FGD RT Versi 1 Lembar A3'!V87)</f>
        <v/>
      </c>
      <c r="N93" s="359" t="str">
        <f>IF('Form FGD RT Versi 1 Lembar A3'!W87="","",'Form FGD RT Versi 1 Lembar A3'!W87)</f>
        <v/>
      </c>
      <c r="O93" s="156" t="str">
        <f>IF('Form FGD RT Versi 1 Lembar A3'!X87="","",'Form FGD RT Versi 1 Lembar A3'!X87)</f>
        <v/>
      </c>
      <c r="P93" s="359" t="str">
        <f>IF('Form FGD RT Versi 1 Lembar A3'!Y87="","",'Form FGD RT Versi 1 Lembar A3'!Y87)</f>
        <v/>
      </c>
      <c r="Q93" s="156" t="str">
        <f>IF('Form FGD RT Versi 1 Lembar A3'!Z87="","",'Form FGD RT Versi 1 Lembar A3'!Z87)</f>
        <v/>
      </c>
      <c r="R93" s="359" t="str">
        <f>IF('Form FGD RT Versi 1 Lembar A3'!AA87="","",'Form FGD RT Versi 1 Lembar A3'!AA87)</f>
        <v/>
      </c>
      <c r="S93" s="390" t="str">
        <f t="shared" si="13"/>
        <v/>
      </c>
      <c r="T93" s="577" t="e">
        <f t="shared" si="6"/>
        <v>#VALUE!</v>
      </c>
      <c r="V93" s="89"/>
    </row>
    <row r="94" spans="2:22" ht="18.75" customHeight="1" x14ac:dyDescent="0.25">
      <c r="B94" s="156">
        <v>78</v>
      </c>
      <c r="C94" s="68" t="str">
        <f>A.1_Update!C94</f>
        <v/>
      </c>
      <c r="D94" s="156" t="str">
        <f>IF('Form FGD RT Versi 1 Lembar A3'!R88="","",'Form FGD RT Versi 1 Lembar A3'!R88)</f>
        <v/>
      </c>
      <c r="E94" s="157" t="str">
        <f>IF('Form FGD RT Versi 1 Lembar A3'!S88="","",'Form FGD RT Versi 1 Lembar A3'!S88)</f>
        <v/>
      </c>
      <c r="F94" s="168" t="str">
        <f>IF('Form FGD RT Versi 1 Lembar A3'!T88="","",'Form FGD RT Versi 1 Lembar A3'!T88)</f>
        <v/>
      </c>
      <c r="G94" s="18" t="str">
        <f t="shared" si="9"/>
        <v/>
      </c>
      <c r="H94" s="563" t="str">
        <f>IF('Form FGD RT Versi 1 Lembar A3'!U88="","",'A.6.1'!V94)</f>
        <v/>
      </c>
      <c r="I94" s="816" t="str">
        <f t="shared" si="8"/>
        <v/>
      </c>
      <c r="J94" s="272" t="str">
        <f t="shared" si="10"/>
        <v/>
      </c>
      <c r="K94" s="812" t="str">
        <f t="shared" si="11"/>
        <v/>
      </c>
      <c r="L94" s="382" t="str">
        <f t="shared" si="12"/>
        <v/>
      </c>
      <c r="M94" s="156" t="str">
        <f>IF('Form FGD RT Versi 1 Lembar A3'!V88="","",'Form FGD RT Versi 1 Lembar A3'!V88)</f>
        <v/>
      </c>
      <c r="N94" s="359" t="str">
        <f>IF('Form FGD RT Versi 1 Lembar A3'!W88="","",'Form FGD RT Versi 1 Lembar A3'!W88)</f>
        <v/>
      </c>
      <c r="O94" s="156" t="str">
        <f>IF('Form FGD RT Versi 1 Lembar A3'!X88="","",'Form FGD RT Versi 1 Lembar A3'!X88)</f>
        <v/>
      </c>
      <c r="P94" s="359" t="str">
        <f>IF('Form FGD RT Versi 1 Lembar A3'!Y88="","",'Form FGD RT Versi 1 Lembar A3'!Y88)</f>
        <v/>
      </c>
      <c r="Q94" s="156" t="str">
        <f>IF('Form FGD RT Versi 1 Lembar A3'!Z88="","",'Form FGD RT Versi 1 Lembar A3'!Z88)</f>
        <v/>
      </c>
      <c r="R94" s="359" t="str">
        <f>IF('Form FGD RT Versi 1 Lembar A3'!AA88="","",'Form FGD RT Versi 1 Lembar A3'!AA88)</f>
        <v/>
      </c>
      <c r="S94" s="390" t="str">
        <f t="shared" si="13"/>
        <v/>
      </c>
      <c r="T94" s="577" t="e">
        <f t="shared" si="6"/>
        <v>#VALUE!</v>
      </c>
      <c r="V94" s="89"/>
    </row>
    <row r="95" spans="2:22" ht="18.75" customHeight="1" x14ac:dyDescent="0.25">
      <c r="B95" s="156">
        <v>79</v>
      </c>
      <c r="C95" s="68" t="str">
        <f>A.1_Update!C95</f>
        <v/>
      </c>
      <c r="D95" s="156" t="str">
        <f>IF('Form FGD RT Versi 1 Lembar A3'!R89="","",'Form FGD RT Versi 1 Lembar A3'!R89)</f>
        <v/>
      </c>
      <c r="E95" s="157" t="str">
        <f>IF('Form FGD RT Versi 1 Lembar A3'!S89="","",'Form FGD RT Versi 1 Lembar A3'!S89)</f>
        <v/>
      </c>
      <c r="F95" s="168" t="str">
        <f>IF('Form FGD RT Versi 1 Lembar A3'!T89="","",'Form FGD RT Versi 1 Lembar A3'!T89)</f>
        <v/>
      </c>
      <c r="G95" s="18" t="str">
        <f t="shared" si="9"/>
        <v/>
      </c>
      <c r="H95" s="563" t="str">
        <f>IF('Form FGD RT Versi 1 Lembar A3'!U89="","",'A.6.1'!V95)</f>
        <v/>
      </c>
      <c r="I95" s="816" t="str">
        <f t="shared" si="8"/>
        <v/>
      </c>
      <c r="J95" s="272" t="str">
        <f t="shared" si="10"/>
        <v/>
      </c>
      <c r="K95" s="812" t="str">
        <f t="shared" si="11"/>
        <v/>
      </c>
      <c r="L95" s="382" t="str">
        <f t="shared" si="12"/>
        <v/>
      </c>
      <c r="M95" s="156" t="str">
        <f>IF('Form FGD RT Versi 1 Lembar A3'!V89="","",'Form FGD RT Versi 1 Lembar A3'!V89)</f>
        <v/>
      </c>
      <c r="N95" s="359" t="str">
        <f>IF('Form FGD RT Versi 1 Lembar A3'!W89="","",'Form FGD RT Versi 1 Lembar A3'!W89)</f>
        <v/>
      </c>
      <c r="O95" s="156" t="str">
        <f>IF('Form FGD RT Versi 1 Lembar A3'!X89="","",'Form FGD RT Versi 1 Lembar A3'!X89)</f>
        <v/>
      </c>
      <c r="P95" s="359" t="str">
        <f>IF('Form FGD RT Versi 1 Lembar A3'!Y89="","",'Form FGD RT Versi 1 Lembar A3'!Y89)</f>
        <v/>
      </c>
      <c r="Q95" s="156" t="str">
        <f>IF('Form FGD RT Versi 1 Lembar A3'!Z89="","",'Form FGD RT Versi 1 Lembar A3'!Z89)</f>
        <v/>
      </c>
      <c r="R95" s="359" t="str">
        <f>IF('Form FGD RT Versi 1 Lembar A3'!AA89="","",'Form FGD RT Versi 1 Lembar A3'!AA89)</f>
        <v/>
      </c>
      <c r="S95" s="390" t="str">
        <f t="shared" si="13"/>
        <v/>
      </c>
      <c r="T95" s="577" t="e">
        <f t="shared" si="6"/>
        <v>#VALUE!</v>
      </c>
      <c r="V95" s="89"/>
    </row>
    <row r="96" spans="2:22" ht="18.75" customHeight="1" x14ac:dyDescent="0.25">
      <c r="B96" s="156">
        <v>80</v>
      </c>
      <c r="C96" s="68" t="str">
        <f>A.1_Update!C96</f>
        <v/>
      </c>
      <c r="D96" s="156" t="str">
        <f>IF('Form FGD RT Versi 1 Lembar A3'!R90="","",'Form FGD RT Versi 1 Lembar A3'!R90)</f>
        <v/>
      </c>
      <c r="E96" s="157" t="str">
        <f>IF('Form FGD RT Versi 1 Lembar A3'!S90="","",'Form FGD RT Versi 1 Lembar A3'!S90)</f>
        <v/>
      </c>
      <c r="F96" s="168" t="str">
        <f>IF('Form FGD RT Versi 1 Lembar A3'!T90="","",'Form FGD RT Versi 1 Lembar A3'!T90)</f>
        <v/>
      </c>
      <c r="G96" s="18" t="str">
        <f t="shared" si="9"/>
        <v/>
      </c>
      <c r="H96" s="563" t="str">
        <f>IF('Form FGD RT Versi 1 Lembar A3'!U90="","",'A.6.1'!V96)</f>
        <v/>
      </c>
      <c r="I96" s="816" t="str">
        <f t="shared" si="8"/>
        <v/>
      </c>
      <c r="J96" s="272" t="str">
        <f t="shared" si="10"/>
        <v/>
      </c>
      <c r="K96" s="812" t="str">
        <f t="shared" si="11"/>
        <v/>
      </c>
      <c r="L96" s="382" t="str">
        <f t="shared" si="12"/>
        <v/>
      </c>
      <c r="M96" s="156" t="str">
        <f>IF('Form FGD RT Versi 1 Lembar A3'!V90="","",'Form FGD RT Versi 1 Lembar A3'!V90)</f>
        <v/>
      </c>
      <c r="N96" s="359" t="str">
        <f>IF('Form FGD RT Versi 1 Lembar A3'!W90="","",'Form FGD RT Versi 1 Lembar A3'!W90)</f>
        <v/>
      </c>
      <c r="O96" s="156" t="str">
        <f>IF('Form FGD RT Versi 1 Lembar A3'!X90="","",'Form FGD RT Versi 1 Lembar A3'!X90)</f>
        <v/>
      </c>
      <c r="P96" s="359" t="str">
        <f>IF('Form FGD RT Versi 1 Lembar A3'!Y90="","",'Form FGD RT Versi 1 Lembar A3'!Y90)</f>
        <v/>
      </c>
      <c r="Q96" s="156" t="str">
        <f>IF('Form FGD RT Versi 1 Lembar A3'!Z90="","",'Form FGD RT Versi 1 Lembar A3'!Z90)</f>
        <v/>
      </c>
      <c r="R96" s="359" t="str">
        <f>IF('Form FGD RT Versi 1 Lembar A3'!AA90="","",'Form FGD RT Versi 1 Lembar A3'!AA90)</f>
        <v/>
      </c>
      <c r="S96" s="390" t="str">
        <f t="shared" si="13"/>
        <v/>
      </c>
      <c r="T96" s="577" t="e">
        <f t="shared" si="6"/>
        <v>#VALUE!</v>
      </c>
      <c r="V96" s="89"/>
    </row>
    <row r="97" spans="2:22" ht="18.75" customHeight="1" x14ac:dyDescent="0.25">
      <c r="B97" s="156">
        <v>81</v>
      </c>
      <c r="C97" s="68" t="str">
        <f>A.1_Update!C97</f>
        <v/>
      </c>
      <c r="D97" s="156" t="str">
        <f>IF('Form FGD RT Versi 1 Lembar A3'!R91="","",'Form FGD RT Versi 1 Lembar A3'!R91)</f>
        <v/>
      </c>
      <c r="E97" s="157" t="str">
        <f>IF('Form FGD RT Versi 1 Lembar A3'!S91="","",'Form FGD RT Versi 1 Lembar A3'!S91)</f>
        <v/>
      </c>
      <c r="F97" s="168" t="str">
        <f>IF('Form FGD RT Versi 1 Lembar A3'!T91="","",'Form FGD RT Versi 1 Lembar A3'!T91)</f>
        <v/>
      </c>
      <c r="G97" s="18" t="str">
        <f t="shared" si="9"/>
        <v/>
      </c>
      <c r="H97" s="563" t="str">
        <f>IF('Form FGD RT Versi 1 Lembar A3'!U91="","",'A.6.1'!V97)</f>
        <v/>
      </c>
      <c r="I97" s="816" t="str">
        <f t="shared" si="8"/>
        <v/>
      </c>
      <c r="J97" s="272" t="str">
        <f t="shared" si="10"/>
        <v/>
      </c>
      <c r="K97" s="812" t="str">
        <f t="shared" si="11"/>
        <v/>
      </c>
      <c r="L97" s="382" t="str">
        <f t="shared" si="12"/>
        <v/>
      </c>
      <c r="M97" s="156" t="str">
        <f>IF('Form FGD RT Versi 1 Lembar A3'!V91="","",'Form FGD RT Versi 1 Lembar A3'!V91)</f>
        <v/>
      </c>
      <c r="N97" s="359" t="str">
        <f>IF('Form FGD RT Versi 1 Lembar A3'!W91="","",'Form FGD RT Versi 1 Lembar A3'!W91)</f>
        <v/>
      </c>
      <c r="O97" s="156" t="str">
        <f>IF('Form FGD RT Versi 1 Lembar A3'!X91="","",'Form FGD RT Versi 1 Lembar A3'!X91)</f>
        <v/>
      </c>
      <c r="P97" s="359" t="str">
        <f>IF('Form FGD RT Versi 1 Lembar A3'!Y91="","",'Form FGD RT Versi 1 Lembar A3'!Y91)</f>
        <v/>
      </c>
      <c r="Q97" s="156" t="str">
        <f>IF('Form FGD RT Versi 1 Lembar A3'!Z91="","",'Form FGD RT Versi 1 Lembar A3'!Z91)</f>
        <v/>
      </c>
      <c r="R97" s="359" t="str">
        <f>IF('Form FGD RT Versi 1 Lembar A3'!AA91="","",'Form FGD RT Versi 1 Lembar A3'!AA91)</f>
        <v/>
      </c>
      <c r="S97" s="390" t="str">
        <f t="shared" si="13"/>
        <v/>
      </c>
      <c r="T97" s="577" t="e">
        <f t="shared" si="6"/>
        <v>#VALUE!</v>
      </c>
      <c r="V97" s="89"/>
    </row>
    <row r="98" spans="2:22" ht="18.75" customHeight="1" x14ac:dyDescent="0.25">
      <c r="B98" s="156">
        <v>82</v>
      </c>
      <c r="C98" s="68" t="str">
        <f>A.1_Update!C98</f>
        <v/>
      </c>
      <c r="D98" s="156" t="str">
        <f>IF('Form FGD RT Versi 1 Lembar A3'!R92="","",'Form FGD RT Versi 1 Lembar A3'!R92)</f>
        <v/>
      </c>
      <c r="E98" s="157" t="str">
        <f>IF('Form FGD RT Versi 1 Lembar A3'!S92="","",'Form FGD RT Versi 1 Lembar A3'!S92)</f>
        <v/>
      </c>
      <c r="F98" s="168" t="str">
        <f>IF('Form FGD RT Versi 1 Lembar A3'!T92="","",'Form FGD RT Versi 1 Lembar A3'!T92)</f>
        <v/>
      </c>
      <c r="G98" s="18" t="str">
        <f t="shared" si="9"/>
        <v/>
      </c>
      <c r="H98" s="563" t="str">
        <f>IF('Form FGD RT Versi 1 Lembar A3'!U92="","",'A.6.1'!V98)</f>
        <v/>
      </c>
      <c r="I98" s="816" t="str">
        <f t="shared" si="8"/>
        <v/>
      </c>
      <c r="J98" s="272" t="str">
        <f t="shared" si="10"/>
        <v/>
      </c>
      <c r="K98" s="812" t="str">
        <f t="shared" si="11"/>
        <v/>
      </c>
      <c r="L98" s="382" t="str">
        <f t="shared" si="12"/>
        <v/>
      </c>
      <c r="M98" s="156" t="str">
        <f>IF('Form FGD RT Versi 1 Lembar A3'!V92="","",'Form FGD RT Versi 1 Lembar A3'!V92)</f>
        <v/>
      </c>
      <c r="N98" s="359" t="str">
        <f>IF('Form FGD RT Versi 1 Lembar A3'!W92="","",'Form FGD RT Versi 1 Lembar A3'!W92)</f>
        <v/>
      </c>
      <c r="O98" s="156" t="str">
        <f>IF('Form FGD RT Versi 1 Lembar A3'!X92="","",'Form FGD RT Versi 1 Lembar A3'!X92)</f>
        <v/>
      </c>
      <c r="P98" s="359" t="str">
        <f>IF('Form FGD RT Versi 1 Lembar A3'!Y92="","",'Form FGD RT Versi 1 Lembar A3'!Y92)</f>
        <v/>
      </c>
      <c r="Q98" s="156" t="str">
        <f>IF('Form FGD RT Versi 1 Lembar A3'!Z92="","",'Form FGD RT Versi 1 Lembar A3'!Z92)</f>
        <v/>
      </c>
      <c r="R98" s="359" t="str">
        <f>IF('Form FGD RT Versi 1 Lembar A3'!AA92="","",'Form FGD RT Versi 1 Lembar A3'!AA92)</f>
        <v/>
      </c>
      <c r="S98" s="390" t="str">
        <f t="shared" si="13"/>
        <v/>
      </c>
      <c r="T98" s="577" t="e">
        <f t="shared" si="6"/>
        <v>#VALUE!</v>
      </c>
      <c r="V98" s="89"/>
    </row>
    <row r="99" spans="2:22" ht="18.75" customHeight="1" x14ac:dyDescent="0.25">
      <c r="B99" s="156">
        <v>83</v>
      </c>
      <c r="C99" s="68" t="str">
        <f>A.1_Update!C99</f>
        <v/>
      </c>
      <c r="D99" s="156" t="str">
        <f>IF('Form FGD RT Versi 1 Lembar A3'!R93="","",'Form FGD RT Versi 1 Lembar A3'!R93)</f>
        <v/>
      </c>
      <c r="E99" s="157" t="str">
        <f>IF('Form FGD RT Versi 1 Lembar A3'!S93="","",'Form FGD RT Versi 1 Lembar A3'!S93)</f>
        <v/>
      </c>
      <c r="F99" s="168" t="str">
        <f>IF('Form FGD RT Versi 1 Lembar A3'!T93="","",'Form FGD RT Versi 1 Lembar A3'!T93)</f>
        <v/>
      </c>
      <c r="G99" s="18" t="str">
        <f t="shared" si="9"/>
        <v/>
      </c>
      <c r="H99" s="563" t="str">
        <f>IF('Form FGD RT Versi 1 Lembar A3'!U93="","",'A.6.1'!V99)</f>
        <v/>
      </c>
      <c r="I99" s="816" t="str">
        <f t="shared" si="8"/>
        <v/>
      </c>
      <c r="J99" s="272" t="str">
        <f t="shared" si="10"/>
        <v/>
      </c>
      <c r="K99" s="812" t="str">
        <f t="shared" si="11"/>
        <v/>
      </c>
      <c r="L99" s="382" t="str">
        <f t="shared" si="12"/>
        <v/>
      </c>
      <c r="M99" s="156" t="str">
        <f>IF('Form FGD RT Versi 1 Lembar A3'!V93="","",'Form FGD RT Versi 1 Lembar A3'!V93)</f>
        <v/>
      </c>
      <c r="N99" s="359" t="str">
        <f>IF('Form FGD RT Versi 1 Lembar A3'!W93="","",'Form FGD RT Versi 1 Lembar A3'!W93)</f>
        <v/>
      </c>
      <c r="O99" s="156" t="str">
        <f>IF('Form FGD RT Versi 1 Lembar A3'!X93="","",'Form FGD RT Versi 1 Lembar A3'!X93)</f>
        <v/>
      </c>
      <c r="P99" s="359" t="str">
        <f>IF('Form FGD RT Versi 1 Lembar A3'!Y93="","",'Form FGD RT Versi 1 Lembar A3'!Y93)</f>
        <v/>
      </c>
      <c r="Q99" s="156" t="str">
        <f>IF('Form FGD RT Versi 1 Lembar A3'!Z93="","",'Form FGD RT Versi 1 Lembar A3'!Z93)</f>
        <v/>
      </c>
      <c r="R99" s="359" t="str">
        <f>IF('Form FGD RT Versi 1 Lembar A3'!AA93="","",'Form FGD RT Versi 1 Lembar A3'!AA93)</f>
        <v/>
      </c>
      <c r="S99" s="390" t="str">
        <f t="shared" si="13"/>
        <v/>
      </c>
      <c r="T99" s="577" t="e">
        <f t="shared" si="6"/>
        <v>#VALUE!</v>
      </c>
      <c r="V99" s="89"/>
    </row>
    <row r="100" spans="2:22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A3'!R94="","",'Form FGD RT Versi 1 Lembar A3'!R94)</f>
        <v/>
      </c>
      <c r="E100" s="157" t="str">
        <f>IF('Form FGD RT Versi 1 Lembar A3'!S94="","",'Form FGD RT Versi 1 Lembar A3'!S94)</f>
        <v/>
      </c>
      <c r="F100" s="168" t="str">
        <f>IF('Form FGD RT Versi 1 Lembar A3'!T94="","",'Form FGD RT Versi 1 Lembar A3'!T94)</f>
        <v/>
      </c>
      <c r="G100" s="18" t="str">
        <f t="shared" si="9"/>
        <v/>
      </c>
      <c r="H100" s="563" t="str">
        <f>IF('Form FGD RT Versi 1 Lembar A3'!U94="","",'A.6.1'!V100)</f>
        <v/>
      </c>
      <c r="I100" s="816" t="str">
        <f t="shared" si="8"/>
        <v/>
      </c>
      <c r="J100" s="272" t="str">
        <f t="shared" si="10"/>
        <v/>
      </c>
      <c r="K100" s="812" t="str">
        <f t="shared" si="11"/>
        <v/>
      </c>
      <c r="L100" s="382" t="str">
        <f t="shared" si="12"/>
        <v/>
      </c>
      <c r="M100" s="156" t="str">
        <f>IF('Form FGD RT Versi 1 Lembar A3'!V94="","",'Form FGD RT Versi 1 Lembar A3'!V94)</f>
        <v/>
      </c>
      <c r="N100" s="359" t="str">
        <f>IF('Form FGD RT Versi 1 Lembar A3'!W94="","",'Form FGD RT Versi 1 Lembar A3'!W94)</f>
        <v/>
      </c>
      <c r="O100" s="156" t="str">
        <f>IF('Form FGD RT Versi 1 Lembar A3'!X94="","",'Form FGD RT Versi 1 Lembar A3'!X94)</f>
        <v/>
      </c>
      <c r="P100" s="359" t="str">
        <f>IF('Form FGD RT Versi 1 Lembar A3'!Y94="","",'Form FGD RT Versi 1 Lembar A3'!Y94)</f>
        <v/>
      </c>
      <c r="Q100" s="156" t="str">
        <f>IF('Form FGD RT Versi 1 Lembar A3'!Z94="","",'Form FGD RT Versi 1 Lembar A3'!Z94)</f>
        <v/>
      </c>
      <c r="R100" s="359" t="str">
        <f>IF('Form FGD RT Versi 1 Lembar A3'!AA94="","",'Form FGD RT Versi 1 Lembar A3'!AA94)</f>
        <v/>
      </c>
      <c r="S100" s="390" t="str">
        <f t="shared" si="13"/>
        <v/>
      </c>
      <c r="T100" s="577" t="e">
        <f t="shared" si="6"/>
        <v>#VALUE!</v>
      </c>
      <c r="V100" s="89"/>
    </row>
    <row r="101" spans="2:22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A3'!R95="","",'Form FGD RT Versi 1 Lembar A3'!R95)</f>
        <v/>
      </c>
      <c r="E101" s="157" t="str">
        <f>IF('Form FGD RT Versi 1 Lembar A3'!S95="","",'Form FGD RT Versi 1 Lembar A3'!S95)</f>
        <v/>
      </c>
      <c r="F101" s="168" t="str">
        <f>IF('Form FGD RT Versi 1 Lembar A3'!T95="","",'Form FGD RT Versi 1 Lembar A3'!T95)</f>
        <v/>
      </c>
      <c r="G101" s="18" t="str">
        <f t="shared" si="9"/>
        <v/>
      </c>
      <c r="H101" s="563" t="str">
        <f>IF('Form FGD RT Versi 1 Lembar A3'!U95="","",'A.6.1'!V101)</f>
        <v/>
      </c>
      <c r="I101" s="816" t="str">
        <f t="shared" si="8"/>
        <v/>
      </c>
      <c r="J101" s="272" t="str">
        <f t="shared" si="10"/>
        <v/>
      </c>
      <c r="K101" s="812" t="str">
        <f t="shared" si="11"/>
        <v/>
      </c>
      <c r="L101" s="382" t="str">
        <f t="shared" si="12"/>
        <v/>
      </c>
      <c r="M101" s="156" t="str">
        <f>IF('Form FGD RT Versi 1 Lembar A3'!V95="","",'Form FGD RT Versi 1 Lembar A3'!V95)</f>
        <v/>
      </c>
      <c r="N101" s="359" t="str">
        <f>IF('Form FGD RT Versi 1 Lembar A3'!W95="","",'Form FGD RT Versi 1 Lembar A3'!W95)</f>
        <v/>
      </c>
      <c r="O101" s="156" t="str">
        <f>IF('Form FGD RT Versi 1 Lembar A3'!X95="","",'Form FGD RT Versi 1 Lembar A3'!X95)</f>
        <v/>
      </c>
      <c r="P101" s="359" t="str">
        <f>IF('Form FGD RT Versi 1 Lembar A3'!Y95="","",'Form FGD RT Versi 1 Lembar A3'!Y95)</f>
        <v/>
      </c>
      <c r="Q101" s="156" t="str">
        <f>IF('Form FGD RT Versi 1 Lembar A3'!Z95="","",'Form FGD RT Versi 1 Lembar A3'!Z95)</f>
        <v/>
      </c>
      <c r="R101" s="359" t="str">
        <f>IF('Form FGD RT Versi 1 Lembar A3'!AA95="","",'Form FGD RT Versi 1 Lembar A3'!AA95)</f>
        <v/>
      </c>
      <c r="S101" s="390" t="str">
        <f t="shared" si="13"/>
        <v/>
      </c>
      <c r="T101" s="577" t="e">
        <f t="shared" si="6"/>
        <v>#VALUE!</v>
      </c>
      <c r="V101" s="89"/>
    </row>
    <row r="102" spans="2:22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A3'!R96="","",'Form FGD RT Versi 1 Lembar A3'!R96)</f>
        <v/>
      </c>
      <c r="E102" s="157" t="str">
        <f>IF('Form FGD RT Versi 1 Lembar A3'!S96="","",'Form FGD RT Versi 1 Lembar A3'!S96)</f>
        <v/>
      </c>
      <c r="F102" s="168" t="str">
        <f>IF('Form FGD RT Versi 1 Lembar A3'!T96="","",'Form FGD RT Versi 1 Lembar A3'!T96)</f>
        <v/>
      </c>
      <c r="G102" s="18" t="str">
        <f t="shared" si="9"/>
        <v/>
      </c>
      <c r="H102" s="563" t="str">
        <f>IF('Form FGD RT Versi 1 Lembar A3'!U96="","",'A.6.1'!V102)</f>
        <v/>
      </c>
      <c r="I102" s="816" t="str">
        <f t="shared" si="8"/>
        <v/>
      </c>
      <c r="J102" s="272" t="str">
        <f t="shared" si="10"/>
        <v/>
      </c>
      <c r="K102" s="812" t="str">
        <f t="shared" si="11"/>
        <v/>
      </c>
      <c r="L102" s="382" t="str">
        <f t="shared" si="12"/>
        <v/>
      </c>
      <c r="M102" s="156" t="str">
        <f>IF('Form FGD RT Versi 1 Lembar A3'!V96="","",'Form FGD RT Versi 1 Lembar A3'!V96)</f>
        <v/>
      </c>
      <c r="N102" s="359" t="str">
        <f>IF('Form FGD RT Versi 1 Lembar A3'!W96="","",'Form FGD RT Versi 1 Lembar A3'!W96)</f>
        <v/>
      </c>
      <c r="O102" s="156" t="str">
        <f>IF('Form FGD RT Versi 1 Lembar A3'!X96="","",'Form FGD RT Versi 1 Lembar A3'!X96)</f>
        <v/>
      </c>
      <c r="P102" s="359" t="str">
        <f>IF('Form FGD RT Versi 1 Lembar A3'!Y96="","",'Form FGD RT Versi 1 Lembar A3'!Y96)</f>
        <v/>
      </c>
      <c r="Q102" s="156" t="str">
        <f>IF('Form FGD RT Versi 1 Lembar A3'!Z96="","",'Form FGD RT Versi 1 Lembar A3'!Z96)</f>
        <v/>
      </c>
      <c r="R102" s="359" t="str">
        <f>IF('Form FGD RT Versi 1 Lembar A3'!AA96="","",'Form FGD RT Versi 1 Lembar A3'!AA96)</f>
        <v/>
      </c>
      <c r="S102" s="390" t="str">
        <f t="shared" si="13"/>
        <v/>
      </c>
      <c r="T102" s="577" t="e">
        <f t="shared" si="6"/>
        <v>#VALUE!</v>
      </c>
      <c r="V102" s="89"/>
    </row>
    <row r="103" spans="2:22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A3'!R97="","",'Form FGD RT Versi 1 Lembar A3'!R97)</f>
        <v/>
      </c>
      <c r="E103" s="157" t="str">
        <f>IF('Form FGD RT Versi 1 Lembar A3'!S97="","",'Form FGD RT Versi 1 Lembar A3'!S97)</f>
        <v/>
      </c>
      <c r="F103" s="168" t="str">
        <f>IF('Form FGD RT Versi 1 Lembar A3'!T97="","",'Form FGD RT Versi 1 Lembar A3'!T97)</f>
        <v/>
      </c>
      <c r="G103" s="18" t="str">
        <f t="shared" si="9"/>
        <v/>
      </c>
      <c r="H103" s="563" t="str">
        <f>IF('Form FGD RT Versi 1 Lembar A3'!U97="","",'A.6.1'!V103)</f>
        <v/>
      </c>
      <c r="I103" s="816" t="str">
        <f t="shared" si="8"/>
        <v/>
      </c>
      <c r="J103" s="272" t="str">
        <f t="shared" si="10"/>
        <v/>
      </c>
      <c r="K103" s="812" t="str">
        <f t="shared" si="11"/>
        <v/>
      </c>
      <c r="L103" s="382" t="str">
        <f t="shared" si="12"/>
        <v/>
      </c>
      <c r="M103" s="156" t="str">
        <f>IF('Form FGD RT Versi 1 Lembar A3'!V97="","",'Form FGD RT Versi 1 Lembar A3'!V97)</f>
        <v/>
      </c>
      <c r="N103" s="359" t="str">
        <f>IF('Form FGD RT Versi 1 Lembar A3'!W97="","",'Form FGD RT Versi 1 Lembar A3'!W97)</f>
        <v/>
      </c>
      <c r="O103" s="156" t="str">
        <f>IF('Form FGD RT Versi 1 Lembar A3'!X97="","",'Form FGD RT Versi 1 Lembar A3'!X97)</f>
        <v/>
      </c>
      <c r="P103" s="359" t="str">
        <f>IF('Form FGD RT Versi 1 Lembar A3'!Y97="","",'Form FGD RT Versi 1 Lembar A3'!Y97)</f>
        <v/>
      </c>
      <c r="Q103" s="156" t="str">
        <f>IF('Form FGD RT Versi 1 Lembar A3'!Z97="","",'Form FGD RT Versi 1 Lembar A3'!Z97)</f>
        <v/>
      </c>
      <c r="R103" s="359" t="str">
        <f>IF('Form FGD RT Versi 1 Lembar A3'!AA97="","",'Form FGD RT Versi 1 Lembar A3'!AA97)</f>
        <v/>
      </c>
      <c r="S103" s="390" t="str">
        <f t="shared" si="13"/>
        <v/>
      </c>
      <c r="T103" s="577" t="e">
        <f t="shared" si="6"/>
        <v>#VALUE!</v>
      </c>
      <c r="V103" s="89"/>
    </row>
    <row r="104" spans="2:22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A3'!R98="","",'Form FGD RT Versi 1 Lembar A3'!R98)</f>
        <v/>
      </c>
      <c r="E104" s="157" t="str">
        <f>IF('Form FGD RT Versi 1 Lembar A3'!S98="","",'Form FGD RT Versi 1 Lembar A3'!S98)</f>
        <v/>
      </c>
      <c r="F104" s="168" t="str">
        <f>IF('Form FGD RT Versi 1 Lembar A3'!T98="","",'Form FGD RT Versi 1 Lembar A3'!T98)</f>
        <v/>
      </c>
      <c r="G104" s="18" t="str">
        <f t="shared" si="9"/>
        <v/>
      </c>
      <c r="H104" s="563" t="str">
        <f>IF('Form FGD RT Versi 1 Lembar A3'!U98="","",'A.6.1'!V104)</f>
        <v/>
      </c>
      <c r="I104" s="816" t="str">
        <f t="shared" si="8"/>
        <v/>
      </c>
      <c r="J104" s="272" t="str">
        <f t="shared" si="10"/>
        <v/>
      </c>
      <c r="K104" s="812" t="str">
        <f t="shared" si="11"/>
        <v/>
      </c>
      <c r="L104" s="382" t="str">
        <f t="shared" si="12"/>
        <v/>
      </c>
      <c r="M104" s="156" t="str">
        <f>IF('Form FGD RT Versi 1 Lembar A3'!V98="","",'Form FGD RT Versi 1 Lembar A3'!V98)</f>
        <v/>
      </c>
      <c r="N104" s="359" t="str">
        <f>IF('Form FGD RT Versi 1 Lembar A3'!W98="","",'Form FGD RT Versi 1 Lembar A3'!W98)</f>
        <v/>
      </c>
      <c r="O104" s="156" t="str">
        <f>IF('Form FGD RT Versi 1 Lembar A3'!X98="","",'Form FGD RT Versi 1 Lembar A3'!X98)</f>
        <v/>
      </c>
      <c r="P104" s="359" t="str">
        <f>IF('Form FGD RT Versi 1 Lembar A3'!Y98="","",'Form FGD RT Versi 1 Lembar A3'!Y98)</f>
        <v/>
      </c>
      <c r="Q104" s="156" t="str">
        <f>IF('Form FGD RT Versi 1 Lembar A3'!Z98="","",'Form FGD RT Versi 1 Lembar A3'!Z98)</f>
        <v/>
      </c>
      <c r="R104" s="359" t="str">
        <f>IF('Form FGD RT Versi 1 Lembar A3'!AA98="","",'Form FGD RT Versi 1 Lembar A3'!AA98)</f>
        <v/>
      </c>
      <c r="S104" s="390" t="str">
        <f t="shared" si="13"/>
        <v/>
      </c>
      <c r="T104" s="577" t="e">
        <f t="shared" si="6"/>
        <v>#VALUE!</v>
      </c>
      <c r="V104" s="89"/>
    </row>
    <row r="105" spans="2:22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A3'!R99="","",'Form FGD RT Versi 1 Lembar A3'!R99)</f>
        <v/>
      </c>
      <c r="E105" s="157" t="str">
        <f>IF('Form FGD RT Versi 1 Lembar A3'!S99="","",'Form FGD RT Versi 1 Lembar A3'!S99)</f>
        <v/>
      </c>
      <c r="F105" s="168" t="str">
        <f>IF('Form FGD RT Versi 1 Lembar A3'!T99="","",'Form FGD RT Versi 1 Lembar A3'!T99)</f>
        <v/>
      </c>
      <c r="G105" s="18" t="str">
        <f t="shared" si="9"/>
        <v/>
      </c>
      <c r="H105" s="563" t="str">
        <f>IF('Form FGD RT Versi 1 Lembar A3'!U99="","",'A.6.1'!V105)</f>
        <v/>
      </c>
      <c r="I105" s="816" t="str">
        <f t="shared" si="8"/>
        <v/>
      </c>
      <c r="J105" s="272" t="str">
        <f t="shared" si="10"/>
        <v/>
      </c>
      <c r="K105" s="812" t="str">
        <f t="shared" si="11"/>
        <v/>
      </c>
      <c r="L105" s="382" t="str">
        <f t="shared" si="12"/>
        <v/>
      </c>
      <c r="M105" s="156" t="str">
        <f>IF('Form FGD RT Versi 1 Lembar A3'!V99="","",'Form FGD RT Versi 1 Lembar A3'!V99)</f>
        <v/>
      </c>
      <c r="N105" s="359" t="str">
        <f>IF('Form FGD RT Versi 1 Lembar A3'!W99="","",'Form FGD RT Versi 1 Lembar A3'!W99)</f>
        <v/>
      </c>
      <c r="O105" s="156" t="str">
        <f>IF('Form FGD RT Versi 1 Lembar A3'!X99="","",'Form FGD RT Versi 1 Lembar A3'!X99)</f>
        <v/>
      </c>
      <c r="P105" s="359" t="str">
        <f>IF('Form FGD RT Versi 1 Lembar A3'!Y99="","",'Form FGD RT Versi 1 Lembar A3'!Y99)</f>
        <v/>
      </c>
      <c r="Q105" s="156" t="str">
        <f>IF('Form FGD RT Versi 1 Lembar A3'!Z99="","",'Form FGD RT Versi 1 Lembar A3'!Z99)</f>
        <v/>
      </c>
      <c r="R105" s="359" t="str">
        <f>IF('Form FGD RT Versi 1 Lembar A3'!AA99="","",'Form FGD RT Versi 1 Lembar A3'!AA99)</f>
        <v/>
      </c>
      <c r="S105" s="390" t="str">
        <f t="shared" si="13"/>
        <v/>
      </c>
      <c r="T105" s="577" t="e">
        <f t="shared" si="6"/>
        <v>#VALUE!</v>
      </c>
      <c r="V105" s="89"/>
    </row>
    <row r="106" spans="2:22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A3'!R100="","",'Form FGD RT Versi 1 Lembar A3'!R100)</f>
        <v/>
      </c>
      <c r="E106" s="157" t="str">
        <f>IF('Form FGD RT Versi 1 Lembar A3'!S100="","",'Form FGD RT Versi 1 Lembar A3'!S100)</f>
        <v/>
      </c>
      <c r="F106" s="168" t="str">
        <f>IF('Form FGD RT Versi 1 Lembar A3'!T100="","",'Form FGD RT Versi 1 Lembar A3'!T100)</f>
        <v/>
      </c>
      <c r="G106" s="18" t="str">
        <f t="shared" si="9"/>
        <v/>
      </c>
      <c r="H106" s="563" t="str">
        <f>IF('Form FGD RT Versi 1 Lembar A3'!U100="","",'A.6.1'!V106)</f>
        <v/>
      </c>
      <c r="I106" s="816" t="str">
        <f t="shared" si="8"/>
        <v/>
      </c>
      <c r="J106" s="272" t="str">
        <f t="shared" si="10"/>
        <v/>
      </c>
      <c r="K106" s="812" t="str">
        <f t="shared" si="11"/>
        <v/>
      </c>
      <c r="L106" s="382" t="str">
        <f t="shared" si="12"/>
        <v/>
      </c>
      <c r="M106" s="156" t="str">
        <f>IF('Form FGD RT Versi 1 Lembar A3'!V100="","",'Form FGD RT Versi 1 Lembar A3'!V100)</f>
        <v/>
      </c>
      <c r="N106" s="359" t="str">
        <f>IF('Form FGD RT Versi 1 Lembar A3'!W100="","",'Form FGD RT Versi 1 Lembar A3'!W100)</f>
        <v/>
      </c>
      <c r="O106" s="156" t="str">
        <f>IF('Form FGD RT Versi 1 Lembar A3'!X100="","",'Form FGD RT Versi 1 Lembar A3'!X100)</f>
        <v/>
      </c>
      <c r="P106" s="359" t="str">
        <f>IF('Form FGD RT Versi 1 Lembar A3'!Y100="","",'Form FGD RT Versi 1 Lembar A3'!Y100)</f>
        <v/>
      </c>
      <c r="Q106" s="156" t="str">
        <f>IF('Form FGD RT Versi 1 Lembar A3'!Z100="","",'Form FGD RT Versi 1 Lembar A3'!Z100)</f>
        <v/>
      </c>
      <c r="R106" s="359" t="str">
        <f>IF('Form FGD RT Versi 1 Lembar A3'!AA100="","",'Form FGD RT Versi 1 Lembar A3'!AA100)</f>
        <v/>
      </c>
      <c r="S106" s="390" t="str">
        <f t="shared" si="13"/>
        <v/>
      </c>
      <c r="T106" s="577" t="e">
        <f t="shared" si="6"/>
        <v>#VALUE!</v>
      </c>
      <c r="V106" s="89"/>
    </row>
    <row r="107" spans="2:22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A3'!R101="","",'Form FGD RT Versi 1 Lembar A3'!R101)</f>
        <v/>
      </c>
      <c r="E107" s="157" t="str">
        <f>IF('Form FGD RT Versi 1 Lembar A3'!S101="","",'Form FGD RT Versi 1 Lembar A3'!S101)</f>
        <v/>
      </c>
      <c r="F107" s="168" t="str">
        <f>IF('Form FGD RT Versi 1 Lembar A3'!T101="","",'Form FGD RT Versi 1 Lembar A3'!T101)</f>
        <v/>
      </c>
      <c r="G107" s="18" t="str">
        <f t="shared" si="9"/>
        <v/>
      </c>
      <c r="H107" s="563" t="str">
        <f>IF('Form FGD RT Versi 1 Lembar A3'!U101="","",'A.6.1'!V107)</f>
        <v/>
      </c>
      <c r="I107" s="816" t="str">
        <f t="shared" si="8"/>
        <v/>
      </c>
      <c r="J107" s="272" t="str">
        <f t="shared" si="10"/>
        <v/>
      </c>
      <c r="K107" s="812" t="str">
        <f t="shared" si="11"/>
        <v/>
      </c>
      <c r="L107" s="382" t="str">
        <f t="shared" si="12"/>
        <v/>
      </c>
      <c r="M107" s="156" t="str">
        <f>IF('Form FGD RT Versi 1 Lembar A3'!V101="","",'Form FGD RT Versi 1 Lembar A3'!V101)</f>
        <v/>
      </c>
      <c r="N107" s="359" t="str">
        <f>IF('Form FGD RT Versi 1 Lembar A3'!W101="","",'Form FGD RT Versi 1 Lembar A3'!W101)</f>
        <v/>
      </c>
      <c r="O107" s="156" t="str">
        <f>IF('Form FGD RT Versi 1 Lembar A3'!X101="","",'Form FGD RT Versi 1 Lembar A3'!X101)</f>
        <v/>
      </c>
      <c r="P107" s="359" t="str">
        <f>IF('Form FGD RT Versi 1 Lembar A3'!Y101="","",'Form FGD RT Versi 1 Lembar A3'!Y101)</f>
        <v/>
      </c>
      <c r="Q107" s="156" t="str">
        <f>IF('Form FGD RT Versi 1 Lembar A3'!Z101="","",'Form FGD RT Versi 1 Lembar A3'!Z101)</f>
        <v/>
      </c>
      <c r="R107" s="359" t="str">
        <f>IF('Form FGD RT Versi 1 Lembar A3'!AA101="","",'Form FGD RT Versi 1 Lembar A3'!AA101)</f>
        <v/>
      </c>
      <c r="S107" s="390" t="str">
        <f t="shared" si="13"/>
        <v/>
      </c>
      <c r="T107" s="577" t="e">
        <f t="shared" si="6"/>
        <v>#VALUE!</v>
      </c>
      <c r="V107" s="89"/>
    </row>
    <row r="108" spans="2:22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A3'!R102="","",'Form FGD RT Versi 1 Lembar A3'!R102)</f>
        <v/>
      </c>
      <c r="E108" s="157" t="str">
        <f>IF('Form FGD RT Versi 1 Lembar A3'!S102="","",'Form FGD RT Versi 1 Lembar A3'!S102)</f>
        <v/>
      </c>
      <c r="F108" s="168" t="str">
        <f>IF('Form FGD RT Versi 1 Lembar A3'!T102="","",'Form FGD RT Versi 1 Lembar A3'!T102)</f>
        <v/>
      </c>
      <c r="G108" s="18" t="str">
        <f t="shared" si="9"/>
        <v/>
      </c>
      <c r="H108" s="563" t="str">
        <f>IF('Form FGD RT Versi 1 Lembar A3'!U102="","",'A.6.1'!V108)</f>
        <v/>
      </c>
      <c r="I108" s="816" t="str">
        <f t="shared" si="8"/>
        <v/>
      </c>
      <c r="J108" s="272" t="str">
        <f t="shared" si="10"/>
        <v/>
      </c>
      <c r="K108" s="812" t="str">
        <f t="shared" si="11"/>
        <v/>
      </c>
      <c r="L108" s="382" t="str">
        <f t="shared" si="12"/>
        <v/>
      </c>
      <c r="M108" s="156" t="str">
        <f>IF('Form FGD RT Versi 1 Lembar A3'!V102="","",'Form FGD RT Versi 1 Lembar A3'!V102)</f>
        <v/>
      </c>
      <c r="N108" s="359" t="str">
        <f>IF('Form FGD RT Versi 1 Lembar A3'!W102="","",'Form FGD RT Versi 1 Lembar A3'!W102)</f>
        <v/>
      </c>
      <c r="O108" s="156" t="str">
        <f>IF('Form FGD RT Versi 1 Lembar A3'!X102="","",'Form FGD RT Versi 1 Lembar A3'!X102)</f>
        <v/>
      </c>
      <c r="P108" s="359" t="str">
        <f>IF('Form FGD RT Versi 1 Lembar A3'!Y102="","",'Form FGD RT Versi 1 Lembar A3'!Y102)</f>
        <v/>
      </c>
      <c r="Q108" s="156" t="str">
        <f>IF('Form FGD RT Versi 1 Lembar A3'!Z102="","",'Form FGD RT Versi 1 Lembar A3'!Z102)</f>
        <v/>
      </c>
      <c r="R108" s="359" t="str">
        <f>IF('Form FGD RT Versi 1 Lembar A3'!AA102="","",'Form FGD RT Versi 1 Lembar A3'!AA102)</f>
        <v/>
      </c>
      <c r="S108" s="390" t="str">
        <f t="shared" si="13"/>
        <v/>
      </c>
      <c r="T108" s="577" t="e">
        <f t="shared" si="6"/>
        <v>#VALUE!</v>
      </c>
      <c r="V108" s="89"/>
    </row>
    <row r="109" spans="2:22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A3'!R103="","",'Form FGD RT Versi 1 Lembar A3'!R103)</f>
        <v/>
      </c>
      <c r="E109" s="157" t="str">
        <f>IF('Form FGD RT Versi 1 Lembar A3'!S103="","",'Form FGD RT Versi 1 Lembar A3'!S103)</f>
        <v/>
      </c>
      <c r="F109" s="168" t="str">
        <f>IF('Form FGD RT Versi 1 Lembar A3'!T103="","",'Form FGD RT Versi 1 Lembar A3'!T103)</f>
        <v/>
      </c>
      <c r="G109" s="18" t="str">
        <f t="shared" si="9"/>
        <v/>
      </c>
      <c r="H109" s="563" t="str">
        <f>IF('Form FGD RT Versi 1 Lembar A3'!U103="","",'A.6.1'!V109)</f>
        <v/>
      </c>
      <c r="I109" s="816" t="str">
        <f t="shared" si="8"/>
        <v/>
      </c>
      <c r="J109" s="272" t="str">
        <f t="shared" si="10"/>
        <v/>
      </c>
      <c r="K109" s="812" t="str">
        <f t="shared" si="11"/>
        <v/>
      </c>
      <c r="L109" s="382" t="str">
        <f t="shared" si="12"/>
        <v/>
      </c>
      <c r="M109" s="156" t="str">
        <f>IF('Form FGD RT Versi 1 Lembar A3'!V103="","",'Form FGD RT Versi 1 Lembar A3'!V103)</f>
        <v/>
      </c>
      <c r="N109" s="359" t="str">
        <f>IF('Form FGD RT Versi 1 Lembar A3'!W103="","",'Form FGD RT Versi 1 Lembar A3'!W103)</f>
        <v/>
      </c>
      <c r="O109" s="156" t="str">
        <f>IF('Form FGD RT Versi 1 Lembar A3'!X103="","",'Form FGD RT Versi 1 Lembar A3'!X103)</f>
        <v/>
      </c>
      <c r="P109" s="359" t="str">
        <f>IF('Form FGD RT Versi 1 Lembar A3'!Y103="","",'Form FGD RT Versi 1 Lembar A3'!Y103)</f>
        <v/>
      </c>
      <c r="Q109" s="156" t="str">
        <f>IF('Form FGD RT Versi 1 Lembar A3'!Z103="","",'Form FGD RT Versi 1 Lembar A3'!Z103)</f>
        <v/>
      </c>
      <c r="R109" s="359" t="str">
        <f>IF('Form FGD RT Versi 1 Lembar A3'!AA103="","",'Form FGD RT Versi 1 Lembar A3'!AA103)</f>
        <v/>
      </c>
      <c r="S109" s="390" t="str">
        <f t="shared" si="13"/>
        <v/>
      </c>
      <c r="T109" s="577" t="e">
        <f t="shared" si="6"/>
        <v>#VALUE!</v>
      </c>
      <c r="V109" s="89"/>
    </row>
    <row r="110" spans="2:22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A3'!R104="","",'Form FGD RT Versi 1 Lembar A3'!R104)</f>
        <v/>
      </c>
      <c r="E110" s="157" t="str">
        <f>IF('Form FGD RT Versi 1 Lembar A3'!S104="","",'Form FGD RT Versi 1 Lembar A3'!S104)</f>
        <v/>
      </c>
      <c r="F110" s="168" t="str">
        <f>IF('Form FGD RT Versi 1 Lembar A3'!T104="","",'Form FGD RT Versi 1 Lembar A3'!T104)</f>
        <v/>
      </c>
      <c r="G110" s="18" t="str">
        <f t="shared" si="9"/>
        <v/>
      </c>
      <c r="H110" s="563" t="str">
        <f>IF('Form FGD RT Versi 1 Lembar A3'!U104="","",'A.6.1'!V110)</f>
        <v/>
      </c>
      <c r="I110" s="816" t="str">
        <f t="shared" si="8"/>
        <v/>
      </c>
      <c r="J110" s="272" t="str">
        <f t="shared" si="10"/>
        <v/>
      </c>
      <c r="K110" s="812" t="str">
        <f t="shared" si="11"/>
        <v/>
      </c>
      <c r="L110" s="382" t="str">
        <f t="shared" si="12"/>
        <v/>
      </c>
      <c r="M110" s="156" t="str">
        <f>IF('Form FGD RT Versi 1 Lembar A3'!V104="","",'Form FGD RT Versi 1 Lembar A3'!V104)</f>
        <v/>
      </c>
      <c r="N110" s="359" t="str">
        <f>IF('Form FGD RT Versi 1 Lembar A3'!W104="","",'Form FGD RT Versi 1 Lembar A3'!W104)</f>
        <v/>
      </c>
      <c r="O110" s="156" t="str">
        <f>IF('Form FGD RT Versi 1 Lembar A3'!X104="","",'Form FGD RT Versi 1 Lembar A3'!X104)</f>
        <v/>
      </c>
      <c r="P110" s="359" t="str">
        <f>IF('Form FGD RT Versi 1 Lembar A3'!Y104="","",'Form FGD RT Versi 1 Lembar A3'!Y104)</f>
        <v/>
      </c>
      <c r="Q110" s="156" t="str">
        <f>IF('Form FGD RT Versi 1 Lembar A3'!Z104="","",'Form FGD RT Versi 1 Lembar A3'!Z104)</f>
        <v/>
      </c>
      <c r="R110" s="359" t="str">
        <f>IF('Form FGD RT Versi 1 Lembar A3'!AA104="","",'Form FGD RT Versi 1 Lembar A3'!AA104)</f>
        <v/>
      </c>
      <c r="S110" s="390" t="str">
        <f t="shared" si="13"/>
        <v/>
      </c>
      <c r="T110" s="577" t="e">
        <f t="shared" si="6"/>
        <v>#VALUE!</v>
      </c>
      <c r="V110" s="89"/>
    </row>
    <row r="111" spans="2:22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A3'!R105="","",'Form FGD RT Versi 1 Lembar A3'!R105)</f>
        <v/>
      </c>
      <c r="E111" s="157" t="str">
        <f>IF('Form FGD RT Versi 1 Lembar A3'!S105="","",'Form FGD RT Versi 1 Lembar A3'!S105)</f>
        <v/>
      </c>
      <c r="F111" s="168" t="str">
        <f>IF('Form FGD RT Versi 1 Lembar A3'!T105="","",'Form FGD RT Versi 1 Lembar A3'!T105)</f>
        <v/>
      </c>
      <c r="G111" s="18" t="str">
        <f t="shared" si="9"/>
        <v/>
      </c>
      <c r="H111" s="563" t="str">
        <f>IF('Form FGD RT Versi 1 Lembar A3'!U105="","",'A.6.1'!V111)</f>
        <v/>
      </c>
      <c r="I111" s="816" t="str">
        <f t="shared" si="8"/>
        <v/>
      </c>
      <c r="J111" s="272" t="str">
        <f t="shared" si="10"/>
        <v/>
      </c>
      <c r="K111" s="812" t="str">
        <f t="shared" si="11"/>
        <v/>
      </c>
      <c r="L111" s="382" t="str">
        <f t="shared" si="12"/>
        <v/>
      </c>
      <c r="M111" s="156" t="str">
        <f>IF('Form FGD RT Versi 1 Lembar A3'!V105="","",'Form FGD RT Versi 1 Lembar A3'!V105)</f>
        <v/>
      </c>
      <c r="N111" s="359" t="str">
        <f>IF('Form FGD RT Versi 1 Lembar A3'!W105="","",'Form FGD RT Versi 1 Lembar A3'!W105)</f>
        <v/>
      </c>
      <c r="O111" s="156" t="str">
        <f>IF('Form FGD RT Versi 1 Lembar A3'!X105="","",'Form FGD RT Versi 1 Lembar A3'!X105)</f>
        <v/>
      </c>
      <c r="P111" s="359" t="str">
        <f>IF('Form FGD RT Versi 1 Lembar A3'!Y105="","",'Form FGD RT Versi 1 Lembar A3'!Y105)</f>
        <v/>
      </c>
      <c r="Q111" s="156" t="str">
        <f>IF('Form FGD RT Versi 1 Lembar A3'!Z105="","",'Form FGD RT Versi 1 Lembar A3'!Z105)</f>
        <v/>
      </c>
      <c r="R111" s="359" t="str">
        <f>IF('Form FGD RT Versi 1 Lembar A3'!AA105="","",'Form FGD RT Versi 1 Lembar A3'!AA105)</f>
        <v/>
      </c>
      <c r="S111" s="390" t="str">
        <f t="shared" si="13"/>
        <v/>
      </c>
      <c r="T111" s="577" t="e">
        <f t="shared" si="6"/>
        <v>#VALUE!</v>
      </c>
      <c r="V111" s="89"/>
    </row>
    <row r="112" spans="2:22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A3'!R106="","",'Form FGD RT Versi 1 Lembar A3'!R106)</f>
        <v/>
      </c>
      <c r="E112" s="157" t="str">
        <f>IF('Form FGD RT Versi 1 Lembar A3'!S106="","",'Form FGD RT Versi 1 Lembar A3'!S106)</f>
        <v/>
      </c>
      <c r="F112" s="168" t="str">
        <f>IF('Form FGD RT Versi 1 Lembar A3'!T106="","",'Form FGD RT Versi 1 Lembar A3'!T106)</f>
        <v/>
      </c>
      <c r="G112" s="18" t="str">
        <f t="shared" si="9"/>
        <v/>
      </c>
      <c r="H112" s="563" t="str">
        <f>IF('Form FGD RT Versi 1 Lembar A3'!U106="","",'A.6.1'!V112)</f>
        <v/>
      </c>
      <c r="I112" s="816" t="str">
        <f t="shared" si="8"/>
        <v/>
      </c>
      <c r="J112" s="272" t="str">
        <f t="shared" si="10"/>
        <v/>
      </c>
      <c r="K112" s="812" t="str">
        <f t="shared" si="11"/>
        <v/>
      </c>
      <c r="L112" s="382" t="str">
        <f t="shared" si="12"/>
        <v/>
      </c>
      <c r="M112" s="156" t="str">
        <f>IF('Form FGD RT Versi 1 Lembar A3'!V106="","",'Form FGD RT Versi 1 Lembar A3'!V106)</f>
        <v/>
      </c>
      <c r="N112" s="359" t="str">
        <f>IF('Form FGD RT Versi 1 Lembar A3'!W106="","",'Form FGD RT Versi 1 Lembar A3'!W106)</f>
        <v/>
      </c>
      <c r="O112" s="156" t="str">
        <f>IF('Form FGD RT Versi 1 Lembar A3'!X106="","",'Form FGD RT Versi 1 Lembar A3'!X106)</f>
        <v/>
      </c>
      <c r="P112" s="359" t="str">
        <f>IF('Form FGD RT Versi 1 Lembar A3'!Y106="","",'Form FGD RT Versi 1 Lembar A3'!Y106)</f>
        <v/>
      </c>
      <c r="Q112" s="156" t="str">
        <f>IF('Form FGD RT Versi 1 Lembar A3'!Z106="","",'Form FGD RT Versi 1 Lembar A3'!Z106)</f>
        <v/>
      </c>
      <c r="R112" s="359" t="str">
        <f>IF('Form FGD RT Versi 1 Lembar A3'!AA106="","",'Form FGD RT Versi 1 Lembar A3'!AA106)</f>
        <v/>
      </c>
      <c r="S112" s="390" t="str">
        <f t="shared" si="13"/>
        <v/>
      </c>
      <c r="T112" s="577" t="e">
        <f t="shared" si="6"/>
        <v>#VALUE!</v>
      </c>
      <c r="V112" s="89"/>
    </row>
    <row r="113" spans="2:22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A3'!R107="","",'Form FGD RT Versi 1 Lembar A3'!R107)</f>
        <v/>
      </c>
      <c r="E113" s="157" t="str">
        <f>IF('Form FGD RT Versi 1 Lembar A3'!S107="","",'Form FGD RT Versi 1 Lembar A3'!S107)</f>
        <v/>
      </c>
      <c r="F113" s="168" t="str">
        <f>IF('Form FGD RT Versi 1 Lembar A3'!T107="","",'Form FGD RT Versi 1 Lembar A3'!T107)</f>
        <v/>
      </c>
      <c r="G113" s="18" t="str">
        <f t="shared" si="9"/>
        <v/>
      </c>
      <c r="H113" s="563" t="str">
        <f>IF('Form FGD RT Versi 1 Lembar A3'!U107="","",'A.6.1'!V113)</f>
        <v/>
      </c>
      <c r="I113" s="816" t="str">
        <f t="shared" ref="I113:I144" si="14">IFERROR(G113/H113,"")</f>
        <v/>
      </c>
      <c r="J113" s="272" t="str">
        <f t="shared" si="10"/>
        <v/>
      </c>
      <c r="K113" s="812" t="str">
        <f t="shared" si="11"/>
        <v/>
      </c>
      <c r="L113" s="382" t="str">
        <f t="shared" si="12"/>
        <v/>
      </c>
      <c r="M113" s="156" t="str">
        <f>IF('Form FGD RT Versi 1 Lembar A3'!V107="","",'Form FGD RT Versi 1 Lembar A3'!V107)</f>
        <v/>
      </c>
      <c r="N113" s="359" t="str">
        <f>IF('Form FGD RT Versi 1 Lembar A3'!W107="","",'Form FGD RT Versi 1 Lembar A3'!W107)</f>
        <v/>
      </c>
      <c r="O113" s="156" t="str">
        <f>IF('Form FGD RT Versi 1 Lembar A3'!X107="","",'Form FGD RT Versi 1 Lembar A3'!X107)</f>
        <v/>
      </c>
      <c r="P113" s="359" t="str">
        <f>IF('Form FGD RT Versi 1 Lembar A3'!Y107="","",'Form FGD RT Versi 1 Lembar A3'!Y107)</f>
        <v/>
      </c>
      <c r="Q113" s="156" t="str">
        <f>IF('Form FGD RT Versi 1 Lembar A3'!Z107="","",'Form FGD RT Versi 1 Lembar A3'!Z107)</f>
        <v/>
      </c>
      <c r="R113" s="359" t="str">
        <f>IF('Form FGD RT Versi 1 Lembar A3'!AA107="","",'Form FGD RT Versi 1 Lembar A3'!AA107)</f>
        <v/>
      </c>
      <c r="S113" s="390" t="str">
        <f t="shared" si="13"/>
        <v/>
      </c>
      <c r="T113" s="577" t="e">
        <f t="shared" si="6"/>
        <v>#VALUE!</v>
      </c>
      <c r="V113" s="89"/>
    </row>
    <row r="114" spans="2:22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A3'!R108="","",'Form FGD RT Versi 1 Lembar A3'!R108)</f>
        <v/>
      </c>
      <c r="E114" s="157" t="str">
        <f>IF('Form FGD RT Versi 1 Lembar A3'!S108="","",'Form FGD RT Versi 1 Lembar A3'!S108)</f>
        <v/>
      </c>
      <c r="F114" s="168" t="str">
        <f>IF('Form FGD RT Versi 1 Lembar A3'!T108="","",'Form FGD RT Versi 1 Lembar A3'!T108)</f>
        <v/>
      </c>
      <c r="G114" s="18" t="str">
        <f t="shared" si="9"/>
        <v/>
      </c>
      <c r="H114" s="563" t="str">
        <f>IF('Form FGD RT Versi 1 Lembar A3'!U108="","",'A.6.1'!V114)</f>
        <v/>
      </c>
      <c r="I114" s="816" t="str">
        <f t="shared" si="14"/>
        <v/>
      </c>
      <c r="J114" s="272" t="str">
        <f t="shared" si="10"/>
        <v/>
      </c>
      <c r="K114" s="812" t="str">
        <f t="shared" si="11"/>
        <v/>
      </c>
      <c r="L114" s="382" t="str">
        <f t="shared" si="12"/>
        <v/>
      </c>
      <c r="M114" s="156" t="str">
        <f>IF('Form FGD RT Versi 1 Lembar A3'!V108="","",'Form FGD RT Versi 1 Lembar A3'!V108)</f>
        <v/>
      </c>
      <c r="N114" s="359" t="str">
        <f>IF('Form FGD RT Versi 1 Lembar A3'!W108="","",'Form FGD RT Versi 1 Lembar A3'!W108)</f>
        <v/>
      </c>
      <c r="O114" s="156" t="str">
        <f>IF('Form FGD RT Versi 1 Lembar A3'!X108="","",'Form FGD RT Versi 1 Lembar A3'!X108)</f>
        <v/>
      </c>
      <c r="P114" s="359" t="str">
        <f>IF('Form FGD RT Versi 1 Lembar A3'!Y108="","",'Form FGD RT Versi 1 Lembar A3'!Y108)</f>
        <v/>
      </c>
      <c r="Q114" s="156" t="str">
        <f>IF('Form FGD RT Versi 1 Lembar A3'!Z108="","",'Form FGD RT Versi 1 Lembar A3'!Z108)</f>
        <v/>
      </c>
      <c r="R114" s="359" t="str">
        <f>IF('Form FGD RT Versi 1 Lembar A3'!AA108="","",'Form FGD RT Versi 1 Lembar A3'!AA108)</f>
        <v/>
      </c>
      <c r="S114" s="390" t="str">
        <f t="shared" si="13"/>
        <v/>
      </c>
      <c r="T114" s="577" t="e">
        <f t="shared" si="6"/>
        <v>#VALUE!</v>
      </c>
      <c r="V114" s="89"/>
    </row>
    <row r="115" spans="2:22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A3'!R109="","",'Form FGD RT Versi 1 Lembar A3'!R109)</f>
        <v/>
      </c>
      <c r="E115" s="157" t="str">
        <f>IF('Form FGD RT Versi 1 Lembar A3'!S109="","",'Form FGD RT Versi 1 Lembar A3'!S109)</f>
        <v/>
      </c>
      <c r="F115" s="168" t="str">
        <f>IF('Form FGD RT Versi 1 Lembar A3'!T109="","",'Form FGD RT Versi 1 Lembar A3'!T109)</f>
        <v/>
      </c>
      <c r="G115" s="18" t="str">
        <f t="shared" si="9"/>
        <v/>
      </c>
      <c r="H115" s="563" t="str">
        <f>IF('Form FGD RT Versi 1 Lembar A3'!U109="","",'A.6.1'!V115)</f>
        <v/>
      </c>
      <c r="I115" s="816" t="str">
        <f t="shared" si="14"/>
        <v/>
      </c>
      <c r="J115" s="272" t="str">
        <f t="shared" si="10"/>
        <v/>
      </c>
      <c r="K115" s="812" t="str">
        <f t="shared" si="11"/>
        <v/>
      </c>
      <c r="L115" s="382" t="str">
        <f t="shared" si="12"/>
        <v/>
      </c>
      <c r="M115" s="156" t="str">
        <f>IF('Form FGD RT Versi 1 Lembar A3'!V109="","",'Form FGD RT Versi 1 Lembar A3'!V109)</f>
        <v/>
      </c>
      <c r="N115" s="359" t="str">
        <f>IF('Form FGD RT Versi 1 Lembar A3'!W109="","",'Form FGD RT Versi 1 Lembar A3'!W109)</f>
        <v/>
      </c>
      <c r="O115" s="156" t="str">
        <f>IF('Form FGD RT Versi 1 Lembar A3'!X109="","",'Form FGD RT Versi 1 Lembar A3'!X109)</f>
        <v/>
      </c>
      <c r="P115" s="359" t="str">
        <f>IF('Form FGD RT Versi 1 Lembar A3'!Y109="","",'Form FGD RT Versi 1 Lembar A3'!Y109)</f>
        <v/>
      </c>
      <c r="Q115" s="156" t="str">
        <f>IF('Form FGD RT Versi 1 Lembar A3'!Z109="","",'Form FGD RT Versi 1 Lembar A3'!Z109)</f>
        <v/>
      </c>
      <c r="R115" s="359" t="str">
        <f>IF('Form FGD RT Versi 1 Lembar A3'!AA109="","",'Form FGD RT Versi 1 Lembar A3'!AA109)</f>
        <v/>
      </c>
      <c r="S115" s="390" t="str">
        <f t="shared" si="13"/>
        <v/>
      </c>
      <c r="T115" s="577" t="e">
        <f t="shared" si="6"/>
        <v>#VALUE!</v>
      </c>
      <c r="V115" s="89"/>
    </row>
    <row r="116" spans="2:22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A3'!R110="","",'Form FGD RT Versi 1 Lembar A3'!R110)</f>
        <v/>
      </c>
      <c r="E116" s="157" t="str">
        <f>IF('Form FGD RT Versi 1 Lembar A3'!S110="","",'Form FGD RT Versi 1 Lembar A3'!S110)</f>
        <v/>
      </c>
      <c r="F116" s="168" t="str">
        <f>IF('Form FGD RT Versi 1 Lembar A3'!T110="","",'Form FGD RT Versi 1 Lembar A3'!T110)</f>
        <v/>
      </c>
      <c r="G116" s="18" t="str">
        <f t="shared" si="9"/>
        <v/>
      </c>
      <c r="H116" s="563" t="str">
        <f>IF('Form FGD RT Versi 1 Lembar A3'!U110="","",'A.6.1'!V116)</f>
        <v/>
      </c>
      <c r="I116" s="816" t="str">
        <f t="shared" si="14"/>
        <v/>
      </c>
      <c r="J116" s="272" t="str">
        <f t="shared" si="10"/>
        <v/>
      </c>
      <c r="K116" s="812" t="str">
        <f t="shared" si="11"/>
        <v/>
      </c>
      <c r="L116" s="382" t="str">
        <f t="shared" si="12"/>
        <v/>
      </c>
      <c r="M116" s="156" t="str">
        <f>IF('Form FGD RT Versi 1 Lembar A3'!V110="","",'Form FGD RT Versi 1 Lembar A3'!V110)</f>
        <v/>
      </c>
      <c r="N116" s="359" t="str">
        <f>IF('Form FGD RT Versi 1 Lembar A3'!W110="","",'Form FGD RT Versi 1 Lembar A3'!W110)</f>
        <v/>
      </c>
      <c r="O116" s="156" t="str">
        <f>IF('Form FGD RT Versi 1 Lembar A3'!X110="","",'Form FGD RT Versi 1 Lembar A3'!X110)</f>
        <v/>
      </c>
      <c r="P116" s="359" t="str">
        <f>IF('Form FGD RT Versi 1 Lembar A3'!Y110="","",'Form FGD RT Versi 1 Lembar A3'!Y110)</f>
        <v/>
      </c>
      <c r="Q116" s="156" t="str">
        <f>IF('Form FGD RT Versi 1 Lembar A3'!Z110="","",'Form FGD RT Versi 1 Lembar A3'!Z110)</f>
        <v/>
      </c>
      <c r="R116" s="359" t="str">
        <f>IF('Form FGD RT Versi 1 Lembar A3'!AA110="","",'Form FGD RT Versi 1 Lembar A3'!AA110)</f>
        <v/>
      </c>
      <c r="S116" s="390" t="str">
        <f t="shared" si="13"/>
        <v/>
      </c>
      <c r="T116" s="577" t="e">
        <f t="shared" si="6"/>
        <v>#VALUE!</v>
      </c>
      <c r="V116" s="89"/>
    </row>
    <row r="117" spans="2:22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A3'!R111="","",'Form FGD RT Versi 1 Lembar A3'!R111)</f>
        <v/>
      </c>
      <c r="E117" s="157" t="str">
        <f>IF('Form FGD RT Versi 1 Lembar A3'!S111="","",'Form FGD RT Versi 1 Lembar A3'!S111)</f>
        <v/>
      </c>
      <c r="F117" s="168" t="str">
        <f>IF('Form FGD RT Versi 1 Lembar A3'!T111="","",'Form FGD RT Versi 1 Lembar A3'!T111)</f>
        <v/>
      </c>
      <c r="G117" s="18" t="str">
        <f t="shared" si="9"/>
        <v/>
      </c>
      <c r="H117" s="563" t="str">
        <f>IF('Form FGD RT Versi 1 Lembar A3'!U111="","",'A.6.1'!V117)</f>
        <v/>
      </c>
      <c r="I117" s="816" t="str">
        <f t="shared" si="14"/>
        <v/>
      </c>
      <c r="J117" s="272" t="str">
        <f t="shared" si="10"/>
        <v/>
      </c>
      <c r="K117" s="812" t="str">
        <f t="shared" si="11"/>
        <v/>
      </c>
      <c r="L117" s="382" t="str">
        <f t="shared" si="12"/>
        <v/>
      </c>
      <c r="M117" s="156" t="str">
        <f>IF('Form FGD RT Versi 1 Lembar A3'!V111="","",'Form FGD RT Versi 1 Lembar A3'!V111)</f>
        <v/>
      </c>
      <c r="N117" s="359" t="str">
        <f>IF('Form FGD RT Versi 1 Lembar A3'!W111="","",'Form FGD RT Versi 1 Lembar A3'!W111)</f>
        <v/>
      </c>
      <c r="O117" s="156" t="str">
        <f>IF('Form FGD RT Versi 1 Lembar A3'!X111="","",'Form FGD RT Versi 1 Lembar A3'!X111)</f>
        <v/>
      </c>
      <c r="P117" s="359" t="str">
        <f>IF('Form FGD RT Versi 1 Lembar A3'!Y111="","",'Form FGD RT Versi 1 Lembar A3'!Y111)</f>
        <v/>
      </c>
      <c r="Q117" s="156" t="str">
        <f>IF('Form FGD RT Versi 1 Lembar A3'!Z111="","",'Form FGD RT Versi 1 Lembar A3'!Z111)</f>
        <v/>
      </c>
      <c r="R117" s="359" t="str">
        <f>IF('Form FGD RT Versi 1 Lembar A3'!AA111="","",'Form FGD RT Versi 1 Lembar A3'!AA111)</f>
        <v/>
      </c>
      <c r="S117" s="390" t="str">
        <f t="shared" si="13"/>
        <v/>
      </c>
      <c r="T117" s="577" t="e">
        <f t="shared" si="6"/>
        <v>#VALUE!</v>
      </c>
      <c r="V117" s="89"/>
    </row>
    <row r="118" spans="2:22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A3'!R112="","",'Form FGD RT Versi 1 Lembar A3'!R112)</f>
        <v/>
      </c>
      <c r="E118" s="157" t="str">
        <f>IF('Form FGD RT Versi 1 Lembar A3'!S112="","",'Form FGD RT Versi 1 Lembar A3'!S112)</f>
        <v/>
      </c>
      <c r="F118" s="168" t="str">
        <f>IF('Form FGD RT Versi 1 Lembar A3'!T112="","",'Form FGD RT Versi 1 Lembar A3'!T112)</f>
        <v/>
      </c>
      <c r="G118" s="18" t="str">
        <f t="shared" si="9"/>
        <v/>
      </c>
      <c r="H118" s="563" t="str">
        <f>IF('Form FGD RT Versi 1 Lembar A3'!U112="","",'A.6.1'!V118)</f>
        <v/>
      </c>
      <c r="I118" s="816" t="str">
        <f t="shared" si="14"/>
        <v/>
      </c>
      <c r="J118" s="272" t="str">
        <f t="shared" si="10"/>
        <v/>
      </c>
      <c r="K118" s="812" t="str">
        <f t="shared" si="11"/>
        <v/>
      </c>
      <c r="L118" s="382" t="str">
        <f t="shared" si="12"/>
        <v/>
      </c>
      <c r="M118" s="156" t="str">
        <f>IF('Form FGD RT Versi 1 Lembar A3'!V112="","",'Form FGD RT Versi 1 Lembar A3'!V112)</f>
        <v/>
      </c>
      <c r="N118" s="359" t="str">
        <f>IF('Form FGD RT Versi 1 Lembar A3'!W112="","",'Form FGD RT Versi 1 Lembar A3'!W112)</f>
        <v/>
      </c>
      <c r="O118" s="156" t="str">
        <f>IF('Form FGD RT Versi 1 Lembar A3'!X112="","",'Form FGD RT Versi 1 Lembar A3'!X112)</f>
        <v/>
      </c>
      <c r="P118" s="359" t="str">
        <f>IF('Form FGD RT Versi 1 Lembar A3'!Y112="","",'Form FGD RT Versi 1 Lembar A3'!Y112)</f>
        <v/>
      </c>
      <c r="Q118" s="156" t="str">
        <f>IF('Form FGD RT Versi 1 Lembar A3'!Z112="","",'Form FGD RT Versi 1 Lembar A3'!Z112)</f>
        <v/>
      </c>
      <c r="R118" s="359" t="str">
        <f>IF('Form FGD RT Versi 1 Lembar A3'!AA112="","",'Form FGD RT Versi 1 Lembar A3'!AA112)</f>
        <v/>
      </c>
      <c r="S118" s="390" t="str">
        <f t="shared" si="13"/>
        <v/>
      </c>
      <c r="T118" s="577" t="e">
        <f t="shared" si="6"/>
        <v>#VALUE!</v>
      </c>
      <c r="V118" s="89"/>
    </row>
    <row r="119" spans="2:22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A3'!R113="","",'Form FGD RT Versi 1 Lembar A3'!R113)</f>
        <v/>
      </c>
      <c r="E119" s="157" t="str">
        <f>IF('Form FGD RT Versi 1 Lembar A3'!S113="","",'Form FGD RT Versi 1 Lembar A3'!S113)</f>
        <v/>
      </c>
      <c r="F119" s="168" t="str">
        <f>IF('Form FGD RT Versi 1 Lembar A3'!T113="","",'Form FGD RT Versi 1 Lembar A3'!T113)</f>
        <v/>
      </c>
      <c r="G119" s="18" t="str">
        <f t="shared" si="9"/>
        <v/>
      </c>
      <c r="H119" s="563" t="str">
        <f>IF('Form FGD RT Versi 1 Lembar A3'!U113="","",'A.6.1'!V119)</f>
        <v/>
      </c>
      <c r="I119" s="816" t="str">
        <f t="shared" si="14"/>
        <v/>
      </c>
      <c r="J119" s="272" t="str">
        <f t="shared" si="10"/>
        <v/>
      </c>
      <c r="K119" s="812" t="str">
        <f t="shared" si="11"/>
        <v/>
      </c>
      <c r="L119" s="382" t="str">
        <f t="shared" si="12"/>
        <v/>
      </c>
      <c r="M119" s="156" t="str">
        <f>IF('Form FGD RT Versi 1 Lembar A3'!V113="","",'Form FGD RT Versi 1 Lembar A3'!V113)</f>
        <v/>
      </c>
      <c r="N119" s="359" t="str">
        <f>IF('Form FGD RT Versi 1 Lembar A3'!W113="","",'Form FGD RT Versi 1 Lembar A3'!W113)</f>
        <v/>
      </c>
      <c r="O119" s="156" t="str">
        <f>IF('Form FGD RT Versi 1 Lembar A3'!X113="","",'Form FGD RT Versi 1 Lembar A3'!X113)</f>
        <v/>
      </c>
      <c r="P119" s="359" t="str">
        <f>IF('Form FGD RT Versi 1 Lembar A3'!Y113="","",'Form FGD RT Versi 1 Lembar A3'!Y113)</f>
        <v/>
      </c>
      <c r="Q119" s="156" t="str">
        <f>IF('Form FGD RT Versi 1 Lembar A3'!Z113="","",'Form FGD RT Versi 1 Lembar A3'!Z113)</f>
        <v/>
      </c>
      <c r="R119" s="359" t="str">
        <f>IF('Form FGD RT Versi 1 Lembar A3'!AA113="","",'Form FGD RT Versi 1 Lembar A3'!AA113)</f>
        <v/>
      </c>
      <c r="S119" s="390" t="str">
        <f t="shared" si="13"/>
        <v/>
      </c>
      <c r="T119" s="577" t="e">
        <f t="shared" si="6"/>
        <v>#VALUE!</v>
      </c>
      <c r="V119" s="89"/>
    </row>
    <row r="120" spans="2:22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A3'!R114="","",'Form FGD RT Versi 1 Lembar A3'!R114)</f>
        <v/>
      </c>
      <c r="E120" s="157" t="str">
        <f>IF('Form FGD RT Versi 1 Lembar A3'!S114="","",'Form FGD RT Versi 1 Lembar A3'!S114)</f>
        <v/>
      </c>
      <c r="F120" s="168" t="str">
        <f>IF('Form FGD RT Versi 1 Lembar A3'!T114="","",'Form FGD RT Versi 1 Lembar A3'!T114)</f>
        <v/>
      </c>
      <c r="G120" s="18" t="str">
        <f t="shared" si="9"/>
        <v/>
      </c>
      <c r="H120" s="563" t="str">
        <f>IF('Form FGD RT Versi 1 Lembar A3'!U114="","",'A.6.1'!V120)</f>
        <v/>
      </c>
      <c r="I120" s="816" t="str">
        <f t="shared" si="14"/>
        <v/>
      </c>
      <c r="J120" s="272" t="str">
        <f t="shared" si="10"/>
        <v/>
      </c>
      <c r="K120" s="812" t="str">
        <f t="shared" si="11"/>
        <v/>
      </c>
      <c r="L120" s="382" t="str">
        <f t="shared" si="12"/>
        <v/>
      </c>
      <c r="M120" s="156" t="str">
        <f>IF('Form FGD RT Versi 1 Lembar A3'!V114="","",'Form FGD RT Versi 1 Lembar A3'!V114)</f>
        <v/>
      </c>
      <c r="N120" s="359" t="str">
        <f>IF('Form FGD RT Versi 1 Lembar A3'!W114="","",'Form FGD RT Versi 1 Lembar A3'!W114)</f>
        <v/>
      </c>
      <c r="O120" s="156" t="str">
        <f>IF('Form FGD RT Versi 1 Lembar A3'!X114="","",'Form FGD RT Versi 1 Lembar A3'!X114)</f>
        <v/>
      </c>
      <c r="P120" s="359" t="str">
        <f>IF('Form FGD RT Versi 1 Lembar A3'!Y114="","",'Form FGD RT Versi 1 Lembar A3'!Y114)</f>
        <v/>
      </c>
      <c r="Q120" s="156" t="str">
        <f>IF('Form FGD RT Versi 1 Lembar A3'!Z114="","",'Form FGD RT Versi 1 Lembar A3'!Z114)</f>
        <v/>
      </c>
      <c r="R120" s="359" t="str">
        <f>IF('Form FGD RT Versi 1 Lembar A3'!AA114="","",'Form FGD RT Versi 1 Lembar A3'!AA114)</f>
        <v/>
      </c>
      <c r="S120" s="390" t="str">
        <f t="shared" si="13"/>
        <v/>
      </c>
      <c r="T120" s="577" t="e">
        <f t="shared" si="6"/>
        <v>#VALUE!</v>
      </c>
      <c r="V120" s="89"/>
    </row>
    <row r="121" spans="2:22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A3'!R115="","",'Form FGD RT Versi 1 Lembar A3'!R115)</f>
        <v/>
      </c>
      <c r="E121" s="157" t="str">
        <f>IF('Form FGD RT Versi 1 Lembar A3'!S115="","",'Form FGD RT Versi 1 Lembar A3'!S115)</f>
        <v/>
      </c>
      <c r="F121" s="168" t="str">
        <f>IF('Form FGD RT Versi 1 Lembar A3'!T115="","",'Form FGD RT Versi 1 Lembar A3'!T115)</f>
        <v/>
      </c>
      <c r="G121" s="18" t="str">
        <f t="shared" si="9"/>
        <v/>
      </c>
      <c r="H121" s="563" t="str">
        <f>IF('Form FGD RT Versi 1 Lembar A3'!U115="","",'A.6.1'!V121)</f>
        <v/>
      </c>
      <c r="I121" s="816" t="str">
        <f t="shared" si="14"/>
        <v/>
      </c>
      <c r="J121" s="272" t="str">
        <f t="shared" si="10"/>
        <v/>
      </c>
      <c r="K121" s="812" t="str">
        <f t="shared" si="11"/>
        <v/>
      </c>
      <c r="L121" s="382" t="str">
        <f t="shared" si="12"/>
        <v/>
      </c>
      <c r="M121" s="156" t="str">
        <f>IF('Form FGD RT Versi 1 Lembar A3'!V115="","",'Form FGD RT Versi 1 Lembar A3'!V115)</f>
        <v/>
      </c>
      <c r="N121" s="359" t="str">
        <f>IF('Form FGD RT Versi 1 Lembar A3'!W115="","",'Form FGD RT Versi 1 Lembar A3'!W115)</f>
        <v/>
      </c>
      <c r="O121" s="156" t="str">
        <f>IF('Form FGD RT Versi 1 Lembar A3'!X115="","",'Form FGD RT Versi 1 Lembar A3'!X115)</f>
        <v/>
      </c>
      <c r="P121" s="359" t="str">
        <f>IF('Form FGD RT Versi 1 Lembar A3'!Y115="","",'Form FGD RT Versi 1 Lembar A3'!Y115)</f>
        <v/>
      </c>
      <c r="Q121" s="156" t="str">
        <f>IF('Form FGD RT Versi 1 Lembar A3'!Z115="","",'Form FGD RT Versi 1 Lembar A3'!Z115)</f>
        <v/>
      </c>
      <c r="R121" s="359" t="str">
        <f>IF('Form FGD RT Versi 1 Lembar A3'!AA115="","",'Form FGD RT Versi 1 Lembar A3'!AA115)</f>
        <v/>
      </c>
      <c r="S121" s="390" t="str">
        <f t="shared" si="13"/>
        <v/>
      </c>
      <c r="T121" s="577" t="e">
        <f t="shared" si="6"/>
        <v>#VALUE!</v>
      </c>
      <c r="V121" s="89"/>
    </row>
    <row r="122" spans="2:22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A3'!R116="","",'Form FGD RT Versi 1 Lembar A3'!R116)</f>
        <v/>
      </c>
      <c r="E122" s="157" t="str">
        <f>IF('Form FGD RT Versi 1 Lembar A3'!S116="","",'Form FGD RT Versi 1 Lembar A3'!S116)</f>
        <v/>
      </c>
      <c r="F122" s="168" t="str">
        <f>IF('Form FGD RT Versi 1 Lembar A3'!T116="","",'Form FGD RT Versi 1 Lembar A3'!T116)</f>
        <v/>
      </c>
      <c r="G122" s="18" t="str">
        <f t="shared" si="9"/>
        <v/>
      </c>
      <c r="H122" s="563" t="str">
        <f>IF('Form FGD RT Versi 1 Lembar A3'!U116="","",'A.6.1'!V122)</f>
        <v/>
      </c>
      <c r="I122" s="816" t="str">
        <f t="shared" si="14"/>
        <v/>
      </c>
      <c r="J122" s="272" t="str">
        <f t="shared" si="10"/>
        <v/>
      </c>
      <c r="K122" s="812" t="str">
        <f t="shared" si="11"/>
        <v/>
      </c>
      <c r="L122" s="382" t="str">
        <f t="shared" si="12"/>
        <v/>
      </c>
      <c r="M122" s="156" t="str">
        <f>IF('Form FGD RT Versi 1 Lembar A3'!V116="","",'Form FGD RT Versi 1 Lembar A3'!V116)</f>
        <v/>
      </c>
      <c r="N122" s="359" t="str">
        <f>IF('Form FGD RT Versi 1 Lembar A3'!W116="","",'Form FGD RT Versi 1 Lembar A3'!W116)</f>
        <v/>
      </c>
      <c r="O122" s="156" t="str">
        <f>IF('Form FGD RT Versi 1 Lembar A3'!X116="","",'Form FGD RT Versi 1 Lembar A3'!X116)</f>
        <v/>
      </c>
      <c r="P122" s="359" t="str">
        <f>IF('Form FGD RT Versi 1 Lembar A3'!Y116="","",'Form FGD RT Versi 1 Lembar A3'!Y116)</f>
        <v/>
      </c>
      <c r="Q122" s="156" t="str">
        <f>IF('Form FGD RT Versi 1 Lembar A3'!Z116="","",'Form FGD RT Versi 1 Lembar A3'!Z116)</f>
        <v/>
      </c>
      <c r="R122" s="359" t="str">
        <f>IF('Form FGD RT Versi 1 Lembar A3'!AA116="","",'Form FGD RT Versi 1 Lembar A3'!AA116)</f>
        <v/>
      </c>
      <c r="S122" s="390" t="str">
        <f t="shared" si="13"/>
        <v/>
      </c>
      <c r="T122" s="577" t="e">
        <f t="shared" si="6"/>
        <v>#VALUE!</v>
      </c>
      <c r="V122" s="89"/>
    </row>
    <row r="123" spans="2:22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A3'!R117="","",'Form FGD RT Versi 1 Lembar A3'!R117)</f>
        <v/>
      </c>
      <c r="E123" s="157" t="str">
        <f>IF('Form FGD RT Versi 1 Lembar A3'!S117="","",'Form FGD RT Versi 1 Lembar A3'!S117)</f>
        <v/>
      </c>
      <c r="F123" s="168" t="str">
        <f>IF('Form FGD RT Versi 1 Lembar A3'!T117="","",'Form FGD RT Versi 1 Lembar A3'!T117)</f>
        <v/>
      </c>
      <c r="G123" s="18" t="str">
        <f t="shared" si="9"/>
        <v/>
      </c>
      <c r="H123" s="563" t="str">
        <f>IF('Form FGD RT Versi 1 Lembar A3'!U117="","",'A.6.1'!V123)</f>
        <v/>
      </c>
      <c r="I123" s="816" t="str">
        <f t="shared" si="14"/>
        <v/>
      </c>
      <c r="J123" s="272" t="str">
        <f t="shared" si="10"/>
        <v/>
      </c>
      <c r="K123" s="812" t="str">
        <f t="shared" si="11"/>
        <v/>
      </c>
      <c r="L123" s="382" t="str">
        <f t="shared" si="12"/>
        <v/>
      </c>
      <c r="M123" s="156" t="str">
        <f>IF('Form FGD RT Versi 1 Lembar A3'!V117="","",'Form FGD RT Versi 1 Lembar A3'!V117)</f>
        <v/>
      </c>
      <c r="N123" s="359" t="str">
        <f>IF('Form FGD RT Versi 1 Lembar A3'!W117="","",'Form FGD RT Versi 1 Lembar A3'!W117)</f>
        <v/>
      </c>
      <c r="O123" s="156" t="str">
        <f>IF('Form FGD RT Versi 1 Lembar A3'!X117="","",'Form FGD RT Versi 1 Lembar A3'!X117)</f>
        <v/>
      </c>
      <c r="P123" s="359" t="str">
        <f>IF('Form FGD RT Versi 1 Lembar A3'!Y117="","",'Form FGD RT Versi 1 Lembar A3'!Y117)</f>
        <v/>
      </c>
      <c r="Q123" s="156" t="str">
        <f>IF('Form FGD RT Versi 1 Lembar A3'!Z117="","",'Form FGD RT Versi 1 Lembar A3'!Z117)</f>
        <v/>
      </c>
      <c r="R123" s="359" t="str">
        <f>IF('Form FGD RT Versi 1 Lembar A3'!AA117="","",'Form FGD RT Versi 1 Lembar A3'!AA117)</f>
        <v/>
      </c>
      <c r="S123" s="390" t="str">
        <f t="shared" si="13"/>
        <v/>
      </c>
      <c r="T123" s="577" t="e">
        <f t="shared" si="6"/>
        <v>#VALUE!</v>
      </c>
      <c r="V123" s="89"/>
    </row>
    <row r="124" spans="2:22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A3'!R118="","",'Form FGD RT Versi 1 Lembar A3'!R118)</f>
        <v/>
      </c>
      <c r="E124" s="157" t="str">
        <f>IF('Form FGD RT Versi 1 Lembar A3'!S118="","",'Form FGD RT Versi 1 Lembar A3'!S118)</f>
        <v/>
      </c>
      <c r="F124" s="168" t="str">
        <f>IF('Form FGD RT Versi 1 Lembar A3'!T118="","",'Form FGD RT Versi 1 Lembar A3'!T118)</f>
        <v/>
      </c>
      <c r="G124" s="18" t="str">
        <f t="shared" si="9"/>
        <v/>
      </c>
      <c r="H124" s="563" t="str">
        <f>IF('Form FGD RT Versi 1 Lembar A3'!U118="","",'A.6.1'!V124)</f>
        <v/>
      </c>
      <c r="I124" s="816" t="str">
        <f t="shared" si="14"/>
        <v/>
      </c>
      <c r="J124" s="272" t="str">
        <f t="shared" si="10"/>
        <v/>
      </c>
      <c r="K124" s="812" t="str">
        <f t="shared" si="11"/>
        <v/>
      </c>
      <c r="L124" s="382" t="str">
        <f t="shared" si="12"/>
        <v/>
      </c>
      <c r="M124" s="156" t="str">
        <f>IF('Form FGD RT Versi 1 Lembar A3'!V118="","",'Form FGD RT Versi 1 Lembar A3'!V118)</f>
        <v/>
      </c>
      <c r="N124" s="359" t="str">
        <f>IF('Form FGD RT Versi 1 Lembar A3'!W118="","",'Form FGD RT Versi 1 Lembar A3'!W118)</f>
        <v/>
      </c>
      <c r="O124" s="156" t="str">
        <f>IF('Form FGD RT Versi 1 Lembar A3'!X118="","",'Form FGD RT Versi 1 Lembar A3'!X118)</f>
        <v/>
      </c>
      <c r="P124" s="359" t="str">
        <f>IF('Form FGD RT Versi 1 Lembar A3'!Y118="","",'Form FGD RT Versi 1 Lembar A3'!Y118)</f>
        <v/>
      </c>
      <c r="Q124" s="156" t="str">
        <f>IF('Form FGD RT Versi 1 Lembar A3'!Z118="","",'Form FGD RT Versi 1 Lembar A3'!Z118)</f>
        <v/>
      </c>
      <c r="R124" s="359" t="str">
        <f>IF('Form FGD RT Versi 1 Lembar A3'!AA118="","",'Form FGD RT Versi 1 Lembar A3'!AA118)</f>
        <v/>
      </c>
      <c r="S124" s="390" t="str">
        <f t="shared" si="13"/>
        <v/>
      </c>
      <c r="T124" s="577" t="e">
        <f t="shared" si="6"/>
        <v>#VALUE!</v>
      </c>
      <c r="V124" s="89"/>
    </row>
    <row r="125" spans="2:22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A3'!R119="","",'Form FGD RT Versi 1 Lembar A3'!R119)</f>
        <v/>
      </c>
      <c r="E125" s="157" t="str">
        <f>IF('Form FGD RT Versi 1 Lembar A3'!S119="","",'Form FGD RT Versi 1 Lembar A3'!S119)</f>
        <v/>
      </c>
      <c r="F125" s="168" t="str">
        <f>IF('Form FGD RT Versi 1 Lembar A3'!T119="","",'Form FGD RT Versi 1 Lembar A3'!T119)</f>
        <v/>
      </c>
      <c r="G125" s="18" t="str">
        <f t="shared" si="9"/>
        <v/>
      </c>
      <c r="H125" s="563" t="str">
        <f>IF('Form FGD RT Versi 1 Lembar A3'!U119="","",'A.6.1'!V125)</f>
        <v/>
      </c>
      <c r="I125" s="816" t="str">
        <f t="shared" si="14"/>
        <v/>
      </c>
      <c r="J125" s="272" t="str">
        <f t="shared" si="10"/>
        <v/>
      </c>
      <c r="K125" s="812" t="str">
        <f t="shared" si="11"/>
        <v/>
      </c>
      <c r="L125" s="382" t="str">
        <f t="shared" si="12"/>
        <v/>
      </c>
      <c r="M125" s="156" t="str">
        <f>IF('Form FGD RT Versi 1 Lembar A3'!V119="","",'Form FGD RT Versi 1 Lembar A3'!V119)</f>
        <v/>
      </c>
      <c r="N125" s="359" t="str">
        <f>IF('Form FGD RT Versi 1 Lembar A3'!W119="","",'Form FGD RT Versi 1 Lembar A3'!W119)</f>
        <v/>
      </c>
      <c r="O125" s="156" t="str">
        <f>IF('Form FGD RT Versi 1 Lembar A3'!X119="","",'Form FGD RT Versi 1 Lembar A3'!X119)</f>
        <v/>
      </c>
      <c r="P125" s="359" t="str">
        <f>IF('Form FGD RT Versi 1 Lembar A3'!Y119="","",'Form FGD RT Versi 1 Lembar A3'!Y119)</f>
        <v/>
      </c>
      <c r="Q125" s="156" t="str">
        <f>IF('Form FGD RT Versi 1 Lembar A3'!Z119="","",'Form FGD RT Versi 1 Lembar A3'!Z119)</f>
        <v/>
      </c>
      <c r="R125" s="359" t="str">
        <f>IF('Form FGD RT Versi 1 Lembar A3'!AA119="","",'Form FGD RT Versi 1 Lembar A3'!AA119)</f>
        <v/>
      </c>
      <c r="S125" s="390" t="str">
        <f t="shared" si="13"/>
        <v/>
      </c>
      <c r="T125" s="577" t="e">
        <f t="shared" si="6"/>
        <v>#VALUE!</v>
      </c>
      <c r="V125" s="89"/>
    </row>
    <row r="126" spans="2:22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A3'!R120="","",'Form FGD RT Versi 1 Lembar A3'!R120)</f>
        <v/>
      </c>
      <c r="E126" s="157" t="str">
        <f>IF('Form FGD RT Versi 1 Lembar A3'!S120="","",'Form FGD RT Versi 1 Lembar A3'!S120)</f>
        <v/>
      </c>
      <c r="F126" s="168" t="str">
        <f>IF('Form FGD RT Versi 1 Lembar A3'!T120="","",'Form FGD RT Versi 1 Lembar A3'!T120)</f>
        <v/>
      </c>
      <c r="G126" s="18" t="str">
        <f t="shared" si="9"/>
        <v/>
      </c>
      <c r="H126" s="563" t="str">
        <f>IF('Form FGD RT Versi 1 Lembar A3'!U120="","",'A.6.1'!V126)</f>
        <v/>
      </c>
      <c r="I126" s="816" t="str">
        <f t="shared" si="14"/>
        <v/>
      </c>
      <c r="J126" s="272" t="str">
        <f t="shared" si="10"/>
        <v/>
      </c>
      <c r="K126" s="812" t="str">
        <f t="shared" si="11"/>
        <v/>
      </c>
      <c r="L126" s="382" t="str">
        <f t="shared" si="12"/>
        <v/>
      </c>
      <c r="M126" s="156" t="str">
        <f>IF('Form FGD RT Versi 1 Lembar A3'!V120="","",'Form FGD RT Versi 1 Lembar A3'!V120)</f>
        <v/>
      </c>
      <c r="N126" s="359" t="str">
        <f>IF('Form FGD RT Versi 1 Lembar A3'!W120="","",'Form FGD RT Versi 1 Lembar A3'!W120)</f>
        <v/>
      </c>
      <c r="O126" s="156" t="str">
        <f>IF('Form FGD RT Versi 1 Lembar A3'!X120="","",'Form FGD RT Versi 1 Lembar A3'!X120)</f>
        <v/>
      </c>
      <c r="P126" s="359" t="str">
        <f>IF('Form FGD RT Versi 1 Lembar A3'!Y120="","",'Form FGD RT Versi 1 Lembar A3'!Y120)</f>
        <v/>
      </c>
      <c r="Q126" s="156" t="str">
        <f>IF('Form FGD RT Versi 1 Lembar A3'!Z120="","",'Form FGD RT Versi 1 Lembar A3'!Z120)</f>
        <v/>
      </c>
      <c r="R126" s="359" t="str">
        <f>IF('Form FGD RT Versi 1 Lembar A3'!AA120="","",'Form FGD RT Versi 1 Lembar A3'!AA120)</f>
        <v/>
      </c>
      <c r="S126" s="390" t="str">
        <f t="shared" si="13"/>
        <v/>
      </c>
      <c r="T126" s="577" t="e">
        <f t="shared" si="6"/>
        <v>#VALUE!</v>
      </c>
      <c r="V126" s="89"/>
    </row>
    <row r="127" spans="2:22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A3'!R121="","",'Form FGD RT Versi 1 Lembar A3'!R121)</f>
        <v/>
      </c>
      <c r="E127" s="157" t="str">
        <f>IF('Form FGD RT Versi 1 Lembar A3'!S121="","",'Form FGD RT Versi 1 Lembar A3'!S121)</f>
        <v/>
      </c>
      <c r="F127" s="168" t="str">
        <f>IF('Form FGD RT Versi 1 Lembar A3'!T121="","",'Form FGD RT Versi 1 Lembar A3'!T121)</f>
        <v/>
      </c>
      <c r="G127" s="18" t="str">
        <f t="shared" si="9"/>
        <v/>
      </c>
      <c r="H127" s="563" t="str">
        <f>IF('Form FGD RT Versi 1 Lembar A3'!U121="","",'A.6.1'!V127)</f>
        <v/>
      </c>
      <c r="I127" s="816" t="str">
        <f t="shared" si="14"/>
        <v/>
      </c>
      <c r="J127" s="272" t="str">
        <f t="shared" si="10"/>
        <v/>
      </c>
      <c r="K127" s="812" t="str">
        <f t="shared" si="11"/>
        <v/>
      </c>
      <c r="L127" s="382" t="str">
        <f t="shared" si="12"/>
        <v/>
      </c>
      <c r="M127" s="156" t="str">
        <f>IF('Form FGD RT Versi 1 Lembar A3'!V121="","",'Form FGD RT Versi 1 Lembar A3'!V121)</f>
        <v/>
      </c>
      <c r="N127" s="359" t="str">
        <f>IF('Form FGD RT Versi 1 Lembar A3'!W121="","",'Form FGD RT Versi 1 Lembar A3'!W121)</f>
        <v/>
      </c>
      <c r="O127" s="156" t="str">
        <f>IF('Form FGD RT Versi 1 Lembar A3'!X121="","",'Form FGD RT Versi 1 Lembar A3'!X121)</f>
        <v/>
      </c>
      <c r="P127" s="359" t="str">
        <f>IF('Form FGD RT Versi 1 Lembar A3'!Y121="","",'Form FGD RT Versi 1 Lembar A3'!Y121)</f>
        <v/>
      </c>
      <c r="Q127" s="156" t="str">
        <f>IF('Form FGD RT Versi 1 Lembar A3'!Z121="","",'Form FGD RT Versi 1 Lembar A3'!Z121)</f>
        <v/>
      </c>
      <c r="R127" s="359" t="str">
        <f>IF('Form FGD RT Versi 1 Lembar A3'!AA121="","",'Form FGD RT Versi 1 Lembar A3'!AA121)</f>
        <v/>
      </c>
      <c r="S127" s="390" t="str">
        <f t="shared" si="13"/>
        <v/>
      </c>
      <c r="T127" s="577" t="e">
        <f t="shared" si="6"/>
        <v>#VALUE!</v>
      </c>
      <c r="V127" s="89"/>
    </row>
    <row r="128" spans="2:22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A3'!R122="","",'Form FGD RT Versi 1 Lembar A3'!R122)</f>
        <v/>
      </c>
      <c r="E128" s="157" t="str">
        <f>IF('Form FGD RT Versi 1 Lembar A3'!S122="","",'Form FGD RT Versi 1 Lembar A3'!S122)</f>
        <v/>
      </c>
      <c r="F128" s="168" t="str">
        <f>IF('Form FGD RT Versi 1 Lembar A3'!T122="","",'Form FGD RT Versi 1 Lembar A3'!T122)</f>
        <v/>
      </c>
      <c r="G128" s="18" t="str">
        <f t="shared" si="9"/>
        <v/>
      </c>
      <c r="H128" s="563" t="str">
        <f>IF('Form FGD RT Versi 1 Lembar A3'!U122="","",'A.6.1'!V128)</f>
        <v/>
      </c>
      <c r="I128" s="816" t="str">
        <f t="shared" si="14"/>
        <v/>
      </c>
      <c r="J128" s="272" t="str">
        <f t="shared" si="10"/>
        <v/>
      </c>
      <c r="K128" s="812" t="str">
        <f t="shared" si="11"/>
        <v/>
      </c>
      <c r="L128" s="382" t="str">
        <f t="shared" si="12"/>
        <v/>
      </c>
      <c r="M128" s="156" t="str">
        <f>IF('Form FGD RT Versi 1 Lembar A3'!V122="","",'Form FGD RT Versi 1 Lembar A3'!V122)</f>
        <v/>
      </c>
      <c r="N128" s="359" t="str">
        <f>IF('Form FGD RT Versi 1 Lembar A3'!W122="","",'Form FGD RT Versi 1 Lembar A3'!W122)</f>
        <v/>
      </c>
      <c r="O128" s="156" t="str">
        <f>IF('Form FGD RT Versi 1 Lembar A3'!X122="","",'Form FGD RT Versi 1 Lembar A3'!X122)</f>
        <v/>
      </c>
      <c r="P128" s="359" t="str">
        <f>IF('Form FGD RT Versi 1 Lembar A3'!Y122="","",'Form FGD RT Versi 1 Lembar A3'!Y122)</f>
        <v/>
      </c>
      <c r="Q128" s="156" t="str">
        <f>IF('Form FGD RT Versi 1 Lembar A3'!Z122="","",'Form FGD RT Versi 1 Lembar A3'!Z122)</f>
        <v/>
      </c>
      <c r="R128" s="359" t="str">
        <f>IF('Form FGD RT Versi 1 Lembar A3'!AA122="","",'Form FGD RT Versi 1 Lembar A3'!AA122)</f>
        <v/>
      </c>
      <c r="S128" s="390" t="str">
        <f t="shared" si="13"/>
        <v/>
      </c>
      <c r="T128" s="577" t="e">
        <f t="shared" si="6"/>
        <v>#VALUE!</v>
      </c>
      <c r="V128" s="89"/>
    </row>
    <row r="129" spans="2:22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A3'!R123="","",'Form FGD RT Versi 1 Lembar A3'!R123)</f>
        <v/>
      </c>
      <c r="E129" s="157" t="str">
        <f>IF('Form FGD RT Versi 1 Lembar A3'!S123="","",'Form FGD RT Versi 1 Lembar A3'!S123)</f>
        <v/>
      </c>
      <c r="F129" s="168" t="str">
        <f>IF('Form FGD RT Versi 1 Lembar A3'!T123="","",'Form FGD RT Versi 1 Lembar A3'!T123)</f>
        <v/>
      </c>
      <c r="G129" s="18" t="str">
        <f t="shared" si="9"/>
        <v/>
      </c>
      <c r="H129" s="563" t="str">
        <f>IF('Form FGD RT Versi 1 Lembar A3'!U123="","",'A.6.1'!V129)</f>
        <v/>
      </c>
      <c r="I129" s="816" t="str">
        <f t="shared" si="14"/>
        <v/>
      </c>
      <c r="J129" s="272" t="str">
        <f t="shared" si="10"/>
        <v/>
      </c>
      <c r="K129" s="812" t="str">
        <f t="shared" si="11"/>
        <v/>
      </c>
      <c r="L129" s="382" t="str">
        <f t="shared" si="12"/>
        <v/>
      </c>
      <c r="M129" s="156" t="str">
        <f>IF('Form FGD RT Versi 1 Lembar A3'!V123="","",'Form FGD RT Versi 1 Lembar A3'!V123)</f>
        <v/>
      </c>
      <c r="N129" s="359" t="str">
        <f>IF('Form FGD RT Versi 1 Lembar A3'!W123="","",'Form FGD RT Versi 1 Lembar A3'!W123)</f>
        <v/>
      </c>
      <c r="O129" s="156" t="str">
        <f>IF('Form FGD RT Versi 1 Lembar A3'!X123="","",'Form FGD RT Versi 1 Lembar A3'!X123)</f>
        <v/>
      </c>
      <c r="P129" s="359" t="str">
        <f>IF('Form FGD RT Versi 1 Lembar A3'!Y123="","",'Form FGD RT Versi 1 Lembar A3'!Y123)</f>
        <v/>
      </c>
      <c r="Q129" s="156" t="str">
        <f>IF('Form FGD RT Versi 1 Lembar A3'!Z123="","",'Form FGD RT Versi 1 Lembar A3'!Z123)</f>
        <v/>
      </c>
      <c r="R129" s="359" t="str">
        <f>IF('Form FGD RT Versi 1 Lembar A3'!AA123="","",'Form FGD RT Versi 1 Lembar A3'!AA123)</f>
        <v/>
      </c>
      <c r="S129" s="390" t="str">
        <f t="shared" si="13"/>
        <v/>
      </c>
      <c r="T129" s="577" t="e">
        <f t="shared" si="6"/>
        <v>#VALUE!</v>
      </c>
      <c r="V129" s="89"/>
    </row>
    <row r="130" spans="2:22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A3'!R124="","",'Form FGD RT Versi 1 Lembar A3'!R124)</f>
        <v/>
      </c>
      <c r="E130" s="157" t="str">
        <f>IF('Form FGD RT Versi 1 Lembar A3'!S124="","",'Form FGD RT Versi 1 Lembar A3'!S124)</f>
        <v/>
      </c>
      <c r="F130" s="168" t="str">
        <f>IF('Form FGD RT Versi 1 Lembar A3'!T124="","",'Form FGD RT Versi 1 Lembar A3'!T124)</f>
        <v/>
      </c>
      <c r="G130" s="18" t="str">
        <f t="shared" si="9"/>
        <v/>
      </c>
      <c r="H130" s="563" t="str">
        <f>IF('Form FGD RT Versi 1 Lembar A3'!U124="","",'A.6.1'!V130)</f>
        <v/>
      </c>
      <c r="I130" s="816" t="str">
        <f t="shared" si="14"/>
        <v/>
      </c>
      <c r="J130" s="272" t="str">
        <f t="shared" si="10"/>
        <v/>
      </c>
      <c r="K130" s="812" t="str">
        <f t="shared" si="11"/>
        <v/>
      </c>
      <c r="L130" s="382" t="str">
        <f t="shared" si="12"/>
        <v/>
      </c>
      <c r="M130" s="156" t="str">
        <f>IF('Form FGD RT Versi 1 Lembar A3'!V124="","",'Form FGD RT Versi 1 Lembar A3'!V124)</f>
        <v/>
      </c>
      <c r="N130" s="359" t="str">
        <f>IF('Form FGD RT Versi 1 Lembar A3'!W124="","",'Form FGD RT Versi 1 Lembar A3'!W124)</f>
        <v/>
      </c>
      <c r="O130" s="156" t="str">
        <f>IF('Form FGD RT Versi 1 Lembar A3'!X124="","",'Form FGD RT Versi 1 Lembar A3'!X124)</f>
        <v/>
      </c>
      <c r="P130" s="359" t="str">
        <f>IF('Form FGD RT Versi 1 Lembar A3'!Y124="","",'Form FGD RT Versi 1 Lembar A3'!Y124)</f>
        <v/>
      </c>
      <c r="Q130" s="156" t="str">
        <f>IF('Form FGD RT Versi 1 Lembar A3'!Z124="","",'Form FGD RT Versi 1 Lembar A3'!Z124)</f>
        <v/>
      </c>
      <c r="R130" s="359" t="str">
        <f>IF('Form FGD RT Versi 1 Lembar A3'!AA124="","",'Form FGD RT Versi 1 Lembar A3'!AA124)</f>
        <v/>
      </c>
      <c r="S130" s="390" t="str">
        <f t="shared" si="13"/>
        <v/>
      </c>
      <c r="T130" s="577" t="e">
        <f t="shared" si="6"/>
        <v>#VALUE!</v>
      </c>
      <c r="V130" s="89"/>
    </row>
    <row r="131" spans="2:22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A3'!R125="","",'Form FGD RT Versi 1 Lembar A3'!R125)</f>
        <v/>
      </c>
      <c r="E131" s="157" t="str">
        <f>IF('Form FGD RT Versi 1 Lembar A3'!S125="","",'Form FGD RT Versi 1 Lembar A3'!S125)</f>
        <v/>
      </c>
      <c r="F131" s="168" t="str">
        <f>IF('Form FGD RT Versi 1 Lembar A3'!T125="","",'Form FGD RT Versi 1 Lembar A3'!T125)</f>
        <v/>
      </c>
      <c r="G131" s="18" t="str">
        <f t="shared" si="9"/>
        <v/>
      </c>
      <c r="H131" s="563" t="str">
        <f>IF('Form FGD RT Versi 1 Lembar A3'!U125="","",'A.6.1'!V131)</f>
        <v/>
      </c>
      <c r="I131" s="816" t="str">
        <f t="shared" si="14"/>
        <v/>
      </c>
      <c r="J131" s="272" t="str">
        <f t="shared" si="10"/>
        <v/>
      </c>
      <c r="K131" s="812" t="str">
        <f t="shared" si="11"/>
        <v/>
      </c>
      <c r="L131" s="382" t="str">
        <f t="shared" si="12"/>
        <v/>
      </c>
      <c r="M131" s="156" t="str">
        <f>IF('Form FGD RT Versi 1 Lembar A3'!V125="","",'Form FGD RT Versi 1 Lembar A3'!V125)</f>
        <v/>
      </c>
      <c r="N131" s="359" t="str">
        <f>IF('Form FGD RT Versi 1 Lembar A3'!W125="","",'Form FGD RT Versi 1 Lembar A3'!W125)</f>
        <v/>
      </c>
      <c r="O131" s="156" t="str">
        <f>IF('Form FGD RT Versi 1 Lembar A3'!X125="","",'Form FGD RT Versi 1 Lembar A3'!X125)</f>
        <v/>
      </c>
      <c r="P131" s="359" t="str">
        <f>IF('Form FGD RT Versi 1 Lembar A3'!Y125="","",'Form FGD RT Versi 1 Lembar A3'!Y125)</f>
        <v/>
      </c>
      <c r="Q131" s="156" t="str">
        <f>IF('Form FGD RT Versi 1 Lembar A3'!Z125="","",'Form FGD RT Versi 1 Lembar A3'!Z125)</f>
        <v/>
      </c>
      <c r="R131" s="359" t="str">
        <f>IF('Form FGD RT Versi 1 Lembar A3'!AA125="","",'Form FGD RT Versi 1 Lembar A3'!AA125)</f>
        <v/>
      </c>
      <c r="S131" s="390" t="str">
        <f t="shared" si="13"/>
        <v/>
      </c>
      <c r="T131" s="577" t="e">
        <f t="shared" si="6"/>
        <v>#VALUE!</v>
      </c>
      <c r="V131" s="89"/>
    </row>
    <row r="132" spans="2:22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A3'!R126="","",'Form FGD RT Versi 1 Lembar A3'!R126)</f>
        <v/>
      </c>
      <c r="E132" s="157" t="str">
        <f>IF('Form FGD RT Versi 1 Lembar A3'!S126="","",'Form FGD RT Versi 1 Lembar A3'!S126)</f>
        <v/>
      </c>
      <c r="F132" s="168" t="str">
        <f>IF('Form FGD RT Versi 1 Lembar A3'!T126="","",'Form FGD RT Versi 1 Lembar A3'!T126)</f>
        <v/>
      </c>
      <c r="G132" s="18" t="str">
        <f t="shared" si="9"/>
        <v/>
      </c>
      <c r="H132" s="563" t="str">
        <f>IF('Form FGD RT Versi 1 Lembar A3'!U126="","",'A.6.1'!V132)</f>
        <v/>
      </c>
      <c r="I132" s="816" t="str">
        <f t="shared" si="14"/>
        <v/>
      </c>
      <c r="J132" s="272" t="str">
        <f t="shared" si="10"/>
        <v/>
      </c>
      <c r="K132" s="812" t="str">
        <f t="shared" si="11"/>
        <v/>
      </c>
      <c r="L132" s="382" t="str">
        <f t="shared" si="12"/>
        <v/>
      </c>
      <c r="M132" s="156" t="str">
        <f>IF('Form FGD RT Versi 1 Lembar A3'!V126="","",'Form FGD RT Versi 1 Lembar A3'!V126)</f>
        <v/>
      </c>
      <c r="N132" s="359" t="str">
        <f>IF('Form FGD RT Versi 1 Lembar A3'!W126="","",'Form FGD RT Versi 1 Lembar A3'!W126)</f>
        <v/>
      </c>
      <c r="O132" s="156" t="str">
        <f>IF('Form FGD RT Versi 1 Lembar A3'!X126="","",'Form FGD RT Versi 1 Lembar A3'!X126)</f>
        <v/>
      </c>
      <c r="P132" s="359" t="str">
        <f>IF('Form FGD RT Versi 1 Lembar A3'!Y126="","",'Form FGD RT Versi 1 Lembar A3'!Y126)</f>
        <v/>
      </c>
      <c r="Q132" s="156" t="str">
        <f>IF('Form FGD RT Versi 1 Lembar A3'!Z126="","",'Form FGD RT Versi 1 Lembar A3'!Z126)</f>
        <v/>
      </c>
      <c r="R132" s="359" t="str">
        <f>IF('Form FGD RT Versi 1 Lembar A3'!AA126="","",'Form FGD RT Versi 1 Lembar A3'!AA126)</f>
        <v/>
      </c>
      <c r="S132" s="390" t="str">
        <f t="shared" si="13"/>
        <v/>
      </c>
      <c r="T132" s="577" t="e">
        <f t="shared" si="6"/>
        <v>#VALUE!</v>
      </c>
      <c r="V132" s="89"/>
    </row>
    <row r="133" spans="2:22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A3'!R127="","",'Form FGD RT Versi 1 Lembar A3'!R127)</f>
        <v/>
      </c>
      <c r="E133" s="157" t="str">
        <f>IF('Form FGD RT Versi 1 Lembar A3'!S127="","",'Form FGD RT Versi 1 Lembar A3'!S127)</f>
        <v/>
      </c>
      <c r="F133" s="168" t="str">
        <f>IF('Form FGD RT Versi 1 Lembar A3'!T127="","",'Form FGD RT Versi 1 Lembar A3'!T127)</f>
        <v/>
      </c>
      <c r="G133" s="18" t="str">
        <f t="shared" si="9"/>
        <v/>
      </c>
      <c r="H133" s="563" t="str">
        <f>IF('Form FGD RT Versi 1 Lembar A3'!U127="","",'A.6.1'!V133)</f>
        <v/>
      </c>
      <c r="I133" s="816" t="str">
        <f t="shared" si="14"/>
        <v/>
      </c>
      <c r="J133" s="272" t="str">
        <f t="shared" si="10"/>
        <v/>
      </c>
      <c r="K133" s="812" t="str">
        <f t="shared" si="11"/>
        <v/>
      </c>
      <c r="L133" s="382" t="str">
        <f t="shared" si="12"/>
        <v/>
      </c>
      <c r="M133" s="156" t="str">
        <f>IF('Form FGD RT Versi 1 Lembar A3'!V127="","",'Form FGD RT Versi 1 Lembar A3'!V127)</f>
        <v/>
      </c>
      <c r="N133" s="359" t="str">
        <f>IF('Form FGD RT Versi 1 Lembar A3'!W127="","",'Form FGD RT Versi 1 Lembar A3'!W127)</f>
        <v/>
      </c>
      <c r="O133" s="156" t="str">
        <f>IF('Form FGD RT Versi 1 Lembar A3'!X127="","",'Form FGD RT Versi 1 Lembar A3'!X127)</f>
        <v/>
      </c>
      <c r="P133" s="359" t="str">
        <f>IF('Form FGD RT Versi 1 Lembar A3'!Y127="","",'Form FGD RT Versi 1 Lembar A3'!Y127)</f>
        <v/>
      </c>
      <c r="Q133" s="156" t="str">
        <f>IF('Form FGD RT Versi 1 Lembar A3'!Z127="","",'Form FGD RT Versi 1 Lembar A3'!Z127)</f>
        <v/>
      </c>
      <c r="R133" s="359" t="str">
        <f>IF('Form FGD RT Versi 1 Lembar A3'!AA127="","",'Form FGD RT Versi 1 Lembar A3'!AA127)</f>
        <v/>
      </c>
      <c r="S133" s="390" t="str">
        <f t="shared" si="13"/>
        <v/>
      </c>
      <c r="T133" s="577" t="e">
        <f t="shared" si="6"/>
        <v>#VALUE!</v>
      </c>
      <c r="V133" s="89"/>
    </row>
    <row r="134" spans="2:22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A3'!R128="","",'Form FGD RT Versi 1 Lembar A3'!R128)</f>
        <v/>
      </c>
      <c r="E134" s="157" t="str">
        <f>IF('Form FGD RT Versi 1 Lembar A3'!S128="","",'Form FGD RT Versi 1 Lembar A3'!S128)</f>
        <v/>
      </c>
      <c r="F134" s="168" t="str">
        <f>IF('Form FGD RT Versi 1 Lembar A3'!T128="","",'Form FGD RT Versi 1 Lembar A3'!T128)</f>
        <v/>
      </c>
      <c r="G134" s="18" t="str">
        <f t="shared" si="9"/>
        <v/>
      </c>
      <c r="H134" s="563" t="str">
        <f>IF('Form FGD RT Versi 1 Lembar A3'!U128="","",'A.6.1'!V134)</f>
        <v/>
      </c>
      <c r="I134" s="816" t="str">
        <f t="shared" si="14"/>
        <v/>
      </c>
      <c r="J134" s="272" t="str">
        <f t="shared" si="10"/>
        <v/>
      </c>
      <c r="K134" s="812" t="str">
        <f t="shared" si="11"/>
        <v/>
      </c>
      <c r="L134" s="382" t="str">
        <f t="shared" si="12"/>
        <v/>
      </c>
      <c r="M134" s="156" t="str">
        <f>IF('Form FGD RT Versi 1 Lembar A3'!V128="","",'Form FGD RT Versi 1 Lembar A3'!V128)</f>
        <v/>
      </c>
      <c r="N134" s="359" t="str">
        <f>IF('Form FGD RT Versi 1 Lembar A3'!W128="","",'Form FGD RT Versi 1 Lembar A3'!W128)</f>
        <v/>
      </c>
      <c r="O134" s="156" t="str">
        <f>IF('Form FGD RT Versi 1 Lembar A3'!X128="","",'Form FGD RT Versi 1 Lembar A3'!X128)</f>
        <v/>
      </c>
      <c r="P134" s="359" t="str">
        <f>IF('Form FGD RT Versi 1 Lembar A3'!Y128="","",'Form FGD RT Versi 1 Lembar A3'!Y128)</f>
        <v/>
      </c>
      <c r="Q134" s="156" t="str">
        <f>IF('Form FGD RT Versi 1 Lembar A3'!Z128="","",'Form FGD RT Versi 1 Lembar A3'!Z128)</f>
        <v/>
      </c>
      <c r="R134" s="359" t="str">
        <f>IF('Form FGD RT Versi 1 Lembar A3'!AA128="","",'Form FGD RT Versi 1 Lembar A3'!AA128)</f>
        <v/>
      </c>
      <c r="S134" s="390" t="str">
        <f t="shared" si="13"/>
        <v/>
      </c>
      <c r="T134" s="577" t="e">
        <f t="shared" si="6"/>
        <v>#VALUE!</v>
      </c>
      <c r="V134" s="89"/>
    </row>
    <row r="135" spans="2:22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A3'!R129="","",'Form FGD RT Versi 1 Lembar A3'!R129)</f>
        <v/>
      </c>
      <c r="E135" s="157" t="str">
        <f>IF('Form FGD RT Versi 1 Lembar A3'!S129="","",'Form FGD RT Versi 1 Lembar A3'!S129)</f>
        <v/>
      </c>
      <c r="F135" s="168" t="str">
        <f>IF('Form FGD RT Versi 1 Lembar A3'!T129="","",'Form FGD RT Versi 1 Lembar A3'!T129)</f>
        <v/>
      </c>
      <c r="G135" s="18" t="str">
        <f t="shared" si="9"/>
        <v/>
      </c>
      <c r="H135" s="563" t="str">
        <f>IF('Form FGD RT Versi 1 Lembar A3'!U129="","",'A.6.1'!V135)</f>
        <v/>
      </c>
      <c r="I135" s="816" t="str">
        <f t="shared" si="14"/>
        <v/>
      </c>
      <c r="J135" s="272" t="str">
        <f t="shared" si="10"/>
        <v/>
      </c>
      <c r="K135" s="812" t="str">
        <f t="shared" si="11"/>
        <v/>
      </c>
      <c r="L135" s="382" t="str">
        <f t="shared" si="12"/>
        <v/>
      </c>
      <c r="M135" s="156" t="str">
        <f>IF('Form FGD RT Versi 1 Lembar A3'!V129="","",'Form FGD RT Versi 1 Lembar A3'!V129)</f>
        <v/>
      </c>
      <c r="N135" s="359" t="str">
        <f>IF('Form FGD RT Versi 1 Lembar A3'!W129="","",'Form FGD RT Versi 1 Lembar A3'!W129)</f>
        <v/>
      </c>
      <c r="O135" s="156" t="str">
        <f>IF('Form FGD RT Versi 1 Lembar A3'!X129="","",'Form FGD RT Versi 1 Lembar A3'!X129)</f>
        <v/>
      </c>
      <c r="P135" s="359" t="str">
        <f>IF('Form FGD RT Versi 1 Lembar A3'!Y129="","",'Form FGD RT Versi 1 Lembar A3'!Y129)</f>
        <v/>
      </c>
      <c r="Q135" s="156" t="str">
        <f>IF('Form FGD RT Versi 1 Lembar A3'!Z129="","",'Form FGD RT Versi 1 Lembar A3'!Z129)</f>
        <v/>
      </c>
      <c r="R135" s="359" t="str">
        <f>IF('Form FGD RT Versi 1 Lembar A3'!AA129="","",'Form FGD RT Versi 1 Lembar A3'!AA129)</f>
        <v/>
      </c>
      <c r="S135" s="390" t="str">
        <f t="shared" si="13"/>
        <v/>
      </c>
      <c r="T135" s="577" t="e">
        <f t="shared" si="6"/>
        <v>#VALUE!</v>
      </c>
      <c r="V135" s="89"/>
    </row>
    <row r="136" spans="2:22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A3'!R130="","",'Form FGD RT Versi 1 Lembar A3'!R130)</f>
        <v/>
      </c>
      <c r="E136" s="157" t="str">
        <f>IF('Form FGD RT Versi 1 Lembar A3'!S130="","",'Form FGD RT Versi 1 Lembar A3'!S130)</f>
        <v/>
      </c>
      <c r="F136" s="168" t="str">
        <f>IF('Form FGD RT Versi 1 Lembar A3'!T130="","",'Form FGD RT Versi 1 Lembar A3'!T130)</f>
        <v/>
      </c>
      <c r="G136" s="18" t="str">
        <f t="shared" si="9"/>
        <v/>
      </c>
      <c r="H136" s="563" t="str">
        <f>IF('Form FGD RT Versi 1 Lembar A3'!U130="","",'A.6.1'!V136)</f>
        <v/>
      </c>
      <c r="I136" s="816" t="str">
        <f t="shared" si="14"/>
        <v/>
      </c>
      <c r="J136" s="272" t="str">
        <f t="shared" si="10"/>
        <v/>
      </c>
      <c r="K136" s="812" t="str">
        <f t="shared" si="11"/>
        <v/>
      </c>
      <c r="L136" s="382" t="str">
        <f t="shared" si="12"/>
        <v/>
      </c>
      <c r="M136" s="156" t="str">
        <f>IF('Form FGD RT Versi 1 Lembar A3'!V130="","",'Form FGD RT Versi 1 Lembar A3'!V130)</f>
        <v/>
      </c>
      <c r="N136" s="359" t="str">
        <f>IF('Form FGD RT Versi 1 Lembar A3'!W130="","",'Form FGD RT Versi 1 Lembar A3'!W130)</f>
        <v/>
      </c>
      <c r="O136" s="156" t="str">
        <f>IF('Form FGD RT Versi 1 Lembar A3'!X130="","",'Form FGD RT Versi 1 Lembar A3'!X130)</f>
        <v/>
      </c>
      <c r="P136" s="359" t="str">
        <f>IF('Form FGD RT Versi 1 Lembar A3'!Y130="","",'Form FGD RT Versi 1 Lembar A3'!Y130)</f>
        <v/>
      </c>
      <c r="Q136" s="156" t="str">
        <f>IF('Form FGD RT Versi 1 Lembar A3'!Z130="","",'Form FGD RT Versi 1 Lembar A3'!Z130)</f>
        <v/>
      </c>
      <c r="R136" s="359" t="str">
        <f>IF('Form FGD RT Versi 1 Lembar A3'!AA130="","",'Form FGD RT Versi 1 Lembar A3'!AA130)</f>
        <v/>
      </c>
      <c r="S136" s="390" t="str">
        <f t="shared" si="13"/>
        <v/>
      </c>
      <c r="T136" s="577" t="e">
        <f t="shared" si="6"/>
        <v>#VALUE!</v>
      </c>
      <c r="V136" s="89"/>
    </row>
    <row r="137" spans="2:22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A3'!R131="","",'Form FGD RT Versi 1 Lembar A3'!R131)</f>
        <v/>
      </c>
      <c r="E137" s="157" t="str">
        <f>IF('Form FGD RT Versi 1 Lembar A3'!S131="","",'Form FGD RT Versi 1 Lembar A3'!S131)</f>
        <v/>
      </c>
      <c r="F137" s="168" t="str">
        <f>IF('Form FGD RT Versi 1 Lembar A3'!T131="","",'Form FGD RT Versi 1 Lembar A3'!T131)</f>
        <v/>
      </c>
      <c r="G137" s="18" t="str">
        <f t="shared" si="9"/>
        <v/>
      </c>
      <c r="H137" s="563" t="str">
        <f>IF('Form FGD RT Versi 1 Lembar A3'!U131="","",'A.6.1'!V137)</f>
        <v/>
      </c>
      <c r="I137" s="816" t="str">
        <f t="shared" si="14"/>
        <v/>
      </c>
      <c r="J137" s="272" t="str">
        <f t="shared" si="10"/>
        <v/>
      </c>
      <c r="K137" s="812" t="str">
        <f t="shared" si="11"/>
        <v/>
      </c>
      <c r="L137" s="382" t="str">
        <f t="shared" si="12"/>
        <v/>
      </c>
      <c r="M137" s="156" t="str">
        <f>IF('Form FGD RT Versi 1 Lembar A3'!V131="","",'Form FGD RT Versi 1 Lembar A3'!V131)</f>
        <v/>
      </c>
      <c r="N137" s="359" t="str">
        <f>IF('Form FGD RT Versi 1 Lembar A3'!W131="","",'Form FGD RT Versi 1 Lembar A3'!W131)</f>
        <v/>
      </c>
      <c r="O137" s="156" t="str">
        <f>IF('Form FGD RT Versi 1 Lembar A3'!X131="","",'Form FGD RT Versi 1 Lembar A3'!X131)</f>
        <v/>
      </c>
      <c r="P137" s="359" t="str">
        <f>IF('Form FGD RT Versi 1 Lembar A3'!Y131="","",'Form FGD RT Versi 1 Lembar A3'!Y131)</f>
        <v/>
      </c>
      <c r="Q137" s="156" t="str">
        <f>IF('Form FGD RT Versi 1 Lembar A3'!Z131="","",'Form FGD RT Versi 1 Lembar A3'!Z131)</f>
        <v/>
      </c>
      <c r="R137" s="359" t="str">
        <f>IF('Form FGD RT Versi 1 Lembar A3'!AA131="","",'Form FGD RT Versi 1 Lembar A3'!AA131)</f>
        <v/>
      </c>
      <c r="S137" s="390" t="str">
        <f t="shared" si="13"/>
        <v/>
      </c>
      <c r="T137" s="577" t="e">
        <f t="shared" si="6"/>
        <v>#VALUE!</v>
      </c>
      <c r="V137" s="89"/>
    </row>
    <row r="138" spans="2:22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A3'!R132="","",'Form FGD RT Versi 1 Lembar A3'!R132)</f>
        <v/>
      </c>
      <c r="E138" s="157" t="str">
        <f>IF('Form FGD RT Versi 1 Lembar A3'!S132="","",'Form FGD RT Versi 1 Lembar A3'!S132)</f>
        <v/>
      </c>
      <c r="F138" s="168" t="str">
        <f>IF('Form FGD RT Versi 1 Lembar A3'!T132="","",'Form FGD RT Versi 1 Lembar A3'!T132)</f>
        <v/>
      </c>
      <c r="G138" s="18" t="str">
        <f t="shared" si="9"/>
        <v/>
      </c>
      <c r="H138" s="563" t="str">
        <f>IF('Form FGD RT Versi 1 Lembar A3'!U132="","",'A.6.1'!V138)</f>
        <v/>
      </c>
      <c r="I138" s="816" t="str">
        <f t="shared" si="14"/>
        <v/>
      </c>
      <c r="J138" s="272" t="str">
        <f t="shared" si="10"/>
        <v/>
      </c>
      <c r="K138" s="812" t="str">
        <f t="shared" si="11"/>
        <v/>
      </c>
      <c r="L138" s="382" t="str">
        <f t="shared" si="12"/>
        <v/>
      </c>
      <c r="M138" s="156" t="str">
        <f>IF('Form FGD RT Versi 1 Lembar A3'!V132="","",'Form FGD RT Versi 1 Lembar A3'!V132)</f>
        <v/>
      </c>
      <c r="N138" s="359" t="str">
        <f>IF('Form FGD RT Versi 1 Lembar A3'!W132="","",'Form FGD RT Versi 1 Lembar A3'!W132)</f>
        <v/>
      </c>
      <c r="O138" s="156" t="str">
        <f>IF('Form FGD RT Versi 1 Lembar A3'!X132="","",'Form FGD RT Versi 1 Lembar A3'!X132)</f>
        <v/>
      </c>
      <c r="P138" s="359" t="str">
        <f>IF('Form FGD RT Versi 1 Lembar A3'!Y132="","",'Form FGD RT Versi 1 Lembar A3'!Y132)</f>
        <v/>
      </c>
      <c r="Q138" s="156" t="str">
        <f>IF('Form FGD RT Versi 1 Lembar A3'!Z132="","",'Form FGD RT Versi 1 Lembar A3'!Z132)</f>
        <v/>
      </c>
      <c r="R138" s="359" t="str">
        <f>IF('Form FGD RT Versi 1 Lembar A3'!AA132="","",'Form FGD RT Versi 1 Lembar A3'!AA132)</f>
        <v/>
      </c>
      <c r="S138" s="390" t="str">
        <f t="shared" si="13"/>
        <v/>
      </c>
      <c r="T138" s="577" t="e">
        <f t="shared" si="6"/>
        <v>#VALUE!</v>
      </c>
      <c r="V138" s="89"/>
    </row>
    <row r="139" spans="2:22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A3'!R133="","",'Form FGD RT Versi 1 Lembar A3'!R133)</f>
        <v/>
      </c>
      <c r="E139" s="157" t="str">
        <f>IF('Form FGD RT Versi 1 Lembar A3'!S133="","",'Form FGD RT Versi 1 Lembar A3'!S133)</f>
        <v/>
      </c>
      <c r="F139" s="168" t="str">
        <f>IF('Form FGD RT Versi 1 Lembar A3'!T133="","",'Form FGD RT Versi 1 Lembar A3'!T133)</f>
        <v/>
      </c>
      <c r="G139" s="18" t="str">
        <f t="shared" si="9"/>
        <v/>
      </c>
      <c r="H139" s="563" t="str">
        <f>IF('Form FGD RT Versi 1 Lembar A3'!U133="","",'A.6.1'!V139)</f>
        <v/>
      </c>
      <c r="I139" s="816" t="str">
        <f t="shared" si="14"/>
        <v/>
      </c>
      <c r="J139" s="272" t="str">
        <f t="shared" si="10"/>
        <v/>
      </c>
      <c r="K139" s="812" t="str">
        <f t="shared" si="11"/>
        <v/>
      </c>
      <c r="L139" s="382" t="str">
        <f t="shared" si="12"/>
        <v/>
      </c>
      <c r="M139" s="156" t="str">
        <f>IF('Form FGD RT Versi 1 Lembar A3'!V133="","",'Form FGD RT Versi 1 Lembar A3'!V133)</f>
        <v/>
      </c>
      <c r="N139" s="359" t="str">
        <f>IF('Form FGD RT Versi 1 Lembar A3'!W133="","",'Form FGD RT Versi 1 Lembar A3'!W133)</f>
        <v/>
      </c>
      <c r="O139" s="156" t="str">
        <f>IF('Form FGD RT Versi 1 Lembar A3'!X133="","",'Form FGD RT Versi 1 Lembar A3'!X133)</f>
        <v/>
      </c>
      <c r="P139" s="359" t="str">
        <f>IF('Form FGD RT Versi 1 Lembar A3'!Y133="","",'Form FGD RT Versi 1 Lembar A3'!Y133)</f>
        <v/>
      </c>
      <c r="Q139" s="156" t="str">
        <f>IF('Form FGD RT Versi 1 Lembar A3'!Z133="","",'Form FGD RT Versi 1 Lembar A3'!Z133)</f>
        <v/>
      </c>
      <c r="R139" s="359" t="str">
        <f>IF('Form FGD RT Versi 1 Lembar A3'!AA133="","",'Form FGD RT Versi 1 Lembar A3'!AA133)</f>
        <v/>
      </c>
      <c r="S139" s="390" t="str">
        <f t="shared" si="13"/>
        <v/>
      </c>
      <c r="T139" s="577" t="e">
        <f t="shared" si="6"/>
        <v>#VALUE!</v>
      </c>
      <c r="V139" s="89"/>
    </row>
    <row r="140" spans="2:22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A3'!R134="","",'Form FGD RT Versi 1 Lembar A3'!R134)</f>
        <v/>
      </c>
      <c r="E140" s="157" t="str">
        <f>IF('Form FGD RT Versi 1 Lembar A3'!S134="","",'Form FGD RT Versi 1 Lembar A3'!S134)</f>
        <v/>
      </c>
      <c r="F140" s="168" t="str">
        <f>IF('Form FGD RT Versi 1 Lembar A3'!T134="","",'Form FGD RT Versi 1 Lembar A3'!T134)</f>
        <v/>
      </c>
      <c r="G140" s="18" t="str">
        <f t="shared" si="9"/>
        <v/>
      </c>
      <c r="H140" s="563" t="str">
        <f>IF('Form FGD RT Versi 1 Lembar A3'!U134="","",'A.6.1'!V140)</f>
        <v/>
      </c>
      <c r="I140" s="816" t="str">
        <f t="shared" si="14"/>
        <v/>
      </c>
      <c r="J140" s="272" t="str">
        <f t="shared" si="10"/>
        <v/>
      </c>
      <c r="K140" s="812" t="str">
        <f t="shared" si="11"/>
        <v/>
      </c>
      <c r="L140" s="382" t="str">
        <f t="shared" si="12"/>
        <v/>
      </c>
      <c r="M140" s="156" t="str">
        <f>IF('Form FGD RT Versi 1 Lembar A3'!V134="","",'Form FGD RT Versi 1 Lembar A3'!V134)</f>
        <v/>
      </c>
      <c r="N140" s="359" t="str">
        <f>IF('Form FGD RT Versi 1 Lembar A3'!W134="","",'Form FGD RT Versi 1 Lembar A3'!W134)</f>
        <v/>
      </c>
      <c r="O140" s="156" t="str">
        <f>IF('Form FGD RT Versi 1 Lembar A3'!X134="","",'Form FGD RT Versi 1 Lembar A3'!X134)</f>
        <v/>
      </c>
      <c r="P140" s="359" t="str">
        <f>IF('Form FGD RT Versi 1 Lembar A3'!Y134="","",'Form FGD RT Versi 1 Lembar A3'!Y134)</f>
        <v/>
      </c>
      <c r="Q140" s="156" t="str">
        <f>IF('Form FGD RT Versi 1 Lembar A3'!Z134="","",'Form FGD RT Versi 1 Lembar A3'!Z134)</f>
        <v/>
      </c>
      <c r="R140" s="359" t="str">
        <f>IF('Form FGD RT Versi 1 Lembar A3'!AA134="","",'Form FGD RT Versi 1 Lembar A3'!AA134)</f>
        <v/>
      </c>
      <c r="S140" s="390" t="str">
        <f t="shared" si="13"/>
        <v/>
      </c>
      <c r="T140" s="577" t="e">
        <f t="shared" si="6"/>
        <v>#VALUE!</v>
      </c>
      <c r="V140" s="89"/>
    </row>
    <row r="141" spans="2:22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A3'!R135="","",'Form FGD RT Versi 1 Lembar A3'!R135)</f>
        <v/>
      </c>
      <c r="E141" s="157" t="str">
        <f>IF('Form FGD RT Versi 1 Lembar A3'!S135="","",'Form FGD RT Versi 1 Lembar A3'!S135)</f>
        <v/>
      </c>
      <c r="F141" s="168" t="str">
        <f>IF('Form FGD RT Versi 1 Lembar A3'!T135="","",'Form FGD RT Versi 1 Lembar A3'!T135)</f>
        <v/>
      </c>
      <c r="G141" s="18" t="str">
        <f t="shared" si="9"/>
        <v/>
      </c>
      <c r="H141" s="563" t="str">
        <f>IF('Form FGD RT Versi 1 Lembar A3'!U135="","",'A.6.1'!V141)</f>
        <v/>
      </c>
      <c r="I141" s="816" t="str">
        <f t="shared" si="14"/>
        <v/>
      </c>
      <c r="J141" s="272" t="str">
        <f t="shared" si="10"/>
        <v/>
      </c>
      <c r="K141" s="812" t="str">
        <f t="shared" si="11"/>
        <v/>
      </c>
      <c r="L141" s="382" t="str">
        <f t="shared" si="12"/>
        <v/>
      </c>
      <c r="M141" s="156" t="str">
        <f>IF('Form FGD RT Versi 1 Lembar A3'!V135="","",'Form FGD RT Versi 1 Lembar A3'!V135)</f>
        <v/>
      </c>
      <c r="N141" s="359" t="str">
        <f>IF('Form FGD RT Versi 1 Lembar A3'!W135="","",'Form FGD RT Versi 1 Lembar A3'!W135)</f>
        <v/>
      </c>
      <c r="O141" s="156" t="str">
        <f>IF('Form FGD RT Versi 1 Lembar A3'!X135="","",'Form FGD RT Versi 1 Lembar A3'!X135)</f>
        <v/>
      </c>
      <c r="P141" s="359" t="str">
        <f>IF('Form FGD RT Versi 1 Lembar A3'!Y135="","",'Form FGD RT Versi 1 Lembar A3'!Y135)</f>
        <v/>
      </c>
      <c r="Q141" s="156" t="str">
        <f>IF('Form FGD RT Versi 1 Lembar A3'!Z135="","",'Form FGD RT Versi 1 Lembar A3'!Z135)</f>
        <v/>
      </c>
      <c r="R141" s="359" t="str">
        <f>IF('Form FGD RT Versi 1 Lembar A3'!AA135="","",'Form FGD RT Versi 1 Lembar A3'!AA135)</f>
        <v/>
      </c>
      <c r="S141" s="390" t="str">
        <f t="shared" si="13"/>
        <v/>
      </c>
      <c r="T141" s="577" t="e">
        <f t="shared" si="6"/>
        <v>#VALUE!</v>
      </c>
      <c r="V141" s="89"/>
    </row>
    <row r="142" spans="2:22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A3'!R136="","",'Form FGD RT Versi 1 Lembar A3'!R136)</f>
        <v/>
      </c>
      <c r="E142" s="157" t="str">
        <f>IF('Form FGD RT Versi 1 Lembar A3'!S136="","",'Form FGD RT Versi 1 Lembar A3'!S136)</f>
        <v/>
      </c>
      <c r="F142" s="168" t="str">
        <f>IF('Form FGD RT Versi 1 Lembar A3'!T136="","",'Form FGD RT Versi 1 Lembar A3'!T136)</f>
        <v/>
      </c>
      <c r="G142" s="18" t="str">
        <f t="shared" si="9"/>
        <v/>
      </c>
      <c r="H142" s="563" t="str">
        <f>IF('Form FGD RT Versi 1 Lembar A3'!U136="","",'A.6.1'!V142)</f>
        <v/>
      </c>
      <c r="I142" s="816" t="str">
        <f t="shared" si="14"/>
        <v/>
      </c>
      <c r="J142" s="272" t="str">
        <f t="shared" si="10"/>
        <v/>
      </c>
      <c r="K142" s="812" t="str">
        <f t="shared" si="11"/>
        <v/>
      </c>
      <c r="L142" s="382" t="str">
        <f t="shared" si="12"/>
        <v/>
      </c>
      <c r="M142" s="156" t="str">
        <f>IF('Form FGD RT Versi 1 Lembar A3'!V136="","",'Form FGD RT Versi 1 Lembar A3'!V136)</f>
        <v/>
      </c>
      <c r="N142" s="359" t="str">
        <f>IF('Form FGD RT Versi 1 Lembar A3'!W136="","",'Form FGD RT Versi 1 Lembar A3'!W136)</f>
        <v/>
      </c>
      <c r="O142" s="156" t="str">
        <f>IF('Form FGD RT Versi 1 Lembar A3'!X136="","",'Form FGD RT Versi 1 Lembar A3'!X136)</f>
        <v/>
      </c>
      <c r="P142" s="359" t="str">
        <f>IF('Form FGD RT Versi 1 Lembar A3'!Y136="","",'Form FGD RT Versi 1 Lembar A3'!Y136)</f>
        <v/>
      </c>
      <c r="Q142" s="156" t="str">
        <f>IF('Form FGD RT Versi 1 Lembar A3'!Z136="","",'Form FGD RT Versi 1 Lembar A3'!Z136)</f>
        <v/>
      </c>
      <c r="R142" s="359" t="str">
        <f>IF('Form FGD RT Versi 1 Lembar A3'!AA136="","",'Form FGD RT Versi 1 Lembar A3'!AA136)</f>
        <v/>
      </c>
      <c r="S142" s="390" t="str">
        <f t="shared" si="13"/>
        <v/>
      </c>
      <c r="T142" s="577" t="e">
        <f t="shared" si="6"/>
        <v>#VALUE!</v>
      </c>
      <c r="V142" s="89"/>
    </row>
    <row r="143" spans="2:22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A3'!R137="","",'Form FGD RT Versi 1 Lembar A3'!R137)</f>
        <v/>
      </c>
      <c r="E143" s="157" t="str">
        <f>IF('Form FGD RT Versi 1 Lembar A3'!S137="","",'Form FGD RT Versi 1 Lembar A3'!S137)</f>
        <v/>
      </c>
      <c r="F143" s="168" t="str">
        <f>IF('Form FGD RT Versi 1 Lembar A3'!T137="","",'Form FGD RT Versi 1 Lembar A3'!T137)</f>
        <v/>
      </c>
      <c r="G143" s="18" t="str">
        <f t="shared" si="9"/>
        <v/>
      </c>
      <c r="H143" s="563" t="str">
        <f>IF('Form FGD RT Versi 1 Lembar A3'!U137="","",'A.6.1'!V143)</f>
        <v/>
      </c>
      <c r="I143" s="816" t="str">
        <f t="shared" si="14"/>
        <v/>
      </c>
      <c r="J143" s="272" t="str">
        <f t="shared" si="10"/>
        <v/>
      </c>
      <c r="K143" s="812" t="str">
        <f t="shared" si="11"/>
        <v/>
      </c>
      <c r="L143" s="382" t="str">
        <f t="shared" si="12"/>
        <v/>
      </c>
      <c r="M143" s="156" t="str">
        <f>IF('Form FGD RT Versi 1 Lembar A3'!V137="","",'Form FGD RT Versi 1 Lembar A3'!V137)</f>
        <v/>
      </c>
      <c r="N143" s="359" t="str">
        <f>IF('Form FGD RT Versi 1 Lembar A3'!W137="","",'Form FGD RT Versi 1 Lembar A3'!W137)</f>
        <v/>
      </c>
      <c r="O143" s="156" t="str">
        <f>IF('Form FGD RT Versi 1 Lembar A3'!X137="","",'Form FGD RT Versi 1 Lembar A3'!X137)</f>
        <v/>
      </c>
      <c r="P143" s="359" t="str">
        <f>IF('Form FGD RT Versi 1 Lembar A3'!Y137="","",'Form FGD RT Versi 1 Lembar A3'!Y137)</f>
        <v/>
      </c>
      <c r="Q143" s="156" t="str">
        <f>IF('Form FGD RT Versi 1 Lembar A3'!Z137="","",'Form FGD RT Versi 1 Lembar A3'!Z137)</f>
        <v/>
      </c>
      <c r="R143" s="359" t="str">
        <f>IF('Form FGD RT Versi 1 Lembar A3'!AA137="","",'Form FGD RT Versi 1 Lembar A3'!AA137)</f>
        <v/>
      </c>
      <c r="S143" s="390" t="str">
        <f t="shared" si="13"/>
        <v/>
      </c>
      <c r="T143" s="577" t="e">
        <f t="shared" si="6"/>
        <v>#VALUE!</v>
      </c>
      <c r="V143" s="89"/>
    </row>
    <row r="144" spans="2:22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A3'!R138="","",'Form FGD RT Versi 1 Lembar A3'!R138)</f>
        <v/>
      </c>
      <c r="E144" s="157" t="str">
        <f>IF('Form FGD RT Versi 1 Lembar A3'!S138="","",'Form FGD RT Versi 1 Lembar A3'!S138)</f>
        <v/>
      </c>
      <c r="F144" s="168" t="str">
        <f>IF('Form FGD RT Versi 1 Lembar A3'!T138="","",'Form FGD RT Versi 1 Lembar A3'!T138)</f>
        <v/>
      </c>
      <c r="G144" s="18" t="str">
        <f t="shared" si="9"/>
        <v/>
      </c>
      <c r="H144" s="563" t="str">
        <f>IF('Form FGD RT Versi 1 Lembar A3'!U138="","",'A.6.1'!V144)</f>
        <v/>
      </c>
      <c r="I144" s="816" t="str">
        <f t="shared" si="14"/>
        <v/>
      </c>
      <c r="J144" s="272" t="str">
        <f t="shared" si="10"/>
        <v/>
      </c>
      <c r="K144" s="812" t="str">
        <f t="shared" si="11"/>
        <v/>
      </c>
      <c r="L144" s="382" t="str">
        <f t="shared" si="12"/>
        <v/>
      </c>
      <c r="M144" s="156" t="str">
        <f>IF('Form FGD RT Versi 1 Lembar A3'!V138="","",'Form FGD RT Versi 1 Lembar A3'!V138)</f>
        <v/>
      </c>
      <c r="N144" s="359" t="str">
        <f>IF('Form FGD RT Versi 1 Lembar A3'!W138="","",'Form FGD RT Versi 1 Lembar A3'!W138)</f>
        <v/>
      </c>
      <c r="O144" s="156" t="str">
        <f>IF('Form FGD RT Versi 1 Lembar A3'!X138="","",'Form FGD RT Versi 1 Lembar A3'!X138)</f>
        <v/>
      </c>
      <c r="P144" s="359" t="str">
        <f>IF('Form FGD RT Versi 1 Lembar A3'!Y138="","",'Form FGD RT Versi 1 Lembar A3'!Y138)</f>
        <v/>
      </c>
      <c r="Q144" s="156" t="str">
        <f>IF('Form FGD RT Versi 1 Lembar A3'!Z138="","",'Form FGD RT Versi 1 Lembar A3'!Z138)</f>
        <v/>
      </c>
      <c r="R144" s="359" t="str">
        <f>IF('Form FGD RT Versi 1 Lembar A3'!AA138="","",'Form FGD RT Versi 1 Lembar A3'!AA138)</f>
        <v/>
      </c>
      <c r="S144" s="390" t="str">
        <f t="shared" si="13"/>
        <v/>
      </c>
      <c r="T144" s="577" t="e">
        <f t="shared" si="6"/>
        <v>#VALUE!</v>
      </c>
      <c r="V144" s="89"/>
    </row>
    <row r="145" spans="2:22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A3'!R139="","",'Form FGD RT Versi 1 Lembar A3'!R139)</f>
        <v/>
      </c>
      <c r="E145" s="157" t="str">
        <f>IF('Form FGD RT Versi 1 Lembar A3'!S139="","",'Form FGD RT Versi 1 Lembar A3'!S139)</f>
        <v/>
      </c>
      <c r="F145" s="168" t="str">
        <f>IF('Form FGD RT Versi 1 Lembar A3'!T139="","",'Form FGD RT Versi 1 Lembar A3'!T139)</f>
        <v/>
      </c>
      <c r="G145" s="18" t="str">
        <f t="shared" si="9"/>
        <v/>
      </c>
      <c r="H145" s="563" t="str">
        <f>IF('Form FGD RT Versi 1 Lembar A3'!U139="","",'A.6.1'!V145)</f>
        <v/>
      </c>
      <c r="I145" s="816" t="str">
        <f t="shared" ref="I145:I166" si="15">IFERROR(G145/H145,"")</f>
        <v/>
      </c>
      <c r="J145" s="272" t="str">
        <f t="shared" si="10"/>
        <v/>
      </c>
      <c r="K145" s="812" t="str">
        <f t="shared" si="11"/>
        <v/>
      </c>
      <c r="L145" s="382" t="str">
        <f t="shared" si="12"/>
        <v/>
      </c>
      <c r="M145" s="156" t="str">
        <f>IF('Form FGD RT Versi 1 Lembar A3'!V139="","",'Form FGD RT Versi 1 Lembar A3'!V139)</f>
        <v/>
      </c>
      <c r="N145" s="359" t="str">
        <f>IF('Form FGD RT Versi 1 Lembar A3'!W139="","",'Form FGD RT Versi 1 Lembar A3'!W139)</f>
        <v/>
      </c>
      <c r="O145" s="156" t="str">
        <f>IF('Form FGD RT Versi 1 Lembar A3'!X139="","",'Form FGD RT Versi 1 Lembar A3'!X139)</f>
        <v/>
      </c>
      <c r="P145" s="359" t="str">
        <f>IF('Form FGD RT Versi 1 Lembar A3'!Y139="","",'Form FGD RT Versi 1 Lembar A3'!Y139)</f>
        <v/>
      </c>
      <c r="Q145" s="156" t="str">
        <f>IF('Form FGD RT Versi 1 Lembar A3'!Z139="","",'Form FGD RT Versi 1 Lembar A3'!Z139)</f>
        <v/>
      </c>
      <c r="R145" s="359" t="str">
        <f>IF('Form FGD RT Versi 1 Lembar A3'!AA139="","",'Form FGD RT Versi 1 Lembar A3'!AA139)</f>
        <v/>
      </c>
      <c r="S145" s="390" t="str">
        <f t="shared" si="13"/>
        <v/>
      </c>
      <c r="T145" s="577" t="e">
        <f t="shared" si="6"/>
        <v>#VALUE!</v>
      </c>
      <c r="V145" s="89"/>
    </row>
    <row r="146" spans="2:22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A3'!R140="","",'Form FGD RT Versi 1 Lembar A3'!R140)</f>
        <v/>
      </c>
      <c r="E146" s="157" t="str">
        <f>IF('Form FGD RT Versi 1 Lembar A3'!S140="","",'Form FGD RT Versi 1 Lembar A3'!S140)</f>
        <v/>
      </c>
      <c r="F146" s="168" t="str">
        <f>IF('Form FGD RT Versi 1 Lembar A3'!T140="","",'Form FGD RT Versi 1 Lembar A3'!T140)</f>
        <v/>
      </c>
      <c r="G146" s="18" t="str">
        <f t="shared" ref="G146:G166" si="16">IF(C146="","",D146*E146*F146)</f>
        <v/>
      </c>
      <c r="H146" s="563" t="str">
        <f>IF('Form FGD RT Versi 1 Lembar A3'!U140="","",'A.6.1'!V146)</f>
        <v/>
      </c>
      <c r="I146" s="816" t="str">
        <f t="shared" si="15"/>
        <v/>
      </c>
      <c r="J146" s="272" t="str">
        <f t="shared" ref="J146:J166" si="17">IF(I146="","",IF(I146&gt;=7.2, 1, 0))</f>
        <v/>
      </c>
      <c r="K146" s="812" t="str">
        <f t="shared" ref="K146:K166" si="18">IF(I146="","",IF(I146&lt;7.2, 1, 0))</f>
        <v/>
      </c>
      <c r="L146" s="382" t="str">
        <f t="shared" ref="L146:L166" si="19">IF(I146="","",IF(J146=1, 1, 0))</f>
        <v/>
      </c>
      <c r="M146" s="156" t="str">
        <f>IF('Form FGD RT Versi 1 Lembar A3'!V140="","",'Form FGD RT Versi 1 Lembar A3'!V140)</f>
        <v/>
      </c>
      <c r="N146" s="359" t="str">
        <f>IF('Form FGD RT Versi 1 Lembar A3'!W140="","",'Form FGD RT Versi 1 Lembar A3'!W140)</f>
        <v/>
      </c>
      <c r="O146" s="156" t="str">
        <f>IF('Form FGD RT Versi 1 Lembar A3'!X140="","",'Form FGD RT Versi 1 Lembar A3'!X140)</f>
        <v/>
      </c>
      <c r="P146" s="359" t="str">
        <f>IF('Form FGD RT Versi 1 Lembar A3'!Y140="","",'Form FGD RT Versi 1 Lembar A3'!Y140)</f>
        <v/>
      </c>
      <c r="Q146" s="156" t="str">
        <f>IF('Form FGD RT Versi 1 Lembar A3'!Z140="","",'Form FGD RT Versi 1 Lembar A3'!Z140)</f>
        <v/>
      </c>
      <c r="R146" s="359" t="str">
        <f>IF('Form FGD RT Versi 1 Lembar A3'!AA140="","",'Form FGD RT Versi 1 Lembar A3'!AA140)</f>
        <v/>
      </c>
      <c r="S146" s="390" t="str">
        <f t="shared" ref="S146:S166" si="20">IF(C146="","",IF(AND(M146=1,O146=1,Q146=1),1,0))</f>
        <v/>
      </c>
      <c r="T146" s="577" t="e">
        <f t="shared" si="6"/>
        <v>#VALUE!</v>
      </c>
      <c r="V146" s="89"/>
    </row>
    <row r="147" spans="2:22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A3'!R141="","",'Form FGD RT Versi 1 Lembar A3'!R141)</f>
        <v/>
      </c>
      <c r="E147" s="157" t="str">
        <f>IF('Form FGD RT Versi 1 Lembar A3'!S141="","",'Form FGD RT Versi 1 Lembar A3'!S141)</f>
        <v/>
      </c>
      <c r="F147" s="168" t="str">
        <f>IF('Form FGD RT Versi 1 Lembar A3'!T141="","",'Form FGD RT Versi 1 Lembar A3'!T141)</f>
        <v/>
      </c>
      <c r="G147" s="18" t="str">
        <f t="shared" si="16"/>
        <v/>
      </c>
      <c r="H147" s="563" t="str">
        <f>IF('Form FGD RT Versi 1 Lembar A3'!U141="","",'A.6.1'!V147)</f>
        <v/>
      </c>
      <c r="I147" s="816" t="str">
        <f t="shared" si="15"/>
        <v/>
      </c>
      <c r="J147" s="272" t="str">
        <f t="shared" si="17"/>
        <v/>
      </c>
      <c r="K147" s="812" t="str">
        <f t="shared" si="18"/>
        <v/>
      </c>
      <c r="L147" s="382" t="str">
        <f t="shared" si="19"/>
        <v/>
      </c>
      <c r="M147" s="156" t="str">
        <f>IF('Form FGD RT Versi 1 Lembar A3'!V141="","",'Form FGD RT Versi 1 Lembar A3'!V141)</f>
        <v/>
      </c>
      <c r="N147" s="359" t="str">
        <f>IF('Form FGD RT Versi 1 Lembar A3'!W141="","",'Form FGD RT Versi 1 Lembar A3'!W141)</f>
        <v/>
      </c>
      <c r="O147" s="156" t="str">
        <f>IF('Form FGD RT Versi 1 Lembar A3'!X141="","",'Form FGD RT Versi 1 Lembar A3'!X141)</f>
        <v/>
      </c>
      <c r="P147" s="359" t="str">
        <f>IF('Form FGD RT Versi 1 Lembar A3'!Y141="","",'Form FGD RT Versi 1 Lembar A3'!Y141)</f>
        <v/>
      </c>
      <c r="Q147" s="156" t="str">
        <f>IF('Form FGD RT Versi 1 Lembar A3'!Z141="","",'Form FGD RT Versi 1 Lembar A3'!Z141)</f>
        <v/>
      </c>
      <c r="R147" s="359" t="str">
        <f>IF('Form FGD RT Versi 1 Lembar A3'!AA141="","",'Form FGD RT Versi 1 Lembar A3'!AA141)</f>
        <v/>
      </c>
      <c r="S147" s="390" t="str">
        <f t="shared" si="20"/>
        <v/>
      </c>
      <c r="T147" s="577" t="e">
        <f t="shared" si="6"/>
        <v>#VALUE!</v>
      </c>
      <c r="V147" s="89"/>
    </row>
    <row r="148" spans="2:22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A3'!R142="","",'Form FGD RT Versi 1 Lembar A3'!R142)</f>
        <v/>
      </c>
      <c r="E148" s="157" t="str">
        <f>IF('Form FGD RT Versi 1 Lembar A3'!S142="","",'Form FGD RT Versi 1 Lembar A3'!S142)</f>
        <v/>
      </c>
      <c r="F148" s="168" t="str">
        <f>IF('Form FGD RT Versi 1 Lembar A3'!T142="","",'Form FGD RT Versi 1 Lembar A3'!T142)</f>
        <v/>
      </c>
      <c r="G148" s="18" t="str">
        <f t="shared" si="16"/>
        <v/>
      </c>
      <c r="H148" s="563" t="str">
        <f>IF('Form FGD RT Versi 1 Lembar A3'!U142="","",'A.6.1'!V148)</f>
        <v/>
      </c>
      <c r="I148" s="816" t="str">
        <f t="shared" si="15"/>
        <v/>
      </c>
      <c r="J148" s="272" t="str">
        <f t="shared" si="17"/>
        <v/>
      </c>
      <c r="K148" s="812" t="str">
        <f t="shared" si="18"/>
        <v/>
      </c>
      <c r="L148" s="382" t="str">
        <f t="shared" si="19"/>
        <v/>
      </c>
      <c r="M148" s="156" t="str">
        <f>IF('Form FGD RT Versi 1 Lembar A3'!V142="","",'Form FGD RT Versi 1 Lembar A3'!V142)</f>
        <v/>
      </c>
      <c r="N148" s="359" t="str">
        <f>IF('Form FGD RT Versi 1 Lembar A3'!W142="","",'Form FGD RT Versi 1 Lembar A3'!W142)</f>
        <v/>
      </c>
      <c r="O148" s="156" t="str">
        <f>IF('Form FGD RT Versi 1 Lembar A3'!X142="","",'Form FGD RT Versi 1 Lembar A3'!X142)</f>
        <v/>
      </c>
      <c r="P148" s="359" t="str">
        <f>IF('Form FGD RT Versi 1 Lembar A3'!Y142="","",'Form FGD RT Versi 1 Lembar A3'!Y142)</f>
        <v/>
      </c>
      <c r="Q148" s="156" t="str">
        <f>IF('Form FGD RT Versi 1 Lembar A3'!Z142="","",'Form FGD RT Versi 1 Lembar A3'!Z142)</f>
        <v/>
      </c>
      <c r="R148" s="359" t="str">
        <f>IF('Form FGD RT Versi 1 Lembar A3'!AA142="","",'Form FGD RT Versi 1 Lembar A3'!AA142)</f>
        <v/>
      </c>
      <c r="S148" s="390" t="str">
        <f t="shared" si="20"/>
        <v/>
      </c>
      <c r="T148" s="577" t="e">
        <f t="shared" si="6"/>
        <v>#VALUE!</v>
      </c>
      <c r="V148" s="89"/>
    </row>
    <row r="149" spans="2:22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A3'!R143="","",'Form FGD RT Versi 1 Lembar A3'!R143)</f>
        <v/>
      </c>
      <c r="E149" s="157" t="str">
        <f>IF('Form FGD RT Versi 1 Lembar A3'!S143="","",'Form FGD RT Versi 1 Lembar A3'!S143)</f>
        <v/>
      </c>
      <c r="F149" s="168" t="str">
        <f>IF('Form FGD RT Versi 1 Lembar A3'!T143="","",'Form FGD RT Versi 1 Lembar A3'!T143)</f>
        <v/>
      </c>
      <c r="G149" s="18" t="str">
        <f t="shared" si="16"/>
        <v/>
      </c>
      <c r="H149" s="563" t="str">
        <f>IF('Form FGD RT Versi 1 Lembar A3'!U143="","",'A.6.1'!V149)</f>
        <v/>
      </c>
      <c r="I149" s="816" t="str">
        <f t="shared" si="15"/>
        <v/>
      </c>
      <c r="J149" s="272" t="str">
        <f t="shared" si="17"/>
        <v/>
      </c>
      <c r="K149" s="812" t="str">
        <f t="shared" si="18"/>
        <v/>
      </c>
      <c r="L149" s="382" t="str">
        <f t="shared" si="19"/>
        <v/>
      </c>
      <c r="M149" s="156" t="str">
        <f>IF('Form FGD RT Versi 1 Lembar A3'!V143="","",'Form FGD RT Versi 1 Lembar A3'!V143)</f>
        <v/>
      </c>
      <c r="N149" s="359" t="str">
        <f>IF('Form FGD RT Versi 1 Lembar A3'!W143="","",'Form FGD RT Versi 1 Lembar A3'!W143)</f>
        <v/>
      </c>
      <c r="O149" s="156" t="str">
        <f>IF('Form FGD RT Versi 1 Lembar A3'!X143="","",'Form FGD RT Versi 1 Lembar A3'!X143)</f>
        <v/>
      </c>
      <c r="P149" s="359" t="str">
        <f>IF('Form FGD RT Versi 1 Lembar A3'!Y143="","",'Form FGD RT Versi 1 Lembar A3'!Y143)</f>
        <v/>
      </c>
      <c r="Q149" s="156" t="str">
        <f>IF('Form FGD RT Versi 1 Lembar A3'!Z143="","",'Form FGD RT Versi 1 Lembar A3'!Z143)</f>
        <v/>
      </c>
      <c r="R149" s="359" t="str">
        <f>IF('Form FGD RT Versi 1 Lembar A3'!AA143="","",'Form FGD RT Versi 1 Lembar A3'!AA143)</f>
        <v/>
      </c>
      <c r="S149" s="390" t="str">
        <f t="shared" si="20"/>
        <v/>
      </c>
      <c r="T149" s="577" t="e">
        <f t="shared" si="6"/>
        <v>#VALUE!</v>
      </c>
      <c r="V149" s="89"/>
    </row>
    <row r="150" spans="2:22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A3'!R144="","",'Form FGD RT Versi 1 Lembar A3'!R144)</f>
        <v/>
      </c>
      <c r="E150" s="157" t="str">
        <f>IF('Form FGD RT Versi 1 Lembar A3'!S144="","",'Form FGD RT Versi 1 Lembar A3'!S144)</f>
        <v/>
      </c>
      <c r="F150" s="168" t="str">
        <f>IF('Form FGD RT Versi 1 Lembar A3'!T144="","",'Form FGD RT Versi 1 Lembar A3'!T144)</f>
        <v/>
      </c>
      <c r="G150" s="18" t="str">
        <f t="shared" si="16"/>
        <v/>
      </c>
      <c r="H150" s="563" t="str">
        <f>IF('Form FGD RT Versi 1 Lembar A3'!U144="","",'A.6.1'!V150)</f>
        <v/>
      </c>
      <c r="I150" s="816" t="str">
        <f t="shared" si="15"/>
        <v/>
      </c>
      <c r="J150" s="272" t="str">
        <f t="shared" si="17"/>
        <v/>
      </c>
      <c r="K150" s="812" t="str">
        <f t="shared" si="18"/>
        <v/>
      </c>
      <c r="L150" s="382" t="str">
        <f t="shared" si="19"/>
        <v/>
      </c>
      <c r="M150" s="156" t="str">
        <f>IF('Form FGD RT Versi 1 Lembar A3'!V144="","",'Form FGD RT Versi 1 Lembar A3'!V144)</f>
        <v/>
      </c>
      <c r="N150" s="359" t="str">
        <f>IF('Form FGD RT Versi 1 Lembar A3'!W144="","",'Form FGD RT Versi 1 Lembar A3'!W144)</f>
        <v/>
      </c>
      <c r="O150" s="156" t="str">
        <f>IF('Form FGD RT Versi 1 Lembar A3'!X144="","",'Form FGD RT Versi 1 Lembar A3'!X144)</f>
        <v/>
      </c>
      <c r="P150" s="359" t="str">
        <f>IF('Form FGD RT Versi 1 Lembar A3'!Y144="","",'Form FGD RT Versi 1 Lembar A3'!Y144)</f>
        <v/>
      </c>
      <c r="Q150" s="156" t="str">
        <f>IF('Form FGD RT Versi 1 Lembar A3'!Z144="","",'Form FGD RT Versi 1 Lembar A3'!Z144)</f>
        <v/>
      </c>
      <c r="R150" s="359" t="str">
        <f>IF('Form FGD RT Versi 1 Lembar A3'!AA144="","",'Form FGD RT Versi 1 Lembar A3'!AA144)</f>
        <v/>
      </c>
      <c r="S150" s="390" t="str">
        <f t="shared" si="20"/>
        <v/>
      </c>
      <c r="T150" s="577" t="e">
        <f t="shared" si="6"/>
        <v>#VALUE!</v>
      </c>
      <c r="V150" s="89"/>
    </row>
    <row r="151" spans="2:22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A3'!R145="","",'Form FGD RT Versi 1 Lembar A3'!R145)</f>
        <v/>
      </c>
      <c r="E151" s="157" t="str">
        <f>IF('Form FGD RT Versi 1 Lembar A3'!S145="","",'Form FGD RT Versi 1 Lembar A3'!S145)</f>
        <v/>
      </c>
      <c r="F151" s="168" t="str">
        <f>IF('Form FGD RT Versi 1 Lembar A3'!T145="","",'Form FGD RT Versi 1 Lembar A3'!T145)</f>
        <v/>
      </c>
      <c r="G151" s="18" t="str">
        <f t="shared" si="16"/>
        <v/>
      </c>
      <c r="H151" s="563" t="str">
        <f>IF('Form FGD RT Versi 1 Lembar A3'!U145="","",'A.6.1'!V151)</f>
        <v/>
      </c>
      <c r="I151" s="816" t="str">
        <f t="shared" si="15"/>
        <v/>
      </c>
      <c r="J151" s="272" t="str">
        <f t="shared" si="17"/>
        <v/>
      </c>
      <c r="K151" s="812" t="str">
        <f t="shared" si="18"/>
        <v/>
      </c>
      <c r="L151" s="382" t="str">
        <f t="shared" si="19"/>
        <v/>
      </c>
      <c r="M151" s="156" t="str">
        <f>IF('Form FGD RT Versi 1 Lembar A3'!V145="","",'Form FGD RT Versi 1 Lembar A3'!V145)</f>
        <v/>
      </c>
      <c r="N151" s="359" t="str">
        <f>IF('Form FGD RT Versi 1 Lembar A3'!W145="","",'Form FGD RT Versi 1 Lembar A3'!W145)</f>
        <v/>
      </c>
      <c r="O151" s="156" t="str">
        <f>IF('Form FGD RT Versi 1 Lembar A3'!X145="","",'Form FGD RT Versi 1 Lembar A3'!X145)</f>
        <v/>
      </c>
      <c r="P151" s="359" t="str">
        <f>IF('Form FGD RT Versi 1 Lembar A3'!Y145="","",'Form FGD RT Versi 1 Lembar A3'!Y145)</f>
        <v/>
      </c>
      <c r="Q151" s="156" t="str">
        <f>IF('Form FGD RT Versi 1 Lembar A3'!Z145="","",'Form FGD RT Versi 1 Lembar A3'!Z145)</f>
        <v/>
      </c>
      <c r="R151" s="359" t="str">
        <f>IF('Form FGD RT Versi 1 Lembar A3'!AA145="","",'Form FGD RT Versi 1 Lembar A3'!AA145)</f>
        <v/>
      </c>
      <c r="S151" s="390" t="str">
        <f t="shared" si="20"/>
        <v/>
      </c>
      <c r="T151" s="577" t="e">
        <f t="shared" si="6"/>
        <v>#VALUE!</v>
      </c>
      <c r="V151" s="89"/>
    </row>
    <row r="152" spans="2:22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A3'!R146="","",'Form FGD RT Versi 1 Lembar A3'!R146)</f>
        <v/>
      </c>
      <c r="E152" s="157" t="str">
        <f>IF('Form FGD RT Versi 1 Lembar A3'!S146="","",'Form FGD RT Versi 1 Lembar A3'!S146)</f>
        <v/>
      </c>
      <c r="F152" s="168" t="str">
        <f>IF('Form FGD RT Versi 1 Lembar A3'!T146="","",'Form FGD RT Versi 1 Lembar A3'!T146)</f>
        <v/>
      </c>
      <c r="G152" s="18" t="str">
        <f t="shared" si="16"/>
        <v/>
      </c>
      <c r="H152" s="563" t="str">
        <f>IF('Form FGD RT Versi 1 Lembar A3'!U146="","",'A.6.1'!V152)</f>
        <v/>
      </c>
      <c r="I152" s="816" t="str">
        <f t="shared" si="15"/>
        <v/>
      </c>
      <c r="J152" s="272" t="str">
        <f t="shared" si="17"/>
        <v/>
      </c>
      <c r="K152" s="812" t="str">
        <f t="shared" si="18"/>
        <v/>
      </c>
      <c r="L152" s="382" t="str">
        <f t="shared" si="19"/>
        <v/>
      </c>
      <c r="M152" s="156" t="str">
        <f>IF('Form FGD RT Versi 1 Lembar A3'!V146="","",'Form FGD RT Versi 1 Lembar A3'!V146)</f>
        <v/>
      </c>
      <c r="N152" s="359" t="str">
        <f>IF('Form FGD RT Versi 1 Lembar A3'!W146="","",'Form FGD RT Versi 1 Lembar A3'!W146)</f>
        <v/>
      </c>
      <c r="O152" s="156" t="str">
        <f>IF('Form FGD RT Versi 1 Lembar A3'!X146="","",'Form FGD RT Versi 1 Lembar A3'!X146)</f>
        <v/>
      </c>
      <c r="P152" s="359" t="str">
        <f>IF('Form FGD RT Versi 1 Lembar A3'!Y146="","",'Form FGD RT Versi 1 Lembar A3'!Y146)</f>
        <v/>
      </c>
      <c r="Q152" s="156" t="str">
        <f>IF('Form FGD RT Versi 1 Lembar A3'!Z146="","",'Form FGD RT Versi 1 Lembar A3'!Z146)</f>
        <v/>
      </c>
      <c r="R152" s="359" t="str">
        <f>IF('Form FGD RT Versi 1 Lembar A3'!AA146="","",'Form FGD RT Versi 1 Lembar A3'!AA146)</f>
        <v/>
      </c>
      <c r="S152" s="390" t="str">
        <f t="shared" si="20"/>
        <v/>
      </c>
      <c r="T152" s="577" t="e">
        <f t="shared" si="6"/>
        <v>#VALUE!</v>
      </c>
      <c r="V152" s="89"/>
    </row>
    <row r="153" spans="2:22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A3'!R147="","",'Form FGD RT Versi 1 Lembar A3'!R147)</f>
        <v/>
      </c>
      <c r="E153" s="157" t="str">
        <f>IF('Form FGD RT Versi 1 Lembar A3'!S147="","",'Form FGD RT Versi 1 Lembar A3'!S147)</f>
        <v/>
      </c>
      <c r="F153" s="168" t="str">
        <f>IF('Form FGD RT Versi 1 Lembar A3'!T147="","",'Form FGD RT Versi 1 Lembar A3'!T147)</f>
        <v/>
      </c>
      <c r="G153" s="18" t="str">
        <f t="shared" si="16"/>
        <v/>
      </c>
      <c r="H153" s="563" t="str">
        <f>IF('Form FGD RT Versi 1 Lembar A3'!U147="","",'A.6.1'!V153)</f>
        <v/>
      </c>
      <c r="I153" s="816" t="str">
        <f t="shared" si="15"/>
        <v/>
      </c>
      <c r="J153" s="272" t="str">
        <f t="shared" si="17"/>
        <v/>
      </c>
      <c r="K153" s="812" t="str">
        <f t="shared" si="18"/>
        <v/>
      </c>
      <c r="L153" s="382" t="str">
        <f t="shared" si="19"/>
        <v/>
      </c>
      <c r="M153" s="156" t="str">
        <f>IF('Form FGD RT Versi 1 Lembar A3'!V147="","",'Form FGD RT Versi 1 Lembar A3'!V147)</f>
        <v/>
      </c>
      <c r="N153" s="359" t="str">
        <f>IF('Form FGD RT Versi 1 Lembar A3'!W147="","",'Form FGD RT Versi 1 Lembar A3'!W147)</f>
        <v/>
      </c>
      <c r="O153" s="156" t="str">
        <f>IF('Form FGD RT Versi 1 Lembar A3'!X147="","",'Form FGD RT Versi 1 Lembar A3'!X147)</f>
        <v/>
      </c>
      <c r="P153" s="359" t="str">
        <f>IF('Form FGD RT Versi 1 Lembar A3'!Y147="","",'Form FGD RT Versi 1 Lembar A3'!Y147)</f>
        <v/>
      </c>
      <c r="Q153" s="156" t="str">
        <f>IF('Form FGD RT Versi 1 Lembar A3'!Z147="","",'Form FGD RT Versi 1 Lembar A3'!Z147)</f>
        <v/>
      </c>
      <c r="R153" s="359" t="str">
        <f>IF('Form FGD RT Versi 1 Lembar A3'!AA147="","",'Form FGD RT Versi 1 Lembar A3'!AA147)</f>
        <v/>
      </c>
      <c r="S153" s="390" t="str">
        <f t="shared" si="20"/>
        <v/>
      </c>
      <c r="T153" s="577" t="e">
        <f t="shared" si="6"/>
        <v>#VALUE!</v>
      </c>
      <c r="V153" s="89"/>
    </row>
    <row r="154" spans="2:22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A3'!R148="","",'Form FGD RT Versi 1 Lembar A3'!R148)</f>
        <v/>
      </c>
      <c r="E154" s="157" t="str">
        <f>IF('Form FGD RT Versi 1 Lembar A3'!S148="","",'Form FGD RT Versi 1 Lembar A3'!S148)</f>
        <v/>
      </c>
      <c r="F154" s="168" t="str">
        <f>IF('Form FGD RT Versi 1 Lembar A3'!T148="","",'Form FGD RT Versi 1 Lembar A3'!T148)</f>
        <v/>
      </c>
      <c r="G154" s="18" t="str">
        <f t="shared" si="16"/>
        <v/>
      </c>
      <c r="H154" s="563" t="str">
        <f>IF('Form FGD RT Versi 1 Lembar A3'!U148="","",'A.6.1'!V154)</f>
        <v/>
      </c>
      <c r="I154" s="816" t="str">
        <f t="shared" si="15"/>
        <v/>
      </c>
      <c r="J154" s="272" t="str">
        <f t="shared" si="17"/>
        <v/>
      </c>
      <c r="K154" s="812" t="str">
        <f t="shared" si="18"/>
        <v/>
      </c>
      <c r="L154" s="382" t="str">
        <f t="shared" si="19"/>
        <v/>
      </c>
      <c r="M154" s="156" t="str">
        <f>IF('Form FGD RT Versi 1 Lembar A3'!V148="","",'Form FGD RT Versi 1 Lembar A3'!V148)</f>
        <v/>
      </c>
      <c r="N154" s="359" t="str">
        <f>IF('Form FGD RT Versi 1 Lembar A3'!W148="","",'Form FGD RT Versi 1 Lembar A3'!W148)</f>
        <v/>
      </c>
      <c r="O154" s="156" t="str">
        <f>IF('Form FGD RT Versi 1 Lembar A3'!X148="","",'Form FGD RT Versi 1 Lembar A3'!X148)</f>
        <v/>
      </c>
      <c r="P154" s="359" t="str">
        <f>IF('Form FGD RT Versi 1 Lembar A3'!Y148="","",'Form FGD RT Versi 1 Lembar A3'!Y148)</f>
        <v/>
      </c>
      <c r="Q154" s="156" t="str">
        <f>IF('Form FGD RT Versi 1 Lembar A3'!Z148="","",'Form FGD RT Versi 1 Lembar A3'!Z148)</f>
        <v/>
      </c>
      <c r="R154" s="359" t="str">
        <f>IF('Form FGD RT Versi 1 Lembar A3'!AA148="","",'Form FGD RT Versi 1 Lembar A3'!AA148)</f>
        <v/>
      </c>
      <c r="S154" s="390" t="str">
        <f t="shared" si="20"/>
        <v/>
      </c>
      <c r="T154" s="577" t="e">
        <f t="shared" si="6"/>
        <v>#VALUE!</v>
      </c>
      <c r="V154" s="89"/>
    </row>
    <row r="155" spans="2:22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A3'!R149="","",'Form FGD RT Versi 1 Lembar A3'!R149)</f>
        <v/>
      </c>
      <c r="E155" s="157" t="str">
        <f>IF('Form FGD RT Versi 1 Lembar A3'!S149="","",'Form FGD RT Versi 1 Lembar A3'!S149)</f>
        <v/>
      </c>
      <c r="F155" s="168" t="str">
        <f>IF('Form FGD RT Versi 1 Lembar A3'!T149="","",'Form FGD RT Versi 1 Lembar A3'!T149)</f>
        <v/>
      </c>
      <c r="G155" s="18" t="str">
        <f t="shared" si="16"/>
        <v/>
      </c>
      <c r="H155" s="563" t="str">
        <f>IF('Form FGD RT Versi 1 Lembar A3'!U149="","",'A.6.1'!V155)</f>
        <v/>
      </c>
      <c r="I155" s="816" t="str">
        <f t="shared" si="15"/>
        <v/>
      </c>
      <c r="J155" s="272" t="str">
        <f t="shared" si="17"/>
        <v/>
      </c>
      <c r="K155" s="812" t="str">
        <f t="shared" si="18"/>
        <v/>
      </c>
      <c r="L155" s="382" t="str">
        <f t="shared" si="19"/>
        <v/>
      </c>
      <c r="M155" s="156" t="str">
        <f>IF('Form FGD RT Versi 1 Lembar A3'!V149="","",'Form FGD RT Versi 1 Lembar A3'!V149)</f>
        <v/>
      </c>
      <c r="N155" s="359" t="str">
        <f>IF('Form FGD RT Versi 1 Lembar A3'!W149="","",'Form FGD RT Versi 1 Lembar A3'!W149)</f>
        <v/>
      </c>
      <c r="O155" s="156" t="str">
        <f>IF('Form FGD RT Versi 1 Lembar A3'!X149="","",'Form FGD RT Versi 1 Lembar A3'!X149)</f>
        <v/>
      </c>
      <c r="P155" s="359" t="str">
        <f>IF('Form FGD RT Versi 1 Lembar A3'!Y149="","",'Form FGD RT Versi 1 Lembar A3'!Y149)</f>
        <v/>
      </c>
      <c r="Q155" s="156" t="str">
        <f>IF('Form FGD RT Versi 1 Lembar A3'!Z149="","",'Form FGD RT Versi 1 Lembar A3'!Z149)</f>
        <v/>
      </c>
      <c r="R155" s="359" t="str">
        <f>IF('Form FGD RT Versi 1 Lembar A3'!AA149="","",'Form FGD RT Versi 1 Lembar A3'!AA149)</f>
        <v/>
      </c>
      <c r="S155" s="390" t="str">
        <f t="shared" si="20"/>
        <v/>
      </c>
      <c r="T155" s="577" t="e">
        <f t="shared" si="6"/>
        <v>#VALUE!</v>
      </c>
      <c r="V155" s="89"/>
    </row>
    <row r="156" spans="2:22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A3'!R150="","",'Form FGD RT Versi 1 Lembar A3'!R150)</f>
        <v/>
      </c>
      <c r="E156" s="157" t="str">
        <f>IF('Form FGD RT Versi 1 Lembar A3'!S150="","",'Form FGD RT Versi 1 Lembar A3'!S150)</f>
        <v/>
      </c>
      <c r="F156" s="168" t="str">
        <f>IF('Form FGD RT Versi 1 Lembar A3'!T150="","",'Form FGD RT Versi 1 Lembar A3'!T150)</f>
        <v/>
      </c>
      <c r="G156" s="18" t="str">
        <f t="shared" si="16"/>
        <v/>
      </c>
      <c r="H156" s="563" t="str">
        <f>IF('Form FGD RT Versi 1 Lembar A3'!U150="","",'A.6.1'!V156)</f>
        <v/>
      </c>
      <c r="I156" s="816" t="str">
        <f t="shared" si="15"/>
        <v/>
      </c>
      <c r="J156" s="272" t="str">
        <f t="shared" si="17"/>
        <v/>
      </c>
      <c r="K156" s="812" t="str">
        <f t="shared" si="18"/>
        <v/>
      </c>
      <c r="L156" s="382" t="str">
        <f t="shared" si="19"/>
        <v/>
      </c>
      <c r="M156" s="156" t="str">
        <f>IF('Form FGD RT Versi 1 Lembar A3'!V150="","",'Form FGD RT Versi 1 Lembar A3'!V150)</f>
        <v/>
      </c>
      <c r="N156" s="359" t="str">
        <f>IF('Form FGD RT Versi 1 Lembar A3'!W150="","",'Form FGD RT Versi 1 Lembar A3'!W150)</f>
        <v/>
      </c>
      <c r="O156" s="156" t="str">
        <f>IF('Form FGD RT Versi 1 Lembar A3'!X150="","",'Form FGD RT Versi 1 Lembar A3'!X150)</f>
        <v/>
      </c>
      <c r="P156" s="359" t="str">
        <f>IF('Form FGD RT Versi 1 Lembar A3'!Y150="","",'Form FGD RT Versi 1 Lembar A3'!Y150)</f>
        <v/>
      </c>
      <c r="Q156" s="156" t="str">
        <f>IF('Form FGD RT Versi 1 Lembar A3'!Z150="","",'Form FGD RT Versi 1 Lembar A3'!Z150)</f>
        <v/>
      </c>
      <c r="R156" s="359" t="str">
        <f>IF('Form FGD RT Versi 1 Lembar A3'!AA150="","",'Form FGD RT Versi 1 Lembar A3'!AA150)</f>
        <v/>
      </c>
      <c r="S156" s="390" t="str">
        <f t="shared" si="20"/>
        <v/>
      </c>
      <c r="T156" s="577" t="e">
        <f t="shared" si="6"/>
        <v>#VALUE!</v>
      </c>
      <c r="V156" s="89"/>
    </row>
    <row r="157" spans="2:22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A3'!R151="","",'Form FGD RT Versi 1 Lembar A3'!R151)</f>
        <v/>
      </c>
      <c r="E157" s="157" t="str">
        <f>IF('Form FGD RT Versi 1 Lembar A3'!S151="","",'Form FGD RT Versi 1 Lembar A3'!S151)</f>
        <v/>
      </c>
      <c r="F157" s="168" t="str">
        <f>IF('Form FGD RT Versi 1 Lembar A3'!T151="","",'Form FGD RT Versi 1 Lembar A3'!T151)</f>
        <v/>
      </c>
      <c r="G157" s="18" t="str">
        <f t="shared" si="16"/>
        <v/>
      </c>
      <c r="H157" s="563" t="str">
        <f>IF('Form FGD RT Versi 1 Lembar A3'!U151="","",'A.6.1'!V157)</f>
        <v/>
      </c>
      <c r="I157" s="816" t="str">
        <f t="shared" si="15"/>
        <v/>
      </c>
      <c r="J157" s="272" t="str">
        <f t="shared" si="17"/>
        <v/>
      </c>
      <c r="K157" s="812" t="str">
        <f t="shared" si="18"/>
        <v/>
      </c>
      <c r="L157" s="382" t="str">
        <f t="shared" si="19"/>
        <v/>
      </c>
      <c r="M157" s="156" t="str">
        <f>IF('Form FGD RT Versi 1 Lembar A3'!V151="","",'Form FGD RT Versi 1 Lembar A3'!V151)</f>
        <v/>
      </c>
      <c r="N157" s="359" t="str">
        <f>IF('Form FGD RT Versi 1 Lembar A3'!W151="","",'Form FGD RT Versi 1 Lembar A3'!W151)</f>
        <v/>
      </c>
      <c r="O157" s="156" t="str">
        <f>IF('Form FGD RT Versi 1 Lembar A3'!X151="","",'Form FGD RT Versi 1 Lembar A3'!X151)</f>
        <v/>
      </c>
      <c r="P157" s="359" t="str">
        <f>IF('Form FGD RT Versi 1 Lembar A3'!Y151="","",'Form FGD RT Versi 1 Lembar A3'!Y151)</f>
        <v/>
      </c>
      <c r="Q157" s="156" t="str">
        <f>IF('Form FGD RT Versi 1 Lembar A3'!Z151="","",'Form FGD RT Versi 1 Lembar A3'!Z151)</f>
        <v/>
      </c>
      <c r="R157" s="359" t="str">
        <f>IF('Form FGD RT Versi 1 Lembar A3'!AA151="","",'Form FGD RT Versi 1 Lembar A3'!AA151)</f>
        <v/>
      </c>
      <c r="S157" s="390" t="str">
        <f t="shared" si="20"/>
        <v/>
      </c>
      <c r="T157" s="577" t="e">
        <f t="shared" si="6"/>
        <v>#VALUE!</v>
      </c>
      <c r="V157" s="89"/>
    </row>
    <row r="158" spans="2:22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A3'!R152="","",'Form FGD RT Versi 1 Lembar A3'!R152)</f>
        <v/>
      </c>
      <c r="E158" s="157" t="str">
        <f>IF('Form FGD RT Versi 1 Lembar A3'!S152="","",'Form FGD RT Versi 1 Lembar A3'!S152)</f>
        <v/>
      </c>
      <c r="F158" s="168" t="str">
        <f>IF('Form FGD RT Versi 1 Lembar A3'!T152="","",'Form FGD RT Versi 1 Lembar A3'!T152)</f>
        <v/>
      </c>
      <c r="G158" s="18" t="str">
        <f t="shared" si="16"/>
        <v/>
      </c>
      <c r="H158" s="563" t="str">
        <f>IF('Form FGD RT Versi 1 Lembar A3'!U152="","",'A.6.1'!V158)</f>
        <v/>
      </c>
      <c r="I158" s="816" t="str">
        <f t="shared" si="15"/>
        <v/>
      </c>
      <c r="J158" s="272" t="str">
        <f t="shared" si="17"/>
        <v/>
      </c>
      <c r="K158" s="812" t="str">
        <f t="shared" si="18"/>
        <v/>
      </c>
      <c r="L158" s="382" t="str">
        <f t="shared" si="19"/>
        <v/>
      </c>
      <c r="M158" s="156" t="str">
        <f>IF('Form FGD RT Versi 1 Lembar A3'!V152="","",'Form FGD RT Versi 1 Lembar A3'!V152)</f>
        <v/>
      </c>
      <c r="N158" s="359" t="str">
        <f>IF('Form FGD RT Versi 1 Lembar A3'!W152="","",'Form FGD RT Versi 1 Lembar A3'!W152)</f>
        <v/>
      </c>
      <c r="O158" s="156" t="str">
        <f>IF('Form FGD RT Versi 1 Lembar A3'!X152="","",'Form FGD RT Versi 1 Lembar A3'!X152)</f>
        <v/>
      </c>
      <c r="P158" s="359" t="str">
        <f>IF('Form FGD RT Versi 1 Lembar A3'!Y152="","",'Form FGD RT Versi 1 Lembar A3'!Y152)</f>
        <v/>
      </c>
      <c r="Q158" s="156" t="str">
        <f>IF('Form FGD RT Versi 1 Lembar A3'!Z152="","",'Form FGD RT Versi 1 Lembar A3'!Z152)</f>
        <v/>
      </c>
      <c r="R158" s="359" t="str">
        <f>IF('Form FGD RT Versi 1 Lembar A3'!AA152="","",'Form FGD RT Versi 1 Lembar A3'!AA152)</f>
        <v/>
      </c>
      <c r="S158" s="390" t="str">
        <f t="shared" si="20"/>
        <v/>
      </c>
      <c r="T158" s="577" t="e">
        <f t="shared" si="6"/>
        <v>#VALUE!</v>
      </c>
      <c r="V158" s="89"/>
    </row>
    <row r="159" spans="2:22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A3'!R153="","",'Form FGD RT Versi 1 Lembar A3'!R153)</f>
        <v/>
      </c>
      <c r="E159" s="157" t="str">
        <f>IF('Form FGD RT Versi 1 Lembar A3'!S153="","",'Form FGD RT Versi 1 Lembar A3'!S153)</f>
        <v/>
      </c>
      <c r="F159" s="168" t="str">
        <f>IF('Form FGD RT Versi 1 Lembar A3'!T153="","",'Form FGD RT Versi 1 Lembar A3'!T153)</f>
        <v/>
      </c>
      <c r="G159" s="18" t="str">
        <f t="shared" si="16"/>
        <v/>
      </c>
      <c r="H159" s="563" t="str">
        <f>IF('Form FGD RT Versi 1 Lembar A3'!U153="","",'A.6.1'!V159)</f>
        <v/>
      </c>
      <c r="I159" s="816" t="str">
        <f t="shared" si="15"/>
        <v/>
      </c>
      <c r="J159" s="272" t="str">
        <f t="shared" si="17"/>
        <v/>
      </c>
      <c r="K159" s="812" t="str">
        <f t="shared" si="18"/>
        <v/>
      </c>
      <c r="L159" s="382" t="str">
        <f t="shared" si="19"/>
        <v/>
      </c>
      <c r="M159" s="156" t="str">
        <f>IF('Form FGD RT Versi 1 Lembar A3'!V153="","",'Form FGD RT Versi 1 Lembar A3'!V153)</f>
        <v/>
      </c>
      <c r="N159" s="359" t="str">
        <f>IF('Form FGD RT Versi 1 Lembar A3'!W153="","",'Form FGD RT Versi 1 Lembar A3'!W153)</f>
        <v/>
      </c>
      <c r="O159" s="156" t="str">
        <f>IF('Form FGD RT Versi 1 Lembar A3'!X153="","",'Form FGD RT Versi 1 Lembar A3'!X153)</f>
        <v/>
      </c>
      <c r="P159" s="359" t="str">
        <f>IF('Form FGD RT Versi 1 Lembar A3'!Y153="","",'Form FGD RT Versi 1 Lembar A3'!Y153)</f>
        <v/>
      </c>
      <c r="Q159" s="156" t="str">
        <f>IF('Form FGD RT Versi 1 Lembar A3'!Z153="","",'Form FGD RT Versi 1 Lembar A3'!Z153)</f>
        <v/>
      </c>
      <c r="R159" s="359" t="str">
        <f>IF('Form FGD RT Versi 1 Lembar A3'!AA153="","",'Form FGD RT Versi 1 Lembar A3'!AA153)</f>
        <v/>
      </c>
      <c r="S159" s="390" t="str">
        <f t="shared" si="20"/>
        <v/>
      </c>
      <c r="T159" s="577" t="e">
        <f t="shared" si="6"/>
        <v>#VALUE!</v>
      </c>
      <c r="V159" s="89"/>
    </row>
    <row r="160" spans="2:22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A3'!R154="","",'Form FGD RT Versi 1 Lembar A3'!R154)</f>
        <v/>
      </c>
      <c r="E160" s="157" t="str">
        <f>IF('Form FGD RT Versi 1 Lembar A3'!S154="","",'Form FGD RT Versi 1 Lembar A3'!S154)</f>
        <v/>
      </c>
      <c r="F160" s="168" t="str">
        <f>IF('Form FGD RT Versi 1 Lembar A3'!T154="","",'Form FGD RT Versi 1 Lembar A3'!T154)</f>
        <v/>
      </c>
      <c r="G160" s="18" t="str">
        <f t="shared" si="16"/>
        <v/>
      </c>
      <c r="H160" s="563" t="str">
        <f>IF('Form FGD RT Versi 1 Lembar A3'!U154="","",'A.6.1'!V160)</f>
        <v/>
      </c>
      <c r="I160" s="816" t="str">
        <f t="shared" si="15"/>
        <v/>
      </c>
      <c r="J160" s="272" t="str">
        <f t="shared" si="17"/>
        <v/>
      </c>
      <c r="K160" s="812" t="str">
        <f t="shared" si="18"/>
        <v/>
      </c>
      <c r="L160" s="382" t="str">
        <f t="shared" si="19"/>
        <v/>
      </c>
      <c r="M160" s="156" t="str">
        <f>IF('Form FGD RT Versi 1 Lembar A3'!V154="","",'Form FGD RT Versi 1 Lembar A3'!V154)</f>
        <v/>
      </c>
      <c r="N160" s="359" t="str">
        <f>IF('Form FGD RT Versi 1 Lembar A3'!W154="","",'Form FGD RT Versi 1 Lembar A3'!W154)</f>
        <v/>
      </c>
      <c r="O160" s="156" t="str">
        <f>IF('Form FGD RT Versi 1 Lembar A3'!X154="","",'Form FGD RT Versi 1 Lembar A3'!X154)</f>
        <v/>
      </c>
      <c r="P160" s="359" t="str">
        <f>IF('Form FGD RT Versi 1 Lembar A3'!Y154="","",'Form FGD RT Versi 1 Lembar A3'!Y154)</f>
        <v/>
      </c>
      <c r="Q160" s="156" t="str">
        <f>IF('Form FGD RT Versi 1 Lembar A3'!Z154="","",'Form FGD RT Versi 1 Lembar A3'!Z154)</f>
        <v/>
      </c>
      <c r="R160" s="359" t="str">
        <f>IF('Form FGD RT Versi 1 Lembar A3'!AA154="","",'Form FGD RT Versi 1 Lembar A3'!AA154)</f>
        <v/>
      </c>
      <c r="S160" s="390" t="str">
        <f t="shared" si="20"/>
        <v/>
      </c>
      <c r="T160" s="577" t="e">
        <f t="shared" si="6"/>
        <v>#VALUE!</v>
      </c>
      <c r="V160" s="89"/>
    </row>
    <row r="161" spans="1:51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A3'!R155="","",'Form FGD RT Versi 1 Lembar A3'!R155)</f>
        <v/>
      </c>
      <c r="E161" s="157" t="str">
        <f>IF('Form FGD RT Versi 1 Lembar A3'!S155="","",'Form FGD RT Versi 1 Lembar A3'!S155)</f>
        <v/>
      </c>
      <c r="F161" s="168" t="str">
        <f>IF('Form FGD RT Versi 1 Lembar A3'!T155="","",'Form FGD RT Versi 1 Lembar A3'!T155)</f>
        <v/>
      </c>
      <c r="G161" s="18" t="str">
        <f t="shared" si="16"/>
        <v/>
      </c>
      <c r="H161" s="563" t="str">
        <f>IF('Form FGD RT Versi 1 Lembar A3'!U155="","",'A.6.1'!V161)</f>
        <v/>
      </c>
      <c r="I161" s="816" t="str">
        <f t="shared" si="15"/>
        <v/>
      </c>
      <c r="J161" s="272" t="str">
        <f t="shared" si="17"/>
        <v/>
      </c>
      <c r="K161" s="812" t="str">
        <f t="shared" si="18"/>
        <v/>
      </c>
      <c r="L161" s="382" t="str">
        <f t="shared" si="19"/>
        <v/>
      </c>
      <c r="M161" s="156" t="str">
        <f>IF('Form FGD RT Versi 1 Lembar A3'!V155="","",'Form FGD RT Versi 1 Lembar A3'!V155)</f>
        <v/>
      </c>
      <c r="N161" s="359" t="str">
        <f>IF('Form FGD RT Versi 1 Lembar A3'!W155="","",'Form FGD RT Versi 1 Lembar A3'!W155)</f>
        <v/>
      </c>
      <c r="O161" s="156" t="str">
        <f>IF('Form FGD RT Versi 1 Lembar A3'!X155="","",'Form FGD RT Versi 1 Lembar A3'!X155)</f>
        <v/>
      </c>
      <c r="P161" s="359" t="str">
        <f>IF('Form FGD RT Versi 1 Lembar A3'!Y155="","",'Form FGD RT Versi 1 Lembar A3'!Y155)</f>
        <v/>
      </c>
      <c r="Q161" s="156" t="str">
        <f>IF('Form FGD RT Versi 1 Lembar A3'!Z155="","",'Form FGD RT Versi 1 Lembar A3'!Z155)</f>
        <v/>
      </c>
      <c r="R161" s="359" t="str">
        <f>IF('Form FGD RT Versi 1 Lembar A3'!AA155="","",'Form FGD RT Versi 1 Lembar A3'!AA155)</f>
        <v/>
      </c>
      <c r="S161" s="390" t="str">
        <f t="shared" si="20"/>
        <v/>
      </c>
      <c r="T161" s="577" t="e">
        <f t="shared" si="6"/>
        <v>#VALUE!</v>
      </c>
      <c r="V161" s="89"/>
    </row>
    <row r="162" spans="1:51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A3'!R156="","",'Form FGD RT Versi 1 Lembar A3'!R156)</f>
        <v/>
      </c>
      <c r="E162" s="157" t="str">
        <f>IF('Form FGD RT Versi 1 Lembar A3'!S156="","",'Form FGD RT Versi 1 Lembar A3'!S156)</f>
        <v/>
      </c>
      <c r="F162" s="168" t="str">
        <f>IF('Form FGD RT Versi 1 Lembar A3'!T156="","",'Form FGD RT Versi 1 Lembar A3'!T156)</f>
        <v/>
      </c>
      <c r="G162" s="18" t="str">
        <f t="shared" si="16"/>
        <v/>
      </c>
      <c r="H162" s="563" t="str">
        <f>IF('Form FGD RT Versi 1 Lembar A3'!U156="","",'A.6.1'!V162)</f>
        <v/>
      </c>
      <c r="I162" s="816" t="str">
        <f t="shared" si="15"/>
        <v/>
      </c>
      <c r="J162" s="272" t="str">
        <f t="shared" si="17"/>
        <v/>
      </c>
      <c r="K162" s="812" t="str">
        <f t="shared" si="18"/>
        <v/>
      </c>
      <c r="L162" s="382" t="str">
        <f t="shared" si="19"/>
        <v/>
      </c>
      <c r="M162" s="156" t="str">
        <f>IF('Form FGD RT Versi 1 Lembar A3'!V156="","",'Form FGD RT Versi 1 Lembar A3'!V156)</f>
        <v/>
      </c>
      <c r="N162" s="359" t="str">
        <f>IF('Form FGD RT Versi 1 Lembar A3'!W156="","",'Form FGD RT Versi 1 Lembar A3'!W156)</f>
        <v/>
      </c>
      <c r="O162" s="156" t="str">
        <f>IF('Form FGD RT Versi 1 Lembar A3'!X156="","",'Form FGD RT Versi 1 Lembar A3'!X156)</f>
        <v/>
      </c>
      <c r="P162" s="359" t="str">
        <f>IF('Form FGD RT Versi 1 Lembar A3'!Y156="","",'Form FGD RT Versi 1 Lembar A3'!Y156)</f>
        <v/>
      </c>
      <c r="Q162" s="156" t="str">
        <f>IF('Form FGD RT Versi 1 Lembar A3'!Z156="","",'Form FGD RT Versi 1 Lembar A3'!Z156)</f>
        <v/>
      </c>
      <c r="R162" s="359" t="str">
        <f>IF('Form FGD RT Versi 1 Lembar A3'!AA156="","",'Form FGD RT Versi 1 Lembar A3'!AA156)</f>
        <v/>
      </c>
      <c r="S162" s="390" t="str">
        <f t="shared" si="20"/>
        <v/>
      </c>
      <c r="T162" s="577" t="e">
        <f t="shared" si="6"/>
        <v>#VALUE!</v>
      </c>
      <c r="V162" s="89"/>
    </row>
    <row r="163" spans="1:51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A3'!R157="","",'Form FGD RT Versi 1 Lembar A3'!R157)</f>
        <v/>
      </c>
      <c r="E163" s="157" t="str">
        <f>IF('Form FGD RT Versi 1 Lembar A3'!S157="","",'Form FGD RT Versi 1 Lembar A3'!S157)</f>
        <v/>
      </c>
      <c r="F163" s="168" t="str">
        <f>IF('Form FGD RT Versi 1 Lembar A3'!T157="","",'Form FGD RT Versi 1 Lembar A3'!T157)</f>
        <v/>
      </c>
      <c r="G163" s="18" t="str">
        <f t="shared" si="16"/>
        <v/>
      </c>
      <c r="H163" s="563" t="str">
        <f>IF('Form FGD RT Versi 1 Lembar A3'!U157="","",'A.6.1'!V163)</f>
        <v/>
      </c>
      <c r="I163" s="816" t="str">
        <f t="shared" si="15"/>
        <v/>
      </c>
      <c r="J163" s="272" t="str">
        <f t="shared" si="17"/>
        <v/>
      </c>
      <c r="K163" s="812" t="str">
        <f t="shared" si="18"/>
        <v/>
      </c>
      <c r="L163" s="382" t="str">
        <f t="shared" si="19"/>
        <v/>
      </c>
      <c r="M163" s="156" t="str">
        <f>IF('Form FGD RT Versi 1 Lembar A3'!V157="","",'Form FGD RT Versi 1 Lembar A3'!V157)</f>
        <v/>
      </c>
      <c r="N163" s="359" t="str">
        <f>IF('Form FGD RT Versi 1 Lembar A3'!W157="","",'Form FGD RT Versi 1 Lembar A3'!W157)</f>
        <v/>
      </c>
      <c r="O163" s="156" t="str">
        <f>IF('Form FGD RT Versi 1 Lembar A3'!X157="","",'Form FGD RT Versi 1 Lembar A3'!X157)</f>
        <v/>
      </c>
      <c r="P163" s="359" t="str">
        <f>IF('Form FGD RT Versi 1 Lembar A3'!Y157="","",'Form FGD RT Versi 1 Lembar A3'!Y157)</f>
        <v/>
      </c>
      <c r="Q163" s="156" t="str">
        <f>IF('Form FGD RT Versi 1 Lembar A3'!Z157="","",'Form FGD RT Versi 1 Lembar A3'!Z157)</f>
        <v/>
      </c>
      <c r="R163" s="359" t="str">
        <f>IF('Form FGD RT Versi 1 Lembar A3'!AA157="","",'Form FGD RT Versi 1 Lembar A3'!AA157)</f>
        <v/>
      </c>
      <c r="S163" s="390" t="str">
        <f t="shared" si="20"/>
        <v/>
      </c>
      <c r="T163" s="577" t="e">
        <f t="shared" si="6"/>
        <v>#VALUE!</v>
      </c>
      <c r="V163" s="89"/>
    </row>
    <row r="164" spans="1:51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A3'!R158="","",'Form FGD RT Versi 1 Lembar A3'!R158)</f>
        <v/>
      </c>
      <c r="E164" s="157" t="str">
        <f>IF('Form FGD RT Versi 1 Lembar A3'!S158="","",'Form FGD RT Versi 1 Lembar A3'!S158)</f>
        <v/>
      </c>
      <c r="F164" s="168" t="str">
        <f>IF('Form FGD RT Versi 1 Lembar A3'!T158="","",'Form FGD RT Versi 1 Lembar A3'!T158)</f>
        <v/>
      </c>
      <c r="G164" s="18" t="str">
        <f t="shared" si="16"/>
        <v/>
      </c>
      <c r="H164" s="563" t="str">
        <f>IF('Form FGD RT Versi 1 Lembar A3'!U158="","",'A.6.1'!V164)</f>
        <v/>
      </c>
      <c r="I164" s="816" t="str">
        <f t="shared" si="15"/>
        <v/>
      </c>
      <c r="J164" s="272" t="str">
        <f t="shared" si="17"/>
        <v/>
      </c>
      <c r="K164" s="812" t="str">
        <f t="shared" si="18"/>
        <v/>
      </c>
      <c r="L164" s="382" t="str">
        <f t="shared" si="19"/>
        <v/>
      </c>
      <c r="M164" s="156" t="str">
        <f>IF('Form FGD RT Versi 1 Lembar A3'!V158="","",'Form FGD RT Versi 1 Lembar A3'!V158)</f>
        <v/>
      </c>
      <c r="N164" s="359" t="str">
        <f>IF('Form FGD RT Versi 1 Lembar A3'!W158="","",'Form FGD RT Versi 1 Lembar A3'!W158)</f>
        <v/>
      </c>
      <c r="O164" s="156" t="str">
        <f>IF('Form FGD RT Versi 1 Lembar A3'!X158="","",'Form FGD RT Versi 1 Lembar A3'!X158)</f>
        <v/>
      </c>
      <c r="P164" s="359" t="str">
        <f>IF('Form FGD RT Versi 1 Lembar A3'!Y158="","",'Form FGD RT Versi 1 Lembar A3'!Y158)</f>
        <v/>
      </c>
      <c r="Q164" s="156" t="str">
        <f>IF('Form FGD RT Versi 1 Lembar A3'!Z158="","",'Form FGD RT Versi 1 Lembar A3'!Z158)</f>
        <v/>
      </c>
      <c r="R164" s="359" t="str">
        <f>IF('Form FGD RT Versi 1 Lembar A3'!AA158="","",'Form FGD RT Versi 1 Lembar A3'!AA158)</f>
        <v/>
      </c>
      <c r="S164" s="390" t="str">
        <f t="shared" si="20"/>
        <v/>
      </c>
      <c r="T164" s="577" t="e">
        <f t="shared" si="6"/>
        <v>#VALUE!</v>
      </c>
      <c r="V164" s="89"/>
    </row>
    <row r="165" spans="1:51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A3'!R159="","",'Form FGD RT Versi 1 Lembar A3'!R159)</f>
        <v/>
      </c>
      <c r="E165" s="157" t="str">
        <f>IF('Form FGD RT Versi 1 Lembar A3'!S159="","",'Form FGD RT Versi 1 Lembar A3'!S159)</f>
        <v/>
      </c>
      <c r="F165" s="168" t="str">
        <f>IF('Form FGD RT Versi 1 Lembar A3'!T159="","",'Form FGD RT Versi 1 Lembar A3'!T159)</f>
        <v/>
      </c>
      <c r="G165" s="18" t="str">
        <f t="shared" si="16"/>
        <v/>
      </c>
      <c r="H165" s="563" t="str">
        <f>IF('Form FGD RT Versi 1 Lembar A3'!U159="","",'A.6.1'!V165)</f>
        <v/>
      </c>
      <c r="I165" s="816" t="str">
        <f t="shared" si="15"/>
        <v/>
      </c>
      <c r="J165" s="272" t="str">
        <f t="shared" si="17"/>
        <v/>
      </c>
      <c r="K165" s="812" t="str">
        <f t="shared" si="18"/>
        <v/>
      </c>
      <c r="L165" s="382" t="str">
        <f t="shared" si="19"/>
        <v/>
      </c>
      <c r="M165" s="156" t="str">
        <f>IF('Form FGD RT Versi 1 Lembar A3'!V159="","",'Form FGD RT Versi 1 Lembar A3'!V159)</f>
        <v/>
      </c>
      <c r="N165" s="359" t="str">
        <f>IF('Form FGD RT Versi 1 Lembar A3'!W159="","",'Form FGD RT Versi 1 Lembar A3'!W159)</f>
        <v/>
      </c>
      <c r="O165" s="156" t="str">
        <f>IF('Form FGD RT Versi 1 Lembar A3'!X159="","",'Form FGD RT Versi 1 Lembar A3'!X159)</f>
        <v/>
      </c>
      <c r="P165" s="359" t="str">
        <f>IF('Form FGD RT Versi 1 Lembar A3'!Y159="","",'Form FGD RT Versi 1 Lembar A3'!Y159)</f>
        <v/>
      </c>
      <c r="Q165" s="156" t="str">
        <f>IF('Form FGD RT Versi 1 Lembar A3'!Z159="","",'Form FGD RT Versi 1 Lembar A3'!Z159)</f>
        <v/>
      </c>
      <c r="R165" s="359" t="str">
        <f>IF('Form FGD RT Versi 1 Lembar A3'!AA159="","",'Form FGD RT Versi 1 Lembar A3'!AA159)</f>
        <v/>
      </c>
      <c r="S165" s="390" t="str">
        <f t="shared" si="20"/>
        <v/>
      </c>
      <c r="T165" s="577" t="e">
        <f t="shared" si="6"/>
        <v>#VALUE!</v>
      </c>
      <c r="V165" s="89"/>
    </row>
    <row r="166" spans="1:51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A3'!R160="","",'Form FGD RT Versi 1 Lembar A3'!R160)</f>
        <v/>
      </c>
      <c r="E166" s="157" t="str">
        <f>IF('Form FGD RT Versi 1 Lembar A3'!S160="","",'Form FGD RT Versi 1 Lembar A3'!S160)</f>
        <v/>
      </c>
      <c r="F166" s="168" t="str">
        <f>IF('Form FGD RT Versi 1 Lembar A3'!T160="","",'Form FGD RT Versi 1 Lembar A3'!T160)</f>
        <v/>
      </c>
      <c r="G166" s="18" t="str">
        <f t="shared" si="16"/>
        <v/>
      </c>
      <c r="H166" s="563" t="str">
        <f>IF('Form FGD RT Versi 1 Lembar A3'!U160="","",'A.6.1'!V166)</f>
        <v/>
      </c>
      <c r="I166" s="816" t="str">
        <f t="shared" si="15"/>
        <v/>
      </c>
      <c r="J166" s="272" t="str">
        <f t="shared" si="17"/>
        <v/>
      </c>
      <c r="K166" s="812" t="str">
        <f t="shared" si="18"/>
        <v/>
      </c>
      <c r="L166" s="382" t="str">
        <f t="shared" si="19"/>
        <v/>
      </c>
      <c r="M166" s="156" t="str">
        <f>IF('Form FGD RT Versi 1 Lembar A3'!V160="","",'Form FGD RT Versi 1 Lembar A3'!V160)</f>
        <v/>
      </c>
      <c r="N166" s="359" t="str">
        <f>IF('Form FGD RT Versi 1 Lembar A3'!W160="","",'Form FGD RT Versi 1 Lembar A3'!W160)</f>
        <v/>
      </c>
      <c r="O166" s="156" t="str">
        <f>IF('Form FGD RT Versi 1 Lembar A3'!X160="","",'Form FGD RT Versi 1 Lembar A3'!X160)</f>
        <v/>
      </c>
      <c r="P166" s="359" t="str">
        <f>IF('Form FGD RT Versi 1 Lembar A3'!Y160="","",'Form FGD RT Versi 1 Lembar A3'!Y160)</f>
        <v/>
      </c>
      <c r="Q166" s="156" t="str">
        <f>IF('Form FGD RT Versi 1 Lembar A3'!Z160="","",'Form FGD RT Versi 1 Lembar A3'!Z160)</f>
        <v/>
      </c>
      <c r="R166" s="359" t="str">
        <f>IF('Form FGD RT Versi 1 Lembar A3'!AA160="","",'Form FGD RT Versi 1 Lembar A3'!AA160)</f>
        <v/>
      </c>
      <c r="S166" s="390" t="str">
        <f t="shared" si="20"/>
        <v/>
      </c>
      <c r="T166" s="577" t="e">
        <f t="shared" si="6"/>
        <v>#VALUE!</v>
      </c>
      <c r="V166" s="89"/>
    </row>
    <row r="167" spans="1:51" s="64" customFormat="1" ht="17.25" customHeight="1" thickTop="1" thickBot="1" x14ac:dyDescent="0.3">
      <c r="A167" s="92"/>
      <c r="B167" s="1319"/>
      <c r="C167" s="160" t="s">
        <v>154</v>
      </c>
      <c r="D167" s="1324"/>
      <c r="E167" s="1325"/>
      <c r="F167" s="1325"/>
      <c r="G167" s="1326"/>
      <c r="H167" s="564">
        <f>SUM(H17:H166)</f>
        <v>131</v>
      </c>
      <c r="I167" s="565">
        <f>AVERAGE(I17:I166)</f>
        <v>20.142500000000002</v>
      </c>
      <c r="J167" s="391">
        <f t="shared" ref="J167:T167" si="21">SUM(J17:J166)</f>
        <v>37</v>
      </c>
      <c r="K167" s="392">
        <f t="shared" si="21"/>
        <v>3</v>
      </c>
      <c r="L167" s="389">
        <f t="shared" si="21"/>
        <v>37</v>
      </c>
      <c r="M167" s="393">
        <f t="shared" si="21"/>
        <v>40</v>
      </c>
      <c r="N167" s="394">
        <f t="shared" si="21"/>
        <v>0</v>
      </c>
      <c r="O167" s="391">
        <f t="shared" si="21"/>
        <v>40</v>
      </c>
      <c r="P167" s="394">
        <f t="shared" si="21"/>
        <v>0</v>
      </c>
      <c r="Q167" s="391">
        <f t="shared" si="21"/>
        <v>35</v>
      </c>
      <c r="R167" s="392">
        <f t="shared" si="21"/>
        <v>5</v>
      </c>
      <c r="S167" s="389">
        <f t="shared" si="21"/>
        <v>35</v>
      </c>
      <c r="T167" s="578" t="e">
        <f t="shared" si="21"/>
        <v>#VALUE!</v>
      </c>
      <c r="U167" s="92"/>
      <c r="V167" s="113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</row>
    <row r="168" spans="1:51" s="64" customFormat="1" ht="17.25" customHeight="1" thickTop="1" thickBot="1" x14ac:dyDescent="0.3">
      <c r="A168" s="92"/>
      <c r="B168" s="1320"/>
      <c r="C168" s="161" t="s">
        <v>155</v>
      </c>
      <c r="D168" s="1327"/>
      <c r="E168" s="1328"/>
      <c r="F168" s="1328"/>
      <c r="G168" s="1329"/>
      <c r="H168" s="566"/>
      <c r="I168" s="567"/>
      <c r="J168" s="1322">
        <f>SUM(J167:K167)</f>
        <v>40</v>
      </c>
      <c r="K168" s="1323"/>
      <c r="L168" s="378">
        <f>COUNT(L17:L166)</f>
        <v>40</v>
      </c>
      <c r="M168" s="1322">
        <f>SUM(M167:N167)</f>
        <v>40</v>
      </c>
      <c r="N168" s="1323"/>
      <c r="O168" s="1322">
        <f>SUM(O167:P167)</f>
        <v>40</v>
      </c>
      <c r="P168" s="1323"/>
      <c r="Q168" s="1322">
        <f>SUM(Q167:R167)</f>
        <v>40</v>
      </c>
      <c r="R168" s="1323"/>
      <c r="S168" s="380">
        <f>COUNT(S17:S166)</f>
        <v>40</v>
      </c>
      <c r="T168" s="579">
        <f>COUNT(T17:T166)</f>
        <v>40</v>
      </c>
      <c r="U168" s="92"/>
      <c r="V168" s="113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</row>
    <row r="169" spans="1:51" s="305" customFormat="1" ht="17.25" customHeight="1" thickTop="1" thickBot="1" x14ac:dyDescent="0.3">
      <c r="A169" s="33"/>
      <c r="B169" s="1321"/>
      <c r="C169" s="304" t="s">
        <v>420</v>
      </c>
      <c r="D169" s="1330"/>
      <c r="E169" s="1331"/>
      <c r="F169" s="1331"/>
      <c r="G169" s="1332"/>
      <c r="H169" s="568"/>
      <c r="I169" s="569"/>
      <c r="J169" s="627"/>
      <c r="K169" s="628"/>
      <c r="L169" s="629">
        <f>L167/L168</f>
        <v>0.92500000000000004</v>
      </c>
      <c r="M169" s="628"/>
      <c r="N169" s="630"/>
      <c r="O169" s="627"/>
      <c r="P169" s="630"/>
      <c r="Q169" s="627"/>
      <c r="R169" s="628"/>
      <c r="S169" s="629">
        <f>S167/S168</f>
        <v>0.875</v>
      </c>
      <c r="T169" s="631" t="e">
        <f>T167/T168</f>
        <v>#VALUE!</v>
      </c>
      <c r="U169" s="576">
        <f>AVERAGE(L169,S169)</f>
        <v>0.9</v>
      </c>
      <c r="V169" s="352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</row>
    <row r="170" spans="1:51" s="84" customFormat="1" ht="19.5" thickBot="1" x14ac:dyDescent="0.35">
      <c r="J170" s="1316" t="str">
        <f>IF((J168=M168)*AND(O168=Q168),"OKE","Cek Ulang")</f>
        <v>OKE</v>
      </c>
      <c r="K170" s="1317"/>
      <c r="L170" s="1317"/>
      <c r="M170" s="1317"/>
      <c r="N170" s="1317"/>
      <c r="O170" s="1317"/>
      <c r="P170" s="1317"/>
      <c r="Q170" s="1317"/>
      <c r="R170" s="1317"/>
      <c r="S170" s="1317"/>
      <c r="T170" s="1318"/>
    </row>
    <row r="171" spans="1:51" s="84" customFormat="1" x14ac:dyDescent="0.25">
      <c r="B171" s="92" t="s">
        <v>386</v>
      </c>
      <c r="T171" s="424"/>
    </row>
    <row r="172" spans="1:51" s="84" customFormat="1" x14ac:dyDescent="0.25">
      <c r="B172" s="163" t="s">
        <v>387</v>
      </c>
      <c r="C172" s="92" t="s">
        <v>458</v>
      </c>
      <c r="T172" s="424"/>
    </row>
    <row r="173" spans="1:51" s="84" customFormat="1" x14ac:dyDescent="0.25">
      <c r="C173" s="84" t="s">
        <v>459</v>
      </c>
      <c r="T173" s="424"/>
    </row>
    <row r="174" spans="1:51" s="84" customFormat="1" x14ac:dyDescent="0.25">
      <c r="B174" s="163" t="s">
        <v>388</v>
      </c>
      <c r="C174" s="92" t="s">
        <v>460</v>
      </c>
      <c r="T174" s="424"/>
    </row>
    <row r="175" spans="1:51" s="84" customFormat="1" x14ac:dyDescent="0.25">
      <c r="C175" s="84" t="s">
        <v>390</v>
      </c>
      <c r="T175" s="424"/>
    </row>
    <row r="176" spans="1:51" s="84" customFormat="1" x14ac:dyDescent="0.25">
      <c r="B176" s="163" t="s">
        <v>391</v>
      </c>
      <c r="C176" s="92" t="s">
        <v>389</v>
      </c>
      <c r="T176" s="424"/>
    </row>
    <row r="177" spans="2:20" s="84" customFormat="1" ht="15.75" thickBot="1" x14ac:dyDescent="0.3">
      <c r="B177" s="386"/>
      <c r="C177" s="84" t="s">
        <v>513</v>
      </c>
      <c r="T177" s="424"/>
    </row>
    <row r="178" spans="2:20" s="84" customFormat="1" ht="17.25" thickTop="1" thickBot="1" x14ac:dyDescent="0.3">
      <c r="B178" s="350"/>
      <c r="C178" s="93" t="s">
        <v>514</v>
      </c>
      <c r="T178" s="424"/>
    </row>
    <row r="179" spans="2:20" s="84" customFormat="1" ht="15.75" thickTop="1" x14ac:dyDescent="0.25">
      <c r="T179" s="424"/>
    </row>
    <row r="180" spans="2:20" s="84" customFormat="1" x14ac:dyDescent="0.25">
      <c r="T180" s="424"/>
    </row>
    <row r="181" spans="2:20" s="84" customFormat="1" x14ac:dyDescent="0.25">
      <c r="T181" s="424"/>
    </row>
    <row r="182" spans="2:20" s="84" customFormat="1" x14ac:dyDescent="0.25">
      <c r="T182" s="424"/>
    </row>
    <row r="183" spans="2:20" s="84" customFormat="1" x14ac:dyDescent="0.25">
      <c r="T183" s="424"/>
    </row>
    <row r="184" spans="2:20" s="84" customFormat="1" x14ac:dyDescent="0.25">
      <c r="T184" s="424"/>
    </row>
    <row r="185" spans="2:20" s="84" customFormat="1" x14ac:dyDescent="0.25">
      <c r="T185" s="424"/>
    </row>
    <row r="186" spans="2:20" s="84" customFormat="1" x14ac:dyDescent="0.25">
      <c r="T186" s="424"/>
    </row>
    <row r="187" spans="2:20" s="84" customFormat="1" x14ac:dyDescent="0.25">
      <c r="T187" s="424"/>
    </row>
    <row r="188" spans="2:20" s="84" customFormat="1" x14ac:dyDescent="0.25">
      <c r="T188" s="424"/>
    </row>
    <row r="189" spans="2:20" s="84" customFormat="1" x14ac:dyDescent="0.25">
      <c r="T189" s="424"/>
    </row>
    <row r="190" spans="2:20" s="84" customFormat="1" x14ac:dyDescent="0.25">
      <c r="T190" s="424"/>
    </row>
    <row r="191" spans="2:20" s="84" customFormat="1" x14ac:dyDescent="0.25">
      <c r="T191" s="424"/>
    </row>
    <row r="192" spans="2:20" s="84" customFormat="1" x14ac:dyDescent="0.25">
      <c r="T192" s="424"/>
    </row>
    <row r="193" spans="20:20" s="84" customFormat="1" x14ac:dyDescent="0.25">
      <c r="T193" s="424"/>
    </row>
    <row r="194" spans="20:20" s="84" customFormat="1" x14ac:dyDescent="0.25">
      <c r="T194" s="424"/>
    </row>
    <row r="195" spans="20:20" s="84" customFormat="1" x14ac:dyDescent="0.25">
      <c r="T195" s="424"/>
    </row>
    <row r="196" spans="20:20" s="84" customFormat="1" x14ac:dyDescent="0.25">
      <c r="T196" s="424"/>
    </row>
    <row r="197" spans="20:20" s="84" customFormat="1" x14ac:dyDescent="0.25">
      <c r="T197" s="424"/>
    </row>
    <row r="198" spans="20:20" s="84" customFormat="1" x14ac:dyDescent="0.25">
      <c r="T198" s="424"/>
    </row>
    <row r="199" spans="20:20" s="84" customFormat="1" x14ac:dyDescent="0.25">
      <c r="T199" s="424"/>
    </row>
    <row r="200" spans="20:20" s="84" customFormat="1" x14ac:dyDescent="0.25">
      <c r="T200" s="424"/>
    </row>
  </sheetData>
  <mergeCells count="25">
    <mergeCell ref="T12:T15"/>
    <mergeCell ref="S12:S15"/>
    <mergeCell ref="J13:K13"/>
    <mergeCell ref="M13:N13"/>
    <mergeCell ref="Q13:R13"/>
    <mergeCell ref="Q12:R12"/>
    <mergeCell ref="L12:L15"/>
    <mergeCell ref="B11:B15"/>
    <mergeCell ref="C11:C15"/>
    <mergeCell ref="J12:K12"/>
    <mergeCell ref="M12:N12"/>
    <mergeCell ref="D12:G12"/>
    <mergeCell ref="D13:G13"/>
    <mergeCell ref="H12:I12"/>
    <mergeCell ref="H13:I13"/>
    <mergeCell ref="D11:S11"/>
    <mergeCell ref="O12:P12"/>
    <mergeCell ref="O13:P13"/>
    <mergeCell ref="J170:T170"/>
    <mergeCell ref="B167:B169"/>
    <mergeCell ref="J168:K168"/>
    <mergeCell ref="M168:N168"/>
    <mergeCell ref="Q168:R168"/>
    <mergeCell ref="O168:P168"/>
    <mergeCell ref="D167:G169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BG23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25" style="90" customWidth="1"/>
    <col min="4" max="4" width="14.5703125" style="90" bestFit="1" customWidth="1"/>
    <col min="5" max="13" width="8.140625" style="90" customWidth="1"/>
    <col min="14" max="14" width="9" style="90" customWidth="1"/>
    <col min="15" max="17" width="10.140625" style="90" customWidth="1"/>
    <col min="18" max="18" width="7.42578125" style="90" bestFit="1" customWidth="1"/>
    <col min="19" max="19" width="7.42578125" style="90" customWidth="1"/>
    <col min="20" max="20" width="8" style="90" customWidth="1"/>
    <col min="21" max="21" width="14.42578125" style="90" customWidth="1"/>
    <col min="22" max="22" width="9.140625" style="84"/>
    <col min="23" max="23" width="65" style="84" customWidth="1"/>
    <col min="24" max="59" width="9.140625" style="84"/>
    <col min="60" max="16384" width="9.140625" style="90"/>
  </cols>
  <sheetData>
    <row r="1" spans="1:59" s="153" customFormat="1" ht="23.25" x14ac:dyDescent="0.35">
      <c r="B1" s="153" t="s">
        <v>126</v>
      </c>
    </row>
    <row r="2" spans="1:59" s="84" customFormat="1" x14ac:dyDescent="0.25"/>
    <row r="3" spans="1:59" s="30" customFormat="1" ht="21" customHeight="1" x14ac:dyDescent="0.25">
      <c r="B3" s="85" t="s">
        <v>15</v>
      </c>
      <c r="C3" s="33" t="s">
        <v>90</v>
      </c>
    </row>
    <row r="4" spans="1:59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59" s="30" customFormat="1" ht="15.75" x14ac:dyDescent="0.25">
      <c r="B5" s="76"/>
      <c r="C5" s="30" t="s">
        <v>893</v>
      </c>
      <c r="D5" s="1045" t="str">
        <f>A.1_Update!D5</f>
        <v>SUKOHARJO</v>
      </c>
    </row>
    <row r="6" spans="1:59" s="30" customFormat="1" ht="15.75" x14ac:dyDescent="0.25">
      <c r="B6" s="76"/>
      <c r="C6" s="30" t="s">
        <v>746</v>
      </c>
      <c r="D6" s="1045" t="str">
        <f>A.1_Update!D6</f>
        <v>MOJOLABAN</v>
      </c>
    </row>
    <row r="7" spans="1:59" s="30" customFormat="1" ht="15.75" x14ac:dyDescent="0.25">
      <c r="B7" s="76"/>
      <c r="C7" s="30" t="s">
        <v>747</v>
      </c>
      <c r="D7" s="30" t="str">
        <f>A.1_Update!D7</f>
        <v>BEKONANG</v>
      </c>
    </row>
    <row r="8" spans="1:59" s="30" customFormat="1" ht="15.75" x14ac:dyDescent="0.25">
      <c r="A8" s="76"/>
      <c r="C8" s="30" t="s">
        <v>894</v>
      </c>
      <c r="D8" s="30" t="str">
        <f>A.1_Update!D8</f>
        <v>RT003-RW008</v>
      </c>
    </row>
    <row r="9" spans="1:59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59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71"/>
      <c r="R10" s="109"/>
      <c r="S10" s="109"/>
      <c r="T10" s="109"/>
      <c r="U10" s="171"/>
    </row>
    <row r="11" spans="1:59" s="94" customFormat="1" ht="18" customHeight="1" x14ac:dyDescent="0.25">
      <c r="A11" s="93"/>
      <c r="B11" s="1300" t="s">
        <v>110</v>
      </c>
      <c r="C11" s="1333" t="s">
        <v>111</v>
      </c>
      <c r="D11" s="1350" t="s">
        <v>195</v>
      </c>
      <c r="E11" s="1351"/>
      <c r="F11" s="1351"/>
      <c r="G11" s="1351"/>
      <c r="H11" s="1351"/>
      <c r="I11" s="1351"/>
      <c r="J11" s="1351"/>
      <c r="K11" s="1351"/>
      <c r="L11" s="1351"/>
      <c r="M11" s="1351"/>
      <c r="N11" s="1351"/>
      <c r="O11" s="1351"/>
      <c r="P11" s="1351"/>
      <c r="Q11" s="1351"/>
      <c r="R11" s="1351"/>
      <c r="S11" s="1351"/>
      <c r="T11" s="1351"/>
      <c r="U11" s="1352"/>
      <c r="V11" s="93"/>
      <c r="W11" s="30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</row>
    <row r="12" spans="1:59" s="94" customFormat="1" ht="94.5" customHeight="1" x14ac:dyDescent="0.25">
      <c r="A12" s="93"/>
      <c r="B12" s="1301"/>
      <c r="C12" s="1334"/>
      <c r="D12" s="1362" t="s">
        <v>864</v>
      </c>
      <c r="E12" s="1363"/>
      <c r="F12" s="1363"/>
      <c r="G12" s="1363"/>
      <c r="H12" s="1363"/>
      <c r="I12" s="1363"/>
      <c r="J12" s="1363"/>
      <c r="K12" s="1363"/>
      <c r="L12" s="1363"/>
      <c r="M12" s="1363"/>
      <c r="N12" s="1364"/>
      <c r="O12" s="1369" t="s">
        <v>339</v>
      </c>
      <c r="P12" s="1370"/>
      <c r="Q12" s="1348" t="s">
        <v>373</v>
      </c>
      <c r="R12" s="1369" t="s">
        <v>340</v>
      </c>
      <c r="S12" s="1371"/>
      <c r="T12" s="1370"/>
      <c r="U12" s="1348" t="s">
        <v>372</v>
      </c>
      <c r="V12" s="93"/>
      <c r="W12" s="441" t="s">
        <v>588</v>
      </c>
      <c r="X12" s="93"/>
      <c r="Y12" s="440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</row>
    <row r="13" spans="1:59" s="154" customFormat="1" ht="15.75" x14ac:dyDescent="0.25">
      <c r="A13" s="110"/>
      <c r="B13" s="1301"/>
      <c r="C13" s="1334"/>
      <c r="D13" s="1279">
        <v>12</v>
      </c>
      <c r="E13" s="1281"/>
      <c r="F13" s="1281"/>
      <c r="G13" s="1281"/>
      <c r="H13" s="1281"/>
      <c r="I13" s="1281"/>
      <c r="J13" s="1281"/>
      <c r="K13" s="1281"/>
      <c r="L13" s="1281"/>
      <c r="M13" s="1281"/>
      <c r="N13" s="1278"/>
      <c r="O13" s="1279">
        <v>13</v>
      </c>
      <c r="P13" s="1278"/>
      <c r="Q13" s="1348"/>
      <c r="R13" s="1279">
        <v>14</v>
      </c>
      <c r="S13" s="1281"/>
      <c r="T13" s="1278"/>
      <c r="U13" s="1348"/>
      <c r="V13" s="110"/>
      <c r="W13" s="3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</row>
    <row r="14" spans="1:59" s="154" customFormat="1" x14ac:dyDescent="0.25">
      <c r="A14" s="110"/>
      <c r="B14" s="1302"/>
      <c r="C14" s="1335"/>
      <c r="D14" s="9" t="s">
        <v>2</v>
      </c>
      <c r="E14" s="10" t="s">
        <v>1</v>
      </c>
      <c r="F14" s="10" t="s">
        <v>0</v>
      </c>
      <c r="G14" s="10" t="s">
        <v>4</v>
      </c>
      <c r="H14" s="10" t="s">
        <v>3</v>
      </c>
      <c r="I14" s="10" t="s">
        <v>5</v>
      </c>
      <c r="J14" s="271" t="s">
        <v>9</v>
      </c>
      <c r="K14" s="271" t="s">
        <v>8</v>
      </c>
      <c r="L14" s="271" t="s">
        <v>7</v>
      </c>
      <c r="M14" s="306" t="s">
        <v>6</v>
      </c>
      <c r="N14" s="281" t="s">
        <v>61</v>
      </c>
      <c r="O14" s="9" t="s">
        <v>2</v>
      </c>
      <c r="P14" s="281" t="s">
        <v>1</v>
      </c>
      <c r="Q14" s="1348"/>
      <c r="R14" s="9" t="s">
        <v>2</v>
      </c>
      <c r="S14" s="306" t="s">
        <v>1</v>
      </c>
      <c r="T14" s="281" t="s">
        <v>0</v>
      </c>
      <c r="U14" s="1348"/>
      <c r="V14" s="110"/>
      <c r="W14" s="442" t="s">
        <v>587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</row>
    <row r="15" spans="1:59" s="122" customFormat="1" ht="51.75" thickBot="1" x14ac:dyDescent="0.3">
      <c r="A15" s="89"/>
      <c r="B15" s="1303"/>
      <c r="C15" s="1336"/>
      <c r="D15" s="7" t="s">
        <v>21</v>
      </c>
      <c r="E15" s="5" t="s">
        <v>33</v>
      </c>
      <c r="F15" s="294" t="s">
        <v>22</v>
      </c>
      <c r="G15" s="294" t="s">
        <v>23</v>
      </c>
      <c r="H15" s="294" t="s">
        <v>24</v>
      </c>
      <c r="I15" s="5" t="s">
        <v>25</v>
      </c>
      <c r="J15" s="370" t="s">
        <v>41</v>
      </c>
      <c r="K15" s="370" t="s">
        <v>80</v>
      </c>
      <c r="L15" s="370" t="s">
        <v>60</v>
      </c>
      <c r="M15" s="371" t="s">
        <v>34</v>
      </c>
      <c r="N15" s="356" t="s">
        <v>42</v>
      </c>
      <c r="O15" s="59" t="s">
        <v>127</v>
      </c>
      <c r="P15" s="810" t="s">
        <v>26</v>
      </c>
      <c r="Q15" s="1349"/>
      <c r="R15" s="7" t="s">
        <v>132</v>
      </c>
      <c r="S15" s="371" t="s">
        <v>128</v>
      </c>
      <c r="T15" s="356" t="s">
        <v>129</v>
      </c>
      <c r="U15" s="1349"/>
      <c r="V15" s="89"/>
      <c r="W15" s="446" t="s">
        <v>589</v>
      </c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</row>
    <row r="16" spans="1:59" s="303" customFormat="1" ht="15.75" thickBot="1" x14ac:dyDescent="0.3">
      <c r="A16" s="300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285" t="s">
        <v>259</v>
      </c>
      <c r="M16" s="285" t="s">
        <v>260</v>
      </c>
      <c r="N16" s="285" t="s">
        <v>261</v>
      </c>
      <c r="O16" s="285" t="s">
        <v>262</v>
      </c>
      <c r="P16" s="285" t="s">
        <v>263</v>
      </c>
      <c r="Q16" s="285" t="s">
        <v>264</v>
      </c>
      <c r="R16" s="285" t="s">
        <v>265</v>
      </c>
      <c r="S16" s="285" t="s">
        <v>266</v>
      </c>
      <c r="T16" s="285" t="s">
        <v>267</v>
      </c>
      <c r="U16" s="307" t="s">
        <v>268</v>
      </c>
      <c r="V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</row>
    <row r="17" spans="1:59" s="122" customFormat="1" ht="18.75" customHeight="1" x14ac:dyDescent="0.25">
      <c r="A17" s="89"/>
      <c r="B17" s="155">
        <v>1</v>
      </c>
      <c r="C17" s="67" t="str">
        <f>A.1_Update!C17</f>
        <v>PANUT</v>
      </c>
      <c r="D17" s="60">
        <f>IF('Form FGD RT Versi 1 Lembar A3'!AB11="","",'Form FGD RT Versi 1 Lembar A3'!AB11)</f>
        <v>1</v>
      </c>
      <c r="E17" s="295" t="str">
        <f>IF('Form FGD RT Versi 1 Lembar A3'!AC11="","",'Form FGD RT Versi 1 Lembar A3'!AC11)</f>
        <v/>
      </c>
      <c r="F17" s="295" t="str">
        <f>IF('Form FGD RT Versi 1 Lembar A3'!AD11="","",'Form FGD RT Versi 1 Lembar A3'!AD11)</f>
        <v/>
      </c>
      <c r="G17" s="295" t="str">
        <f>IF('Form FGD RT Versi 1 Lembar A3'!AE11="","",'Form FGD RT Versi 1 Lembar A3'!AE11)</f>
        <v/>
      </c>
      <c r="H17" s="295" t="str">
        <f>IF('Form FGD RT Versi 1 Lembar A3'!AF11="","",'Form FGD RT Versi 1 Lembar A3'!AF11)</f>
        <v/>
      </c>
      <c r="I17" s="295" t="str">
        <f>IF('Form FGD RT Versi 1 Lembar A3'!AG11="","",'Form FGD RT Versi 1 Lembar A3'!AG11)</f>
        <v/>
      </c>
      <c r="J17" s="360" t="str">
        <f>IF('Form FGD RT Versi 1 Lembar A3'!AH11="","",'Form FGD RT Versi 1 Lembar A3'!AH11)</f>
        <v/>
      </c>
      <c r="K17" s="360" t="str">
        <f>IF('Form FGD RT Versi 1 Lembar A3'!AI11="","",'Form FGD RT Versi 1 Lembar A3'!AI11)</f>
        <v/>
      </c>
      <c r="L17" s="360" t="str">
        <f>IF('Form FGD RT Versi 1 Lembar A3'!AJ11="","",'Form FGD RT Versi 1 Lembar A3'!AJ11)</f>
        <v/>
      </c>
      <c r="M17" s="361" t="str">
        <f>IF('Form FGD RT Versi 1 Lembar A3'!AK11="","",'Form FGD RT Versi 1 Lembar A3'!AK11)</f>
        <v/>
      </c>
      <c r="N17" s="357" t="str">
        <f>IF('Form FGD RT Versi 1 Lembar A3'!AL11="","",'Form FGD RT Versi 1 Lembar A3'!AL11)</f>
        <v/>
      </c>
      <c r="O17" s="60" t="str">
        <f>IF('Form FGD RT Versi 1 Lembar A3'!AM11="","",'Form FGD RT Versi 1 Lembar A3'!AM11)</f>
        <v/>
      </c>
      <c r="P17" s="811" t="str">
        <f>IF('Form FGD RT Versi 1 Lembar A3'!AN11="","",'Form FGD RT Versi 1 Lembar A3'!AN11)</f>
        <v/>
      </c>
      <c r="Q17" s="381">
        <f>IF(C17="","",IF(OR(D17=1, E17=1, I17=1, AND(F17=1, O17=1), AND(G17=1, O17=1), AND(H17=1, O17=1)), 1, 0))</f>
        <v>1</v>
      </c>
      <c r="R17" s="249">
        <f>IF('Form FGD RT Versi 1 Lembar A3'!AO11="","",'Form FGD RT Versi 1 Lembar A3'!AO11)</f>
        <v>1</v>
      </c>
      <c r="S17" s="387" t="str">
        <f>IF('Form FGD RT Versi 1 Lembar A3'!AP11="","",'Form FGD RT Versi 1 Lembar A3'!AP11)</f>
        <v/>
      </c>
      <c r="T17" s="388" t="str">
        <f>IF('Form FGD RT Versi 1 Lembar A3'!AQ11="","",'Form FGD RT Versi 1 Lembar A3'!AQ11)</f>
        <v/>
      </c>
      <c r="U17" s="383">
        <f>IF(C17="","",IF(R17=1,1,0))</f>
        <v>1</v>
      </c>
      <c r="V17" s="89"/>
      <c r="W17" s="89" t="s">
        <v>707</v>
      </c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</row>
    <row r="18" spans="1:59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61">
        <f>IF('Form FGD RT Versi 1 Lembar A3'!AB12="","",'Form FGD RT Versi 1 Lembar A3'!AB12)</f>
        <v>1</v>
      </c>
      <c r="E18" s="272" t="str">
        <f>IF('Form FGD RT Versi 1 Lembar A3'!AC12="","",'Form FGD RT Versi 1 Lembar A3'!AC12)</f>
        <v/>
      </c>
      <c r="F18" s="272" t="str">
        <f>IF('Form FGD RT Versi 1 Lembar A3'!AD12="","",'Form FGD RT Versi 1 Lembar A3'!AD12)</f>
        <v/>
      </c>
      <c r="G18" s="272" t="str">
        <f>IF('Form FGD RT Versi 1 Lembar A3'!AE12="","",'Form FGD RT Versi 1 Lembar A3'!AE12)</f>
        <v/>
      </c>
      <c r="H18" s="272" t="str">
        <f>IF('Form FGD RT Versi 1 Lembar A3'!AF12="","",'Form FGD RT Versi 1 Lembar A3'!AF12)</f>
        <v/>
      </c>
      <c r="I18" s="272" t="str">
        <f>IF('Form FGD RT Versi 1 Lembar A3'!AG12="","",'Form FGD RT Versi 1 Lembar A3'!AG12)</f>
        <v/>
      </c>
      <c r="J18" s="362" t="str">
        <f>IF('Form FGD RT Versi 1 Lembar A3'!AH12="","",'Form FGD RT Versi 1 Lembar A3'!AH12)</f>
        <v/>
      </c>
      <c r="K18" s="362" t="str">
        <f>IF('Form FGD RT Versi 1 Lembar A3'!AI12="","",'Form FGD RT Versi 1 Lembar A3'!AI12)</f>
        <v/>
      </c>
      <c r="L18" s="362" t="str">
        <f>IF('Form FGD RT Versi 1 Lembar A3'!AJ12="","",'Form FGD RT Versi 1 Lembar A3'!AJ12)</f>
        <v/>
      </c>
      <c r="M18" s="363" t="str">
        <f>IF('Form FGD RT Versi 1 Lembar A3'!AK12="","",'Form FGD RT Versi 1 Lembar A3'!AK12)</f>
        <v/>
      </c>
      <c r="N18" s="358" t="str">
        <f>IF('Form FGD RT Versi 1 Lembar A3'!AL12="","",'Form FGD RT Versi 1 Lembar A3'!AL12)</f>
        <v/>
      </c>
      <c r="O18" s="61" t="str">
        <f>IF('Form FGD RT Versi 1 Lembar A3'!AM12="","",'Form FGD RT Versi 1 Lembar A3'!AM12)</f>
        <v/>
      </c>
      <c r="P18" s="812" t="str">
        <f>IF('Form FGD RT Versi 1 Lembar A3'!AN12="","",'Form FGD RT Versi 1 Lembar A3'!AN12)</f>
        <v/>
      </c>
      <c r="Q18" s="382">
        <f t="shared" ref="Q18:Q81" si="0">IF(C18="","",IF(OR(D18=1, E18=1, I18=1, AND(F18=1, O18=1), AND(G18=1, O18=1), AND(H18=1, O18=1)), 1, 0))</f>
        <v>1</v>
      </c>
      <c r="R18" s="61">
        <f>IF('Form FGD RT Versi 1 Lembar A3'!AO12="","",'Form FGD RT Versi 1 Lembar A3'!AO12)</f>
        <v>1</v>
      </c>
      <c r="S18" s="363" t="str">
        <f>IF('Form FGD RT Versi 1 Lembar A3'!AP12="","",'Form FGD RT Versi 1 Lembar A3'!AP12)</f>
        <v/>
      </c>
      <c r="T18" s="358" t="str">
        <f>IF('Form FGD RT Versi 1 Lembar A3'!AQ12="","",'Form FGD RT Versi 1 Lembar A3'!AQ12)</f>
        <v/>
      </c>
      <c r="U18" s="384">
        <f t="shared" ref="U18:U81" si="1">IF(C18="","",IF(R18=1,1,0))</f>
        <v>1</v>
      </c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</row>
    <row r="19" spans="1:59" s="122" customFormat="1" ht="18.75" customHeight="1" x14ac:dyDescent="0.25">
      <c r="A19" s="89"/>
      <c r="B19" s="156">
        <v>3</v>
      </c>
      <c r="C19" s="68" t="str">
        <f>A.1_Update!C19</f>
        <v>SUHARDI</v>
      </c>
      <c r="D19" s="61">
        <f>IF('Form FGD RT Versi 1 Lembar A3'!AB13="","",'Form FGD RT Versi 1 Lembar A3'!AB13)</f>
        <v>1</v>
      </c>
      <c r="E19" s="272" t="str">
        <f>IF('Form FGD RT Versi 1 Lembar A3'!AC13="","",'Form FGD RT Versi 1 Lembar A3'!AC13)</f>
        <v/>
      </c>
      <c r="F19" s="272" t="str">
        <f>IF('Form FGD RT Versi 1 Lembar A3'!AD13="","",'Form FGD RT Versi 1 Lembar A3'!AD13)</f>
        <v/>
      </c>
      <c r="G19" s="272" t="str">
        <f>IF('Form FGD RT Versi 1 Lembar A3'!AE13="","",'Form FGD RT Versi 1 Lembar A3'!AE13)</f>
        <v/>
      </c>
      <c r="H19" s="272" t="str">
        <f>IF('Form FGD RT Versi 1 Lembar A3'!AF13="","",'Form FGD RT Versi 1 Lembar A3'!AF13)</f>
        <v/>
      </c>
      <c r="I19" s="272" t="str">
        <f>IF('Form FGD RT Versi 1 Lembar A3'!AG13="","",'Form FGD RT Versi 1 Lembar A3'!AG13)</f>
        <v/>
      </c>
      <c r="J19" s="362" t="str">
        <f>IF('Form FGD RT Versi 1 Lembar A3'!AH13="","",'Form FGD RT Versi 1 Lembar A3'!AH13)</f>
        <v/>
      </c>
      <c r="K19" s="362" t="str">
        <f>IF('Form FGD RT Versi 1 Lembar A3'!AI13="","",'Form FGD RT Versi 1 Lembar A3'!AI13)</f>
        <v/>
      </c>
      <c r="L19" s="362" t="str">
        <f>IF('Form FGD RT Versi 1 Lembar A3'!AJ13="","",'Form FGD RT Versi 1 Lembar A3'!AJ13)</f>
        <v/>
      </c>
      <c r="M19" s="363" t="str">
        <f>IF('Form FGD RT Versi 1 Lembar A3'!AK13="","",'Form FGD RT Versi 1 Lembar A3'!AK13)</f>
        <v/>
      </c>
      <c r="N19" s="358" t="str">
        <f>IF('Form FGD RT Versi 1 Lembar A3'!AL13="","",'Form FGD RT Versi 1 Lembar A3'!AL13)</f>
        <v/>
      </c>
      <c r="O19" s="61" t="str">
        <f>IF('Form FGD RT Versi 1 Lembar A3'!AM13="","",'Form FGD RT Versi 1 Lembar A3'!AM13)</f>
        <v/>
      </c>
      <c r="P19" s="812" t="str">
        <f>IF('Form FGD RT Versi 1 Lembar A3'!AN13="","",'Form FGD RT Versi 1 Lembar A3'!AN13)</f>
        <v/>
      </c>
      <c r="Q19" s="382">
        <f t="shared" si="0"/>
        <v>1</v>
      </c>
      <c r="R19" s="61">
        <f>IF('Form FGD RT Versi 1 Lembar A3'!AO13="","",'Form FGD RT Versi 1 Lembar A3'!AO13)</f>
        <v>1</v>
      </c>
      <c r="S19" s="363" t="str">
        <f>IF('Form FGD RT Versi 1 Lembar A3'!AP13="","",'Form FGD RT Versi 1 Lembar A3'!AP13)</f>
        <v/>
      </c>
      <c r="T19" s="358" t="str">
        <f>IF('Form FGD RT Versi 1 Lembar A3'!AQ13="","",'Form FGD RT Versi 1 Lembar A3'!AQ13)</f>
        <v/>
      </c>
      <c r="U19" s="384">
        <f t="shared" si="1"/>
        <v>1</v>
      </c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</row>
    <row r="20" spans="1:59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61">
        <f>IF('Form FGD RT Versi 1 Lembar A3'!AB14="","",'Form FGD RT Versi 1 Lembar A3'!AB14)</f>
        <v>1</v>
      </c>
      <c r="E20" s="272" t="str">
        <f>IF('Form FGD RT Versi 1 Lembar A3'!AC14="","",'Form FGD RT Versi 1 Lembar A3'!AC14)</f>
        <v/>
      </c>
      <c r="F20" s="272" t="str">
        <f>IF('Form FGD RT Versi 1 Lembar A3'!AD14="","",'Form FGD RT Versi 1 Lembar A3'!AD14)</f>
        <v/>
      </c>
      <c r="G20" s="272" t="str">
        <f>IF('Form FGD RT Versi 1 Lembar A3'!AE14="","",'Form FGD RT Versi 1 Lembar A3'!AE14)</f>
        <v/>
      </c>
      <c r="H20" s="272" t="str">
        <f>IF('Form FGD RT Versi 1 Lembar A3'!AF14="","",'Form FGD RT Versi 1 Lembar A3'!AF14)</f>
        <v/>
      </c>
      <c r="I20" s="272" t="str">
        <f>IF('Form FGD RT Versi 1 Lembar A3'!AG14="","",'Form FGD RT Versi 1 Lembar A3'!AG14)</f>
        <v/>
      </c>
      <c r="J20" s="362" t="str">
        <f>IF('Form FGD RT Versi 1 Lembar A3'!AH14="","",'Form FGD RT Versi 1 Lembar A3'!AH14)</f>
        <v/>
      </c>
      <c r="K20" s="362" t="str">
        <f>IF('Form FGD RT Versi 1 Lembar A3'!AI14="","",'Form FGD RT Versi 1 Lembar A3'!AI14)</f>
        <v/>
      </c>
      <c r="L20" s="362" t="str">
        <f>IF('Form FGD RT Versi 1 Lembar A3'!AJ14="","",'Form FGD RT Versi 1 Lembar A3'!AJ14)</f>
        <v/>
      </c>
      <c r="M20" s="363" t="str">
        <f>IF('Form FGD RT Versi 1 Lembar A3'!AK14="","",'Form FGD RT Versi 1 Lembar A3'!AK14)</f>
        <v/>
      </c>
      <c r="N20" s="358" t="str">
        <f>IF('Form FGD RT Versi 1 Lembar A3'!AL14="","",'Form FGD RT Versi 1 Lembar A3'!AL14)</f>
        <v/>
      </c>
      <c r="O20" s="61" t="str">
        <f>IF('Form FGD RT Versi 1 Lembar A3'!AM14="","",'Form FGD RT Versi 1 Lembar A3'!AM14)</f>
        <v/>
      </c>
      <c r="P20" s="812" t="str">
        <f>IF('Form FGD RT Versi 1 Lembar A3'!AN14="","",'Form FGD RT Versi 1 Lembar A3'!AN14)</f>
        <v/>
      </c>
      <c r="Q20" s="382">
        <f t="shared" si="0"/>
        <v>1</v>
      </c>
      <c r="R20" s="61">
        <f>IF('Form FGD RT Versi 1 Lembar A3'!AO14="","",'Form FGD RT Versi 1 Lembar A3'!AO14)</f>
        <v>1</v>
      </c>
      <c r="S20" s="363" t="str">
        <f>IF('Form FGD RT Versi 1 Lembar A3'!AP14="","",'Form FGD RT Versi 1 Lembar A3'!AP14)</f>
        <v/>
      </c>
      <c r="T20" s="358" t="str">
        <f>IF('Form FGD RT Versi 1 Lembar A3'!AQ14="","",'Form FGD RT Versi 1 Lembar A3'!AQ14)</f>
        <v/>
      </c>
      <c r="U20" s="384">
        <f t="shared" si="1"/>
        <v>1</v>
      </c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</row>
    <row r="21" spans="1:59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61">
        <f>IF('Form FGD RT Versi 1 Lembar A3'!AB15="","",'Form FGD RT Versi 1 Lembar A3'!AB15)</f>
        <v>1</v>
      </c>
      <c r="E21" s="272" t="str">
        <f>IF('Form FGD RT Versi 1 Lembar A3'!AC15="","",'Form FGD RT Versi 1 Lembar A3'!AC15)</f>
        <v/>
      </c>
      <c r="F21" s="272" t="str">
        <f>IF('Form FGD RT Versi 1 Lembar A3'!AD15="","",'Form FGD RT Versi 1 Lembar A3'!AD15)</f>
        <v/>
      </c>
      <c r="G21" s="272" t="str">
        <f>IF('Form FGD RT Versi 1 Lembar A3'!AE15="","",'Form FGD RT Versi 1 Lembar A3'!AE15)</f>
        <v/>
      </c>
      <c r="H21" s="272" t="str">
        <f>IF('Form FGD RT Versi 1 Lembar A3'!AF15="","",'Form FGD RT Versi 1 Lembar A3'!AF15)</f>
        <v/>
      </c>
      <c r="I21" s="272" t="str">
        <f>IF('Form FGD RT Versi 1 Lembar A3'!AG15="","",'Form FGD RT Versi 1 Lembar A3'!AG15)</f>
        <v/>
      </c>
      <c r="J21" s="362" t="str">
        <f>IF('Form FGD RT Versi 1 Lembar A3'!AH15="","",'Form FGD RT Versi 1 Lembar A3'!AH15)</f>
        <v/>
      </c>
      <c r="K21" s="362" t="str">
        <f>IF('Form FGD RT Versi 1 Lembar A3'!AI15="","",'Form FGD RT Versi 1 Lembar A3'!AI15)</f>
        <v/>
      </c>
      <c r="L21" s="362" t="str">
        <f>IF('Form FGD RT Versi 1 Lembar A3'!AJ15="","",'Form FGD RT Versi 1 Lembar A3'!AJ15)</f>
        <v/>
      </c>
      <c r="M21" s="363" t="str">
        <f>IF('Form FGD RT Versi 1 Lembar A3'!AK15="","",'Form FGD RT Versi 1 Lembar A3'!AK15)</f>
        <v/>
      </c>
      <c r="N21" s="358" t="str">
        <f>IF('Form FGD RT Versi 1 Lembar A3'!AL15="","",'Form FGD RT Versi 1 Lembar A3'!AL15)</f>
        <v/>
      </c>
      <c r="O21" s="61" t="str">
        <f>IF('Form FGD RT Versi 1 Lembar A3'!AM15="","",'Form FGD RT Versi 1 Lembar A3'!AM15)</f>
        <v/>
      </c>
      <c r="P21" s="812" t="str">
        <f>IF('Form FGD RT Versi 1 Lembar A3'!AN15="","",'Form FGD RT Versi 1 Lembar A3'!AN15)</f>
        <v/>
      </c>
      <c r="Q21" s="382">
        <f t="shared" si="0"/>
        <v>1</v>
      </c>
      <c r="R21" s="61">
        <f>IF('Form FGD RT Versi 1 Lembar A3'!AO15="","",'Form FGD RT Versi 1 Lembar A3'!AO15)</f>
        <v>1</v>
      </c>
      <c r="S21" s="363" t="str">
        <f>IF('Form FGD RT Versi 1 Lembar A3'!AP15="","",'Form FGD RT Versi 1 Lembar A3'!AP15)</f>
        <v/>
      </c>
      <c r="T21" s="358" t="str">
        <f>IF('Form FGD RT Versi 1 Lembar A3'!AQ15="","",'Form FGD RT Versi 1 Lembar A3'!AQ15)</f>
        <v/>
      </c>
      <c r="U21" s="384">
        <f t="shared" si="1"/>
        <v>1</v>
      </c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</row>
    <row r="22" spans="1:59" s="122" customFormat="1" ht="18.75" customHeight="1" x14ac:dyDescent="0.25">
      <c r="A22" s="89"/>
      <c r="B22" s="156">
        <v>6</v>
      </c>
      <c r="C22" s="68" t="str">
        <f>A.1_Update!C22</f>
        <v>SULARNO</v>
      </c>
      <c r="D22" s="61">
        <f>IF('Form FGD RT Versi 1 Lembar A3'!AB16="","",'Form FGD RT Versi 1 Lembar A3'!AB16)</f>
        <v>1</v>
      </c>
      <c r="E22" s="272" t="str">
        <f>IF('Form FGD RT Versi 1 Lembar A3'!AC16="","",'Form FGD RT Versi 1 Lembar A3'!AC16)</f>
        <v/>
      </c>
      <c r="F22" s="272" t="str">
        <f>IF('Form FGD RT Versi 1 Lembar A3'!AD16="","",'Form FGD RT Versi 1 Lembar A3'!AD16)</f>
        <v/>
      </c>
      <c r="G22" s="272" t="str">
        <f>IF('Form FGD RT Versi 1 Lembar A3'!AE16="","",'Form FGD RT Versi 1 Lembar A3'!AE16)</f>
        <v/>
      </c>
      <c r="H22" s="272" t="str">
        <f>IF('Form FGD RT Versi 1 Lembar A3'!AF16="","",'Form FGD RT Versi 1 Lembar A3'!AF16)</f>
        <v/>
      </c>
      <c r="I22" s="272" t="str">
        <f>IF('Form FGD RT Versi 1 Lembar A3'!AG16="","",'Form FGD RT Versi 1 Lembar A3'!AG16)</f>
        <v/>
      </c>
      <c r="J22" s="362" t="str">
        <f>IF('Form FGD RT Versi 1 Lembar A3'!AH16="","",'Form FGD RT Versi 1 Lembar A3'!AH16)</f>
        <v/>
      </c>
      <c r="K22" s="362" t="str">
        <f>IF('Form FGD RT Versi 1 Lembar A3'!AI16="","",'Form FGD RT Versi 1 Lembar A3'!AI16)</f>
        <v/>
      </c>
      <c r="L22" s="362" t="str">
        <f>IF('Form FGD RT Versi 1 Lembar A3'!AJ16="","",'Form FGD RT Versi 1 Lembar A3'!AJ16)</f>
        <v/>
      </c>
      <c r="M22" s="363" t="str">
        <f>IF('Form FGD RT Versi 1 Lembar A3'!AK16="","",'Form FGD RT Versi 1 Lembar A3'!AK16)</f>
        <v/>
      </c>
      <c r="N22" s="358" t="str">
        <f>IF('Form FGD RT Versi 1 Lembar A3'!AL16="","",'Form FGD RT Versi 1 Lembar A3'!AL16)</f>
        <v/>
      </c>
      <c r="O22" s="61" t="str">
        <f>IF('Form FGD RT Versi 1 Lembar A3'!AM16="","",'Form FGD RT Versi 1 Lembar A3'!AM16)</f>
        <v/>
      </c>
      <c r="P22" s="812" t="str">
        <f>IF('Form FGD RT Versi 1 Lembar A3'!AN16="","",'Form FGD RT Versi 1 Lembar A3'!AN16)</f>
        <v/>
      </c>
      <c r="Q22" s="382">
        <f t="shared" si="0"/>
        <v>1</v>
      </c>
      <c r="R22" s="61">
        <f>IF('Form FGD RT Versi 1 Lembar A3'!AO16="","",'Form FGD RT Versi 1 Lembar A3'!AO16)</f>
        <v>1</v>
      </c>
      <c r="S22" s="363" t="str">
        <f>IF('Form FGD RT Versi 1 Lembar A3'!AP16="","",'Form FGD RT Versi 1 Lembar A3'!AP16)</f>
        <v/>
      </c>
      <c r="T22" s="358" t="str">
        <f>IF('Form FGD RT Versi 1 Lembar A3'!AQ16="","",'Form FGD RT Versi 1 Lembar A3'!AQ16)</f>
        <v/>
      </c>
      <c r="U22" s="384">
        <f t="shared" si="1"/>
        <v>1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</row>
    <row r="23" spans="1:59" s="122" customFormat="1" ht="18.75" customHeight="1" x14ac:dyDescent="0.25">
      <c r="A23" s="89"/>
      <c r="B23" s="156">
        <v>7</v>
      </c>
      <c r="C23" s="68" t="str">
        <f>A.1_Update!C23</f>
        <v>SUYAMTO</v>
      </c>
      <c r="D23" s="61">
        <f>IF('Form FGD RT Versi 1 Lembar A3'!AB17="","",'Form FGD RT Versi 1 Lembar A3'!AB17)</f>
        <v>1</v>
      </c>
      <c r="E23" s="272" t="str">
        <f>IF('Form FGD RT Versi 1 Lembar A3'!AC17="","",'Form FGD RT Versi 1 Lembar A3'!AC17)</f>
        <v/>
      </c>
      <c r="F23" s="272" t="str">
        <f>IF('Form FGD RT Versi 1 Lembar A3'!AD17="","",'Form FGD RT Versi 1 Lembar A3'!AD17)</f>
        <v/>
      </c>
      <c r="G23" s="272" t="str">
        <f>IF('Form FGD RT Versi 1 Lembar A3'!AE17="","",'Form FGD RT Versi 1 Lembar A3'!AE17)</f>
        <v/>
      </c>
      <c r="H23" s="272" t="str">
        <f>IF('Form FGD RT Versi 1 Lembar A3'!AF17="","",'Form FGD RT Versi 1 Lembar A3'!AF17)</f>
        <v/>
      </c>
      <c r="I23" s="272" t="str">
        <f>IF('Form FGD RT Versi 1 Lembar A3'!AG17="","",'Form FGD RT Versi 1 Lembar A3'!AG17)</f>
        <v/>
      </c>
      <c r="J23" s="362" t="str">
        <f>IF('Form FGD RT Versi 1 Lembar A3'!AH17="","",'Form FGD RT Versi 1 Lembar A3'!AH17)</f>
        <v/>
      </c>
      <c r="K23" s="362" t="str">
        <f>IF('Form FGD RT Versi 1 Lembar A3'!AI17="","",'Form FGD RT Versi 1 Lembar A3'!AI17)</f>
        <v/>
      </c>
      <c r="L23" s="362" t="str">
        <f>IF('Form FGD RT Versi 1 Lembar A3'!AJ17="","",'Form FGD RT Versi 1 Lembar A3'!AJ17)</f>
        <v/>
      </c>
      <c r="M23" s="363" t="str">
        <f>IF('Form FGD RT Versi 1 Lembar A3'!AK17="","",'Form FGD RT Versi 1 Lembar A3'!AK17)</f>
        <v/>
      </c>
      <c r="N23" s="358" t="str">
        <f>IF('Form FGD RT Versi 1 Lembar A3'!AL17="","",'Form FGD RT Versi 1 Lembar A3'!AL17)</f>
        <v/>
      </c>
      <c r="O23" s="61" t="str">
        <f>IF('Form FGD RT Versi 1 Lembar A3'!AM17="","",'Form FGD RT Versi 1 Lembar A3'!AM17)</f>
        <v/>
      </c>
      <c r="P23" s="812" t="str">
        <f>IF('Form FGD RT Versi 1 Lembar A3'!AN17="","",'Form FGD RT Versi 1 Lembar A3'!AN17)</f>
        <v/>
      </c>
      <c r="Q23" s="382">
        <f t="shared" si="0"/>
        <v>1</v>
      </c>
      <c r="R23" s="61">
        <f>IF('Form FGD RT Versi 1 Lembar A3'!AO17="","",'Form FGD RT Versi 1 Lembar A3'!AO17)</f>
        <v>1</v>
      </c>
      <c r="S23" s="363" t="str">
        <f>IF('Form FGD RT Versi 1 Lembar A3'!AP17="","",'Form FGD RT Versi 1 Lembar A3'!AP17)</f>
        <v/>
      </c>
      <c r="T23" s="358" t="str">
        <f>IF('Form FGD RT Versi 1 Lembar A3'!AQ17="","",'Form FGD RT Versi 1 Lembar A3'!AQ17)</f>
        <v/>
      </c>
      <c r="U23" s="384">
        <f t="shared" si="1"/>
        <v>1</v>
      </c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</row>
    <row r="24" spans="1:59" s="122" customFormat="1" ht="18.75" customHeight="1" x14ac:dyDescent="0.25">
      <c r="A24" s="89"/>
      <c r="B24" s="156">
        <v>8</v>
      </c>
      <c r="C24" s="68" t="str">
        <f>A.1_Update!C24</f>
        <v>WIJI</v>
      </c>
      <c r="D24" s="61">
        <f>IF('Form FGD RT Versi 1 Lembar A3'!AB18="","",'Form FGD RT Versi 1 Lembar A3'!AB18)</f>
        <v>1</v>
      </c>
      <c r="E24" s="272" t="str">
        <f>IF('Form FGD RT Versi 1 Lembar A3'!AC18="","",'Form FGD RT Versi 1 Lembar A3'!AC18)</f>
        <v/>
      </c>
      <c r="F24" s="272" t="str">
        <f>IF('Form FGD RT Versi 1 Lembar A3'!AD18="","",'Form FGD RT Versi 1 Lembar A3'!AD18)</f>
        <v/>
      </c>
      <c r="G24" s="272" t="str">
        <f>IF('Form FGD RT Versi 1 Lembar A3'!AE18="","",'Form FGD RT Versi 1 Lembar A3'!AE18)</f>
        <v/>
      </c>
      <c r="H24" s="272" t="str">
        <f>IF('Form FGD RT Versi 1 Lembar A3'!AF18="","",'Form FGD RT Versi 1 Lembar A3'!AF18)</f>
        <v/>
      </c>
      <c r="I24" s="272" t="str">
        <f>IF('Form FGD RT Versi 1 Lembar A3'!AG18="","",'Form FGD RT Versi 1 Lembar A3'!AG18)</f>
        <v/>
      </c>
      <c r="J24" s="362" t="str">
        <f>IF('Form FGD RT Versi 1 Lembar A3'!AH18="","",'Form FGD RT Versi 1 Lembar A3'!AH18)</f>
        <v/>
      </c>
      <c r="K24" s="362" t="str">
        <f>IF('Form FGD RT Versi 1 Lembar A3'!AI18="","",'Form FGD RT Versi 1 Lembar A3'!AI18)</f>
        <v/>
      </c>
      <c r="L24" s="362" t="str">
        <f>IF('Form FGD RT Versi 1 Lembar A3'!AJ18="","",'Form FGD RT Versi 1 Lembar A3'!AJ18)</f>
        <v/>
      </c>
      <c r="M24" s="363" t="str">
        <f>IF('Form FGD RT Versi 1 Lembar A3'!AK18="","",'Form FGD RT Versi 1 Lembar A3'!AK18)</f>
        <v/>
      </c>
      <c r="N24" s="358" t="str">
        <f>IF('Form FGD RT Versi 1 Lembar A3'!AL18="","",'Form FGD RT Versi 1 Lembar A3'!AL18)</f>
        <v/>
      </c>
      <c r="O24" s="61" t="str">
        <f>IF('Form FGD RT Versi 1 Lembar A3'!AM18="","",'Form FGD RT Versi 1 Lembar A3'!AM18)</f>
        <v/>
      </c>
      <c r="P24" s="812" t="str">
        <f>IF('Form FGD RT Versi 1 Lembar A3'!AN18="","",'Form FGD RT Versi 1 Lembar A3'!AN18)</f>
        <v/>
      </c>
      <c r="Q24" s="382">
        <f t="shared" si="0"/>
        <v>1</v>
      </c>
      <c r="R24" s="61">
        <f>IF('Form FGD RT Versi 1 Lembar A3'!AO18="","",'Form FGD RT Versi 1 Lembar A3'!AO18)</f>
        <v>1</v>
      </c>
      <c r="S24" s="363" t="str">
        <f>IF('Form FGD RT Versi 1 Lembar A3'!AP18="","",'Form FGD RT Versi 1 Lembar A3'!AP18)</f>
        <v/>
      </c>
      <c r="T24" s="358" t="str">
        <f>IF('Form FGD RT Versi 1 Lembar A3'!AQ18="","",'Form FGD RT Versi 1 Lembar A3'!AQ18)</f>
        <v/>
      </c>
      <c r="U24" s="384">
        <f t="shared" si="1"/>
        <v>1</v>
      </c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</row>
    <row r="25" spans="1:59" s="122" customFormat="1" ht="18.75" customHeight="1" x14ac:dyDescent="0.25">
      <c r="A25" s="89"/>
      <c r="B25" s="156">
        <v>9</v>
      </c>
      <c r="C25" s="68" t="str">
        <f>A.1_Update!C25</f>
        <v>TIMAN</v>
      </c>
      <c r="D25" s="61">
        <f>IF('Form FGD RT Versi 1 Lembar A3'!AB19="","",'Form FGD RT Versi 1 Lembar A3'!AB19)</f>
        <v>1</v>
      </c>
      <c r="E25" s="272" t="str">
        <f>IF('Form FGD RT Versi 1 Lembar A3'!AC19="","",'Form FGD RT Versi 1 Lembar A3'!AC19)</f>
        <v/>
      </c>
      <c r="F25" s="272" t="str">
        <f>IF('Form FGD RT Versi 1 Lembar A3'!AD19="","",'Form FGD RT Versi 1 Lembar A3'!AD19)</f>
        <v/>
      </c>
      <c r="G25" s="272" t="str">
        <f>IF('Form FGD RT Versi 1 Lembar A3'!AE19="","",'Form FGD RT Versi 1 Lembar A3'!AE19)</f>
        <v/>
      </c>
      <c r="H25" s="272" t="str">
        <f>IF('Form FGD RT Versi 1 Lembar A3'!AF19="","",'Form FGD RT Versi 1 Lembar A3'!AF19)</f>
        <v/>
      </c>
      <c r="I25" s="272" t="str">
        <f>IF('Form FGD RT Versi 1 Lembar A3'!AG19="","",'Form FGD RT Versi 1 Lembar A3'!AG19)</f>
        <v/>
      </c>
      <c r="J25" s="362" t="str">
        <f>IF('Form FGD RT Versi 1 Lembar A3'!AH19="","",'Form FGD RT Versi 1 Lembar A3'!AH19)</f>
        <v/>
      </c>
      <c r="K25" s="362" t="str">
        <f>IF('Form FGD RT Versi 1 Lembar A3'!AI19="","",'Form FGD RT Versi 1 Lembar A3'!AI19)</f>
        <v/>
      </c>
      <c r="L25" s="362" t="str">
        <f>IF('Form FGD RT Versi 1 Lembar A3'!AJ19="","",'Form FGD RT Versi 1 Lembar A3'!AJ19)</f>
        <v/>
      </c>
      <c r="M25" s="363" t="str">
        <f>IF('Form FGD RT Versi 1 Lembar A3'!AK19="","",'Form FGD RT Versi 1 Lembar A3'!AK19)</f>
        <v/>
      </c>
      <c r="N25" s="358" t="str">
        <f>IF('Form FGD RT Versi 1 Lembar A3'!AL19="","",'Form FGD RT Versi 1 Lembar A3'!AL19)</f>
        <v/>
      </c>
      <c r="O25" s="61" t="str">
        <f>IF('Form FGD RT Versi 1 Lembar A3'!AM19="","",'Form FGD RT Versi 1 Lembar A3'!AM19)</f>
        <v/>
      </c>
      <c r="P25" s="812" t="str">
        <f>IF('Form FGD RT Versi 1 Lembar A3'!AN19="","",'Form FGD RT Versi 1 Lembar A3'!AN19)</f>
        <v/>
      </c>
      <c r="Q25" s="382">
        <f t="shared" si="0"/>
        <v>1</v>
      </c>
      <c r="R25" s="61">
        <f>IF('Form FGD RT Versi 1 Lembar A3'!AO19="","",'Form FGD RT Versi 1 Lembar A3'!AO19)</f>
        <v>1</v>
      </c>
      <c r="S25" s="363" t="str">
        <f>IF('Form FGD RT Versi 1 Lembar A3'!AP19="","",'Form FGD RT Versi 1 Lembar A3'!AP19)</f>
        <v/>
      </c>
      <c r="T25" s="358" t="str">
        <f>IF('Form FGD RT Versi 1 Lembar A3'!AQ19="","",'Form FGD RT Versi 1 Lembar A3'!AQ19)</f>
        <v/>
      </c>
      <c r="U25" s="384">
        <f t="shared" si="1"/>
        <v>1</v>
      </c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</row>
    <row r="26" spans="1:59" ht="18.75" customHeight="1" x14ac:dyDescent="0.25">
      <c r="B26" s="156">
        <v>10</v>
      </c>
      <c r="C26" s="68" t="str">
        <f>A.1_Update!C26</f>
        <v>SUGIMAN</v>
      </c>
      <c r="D26" s="172">
        <f>IF('Form FGD RT Versi 1 Lembar A3'!AB20="","",'Form FGD RT Versi 1 Lembar A3'!AB20)</f>
        <v>1</v>
      </c>
      <c r="E26" s="297" t="str">
        <f>IF('Form FGD RT Versi 1 Lembar A3'!AC20="","",'Form FGD RT Versi 1 Lembar A3'!AC20)</f>
        <v/>
      </c>
      <c r="F26" s="297" t="str">
        <f>IF('Form FGD RT Versi 1 Lembar A3'!AD20="","",'Form FGD RT Versi 1 Lembar A3'!AD20)</f>
        <v/>
      </c>
      <c r="G26" s="297" t="str">
        <f>IF('Form FGD RT Versi 1 Lembar A3'!AE20="","",'Form FGD RT Versi 1 Lembar A3'!AE20)</f>
        <v/>
      </c>
      <c r="H26" s="297" t="str">
        <f>IF('Form FGD RT Versi 1 Lembar A3'!AF20="","",'Form FGD RT Versi 1 Lembar A3'!AF20)</f>
        <v/>
      </c>
      <c r="I26" s="297" t="str">
        <f>IF('Form FGD RT Versi 1 Lembar A3'!AG20="","",'Form FGD RT Versi 1 Lembar A3'!AG20)</f>
        <v/>
      </c>
      <c r="J26" s="364" t="str">
        <f>IF('Form FGD RT Versi 1 Lembar A3'!AH20="","",'Form FGD RT Versi 1 Lembar A3'!AH20)</f>
        <v/>
      </c>
      <c r="K26" s="364" t="str">
        <f>IF('Form FGD RT Versi 1 Lembar A3'!AI20="","",'Form FGD RT Versi 1 Lembar A3'!AI20)</f>
        <v/>
      </c>
      <c r="L26" s="364" t="str">
        <f>IF('Form FGD RT Versi 1 Lembar A3'!AJ20="","",'Form FGD RT Versi 1 Lembar A3'!AJ20)</f>
        <v/>
      </c>
      <c r="M26" s="365" t="str">
        <f>IF('Form FGD RT Versi 1 Lembar A3'!AK20="","",'Form FGD RT Versi 1 Lembar A3'!AK20)</f>
        <v/>
      </c>
      <c r="N26" s="359" t="str">
        <f>IF('Form FGD RT Versi 1 Lembar A3'!AL20="","",'Form FGD RT Versi 1 Lembar A3'!AL20)</f>
        <v/>
      </c>
      <c r="O26" s="172" t="str">
        <f>IF('Form FGD RT Versi 1 Lembar A3'!AM20="","",'Form FGD RT Versi 1 Lembar A3'!AM20)</f>
        <v/>
      </c>
      <c r="P26" s="813" t="str">
        <f>IF('Form FGD RT Versi 1 Lembar A3'!AN20="","",'Form FGD RT Versi 1 Lembar A3'!AN20)</f>
        <v/>
      </c>
      <c r="Q26" s="382">
        <f t="shared" si="0"/>
        <v>1</v>
      </c>
      <c r="R26" s="172">
        <f>IF('Form FGD RT Versi 1 Lembar A3'!AO20="","",'Form FGD RT Versi 1 Lembar A3'!AO20)</f>
        <v>1</v>
      </c>
      <c r="S26" s="365" t="str">
        <f>IF('Form FGD RT Versi 1 Lembar A3'!AP20="","",'Form FGD RT Versi 1 Lembar A3'!AP20)</f>
        <v/>
      </c>
      <c r="T26" s="359" t="str">
        <f>IF('Form FGD RT Versi 1 Lembar A3'!AQ20="","",'Form FGD RT Versi 1 Lembar A3'!AQ20)</f>
        <v/>
      </c>
      <c r="U26" s="368">
        <f t="shared" si="1"/>
        <v>1</v>
      </c>
    </row>
    <row r="27" spans="1:59" ht="18.75" customHeight="1" x14ac:dyDescent="0.25">
      <c r="B27" s="156">
        <v>11</v>
      </c>
      <c r="C27" s="68" t="str">
        <f>A.1_Update!C27</f>
        <v>SRIYANTO SUGIMIN</v>
      </c>
      <c r="D27" s="172">
        <f>IF('Form FGD RT Versi 1 Lembar A3'!AB21="","",'Form FGD RT Versi 1 Lembar A3'!AB21)</f>
        <v>1</v>
      </c>
      <c r="E27" s="297" t="str">
        <f>IF('Form FGD RT Versi 1 Lembar A3'!AC21="","",'Form FGD RT Versi 1 Lembar A3'!AC21)</f>
        <v/>
      </c>
      <c r="F27" s="297" t="str">
        <f>IF('Form FGD RT Versi 1 Lembar A3'!AD21="","",'Form FGD RT Versi 1 Lembar A3'!AD21)</f>
        <v/>
      </c>
      <c r="G27" s="297" t="str">
        <f>IF('Form FGD RT Versi 1 Lembar A3'!AE21="","",'Form FGD RT Versi 1 Lembar A3'!AE21)</f>
        <v/>
      </c>
      <c r="H27" s="297" t="str">
        <f>IF('Form FGD RT Versi 1 Lembar A3'!AF21="","",'Form FGD RT Versi 1 Lembar A3'!AF21)</f>
        <v/>
      </c>
      <c r="I27" s="297" t="str">
        <f>IF('Form FGD RT Versi 1 Lembar A3'!AG21="","",'Form FGD RT Versi 1 Lembar A3'!AG21)</f>
        <v/>
      </c>
      <c r="J27" s="364" t="str">
        <f>IF('Form FGD RT Versi 1 Lembar A3'!AH21="","",'Form FGD RT Versi 1 Lembar A3'!AH21)</f>
        <v/>
      </c>
      <c r="K27" s="364" t="str">
        <f>IF('Form FGD RT Versi 1 Lembar A3'!AI21="","",'Form FGD RT Versi 1 Lembar A3'!AI21)</f>
        <v/>
      </c>
      <c r="L27" s="364" t="str">
        <f>IF('Form FGD RT Versi 1 Lembar A3'!AJ21="","",'Form FGD RT Versi 1 Lembar A3'!AJ21)</f>
        <v/>
      </c>
      <c r="M27" s="365" t="str">
        <f>IF('Form FGD RT Versi 1 Lembar A3'!AK21="","",'Form FGD RT Versi 1 Lembar A3'!AK21)</f>
        <v/>
      </c>
      <c r="N27" s="359" t="str">
        <f>IF('Form FGD RT Versi 1 Lembar A3'!AL21="","",'Form FGD RT Versi 1 Lembar A3'!AL21)</f>
        <v/>
      </c>
      <c r="O27" s="172" t="str">
        <f>IF('Form FGD RT Versi 1 Lembar A3'!AM21="","",'Form FGD RT Versi 1 Lembar A3'!AM21)</f>
        <v/>
      </c>
      <c r="P27" s="813" t="str">
        <f>IF('Form FGD RT Versi 1 Lembar A3'!AN21="","",'Form FGD RT Versi 1 Lembar A3'!AN21)</f>
        <v/>
      </c>
      <c r="Q27" s="382">
        <f t="shared" si="0"/>
        <v>1</v>
      </c>
      <c r="R27" s="172">
        <f>IF('Form FGD RT Versi 1 Lembar A3'!AO21="","",'Form FGD RT Versi 1 Lembar A3'!AO21)</f>
        <v>1</v>
      </c>
      <c r="S27" s="365" t="str">
        <f>IF('Form FGD RT Versi 1 Lembar A3'!AP21="","",'Form FGD RT Versi 1 Lembar A3'!AP21)</f>
        <v/>
      </c>
      <c r="T27" s="359" t="str">
        <f>IF('Form FGD RT Versi 1 Lembar A3'!AQ21="","",'Form FGD RT Versi 1 Lembar A3'!AQ21)</f>
        <v/>
      </c>
      <c r="U27" s="368">
        <f t="shared" si="1"/>
        <v>1</v>
      </c>
    </row>
    <row r="28" spans="1:59" ht="18.75" customHeight="1" x14ac:dyDescent="0.25">
      <c r="B28" s="156">
        <v>12</v>
      </c>
      <c r="C28" s="68" t="str">
        <f>A.1_Update!C28</f>
        <v>SUGIYANTO</v>
      </c>
      <c r="D28" s="172">
        <f>IF('Form FGD RT Versi 1 Lembar A3'!AB22="","",'Form FGD RT Versi 1 Lembar A3'!AB22)</f>
        <v>1</v>
      </c>
      <c r="E28" s="297" t="str">
        <f>IF('Form FGD RT Versi 1 Lembar A3'!AC22="","",'Form FGD RT Versi 1 Lembar A3'!AC22)</f>
        <v/>
      </c>
      <c r="F28" s="297" t="str">
        <f>IF('Form FGD RT Versi 1 Lembar A3'!AD22="","",'Form FGD RT Versi 1 Lembar A3'!AD22)</f>
        <v/>
      </c>
      <c r="G28" s="297" t="str">
        <f>IF('Form FGD RT Versi 1 Lembar A3'!AE22="","",'Form FGD RT Versi 1 Lembar A3'!AE22)</f>
        <v/>
      </c>
      <c r="H28" s="297" t="str">
        <f>IF('Form FGD RT Versi 1 Lembar A3'!AF22="","",'Form FGD RT Versi 1 Lembar A3'!AF22)</f>
        <v/>
      </c>
      <c r="I28" s="297" t="str">
        <f>IF('Form FGD RT Versi 1 Lembar A3'!AG22="","",'Form FGD RT Versi 1 Lembar A3'!AG22)</f>
        <v/>
      </c>
      <c r="J28" s="364" t="str">
        <f>IF('Form FGD RT Versi 1 Lembar A3'!AH22="","",'Form FGD RT Versi 1 Lembar A3'!AH22)</f>
        <v/>
      </c>
      <c r="K28" s="364" t="str">
        <f>IF('Form FGD RT Versi 1 Lembar A3'!AI22="","",'Form FGD RT Versi 1 Lembar A3'!AI22)</f>
        <v/>
      </c>
      <c r="L28" s="364" t="str">
        <f>IF('Form FGD RT Versi 1 Lembar A3'!AJ22="","",'Form FGD RT Versi 1 Lembar A3'!AJ22)</f>
        <v/>
      </c>
      <c r="M28" s="365" t="str">
        <f>IF('Form FGD RT Versi 1 Lembar A3'!AK22="","",'Form FGD RT Versi 1 Lembar A3'!AK22)</f>
        <v/>
      </c>
      <c r="N28" s="359" t="str">
        <f>IF('Form FGD RT Versi 1 Lembar A3'!AL22="","",'Form FGD RT Versi 1 Lembar A3'!AL22)</f>
        <v/>
      </c>
      <c r="O28" s="172" t="str">
        <f>IF('Form FGD RT Versi 1 Lembar A3'!AM22="","",'Form FGD RT Versi 1 Lembar A3'!AM22)</f>
        <v/>
      </c>
      <c r="P28" s="813" t="str">
        <f>IF('Form FGD RT Versi 1 Lembar A3'!AN22="","",'Form FGD RT Versi 1 Lembar A3'!AN22)</f>
        <v/>
      </c>
      <c r="Q28" s="382">
        <f t="shared" si="0"/>
        <v>1</v>
      </c>
      <c r="R28" s="172">
        <f>IF('Form FGD RT Versi 1 Lembar A3'!AO22="","",'Form FGD RT Versi 1 Lembar A3'!AO22)</f>
        <v>1</v>
      </c>
      <c r="S28" s="365" t="str">
        <f>IF('Form FGD RT Versi 1 Lembar A3'!AP22="","",'Form FGD RT Versi 1 Lembar A3'!AP22)</f>
        <v/>
      </c>
      <c r="T28" s="359" t="str">
        <f>IF('Form FGD RT Versi 1 Lembar A3'!AQ22="","",'Form FGD RT Versi 1 Lembar A3'!AQ22)</f>
        <v/>
      </c>
      <c r="U28" s="368">
        <f t="shared" si="1"/>
        <v>1</v>
      </c>
    </row>
    <row r="29" spans="1:59" ht="18.75" customHeight="1" x14ac:dyDescent="0.25">
      <c r="B29" s="156">
        <v>13</v>
      </c>
      <c r="C29" s="68" t="str">
        <f>A.1_Update!C29</f>
        <v>SUPADI</v>
      </c>
      <c r="D29" s="172">
        <f>IF('Form FGD RT Versi 1 Lembar A3'!AB23="","",'Form FGD RT Versi 1 Lembar A3'!AB23)</f>
        <v>1</v>
      </c>
      <c r="E29" s="297" t="str">
        <f>IF('Form FGD RT Versi 1 Lembar A3'!AC23="","",'Form FGD RT Versi 1 Lembar A3'!AC23)</f>
        <v/>
      </c>
      <c r="F29" s="297" t="str">
        <f>IF('Form FGD RT Versi 1 Lembar A3'!AD23="","",'Form FGD RT Versi 1 Lembar A3'!AD23)</f>
        <v/>
      </c>
      <c r="G29" s="297" t="str">
        <f>IF('Form FGD RT Versi 1 Lembar A3'!AE23="","",'Form FGD RT Versi 1 Lembar A3'!AE23)</f>
        <v/>
      </c>
      <c r="H29" s="297" t="str">
        <f>IF('Form FGD RT Versi 1 Lembar A3'!AF23="","",'Form FGD RT Versi 1 Lembar A3'!AF23)</f>
        <v/>
      </c>
      <c r="I29" s="297" t="str">
        <f>IF('Form FGD RT Versi 1 Lembar A3'!AG23="","",'Form FGD RT Versi 1 Lembar A3'!AG23)</f>
        <v/>
      </c>
      <c r="J29" s="364" t="str">
        <f>IF('Form FGD RT Versi 1 Lembar A3'!AH23="","",'Form FGD RT Versi 1 Lembar A3'!AH23)</f>
        <v/>
      </c>
      <c r="K29" s="364" t="str">
        <f>IF('Form FGD RT Versi 1 Lembar A3'!AI23="","",'Form FGD RT Versi 1 Lembar A3'!AI23)</f>
        <v/>
      </c>
      <c r="L29" s="364" t="str">
        <f>IF('Form FGD RT Versi 1 Lembar A3'!AJ23="","",'Form FGD RT Versi 1 Lembar A3'!AJ23)</f>
        <v/>
      </c>
      <c r="M29" s="365" t="str">
        <f>IF('Form FGD RT Versi 1 Lembar A3'!AK23="","",'Form FGD RT Versi 1 Lembar A3'!AK23)</f>
        <v/>
      </c>
      <c r="N29" s="359" t="str">
        <f>IF('Form FGD RT Versi 1 Lembar A3'!AL23="","",'Form FGD RT Versi 1 Lembar A3'!AL23)</f>
        <v/>
      </c>
      <c r="O29" s="172" t="str">
        <f>IF('Form FGD RT Versi 1 Lembar A3'!AM23="","",'Form FGD RT Versi 1 Lembar A3'!AM23)</f>
        <v/>
      </c>
      <c r="P29" s="813" t="str">
        <f>IF('Form FGD RT Versi 1 Lembar A3'!AN23="","",'Form FGD RT Versi 1 Lembar A3'!AN23)</f>
        <v/>
      </c>
      <c r="Q29" s="382">
        <f t="shared" si="0"/>
        <v>1</v>
      </c>
      <c r="R29" s="172">
        <f>IF('Form FGD RT Versi 1 Lembar A3'!AO23="","",'Form FGD RT Versi 1 Lembar A3'!AO23)</f>
        <v>1</v>
      </c>
      <c r="S29" s="365" t="str">
        <f>IF('Form FGD RT Versi 1 Lembar A3'!AP23="","",'Form FGD RT Versi 1 Lembar A3'!AP23)</f>
        <v/>
      </c>
      <c r="T29" s="359" t="str">
        <f>IF('Form FGD RT Versi 1 Lembar A3'!AQ23="","",'Form FGD RT Versi 1 Lembar A3'!AQ23)</f>
        <v/>
      </c>
      <c r="U29" s="368">
        <f t="shared" si="1"/>
        <v>1</v>
      </c>
    </row>
    <row r="30" spans="1:59" ht="18.75" customHeight="1" x14ac:dyDescent="0.25">
      <c r="B30" s="156">
        <v>14</v>
      </c>
      <c r="C30" s="68" t="str">
        <f>A.1_Update!C30</f>
        <v>PAIDI</v>
      </c>
      <c r="D30" s="172">
        <f>IF('Form FGD RT Versi 1 Lembar A3'!AB24="","",'Form FGD RT Versi 1 Lembar A3'!AB24)</f>
        <v>1</v>
      </c>
      <c r="E30" s="297" t="str">
        <f>IF('Form FGD RT Versi 1 Lembar A3'!AC24="","",'Form FGD RT Versi 1 Lembar A3'!AC24)</f>
        <v/>
      </c>
      <c r="F30" s="297" t="str">
        <f>IF('Form FGD RT Versi 1 Lembar A3'!AD24="","",'Form FGD RT Versi 1 Lembar A3'!AD24)</f>
        <v/>
      </c>
      <c r="G30" s="297" t="str">
        <f>IF('Form FGD RT Versi 1 Lembar A3'!AE24="","",'Form FGD RT Versi 1 Lembar A3'!AE24)</f>
        <v/>
      </c>
      <c r="H30" s="297" t="str">
        <f>IF('Form FGD RT Versi 1 Lembar A3'!AF24="","",'Form FGD RT Versi 1 Lembar A3'!AF24)</f>
        <v/>
      </c>
      <c r="I30" s="297" t="str">
        <f>IF('Form FGD RT Versi 1 Lembar A3'!AG24="","",'Form FGD RT Versi 1 Lembar A3'!AG24)</f>
        <v/>
      </c>
      <c r="J30" s="364" t="str">
        <f>IF('Form FGD RT Versi 1 Lembar A3'!AH24="","",'Form FGD RT Versi 1 Lembar A3'!AH24)</f>
        <v/>
      </c>
      <c r="K30" s="364" t="str">
        <f>IF('Form FGD RT Versi 1 Lembar A3'!AI24="","",'Form FGD RT Versi 1 Lembar A3'!AI24)</f>
        <v/>
      </c>
      <c r="L30" s="364" t="str">
        <f>IF('Form FGD RT Versi 1 Lembar A3'!AJ24="","",'Form FGD RT Versi 1 Lembar A3'!AJ24)</f>
        <v/>
      </c>
      <c r="M30" s="365" t="str">
        <f>IF('Form FGD RT Versi 1 Lembar A3'!AK24="","",'Form FGD RT Versi 1 Lembar A3'!AK24)</f>
        <v/>
      </c>
      <c r="N30" s="359" t="str">
        <f>IF('Form FGD RT Versi 1 Lembar A3'!AL24="","",'Form FGD RT Versi 1 Lembar A3'!AL24)</f>
        <v/>
      </c>
      <c r="O30" s="172" t="str">
        <f>IF('Form FGD RT Versi 1 Lembar A3'!AM24="","",'Form FGD RT Versi 1 Lembar A3'!AM24)</f>
        <v/>
      </c>
      <c r="P30" s="813" t="str">
        <f>IF('Form FGD RT Versi 1 Lembar A3'!AN24="","",'Form FGD RT Versi 1 Lembar A3'!AN24)</f>
        <v/>
      </c>
      <c r="Q30" s="382">
        <f t="shared" si="0"/>
        <v>1</v>
      </c>
      <c r="R30" s="172">
        <f>IF('Form FGD RT Versi 1 Lembar A3'!AO24="","",'Form FGD RT Versi 1 Lembar A3'!AO24)</f>
        <v>1</v>
      </c>
      <c r="S30" s="365" t="str">
        <f>IF('Form FGD RT Versi 1 Lembar A3'!AP24="","",'Form FGD RT Versi 1 Lembar A3'!AP24)</f>
        <v/>
      </c>
      <c r="T30" s="359" t="str">
        <f>IF('Form FGD RT Versi 1 Lembar A3'!AQ24="","",'Form FGD RT Versi 1 Lembar A3'!AQ24)</f>
        <v/>
      </c>
      <c r="U30" s="368">
        <f t="shared" si="1"/>
        <v>1</v>
      </c>
    </row>
    <row r="31" spans="1:59" ht="18.75" customHeight="1" x14ac:dyDescent="0.25">
      <c r="B31" s="156">
        <v>15</v>
      </c>
      <c r="C31" s="68" t="str">
        <f>A.1_Update!C31</f>
        <v>SEGER SUBARI</v>
      </c>
      <c r="D31" s="172">
        <f>IF('Form FGD RT Versi 1 Lembar A3'!AB25="","",'Form FGD RT Versi 1 Lembar A3'!AB25)</f>
        <v>1</v>
      </c>
      <c r="E31" s="297" t="str">
        <f>IF('Form FGD RT Versi 1 Lembar A3'!AC25="","",'Form FGD RT Versi 1 Lembar A3'!AC25)</f>
        <v/>
      </c>
      <c r="F31" s="297" t="str">
        <f>IF('Form FGD RT Versi 1 Lembar A3'!AD25="","",'Form FGD RT Versi 1 Lembar A3'!AD25)</f>
        <v/>
      </c>
      <c r="G31" s="297" t="str">
        <f>IF('Form FGD RT Versi 1 Lembar A3'!AE25="","",'Form FGD RT Versi 1 Lembar A3'!AE25)</f>
        <v/>
      </c>
      <c r="H31" s="297" t="str">
        <f>IF('Form FGD RT Versi 1 Lembar A3'!AF25="","",'Form FGD RT Versi 1 Lembar A3'!AF25)</f>
        <v/>
      </c>
      <c r="I31" s="297" t="str">
        <f>IF('Form FGD RT Versi 1 Lembar A3'!AG25="","",'Form FGD RT Versi 1 Lembar A3'!AG25)</f>
        <v/>
      </c>
      <c r="J31" s="364" t="str">
        <f>IF('Form FGD RT Versi 1 Lembar A3'!AH25="","",'Form FGD RT Versi 1 Lembar A3'!AH25)</f>
        <v/>
      </c>
      <c r="K31" s="364" t="str">
        <f>IF('Form FGD RT Versi 1 Lembar A3'!AI25="","",'Form FGD RT Versi 1 Lembar A3'!AI25)</f>
        <v/>
      </c>
      <c r="L31" s="364" t="str">
        <f>IF('Form FGD RT Versi 1 Lembar A3'!AJ25="","",'Form FGD RT Versi 1 Lembar A3'!AJ25)</f>
        <v/>
      </c>
      <c r="M31" s="365" t="str">
        <f>IF('Form FGD RT Versi 1 Lembar A3'!AK25="","",'Form FGD RT Versi 1 Lembar A3'!AK25)</f>
        <v/>
      </c>
      <c r="N31" s="359" t="str">
        <f>IF('Form FGD RT Versi 1 Lembar A3'!AL25="","",'Form FGD RT Versi 1 Lembar A3'!AL25)</f>
        <v/>
      </c>
      <c r="O31" s="172" t="str">
        <f>IF('Form FGD RT Versi 1 Lembar A3'!AM25="","",'Form FGD RT Versi 1 Lembar A3'!AM25)</f>
        <v/>
      </c>
      <c r="P31" s="813" t="str">
        <f>IF('Form FGD RT Versi 1 Lembar A3'!AN25="","",'Form FGD RT Versi 1 Lembar A3'!AN25)</f>
        <v/>
      </c>
      <c r="Q31" s="382">
        <f t="shared" si="0"/>
        <v>1</v>
      </c>
      <c r="R31" s="172">
        <f>IF('Form FGD RT Versi 1 Lembar A3'!AO25="","",'Form FGD RT Versi 1 Lembar A3'!AO25)</f>
        <v>1</v>
      </c>
      <c r="S31" s="365" t="str">
        <f>IF('Form FGD RT Versi 1 Lembar A3'!AP25="","",'Form FGD RT Versi 1 Lembar A3'!AP25)</f>
        <v/>
      </c>
      <c r="T31" s="359" t="str">
        <f>IF('Form FGD RT Versi 1 Lembar A3'!AQ25="","",'Form FGD RT Versi 1 Lembar A3'!AQ25)</f>
        <v/>
      </c>
      <c r="U31" s="368">
        <f t="shared" si="1"/>
        <v>1</v>
      </c>
    </row>
    <row r="32" spans="1:59" ht="18.75" customHeight="1" x14ac:dyDescent="0.25">
      <c r="B32" s="156">
        <v>16</v>
      </c>
      <c r="C32" s="68" t="str">
        <f>A.1_Update!C32</f>
        <v>NUR PARMIN</v>
      </c>
      <c r="D32" s="172">
        <f>IF('Form FGD RT Versi 1 Lembar A3'!AB26="","",'Form FGD RT Versi 1 Lembar A3'!AB26)</f>
        <v>1</v>
      </c>
      <c r="E32" s="297" t="str">
        <f>IF('Form FGD RT Versi 1 Lembar A3'!AC26="","",'Form FGD RT Versi 1 Lembar A3'!AC26)</f>
        <v/>
      </c>
      <c r="F32" s="297" t="str">
        <f>IF('Form FGD RT Versi 1 Lembar A3'!AD26="","",'Form FGD RT Versi 1 Lembar A3'!AD26)</f>
        <v/>
      </c>
      <c r="G32" s="297" t="str">
        <f>IF('Form FGD RT Versi 1 Lembar A3'!AE26="","",'Form FGD RT Versi 1 Lembar A3'!AE26)</f>
        <v/>
      </c>
      <c r="H32" s="297" t="str">
        <f>IF('Form FGD RT Versi 1 Lembar A3'!AF26="","",'Form FGD RT Versi 1 Lembar A3'!AF26)</f>
        <v/>
      </c>
      <c r="I32" s="297" t="str">
        <f>IF('Form FGD RT Versi 1 Lembar A3'!AG26="","",'Form FGD RT Versi 1 Lembar A3'!AG26)</f>
        <v/>
      </c>
      <c r="J32" s="364" t="str">
        <f>IF('Form FGD RT Versi 1 Lembar A3'!AH26="","",'Form FGD RT Versi 1 Lembar A3'!AH26)</f>
        <v/>
      </c>
      <c r="K32" s="364" t="str">
        <f>IF('Form FGD RT Versi 1 Lembar A3'!AI26="","",'Form FGD RT Versi 1 Lembar A3'!AI26)</f>
        <v/>
      </c>
      <c r="L32" s="364" t="str">
        <f>IF('Form FGD RT Versi 1 Lembar A3'!AJ26="","",'Form FGD RT Versi 1 Lembar A3'!AJ26)</f>
        <v/>
      </c>
      <c r="M32" s="365" t="str">
        <f>IF('Form FGD RT Versi 1 Lembar A3'!AK26="","",'Form FGD RT Versi 1 Lembar A3'!AK26)</f>
        <v/>
      </c>
      <c r="N32" s="359" t="str">
        <f>IF('Form FGD RT Versi 1 Lembar A3'!AL26="","",'Form FGD RT Versi 1 Lembar A3'!AL26)</f>
        <v/>
      </c>
      <c r="O32" s="172" t="str">
        <f>IF('Form FGD RT Versi 1 Lembar A3'!AM26="","",'Form FGD RT Versi 1 Lembar A3'!AM26)</f>
        <v/>
      </c>
      <c r="P32" s="813" t="str">
        <f>IF('Form FGD RT Versi 1 Lembar A3'!AN26="","",'Form FGD RT Versi 1 Lembar A3'!AN26)</f>
        <v/>
      </c>
      <c r="Q32" s="382">
        <f t="shared" si="0"/>
        <v>1</v>
      </c>
      <c r="R32" s="172">
        <f>IF('Form FGD RT Versi 1 Lembar A3'!AO26="","",'Form FGD RT Versi 1 Lembar A3'!AO26)</f>
        <v>1</v>
      </c>
      <c r="S32" s="365" t="str">
        <f>IF('Form FGD RT Versi 1 Lembar A3'!AP26="","",'Form FGD RT Versi 1 Lembar A3'!AP26)</f>
        <v/>
      </c>
      <c r="T32" s="359" t="str">
        <f>IF('Form FGD RT Versi 1 Lembar A3'!AQ26="","",'Form FGD RT Versi 1 Lembar A3'!AQ26)</f>
        <v/>
      </c>
      <c r="U32" s="368">
        <f t="shared" si="1"/>
        <v>1</v>
      </c>
    </row>
    <row r="33" spans="2:21" ht="18.75" customHeight="1" x14ac:dyDescent="0.25">
      <c r="B33" s="156">
        <v>17</v>
      </c>
      <c r="C33" s="68" t="str">
        <f>A.1_Update!C33</f>
        <v>SUMADI</v>
      </c>
      <c r="D33" s="172">
        <f>IF('Form FGD RT Versi 1 Lembar A3'!AB27="","",'Form FGD RT Versi 1 Lembar A3'!AB27)</f>
        <v>1</v>
      </c>
      <c r="E33" s="297" t="str">
        <f>IF('Form FGD RT Versi 1 Lembar A3'!AC27="","",'Form FGD RT Versi 1 Lembar A3'!AC27)</f>
        <v/>
      </c>
      <c r="F33" s="297" t="str">
        <f>IF('Form FGD RT Versi 1 Lembar A3'!AD27="","",'Form FGD RT Versi 1 Lembar A3'!AD27)</f>
        <v/>
      </c>
      <c r="G33" s="297" t="str">
        <f>IF('Form FGD RT Versi 1 Lembar A3'!AE27="","",'Form FGD RT Versi 1 Lembar A3'!AE27)</f>
        <v/>
      </c>
      <c r="H33" s="297" t="str">
        <f>IF('Form FGD RT Versi 1 Lembar A3'!AF27="","",'Form FGD RT Versi 1 Lembar A3'!AF27)</f>
        <v/>
      </c>
      <c r="I33" s="297" t="str">
        <f>IF('Form FGD RT Versi 1 Lembar A3'!AG27="","",'Form FGD RT Versi 1 Lembar A3'!AG27)</f>
        <v/>
      </c>
      <c r="J33" s="364" t="str">
        <f>IF('Form FGD RT Versi 1 Lembar A3'!AH27="","",'Form FGD RT Versi 1 Lembar A3'!AH27)</f>
        <v/>
      </c>
      <c r="K33" s="364" t="str">
        <f>IF('Form FGD RT Versi 1 Lembar A3'!AI27="","",'Form FGD RT Versi 1 Lembar A3'!AI27)</f>
        <v/>
      </c>
      <c r="L33" s="364" t="str">
        <f>IF('Form FGD RT Versi 1 Lembar A3'!AJ27="","",'Form FGD RT Versi 1 Lembar A3'!AJ27)</f>
        <v/>
      </c>
      <c r="M33" s="365" t="str">
        <f>IF('Form FGD RT Versi 1 Lembar A3'!AK27="","",'Form FGD RT Versi 1 Lembar A3'!AK27)</f>
        <v/>
      </c>
      <c r="N33" s="359" t="str">
        <f>IF('Form FGD RT Versi 1 Lembar A3'!AL27="","",'Form FGD RT Versi 1 Lembar A3'!AL27)</f>
        <v/>
      </c>
      <c r="O33" s="172" t="str">
        <f>IF('Form FGD RT Versi 1 Lembar A3'!AM27="","",'Form FGD RT Versi 1 Lembar A3'!AM27)</f>
        <v/>
      </c>
      <c r="P33" s="813" t="str">
        <f>IF('Form FGD RT Versi 1 Lembar A3'!AN27="","",'Form FGD RT Versi 1 Lembar A3'!AN27)</f>
        <v/>
      </c>
      <c r="Q33" s="382">
        <f t="shared" si="0"/>
        <v>1</v>
      </c>
      <c r="R33" s="172">
        <f>IF('Form FGD RT Versi 1 Lembar A3'!AO27="","",'Form FGD RT Versi 1 Lembar A3'!AO27)</f>
        <v>1</v>
      </c>
      <c r="S33" s="365" t="str">
        <f>IF('Form FGD RT Versi 1 Lembar A3'!AP27="","",'Form FGD RT Versi 1 Lembar A3'!AP27)</f>
        <v/>
      </c>
      <c r="T33" s="359" t="str">
        <f>IF('Form FGD RT Versi 1 Lembar A3'!AQ27="","",'Form FGD RT Versi 1 Lembar A3'!AQ27)</f>
        <v/>
      </c>
      <c r="U33" s="368">
        <f t="shared" si="1"/>
        <v>1</v>
      </c>
    </row>
    <row r="34" spans="2:21" ht="18.75" customHeight="1" x14ac:dyDescent="0.25">
      <c r="B34" s="156">
        <v>18</v>
      </c>
      <c r="C34" s="68" t="str">
        <f>A.1_Update!C34</f>
        <v>BADRI SUKINO</v>
      </c>
      <c r="D34" s="172">
        <f>IF('Form FGD RT Versi 1 Lembar A3'!AB28="","",'Form FGD RT Versi 1 Lembar A3'!AB28)</f>
        <v>1</v>
      </c>
      <c r="E34" s="297" t="str">
        <f>IF('Form FGD RT Versi 1 Lembar A3'!AC28="","",'Form FGD RT Versi 1 Lembar A3'!AC28)</f>
        <v/>
      </c>
      <c r="F34" s="297" t="str">
        <f>IF('Form FGD RT Versi 1 Lembar A3'!AD28="","",'Form FGD RT Versi 1 Lembar A3'!AD28)</f>
        <v/>
      </c>
      <c r="G34" s="297" t="str">
        <f>IF('Form FGD RT Versi 1 Lembar A3'!AE28="","",'Form FGD RT Versi 1 Lembar A3'!AE28)</f>
        <v/>
      </c>
      <c r="H34" s="297" t="str">
        <f>IF('Form FGD RT Versi 1 Lembar A3'!AF28="","",'Form FGD RT Versi 1 Lembar A3'!AF28)</f>
        <v/>
      </c>
      <c r="I34" s="297" t="str">
        <f>IF('Form FGD RT Versi 1 Lembar A3'!AG28="","",'Form FGD RT Versi 1 Lembar A3'!AG28)</f>
        <v/>
      </c>
      <c r="J34" s="364" t="str">
        <f>IF('Form FGD RT Versi 1 Lembar A3'!AH28="","",'Form FGD RT Versi 1 Lembar A3'!AH28)</f>
        <v/>
      </c>
      <c r="K34" s="364" t="str">
        <f>IF('Form FGD RT Versi 1 Lembar A3'!AI28="","",'Form FGD RT Versi 1 Lembar A3'!AI28)</f>
        <v/>
      </c>
      <c r="L34" s="364" t="str">
        <f>IF('Form FGD RT Versi 1 Lembar A3'!AJ28="","",'Form FGD RT Versi 1 Lembar A3'!AJ28)</f>
        <v/>
      </c>
      <c r="M34" s="365" t="str">
        <f>IF('Form FGD RT Versi 1 Lembar A3'!AK28="","",'Form FGD RT Versi 1 Lembar A3'!AK28)</f>
        <v/>
      </c>
      <c r="N34" s="359" t="str">
        <f>IF('Form FGD RT Versi 1 Lembar A3'!AL28="","",'Form FGD RT Versi 1 Lembar A3'!AL28)</f>
        <v/>
      </c>
      <c r="O34" s="172" t="str">
        <f>IF('Form FGD RT Versi 1 Lembar A3'!AM28="","",'Form FGD RT Versi 1 Lembar A3'!AM28)</f>
        <v/>
      </c>
      <c r="P34" s="813" t="str">
        <f>IF('Form FGD RT Versi 1 Lembar A3'!AN28="","",'Form FGD RT Versi 1 Lembar A3'!AN28)</f>
        <v/>
      </c>
      <c r="Q34" s="382">
        <f t="shared" si="0"/>
        <v>1</v>
      </c>
      <c r="R34" s="172">
        <f>IF('Form FGD RT Versi 1 Lembar A3'!AO28="","",'Form FGD RT Versi 1 Lembar A3'!AO28)</f>
        <v>1</v>
      </c>
      <c r="S34" s="365" t="str">
        <f>IF('Form FGD RT Versi 1 Lembar A3'!AP28="","",'Form FGD RT Versi 1 Lembar A3'!AP28)</f>
        <v/>
      </c>
      <c r="T34" s="359" t="str">
        <f>IF('Form FGD RT Versi 1 Lembar A3'!AQ28="","",'Form FGD RT Versi 1 Lembar A3'!AQ28)</f>
        <v/>
      </c>
      <c r="U34" s="368">
        <f t="shared" si="1"/>
        <v>1</v>
      </c>
    </row>
    <row r="35" spans="2:21" ht="18.75" customHeight="1" x14ac:dyDescent="0.25">
      <c r="B35" s="156">
        <v>19</v>
      </c>
      <c r="C35" s="68" t="str">
        <f>A.1_Update!C35</f>
        <v>ATMOSUWITO SURIP</v>
      </c>
      <c r="D35" s="172">
        <f>IF('Form FGD RT Versi 1 Lembar A3'!AB29="","",'Form FGD RT Versi 1 Lembar A3'!AB29)</f>
        <v>1</v>
      </c>
      <c r="E35" s="297" t="str">
        <f>IF('Form FGD RT Versi 1 Lembar A3'!AC29="","",'Form FGD RT Versi 1 Lembar A3'!AC29)</f>
        <v/>
      </c>
      <c r="F35" s="297" t="str">
        <f>IF('Form FGD RT Versi 1 Lembar A3'!AD29="","",'Form FGD RT Versi 1 Lembar A3'!AD29)</f>
        <v/>
      </c>
      <c r="G35" s="297" t="str">
        <f>IF('Form FGD RT Versi 1 Lembar A3'!AE29="","",'Form FGD RT Versi 1 Lembar A3'!AE29)</f>
        <v/>
      </c>
      <c r="H35" s="297" t="str">
        <f>IF('Form FGD RT Versi 1 Lembar A3'!AF29="","",'Form FGD RT Versi 1 Lembar A3'!AF29)</f>
        <v/>
      </c>
      <c r="I35" s="297" t="str">
        <f>IF('Form FGD RT Versi 1 Lembar A3'!AG29="","",'Form FGD RT Versi 1 Lembar A3'!AG29)</f>
        <v/>
      </c>
      <c r="J35" s="364" t="str">
        <f>IF('Form FGD RT Versi 1 Lembar A3'!AH29="","",'Form FGD RT Versi 1 Lembar A3'!AH29)</f>
        <v/>
      </c>
      <c r="K35" s="364" t="str">
        <f>IF('Form FGD RT Versi 1 Lembar A3'!AI29="","",'Form FGD RT Versi 1 Lembar A3'!AI29)</f>
        <v/>
      </c>
      <c r="L35" s="364" t="str">
        <f>IF('Form FGD RT Versi 1 Lembar A3'!AJ29="","",'Form FGD RT Versi 1 Lembar A3'!AJ29)</f>
        <v/>
      </c>
      <c r="M35" s="365" t="str">
        <f>IF('Form FGD RT Versi 1 Lembar A3'!AK29="","",'Form FGD RT Versi 1 Lembar A3'!AK29)</f>
        <v/>
      </c>
      <c r="N35" s="359" t="str">
        <f>IF('Form FGD RT Versi 1 Lembar A3'!AL29="","",'Form FGD RT Versi 1 Lembar A3'!AL29)</f>
        <v/>
      </c>
      <c r="O35" s="172" t="str">
        <f>IF('Form FGD RT Versi 1 Lembar A3'!AM29="","",'Form FGD RT Versi 1 Lembar A3'!AM29)</f>
        <v/>
      </c>
      <c r="P35" s="813" t="str">
        <f>IF('Form FGD RT Versi 1 Lembar A3'!AN29="","",'Form FGD RT Versi 1 Lembar A3'!AN29)</f>
        <v/>
      </c>
      <c r="Q35" s="382">
        <f t="shared" si="0"/>
        <v>1</v>
      </c>
      <c r="R35" s="172">
        <f>IF('Form FGD RT Versi 1 Lembar A3'!AO29="","",'Form FGD RT Versi 1 Lembar A3'!AO29)</f>
        <v>1</v>
      </c>
      <c r="S35" s="365" t="str">
        <f>IF('Form FGD RT Versi 1 Lembar A3'!AP29="","",'Form FGD RT Versi 1 Lembar A3'!AP29)</f>
        <v/>
      </c>
      <c r="T35" s="359" t="str">
        <f>IF('Form FGD RT Versi 1 Lembar A3'!AQ29="","",'Form FGD RT Versi 1 Lembar A3'!AQ29)</f>
        <v/>
      </c>
      <c r="U35" s="368">
        <f t="shared" si="1"/>
        <v>1</v>
      </c>
    </row>
    <row r="36" spans="2:21" ht="18.75" customHeight="1" x14ac:dyDescent="0.25">
      <c r="B36" s="156">
        <v>20</v>
      </c>
      <c r="C36" s="68" t="str">
        <f>A.1_Update!C36</f>
        <v>GUNADI</v>
      </c>
      <c r="D36" s="172">
        <f>IF('Form FGD RT Versi 1 Lembar A3'!AB30="","",'Form FGD RT Versi 1 Lembar A3'!AB30)</f>
        <v>1</v>
      </c>
      <c r="E36" s="297" t="str">
        <f>IF('Form FGD RT Versi 1 Lembar A3'!AC30="","",'Form FGD RT Versi 1 Lembar A3'!AC30)</f>
        <v/>
      </c>
      <c r="F36" s="297" t="str">
        <f>IF('Form FGD RT Versi 1 Lembar A3'!AD30="","",'Form FGD RT Versi 1 Lembar A3'!AD30)</f>
        <v/>
      </c>
      <c r="G36" s="297" t="str">
        <f>IF('Form FGD RT Versi 1 Lembar A3'!AE30="","",'Form FGD RT Versi 1 Lembar A3'!AE30)</f>
        <v/>
      </c>
      <c r="H36" s="297" t="str">
        <f>IF('Form FGD RT Versi 1 Lembar A3'!AF30="","",'Form FGD RT Versi 1 Lembar A3'!AF30)</f>
        <v/>
      </c>
      <c r="I36" s="297" t="str">
        <f>IF('Form FGD RT Versi 1 Lembar A3'!AG30="","",'Form FGD RT Versi 1 Lembar A3'!AG30)</f>
        <v/>
      </c>
      <c r="J36" s="364" t="str">
        <f>IF('Form FGD RT Versi 1 Lembar A3'!AH30="","",'Form FGD RT Versi 1 Lembar A3'!AH30)</f>
        <v/>
      </c>
      <c r="K36" s="364" t="str">
        <f>IF('Form FGD RT Versi 1 Lembar A3'!AI30="","",'Form FGD RT Versi 1 Lembar A3'!AI30)</f>
        <v/>
      </c>
      <c r="L36" s="364" t="str">
        <f>IF('Form FGD RT Versi 1 Lembar A3'!AJ30="","",'Form FGD RT Versi 1 Lembar A3'!AJ30)</f>
        <v/>
      </c>
      <c r="M36" s="365" t="str">
        <f>IF('Form FGD RT Versi 1 Lembar A3'!AK30="","",'Form FGD RT Versi 1 Lembar A3'!AK30)</f>
        <v/>
      </c>
      <c r="N36" s="359" t="str">
        <f>IF('Form FGD RT Versi 1 Lembar A3'!AL30="","",'Form FGD RT Versi 1 Lembar A3'!AL30)</f>
        <v/>
      </c>
      <c r="O36" s="172" t="str">
        <f>IF('Form FGD RT Versi 1 Lembar A3'!AM30="","",'Form FGD RT Versi 1 Lembar A3'!AM30)</f>
        <v/>
      </c>
      <c r="P36" s="813" t="str">
        <f>IF('Form FGD RT Versi 1 Lembar A3'!AN30="","",'Form FGD RT Versi 1 Lembar A3'!AN30)</f>
        <v/>
      </c>
      <c r="Q36" s="382">
        <f t="shared" si="0"/>
        <v>1</v>
      </c>
      <c r="R36" s="172">
        <f>IF('Form FGD RT Versi 1 Lembar A3'!AO30="","",'Form FGD RT Versi 1 Lembar A3'!AO30)</f>
        <v>1</v>
      </c>
      <c r="S36" s="365" t="str">
        <f>IF('Form FGD RT Versi 1 Lembar A3'!AP30="","",'Form FGD RT Versi 1 Lembar A3'!AP30)</f>
        <v/>
      </c>
      <c r="T36" s="359" t="str">
        <f>IF('Form FGD RT Versi 1 Lembar A3'!AQ30="","",'Form FGD RT Versi 1 Lembar A3'!AQ30)</f>
        <v/>
      </c>
      <c r="U36" s="368">
        <f t="shared" si="1"/>
        <v>1</v>
      </c>
    </row>
    <row r="37" spans="2:21" ht="18.75" customHeight="1" x14ac:dyDescent="0.25">
      <c r="B37" s="156">
        <v>21</v>
      </c>
      <c r="C37" s="68" t="str">
        <f>A.1_Update!C37</f>
        <v>SUNARDI</v>
      </c>
      <c r="D37" s="172">
        <f>IF('Form FGD RT Versi 1 Lembar A3'!AB31="","",'Form FGD RT Versi 1 Lembar A3'!AB31)</f>
        <v>1</v>
      </c>
      <c r="E37" s="297" t="str">
        <f>IF('Form FGD RT Versi 1 Lembar A3'!AC31="","",'Form FGD RT Versi 1 Lembar A3'!AC31)</f>
        <v/>
      </c>
      <c r="F37" s="297" t="str">
        <f>IF('Form FGD RT Versi 1 Lembar A3'!AD31="","",'Form FGD RT Versi 1 Lembar A3'!AD31)</f>
        <v/>
      </c>
      <c r="G37" s="297" t="str">
        <f>IF('Form FGD RT Versi 1 Lembar A3'!AE31="","",'Form FGD RT Versi 1 Lembar A3'!AE31)</f>
        <v/>
      </c>
      <c r="H37" s="297" t="str">
        <f>IF('Form FGD RT Versi 1 Lembar A3'!AF31="","",'Form FGD RT Versi 1 Lembar A3'!AF31)</f>
        <v/>
      </c>
      <c r="I37" s="297" t="str">
        <f>IF('Form FGD RT Versi 1 Lembar A3'!AG31="","",'Form FGD RT Versi 1 Lembar A3'!AG31)</f>
        <v/>
      </c>
      <c r="J37" s="364" t="str">
        <f>IF('Form FGD RT Versi 1 Lembar A3'!AH31="","",'Form FGD RT Versi 1 Lembar A3'!AH31)</f>
        <v/>
      </c>
      <c r="K37" s="364" t="str">
        <f>IF('Form FGD RT Versi 1 Lembar A3'!AI31="","",'Form FGD RT Versi 1 Lembar A3'!AI31)</f>
        <v/>
      </c>
      <c r="L37" s="364" t="str">
        <f>IF('Form FGD RT Versi 1 Lembar A3'!AJ31="","",'Form FGD RT Versi 1 Lembar A3'!AJ31)</f>
        <v/>
      </c>
      <c r="M37" s="365" t="str">
        <f>IF('Form FGD RT Versi 1 Lembar A3'!AK31="","",'Form FGD RT Versi 1 Lembar A3'!AK31)</f>
        <v/>
      </c>
      <c r="N37" s="359" t="str">
        <f>IF('Form FGD RT Versi 1 Lembar A3'!AL31="","",'Form FGD RT Versi 1 Lembar A3'!AL31)</f>
        <v/>
      </c>
      <c r="O37" s="172" t="str">
        <f>IF('Form FGD RT Versi 1 Lembar A3'!AM31="","",'Form FGD RT Versi 1 Lembar A3'!AM31)</f>
        <v/>
      </c>
      <c r="P37" s="813" t="str">
        <f>IF('Form FGD RT Versi 1 Lembar A3'!AN31="","",'Form FGD RT Versi 1 Lembar A3'!AN31)</f>
        <v/>
      </c>
      <c r="Q37" s="382">
        <f t="shared" si="0"/>
        <v>1</v>
      </c>
      <c r="R37" s="172">
        <f>IF('Form FGD RT Versi 1 Lembar A3'!AO31="","",'Form FGD RT Versi 1 Lembar A3'!AO31)</f>
        <v>1</v>
      </c>
      <c r="S37" s="365" t="str">
        <f>IF('Form FGD RT Versi 1 Lembar A3'!AP31="","",'Form FGD RT Versi 1 Lembar A3'!AP31)</f>
        <v/>
      </c>
      <c r="T37" s="359" t="str">
        <f>IF('Form FGD RT Versi 1 Lembar A3'!AQ31="","",'Form FGD RT Versi 1 Lembar A3'!AQ31)</f>
        <v/>
      </c>
      <c r="U37" s="368">
        <f t="shared" si="1"/>
        <v>1</v>
      </c>
    </row>
    <row r="38" spans="2:21" ht="18.75" customHeight="1" x14ac:dyDescent="0.25">
      <c r="B38" s="156">
        <v>22</v>
      </c>
      <c r="C38" s="68" t="str">
        <f>A.1_Update!C38</f>
        <v>PAIMAN TARNOSUWITO</v>
      </c>
      <c r="D38" s="172">
        <f>IF('Form FGD RT Versi 1 Lembar A3'!AB32="","",'Form FGD RT Versi 1 Lembar A3'!AB32)</f>
        <v>1</v>
      </c>
      <c r="E38" s="297" t="str">
        <f>IF('Form FGD RT Versi 1 Lembar A3'!AC32="","",'Form FGD RT Versi 1 Lembar A3'!AC32)</f>
        <v/>
      </c>
      <c r="F38" s="297" t="str">
        <f>IF('Form FGD RT Versi 1 Lembar A3'!AD32="","",'Form FGD RT Versi 1 Lembar A3'!AD32)</f>
        <v/>
      </c>
      <c r="G38" s="297" t="str">
        <f>IF('Form FGD RT Versi 1 Lembar A3'!AE32="","",'Form FGD RT Versi 1 Lembar A3'!AE32)</f>
        <v/>
      </c>
      <c r="H38" s="297" t="str">
        <f>IF('Form FGD RT Versi 1 Lembar A3'!AF32="","",'Form FGD RT Versi 1 Lembar A3'!AF32)</f>
        <v/>
      </c>
      <c r="I38" s="297" t="str">
        <f>IF('Form FGD RT Versi 1 Lembar A3'!AG32="","",'Form FGD RT Versi 1 Lembar A3'!AG32)</f>
        <v/>
      </c>
      <c r="J38" s="364" t="str">
        <f>IF('Form FGD RT Versi 1 Lembar A3'!AH32="","",'Form FGD RT Versi 1 Lembar A3'!AH32)</f>
        <v/>
      </c>
      <c r="K38" s="364" t="str">
        <f>IF('Form FGD RT Versi 1 Lembar A3'!AI32="","",'Form FGD RT Versi 1 Lembar A3'!AI32)</f>
        <v/>
      </c>
      <c r="L38" s="364" t="str">
        <f>IF('Form FGD RT Versi 1 Lembar A3'!AJ32="","",'Form FGD RT Versi 1 Lembar A3'!AJ32)</f>
        <v/>
      </c>
      <c r="M38" s="365" t="str">
        <f>IF('Form FGD RT Versi 1 Lembar A3'!AK32="","",'Form FGD RT Versi 1 Lembar A3'!AK32)</f>
        <v/>
      </c>
      <c r="N38" s="359" t="str">
        <f>IF('Form FGD RT Versi 1 Lembar A3'!AL32="","",'Form FGD RT Versi 1 Lembar A3'!AL32)</f>
        <v/>
      </c>
      <c r="O38" s="172" t="str">
        <f>IF('Form FGD RT Versi 1 Lembar A3'!AM32="","",'Form FGD RT Versi 1 Lembar A3'!AM32)</f>
        <v/>
      </c>
      <c r="P38" s="813" t="str">
        <f>IF('Form FGD RT Versi 1 Lembar A3'!AN32="","",'Form FGD RT Versi 1 Lembar A3'!AN32)</f>
        <v/>
      </c>
      <c r="Q38" s="382">
        <f t="shared" si="0"/>
        <v>1</v>
      </c>
      <c r="R38" s="172">
        <f>IF('Form FGD RT Versi 1 Lembar A3'!AO32="","",'Form FGD RT Versi 1 Lembar A3'!AO32)</f>
        <v>1</v>
      </c>
      <c r="S38" s="365" t="str">
        <f>IF('Form FGD RT Versi 1 Lembar A3'!AP32="","",'Form FGD RT Versi 1 Lembar A3'!AP32)</f>
        <v/>
      </c>
      <c r="T38" s="359" t="str">
        <f>IF('Form FGD RT Versi 1 Lembar A3'!AQ32="","",'Form FGD RT Versi 1 Lembar A3'!AQ32)</f>
        <v/>
      </c>
      <c r="U38" s="368">
        <f t="shared" si="1"/>
        <v>1</v>
      </c>
    </row>
    <row r="39" spans="2:21" ht="18.75" customHeight="1" x14ac:dyDescent="0.25">
      <c r="B39" s="156">
        <v>23</v>
      </c>
      <c r="C39" s="68" t="str">
        <f>A.1_Update!C39</f>
        <v>NGADINO</v>
      </c>
      <c r="D39" s="172">
        <f>IF('Form FGD RT Versi 1 Lembar A3'!AB33="","",'Form FGD RT Versi 1 Lembar A3'!AB33)</f>
        <v>1</v>
      </c>
      <c r="E39" s="297" t="str">
        <f>IF('Form FGD RT Versi 1 Lembar A3'!AC33="","",'Form FGD RT Versi 1 Lembar A3'!AC33)</f>
        <v/>
      </c>
      <c r="F39" s="297" t="str">
        <f>IF('Form FGD RT Versi 1 Lembar A3'!AD33="","",'Form FGD RT Versi 1 Lembar A3'!AD33)</f>
        <v/>
      </c>
      <c r="G39" s="297" t="str">
        <f>IF('Form FGD RT Versi 1 Lembar A3'!AE33="","",'Form FGD RT Versi 1 Lembar A3'!AE33)</f>
        <v/>
      </c>
      <c r="H39" s="297" t="str">
        <f>IF('Form FGD RT Versi 1 Lembar A3'!AF33="","",'Form FGD RT Versi 1 Lembar A3'!AF33)</f>
        <v/>
      </c>
      <c r="I39" s="297" t="str">
        <f>IF('Form FGD RT Versi 1 Lembar A3'!AG33="","",'Form FGD RT Versi 1 Lembar A3'!AG33)</f>
        <v/>
      </c>
      <c r="J39" s="364" t="str">
        <f>IF('Form FGD RT Versi 1 Lembar A3'!AH33="","",'Form FGD RT Versi 1 Lembar A3'!AH33)</f>
        <v/>
      </c>
      <c r="K39" s="364" t="str">
        <f>IF('Form FGD RT Versi 1 Lembar A3'!AI33="","",'Form FGD RT Versi 1 Lembar A3'!AI33)</f>
        <v/>
      </c>
      <c r="L39" s="364" t="str">
        <f>IF('Form FGD RT Versi 1 Lembar A3'!AJ33="","",'Form FGD RT Versi 1 Lembar A3'!AJ33)</f>
        <v/>
      </c>
      <c r="M39" s="365" t="str">
        <f>IF('Form FGD RT Versi 1 Lembar A3'!AK33="","",'Form FGD RT Versi 1 Lembar A3'!AK33)</f>
        <v/>
      </c>
      <c r="N39" s="359" t="str">
        <f>IF('Form FGD RT Versi 1 Lembar A3'!AL33="","",'Form FGD RT Versi 1 Lembar A3'!AL33)</f>
        <v/>
      </c>
      <c r="O39" s="172" t="str">
        <f>IF('Form FGD RT Versi 1 Lembar A3'!AM33="","",'Form FGD RT Versi 1 Lembar A3'!AM33)</f>
        <v/>
      </c>
      <c r="P39" s="813" t="str">
        <f>IF('Form FGD RT Versi 1 Lembar A3'!AN33="","",'Form FGD RT Versi 1 Lembar A3'!AN33)</f>
        <v/>
      </c>
      <c r="Q39" s="382">
        <f t="shared" si="0"/>
        <v>1</v>
      </c>
      <c r="R39" s="172">
        <f>IF('Form FGD RT Versi 1 Lembar A3'!AO33="","",'Form FGD RT Versi 1 Lembar A3'!AO33)</f>
        <v>1</v>
      </c>
      <c r="S39" s="365" t="str">
        <f>IF('Form FGD RT Versi 1 Lembar A3'!AP33="","",'Form FGD RT Versi 1 Lembar A3'!AP33)</f>
        <v/>
      </c>
      <c r="T39" s="359" t="str">
        <f>IF('Form FGD RT Versi 1 Lembar A3'!AQ33="","",'Form FGD RT Versi 1 Lembar A3'!AQ33)</f>
        <v/>
      </c>
      <c r="U39" s="368">
        <f t="shared" si="1"/>
        <v>1</v>
      </c>
    </row>
    <row r="40" spans="2:21" ht="18.75" customHeight="1" x14ac:dyDescent="0.25">
      <c r="B40" s="156">
        <v>24</v>
      </c>
      <c r="C40" s="68" t="str">
        <f>A.1_Update!C40</f>
        <v>SOMO SEMITO KROMO SEMITO</v>
      </c>
      <c r="D40" s="172">
        <f>IF('Form FGD RT Versi 1 Lembar A3'!AB34="","",'Form FGD RT Versi 1 Lembar A3'!AB34)</f>
        <v>1</v>
      </c>
      <c r="E40" s="297" t="str">
        <f>IF('Form FGD RT Versi 1 Lembar A3'!AC34="","",'Form FGD RT Versi 1 Lembar A3'!AC34)</f>
        <v/>
      </c>
      <c r="F40" s="297" t="str">
        <f>IF('Form FGD RT Versi 1 Lembar A3'!AD34="","",'Form FGD RT Versi 1 Lembar A3'!AD34)</f>
        <v/>
      </c>
      <c r="G40" s="297" t="str">
        <f>IF('Form FGD RT Versi 1 Lembar A3'!AE34="","",'Form FGD RT Versi 1 Lembar A3'!AE34)</f>
        <v/>
      </c>
      <c r="H40" s="297" t="str">
        <f>IF('Form FGD RT Versi 1 Lembar A3'!AF34="","",'Form FGD RT Versi 1 Lembar A3'!AF34)</f>
        <v/>
      </c>
      <c r="I40" s="297" t="str">
        <f>IF('Form FGD RT Versi 1 Lembar A3'!AG34="","",'Form FGD RT Versi 1 Lembar A3'!AG34)</f>
        <v/>
      </c>
      <c r="J40" s="364" t="str">
        <f>IF('Form FGD RT Versi 1 Lembar A3'!AH34="","",'Form FGD RT Versi 1 Lembar A3'!AH34)</f>
        <v/>
      </c>
      <c r="K40" s="364" t="str">
        <f>IF('Form FGD RT Versi 1 Lembar A3'!AI34="","",'Form FGD RT Versi 1 Lembar A3'!AI34)</f>
        <v/>
      </c>
      <c r="L40" s="364" t="str">
        <f>IF('Form FGD RT Versi 1 Lembar A3'!AJ34="","",'Form FGD RT Versi 1 Lembar A3'!AJ34)</f>
        <v/>
      </c>
      <c r="M40" s="365" t="str">
        <f>IF('Form FGD RT Versi 1 Lembar A3'!AK34="","",'Form FGD RT Versi 1 Lembar A3'!AK34)</f>
        <v/>
      </c>
      <c r="N40" s="359" t="str">
        <f>IF('Form FGD RT Versi 1 Lembar A3'!AL34="","",'Form FGD RT Versi 1 Lembar A3'!AL34)</f>
        <v/>
      </c>
      <c r="O40" s="172" t="str">
        <f>IF('Form FGD RT Versi 1 Lembar A3'!AM34="","",'Form FGD RT Versi 1 Lembar A3'!AM34)</f>
        <v/>
      </c>
      <c r="P40" s="813" t="str">
        <f>IF('Form FGD RT Versi 1 Lembar A3'!AN34="","",'Form FGD RT Versi 1 Lembar A3'!AN34)</f>
        <v/>
      </c>
      <c r="Q40" s="382">
        <f t="shared" si="0"/>
        <v>1</v>
      </c>
      <c r="R40" s="172">
        <f>IF('Form FGD RT Versi 1 Lembar A3'!AO34="","",'Form FGD RT Versi 1 Lembar A3'!AO34)</f>
        <v>1</v>
      </c>
      <c r="S40" s="365" t="str">
        <f>IF('Form FGD RT Versi 1 Lembar A3'!AP34="","",'Form FGD RT Versi 1 Lembar A3'!AP34)</f>
        <v/>
      </c>
      <c r="T40" s="359" t="str">
        <f>IF('Form FGD RT Versi 1 Lembar A3'!AQ34="","",'Form FGD RT Versi 1 Lembar A3'!AQ34)</f>
        <v/>
      </c>
      <c r="U40" s="368">
        <f t="shared" si="1"/>
        <v>1</v>
      </c>
    </row>
    <row r="41" spans="2:21" ht="18.75" customHeight="1" x14ac:dyDescent="0.25">
      <c r="B41" s="156">
        <v>25</v>
      </c>
      <c r="C41" s="68" t="str">
        <f>A.1_Update!C41</f>
        <v>AMAT SUPRONI</v>
      </c>
      <c r="D41" s="172">
        <f>IF('Form FGD RT Versi 1 Lembar A3'!AB35="","",'Form FGD RT Versi 1 Lembar A3'!AB35)</f>
        <v>1</v>
      </c>
      <c r="E41" s="297" t="str">
        <f>IF('Form FGD RT Versi 1 Lembar A3'!AC35="","",'Form FGD RT Versi 1 Lembar A3'!AC35)</f>
        <v/>
      </c>
      <c r="F41" s="297" t="str">
        <f>IF('Form FGD RT Versi 1 Lembar A3'!AD35="","",'Form FGD RT Versi 1 Lembar A3'!AD35)</f>
        <v/>
      </c>
      <c r="G41" s="297" t="str">
        <f>IF('Form FGD RT Versi 1 Lembar A3'!AE35="","",'Form FGD RT Versi 1 Lembar A3'!AE35)</f>
        <v/>
      </c>
      <c r="H41" s="297" t="str">
        <f>IF('Form FGD RT Versi 1 Lembar A3'!AF35="","",'Form FGD RT Versi 1 Lembar A3'!AF35)</f>
        <v/>
      </c>
      <c r="I41" s="297" t="str">
        <f>IF('Form FGD RT Versi 1 Lembar A3'!AG35="","",'Form FGD RT Versi 1 Lembar A3'!AG35)</f>
        <v/>
      </c>
      <c r="J41" s="364" t="str">
        <f>IF('Form FGD RT Versi 1 Lembar A3'!AH35="","",'Form FGD RT Versi 1 Lembar A3'!AH35)</f>
        <v/>
      </c>
      <c r="K41" s="364" t="str">
        <f>IF('Form FGD RT Versi 1 Lembar A3'!AI35="","",'Form FGD RT Versi 1 Lembar A3'!AI35)</f>
        <v/>
      </c>
      <c r="L41" s="364" t="str">
        <f>IF('Form FGD RT Versi 1 Lembar A3'!AJ35="","",'Form FGD RT Versi 1 Lembar A3'!AJ35)</f>
        <v/>
      </c>
      <c r="M41" s="365" t="str">
        <f>IF('Form FGD RT Versi 1 Lembar A3'!AK35="","",'Form FGD RT Versi 1 Lembar A3'!AK35)</f>
        <v/>
      </c>
      <c r="N41" s="359" t="str">
        <f>IF('Form FGD RT Versi 1 Lembar A3'!AL35="","",'Form FGD RT Versi 1 Lembar A3'!AL35)</f>
        <v/>
      </c>
      <c r="O41" s="172" t="str">
        <f>IF('Form FGD RT Versi 1 Lembar A3'!AM35="","",'Form FGD RT Versi 1 Lembar A3'!AM35)</f>
        <v/>
      </c>
      <c r="P41" s="813" t="str">
        <f>IF('Form FGD RT Versi 1 Lembar A3'!AN35="","",'Form FGD RT Versi 1 Lembar A3'!AN35)</f>
        <v/>
      </c>
      <c r="Q41" s="382">
        <f t="shared" si="0"/>
        <v>1</v>
      </c>
      <c r="R41" s="172">
        <f>IF('Form FGD RT Versi 1 Lembar A3'!AO35="","",'Form FGD RT Versi 1 Lembar A3'!AO35)</f>
        <v>1</v>
      </c>
      <c r="S41" s="365" t="str">
        <f>IF('Form FGD RT Versi 1 Lembar A3'!AP35="","",'Form FGD RT Versi 1 Lembar A3'!AP35)</f>
        <v/>
      </c>
      <c r="T41" s="359" t="str">
        <f>IF('Form FGD RT Versi 1 Lembar A3'!AQ35="","",'Form FGD RT Versi 1 Lembar A3'!AQ35)</f>
        <v/>
      </c>
      <c r="U41" s="368">
        <f t="shared" si="1"/>
        <v>1</v>
      </c>
    </row>
    <row r="42" spans="2:21" ht="18.75" customHeight="1" x14ac:dyDescent="0.25">
      <c r="B42" s="156">
        <v>26</v>
      </c>
      <c r="C42" s="68" t="str">
        <f>A.1_Update!C42</f>
        <v>KARTONO GIONO</v>
      </c>
      <c r="D42" s="172">
        <f>IF('Form FGD RT Versi 1 Lembar A3'!AB36="","",'Form FGD RT Versi 1 Lembar A3'!AB36)</f>
        <v>1</v>
      </c>
      <c r="E42" s="297" t="str">
        <f>IF('Form FGD RT Versi 1 Lembar A3'!AC36="","",'Form FGD RT Versi 1 Lembar A3'!AC36)</f>
        <v/>
      </c>
      <c r="F42" s="297" t="str">
        <f>IF('Form FGD RT Versi 1 Lembar A3'!AD36="","",'Form FGD RT Versi 1 Lembar A3'!AD36)</f>
        <v/>
      </c>
      <c r="G42" s="297" t="str">
        <f>IF('Form FGD RT Versi 1 Lembar A3'!AE36="","",'Form FGD RT Versi 1 Lembar A3'!AE36)</f>
        <v/>
      </c>
      <c r="H42" s="297" t="str">
        <f>IF('Form FGD RT Versi 1 Lembar A3'!AF36="","",'Form FGD RT Versi 1 Lembar A3'!AF36)</f>
        <v/>
      </c>
      <c r="I42" s="297" t="str">
        <f>IF('Form FGD RT Versi 1 Lembar A3'!AG36="","",'Form FGD RT Versi 1 Lembar A3'!AG36)</f>
        <v/>
      </c>
      <c r="J42" s="364" t="str">
        <f>IF('Form FGD RT Versi 1 Lembar A3'!AH36="","",'Form FGD RT Versi 1 Lembar A3'!AH36)</f>
        <v/>
      </c>
      <c r="K42" s="364" t="str">
        <f>IF('Form FGD RT Versi 1 Lembar A3'!AI36="","",'Form FGD RT Versi 1 Lembar A3'!AI36)</f>
        <v/>
      </c>
      <c r="L42" s="364" t="str">
        <f>IF('Form FGD RT Versi 1 Lembar A3'!AJ36="","",'Form FGD RT Versi 1 Lembar A3'!AJ36)</f>
        <v/>
      </c>
      <c r="M42" s="365" t="str">
        <f>IF('Form FGD RT Versi 1 Lembar A3'!AK36="","",'Form FGD RT Versi 1 Lembar A3'!AK36)</f>
        <v/>
      </c>
      <c r="N42" s="359" t="str">
        <f>IF('Form FGD RT Versi 1 Lembar A3'!AL36="","",'Form FGD RT Versi 1 Lembar A3'!AL36)</f>
        <v/>
      </c>
      <c r="O42" s="172" t="str">
        <f>IF('Form FGD RT Versi 1 Lembar A3'!AM36="","",'Form FGD RT Versi 1 Lembar A3'!AM36)</f>
        <v/>
      </c>
      <c r="P42" s="813" t="str">
        <f>IF('Form FGD RT Versi 1 Lembar A3'!AN36="","",'Form FGD RT Versi 1 Lembar A3'!AN36)</f>
        <v/>
      </c>
      <c r="Q42" s="382">
        <f t="shared" si="0"/>
        <v>1</v>
      </c>
      <c r="R42" s="172">
        <f>IF('Form FGD RT Versi 1 Lembar A3'!AO36="","",'Form FGD RT Versi 1 Lembar A3'!AO36)</f>
        <v>1</v>
      </c>
      <c r="S42" s="365" t="str">
        <f>IF('Form FGD RT Versi 1 Lembar A3'!AP36="","",'Form FGD RT Versi 1 Lembar A3'!AP36)</f>
        <v/>
      </c>
      <c r="T42" s="359" t="str">
        <f>IF('Form FGD RT Versi 1 Lembar A3'!AQ36="","",'Form FGD RT Versi 1 Lembar A3'!AQ36)</f>
        <v/>
      </c>
      <c r="U42" s="368">
        <f t="shared" si="1"/>
        <v>1</v>
      </c>
    </row>
    <row r="43" spans="2:21" ht="18.75" customHeight="1" x14ac:dyDescent="0.25">
      <c r="B43" s="156">
        <v>27</v>
      </c>
      <c r="C43" s="68" t="str">
        <f>A.1_Update!C43</f>
        <v>KARSO DIMULYO</v>
      </c>
      <c r="D43" s="172">
        <f>IF('Form FGD RT Versi 1 Lembar A3'!AB37="","",'Form FGD RT Versi 1 Lembar A3'!AB37)</f>
        <v>1</v>
      </c>
      <c r="E43" s="297" t="str">
        <f>IF('Form FGD RT Versi 1 Lembar A3'!AC37="","",'Form FGD RT Versi 1 Lembar A3'!AC37)</f>
        <v/>
      </c>
      <c r="F43" s="297" t="str">
        <f>IF('Form FGD RT Versi 1 Lembar A3'!AD37="","",'Form FGD RT Versi 1 Lembar A3'!AD37)</f>
        <v/>
      </c>
      <c r="G43" s="297" t="str">
        <f>IF('Form FGD RT Versi 1 Lembar A3'!AE37="","",'Form FGD RT Versi 1 Lembar A3'!AE37)</f>
        <v/>
      </c>
      <c r="H43" s="297" t="str">
        <f>IF('Form FGD RT Versi 1 Lembar A3'!AF37="","",'Form FGD RT Versi 1 Lembar A3'!AF37)</f>
        <v/>
      </c>
      <c r="I43" s="297" t="str">
        <f>IF('Form FGD RT Versi 1 Lembar A3'!AG37="","",'Form FGD RT Versi 1 Lembar A3'!AG37)</f>
        <v/>
      </c>
      <c r="J43" s="364" t="str">
        <f>IF('Form FGD RT Versi 1 Lembar A3'!AH37="","",'Form FGD RT Versi 1 Lembar A3'!AH37)</f>
        <v/>
      </c>
      <c r="K43" s="364" t="str">
        <f>IF('Form FGD RT Versi 1 Lembar A3'!AI37="","",'Form FGD RT Versi 1 Lembar A3'!AI37)</f>
        <v/>
      </c>
      <c r="L43" s="364" t="str">
        <f>IF('Form FGD RT Versi 1 Lembar A3'!AJ37="","",'Form FGD RT Versi 1 Lembar A3'!AJ37)</f>
        <v/>
      </c>
      <c r="M43" s="365" t="str">
        <f>IF('Form FGD RT Versi 1 Lembar A3'!AK37="","",'Form FGD RT Versi 1 Lembar A3'!AK37)</f>
        <v/>
      </c>
      <c r="N43" s="359" t="str">
        <f>IF('Form FGD RT Versi 1 Lembar A3'!AL37="","",'Form FGD RT Versi 1 Lembar A3'!AL37)</f>
        <v/>
      </c>
      <c r="O43" s="172" t="str">
        <f>IF('Form FGD RT Versi 1 Lembar A3'!AM37="","",'Form FGD RT Versi 1 Lembar A3'!AM37)</f>
        <v/>
      </c>
      <c r="P43" s="813" t="str">
        <f>IF('Form FGD RT Versi 1 Lembar A3'!AN37="","",'Form FGD RT Versi 1 Lembar A3'!AN37)</f>
        <v/>
      </c>
      <c r="Q43" s="382">
        <f t="shared" si="0"/>
        <v>1</v>
      </c>
      <c r="R43" s="172">
        <f>IF('Form FGD RT Versi 1 Lembar A3'!AO37="","",'Form FGD RT Versi 1 Lembar A3'!AO37)</f>
        <v>1</v>
      </c>
      <c r="S43" s="365" t="str">
        <f>IF('Form FGD RT Versi 1 Lembar A3'!AP37="","",'Form FGD RT Versi 1 Lembar A3'!AP37)</f>
        <v/>
      </c>
      <c r="T43" s="359" t="str">
        <f>IF('Form FGD RT Versi 1 Lembar A3'!AQ37="","",'Form FGD RT Versi 1 Lembar A3'!AQ37)</f>
        <v/>
      </c>
      <c r="U43" s="368">
        <f t="shared" si="1"/>
        <v>1</v>
      </c>
    </row>
    <row r="44" spans="2:21" ht="18.75" customHeight="1" x14ac:dyDescent="0.25">
      <c r="B44" s="156">
        <v>28</v>
      </c>
      <c r="C44" s="68" t="str">
        <f>A.1_Update!C44</f>
        <v>NGADINO</v>
      </c>
      <c r="D44" s="172">
        <f>IF('Form FGD RT Versi 1 Lembar A3'!AB38="","",'Form FGD RT Versi 1 Lembar A3'!AB38)</f>
        <v>1</v>
      </c>
      <c r="E44" s="297" t="str">
        <f>IF('Form FGD RT Versi 1 Lembar A3'!AC38="","",'Form FGD RT Versi 1 Lembar A3'!AC38)</f>
        <v/>
      </c>
      <c r="F44" s="297" t="str">
        <f>IF('Form FGD RT Versi 1 Lembar A3'!AD38="","",'Form FGD RT Versi 1 Lembar A3'!AD38)</f>
        <v/>
      </c>
      <c r="G44" s="297" t="str">
        <f>IF('Form FGD RT Versi 1 Lembar A3'!AE38="","",'Form FGD RT Versi 1 Lembar A3'!AE38)</f>
        <v/>
      </c>
      <c r="H44" s="297" t="str">
        <f>IF('Form FGD RT Versi 1 Lembar A3'!AF38="","",'Form FGD RT Versi 1 Lembar A3'!AF38)</f>
        <v/>
      </c>
      <c r="I44" s="297" t="str">
        <f>IF('Form FGD RT Versi 1 Lembar A3'!AG38="","",'Form FGD RT Versi 1 Lembar A3'!AG38)</f>
        <v/>
      </c>
      <c r="J44" s="364" t="str">
        <f>IF('Form FGD RT Versi 1 Lembar A3'!AH38="","",'Form FGD RT Versi 1 Lembar A3'!AH38)</f>
        <v/>
      </c>
      <c r="K44" s="364" t="str">
        <f>IF('Form FGD RT Versi 1 Lembar A3'!AI38="","",'Form FGD RT Versi 1 Lembar A3'!AI38)</f>
        <v/>
      </c>
      <c r="L44" s="364" t="str">
        <f>IF('Form FGD RT Versi 1 Lembar A3'!AJ38="","",'Form FGD RT Versi 1 Lembar A3'!AJ38)</f>
        <v/>
      </c>
      <c r="M44" s="365" t="str">
        <f>IF('Form FGD RT Versi 1 Lembar A3'!AK38="","",'Form FGD RT Versi 1 Lembar A3'!AK38)</f>
        <v/>
      </c>
      <c r="N44" s="359" t="str">
        <f>IF('Form FGD RT Versi 1 Lembar A3'!AL38="","",'Form FGD RT Versi 1 Lembar A3'!AL38)</f>
        <v/>
      </c>
      <c r="O44" s="172" t="str">
        <f>IF('Form FGD RT Versi 1 Lembar A3'!AM38="","",'Form FGD RT Versi 1 Lembar A3'!AM38)</f>
        <v/>
      </c>
      <c r="P44" s="813" t="str">
        <f>IF('Form FGD RT Versi 1 Lembar A3'!AN38="","",'Form FGD RT Versi 1 Lembar A3'!AN38)</f>
        <v/>
      </c>
      <c r="Q44" s="382">
        <f t="shared" si="0"/>
        <v>1</v>
      </c>
      <c r="R44" s="172">
        <f>IF('Form FGD RT Versi 1 Lembar A3'!AO38="","",'Form FGD RT Versi 1 Lembar A3'!AO38)</f>
        <v>1</v>
      </c>
      <c r="S44" s="365" t="str">
        <f>IF('Form FGD RT Versi 1 Lembar A3'!AP38="","",'Form FGD RT Versi 1 Lembar A3'!AP38)</f>
        <v/>
      </c>
      <c r="T44" s="359" t="str">
        <f>IF('Form FGD RT Versi 1 Lembar A3'!AQ38="","",'Form FGD RT Versi 1 Lembar A3'!AQ38)</f>
        <v/>
      </c>
      <c r="U44" s="368">
        <f t="shared" si="1"/>
        <v>1</v>
      </c>
    </row>
    <row r="45" spans="2:21" ht="18.75" customHeight="1" x14ac:dyDescent="0.25">
      <c r="B45" s="156">
        <v>29</v>
      </c>
      <c r="C45" s="68" t="str">
        <f>A.1_Update!C45</f>
        <v>SUPARMO</v>
      </c>
      <c r="D45" s="172">
        <f>IF('Form FGD RT Versi 1 Lembar A3'!AB39="","",'Form FGD RT Versi 1 Lembar A3'!AB39)</f>
        <v>1</v>
      </c>
      <c r="E45" s="297" t="str">
        <f>IF('Form FGD RT Versi 1 Lembar A3'!AC39="","",'Form FGD RT Versi 1 Lembar A3'!AC39)</f>
        <v/>
      </c>
      <c r="F45" s="297" t="str">
        <f>IF('Form FGD RT Versi 1 Lembar A3'!AD39="","",'Form FGD RT Versi 1 Lembar A3'!AD39)</f>
        <v/>
      </c>
      <c r="G45" s="297" t="str">
        <f>IF('Form FGD RT Versi 1 Lembar A3'!AE39="","",'Form FGD RT Versi 1 Lembar A3'!AE39)</f>
        <v/>
      </c>
      <c r="H45" s="297" t="str">
        <f>IF('Form FGD RT Versi 1 Lembar A3'!AF39="","",'Form FGD RT Versi 1 Lembar A3'!AF39)</f>
        <v/>
      </c>
      <c r="I45" s="297" t="str">
        <f>IF('Form FGD RT Versi 1 Lembar A3'!AG39="","",'Form FGD RT Versi 1 Lembar A3'!AG39)</f>
        <v/>
      </c>
      <c r="J45" s="364" t="str">
        <f>IF('Form FGD RT Versi 1 Lembar A3'!AH39="","",'Form FGD RT Versi 1 Lembar A3'!AH39)</f>
        <v/>
      </c>
      <c r="K45" s="364" t="str">
        <f>IF('Form FGD RT Versi 1 Lembar A3'!AI39="","",'Form FGD RT Versi 1 Lembar A3'!AI39)</f>
        <v/>
      </c>
      <c r="L45" s="364" t="str">
        <f>IF('Form FGD RT Versi 1 Lembar A3'!AJ39="","",'Form FGD RT Versi 1 Lembar A3'!AJ39)</f>
        <v/>
      </c>
      <c r="M45" s="365" t="str">
        <f>IF('Form FGD RT Versi 1 Lembar A3'!AK39="","",'Form FGD RT Versi 1 Lembar A3'!AK39)</f>
        <v/>
      </c>
      <c r="N45" s="359" t="str">
        <f>IF('Form FGD RT Versi 1 Lembar A3'!AL39="","",'Form FGD RT Versi 1 Lembar A3'!AL39)</f>
        <v/>
      </c>
      <c r="O45" s="172" t="str">
        <f>IF('Form FGD RT Versi 1 Lembar A3'!AM39="","",'Form FGD RT Versi 1 Lembar A3'!AM39)</f>
        <v/>
      </c>
      <c r="P45" s="813" t="str">
        <f>IF('Form FGD RT Versi 1 Lembar A3'!AN39="","",'Form FGD RT Versi 1 Lembar A3'!AN39)</f>
        <v/>
      </c>
      <c r="Q45" s="382">
        <f t="shared" si="0"/>
        <v>1</v>
      </c>
      <c r="R45" s="172">
        <f>IF('Form FGD RT Versi 1 Lembar A3'!AO39="","",'Form FGD RT Versi 1 Lembar A3'!AO39)</f>
        <v>1</v>
      </c>
      <c r="S45" s="365" t="str">
        <f>IF('Form FGD RT Versi 1 Lembar A3'!AP39="","",'Form FGD RT Versi 1 Lembar A3'!AP39)</f>
        <v/>
      </c>
      <c r="T45" s="359" t="str">
        <f>IF('Form FGD RT Versi 1 Lembar A3'!AQ39="","",'Form FGD RT Versi 1 Lembar A3'!AQ39)</f>
        <v/>
      </c>
      <c r="U45" s="368">
        <f t="shared" si="1"/>
        <v>1</v>
      </c>
    </row>
    <row r="46" spans="2:21" ht="18.75" customHeight="1" x14ac:dyDescent="0.25">
      <c r="B46" s="156">
        <v>30</v>
      </c>
      <c r="C46" s="68" t="str">
        <f>A.1_Update!C46</f>
        <v>WIJI NARNO WIYONO</v>
      </c>
      <c r="D46" s="172">
        <f>IF('Form FGD RT Versi 1 Lembar A3'!AB40="","",'Form FGD RT Versi 1 Lembar A3'!AB40)</f>
        <v>1</v>
      </c>
      <c r="E46" s="297" t="str">
        <f>IF('Form FGD RT Versi 1 Lembar A3'!AC40="","",'Form FGD RT Versi 1 Lembar A3'!AC40)</f>
        <v/>
      </c>
      <c r="F46" s="297" t="str">
        <f>IF('Form FGD RT Versi 1 Lembar A3'!AD40="","",'Form FGD RT Versi 1 Lembar A3'!AD40)</f>
        <v/>
      </c>
      <c r="G46" s="297" t="str">
        <f>IF('Form FGD RT Versi 1 Lembar A3'!AE40="","",'Form FGD RT Versi 1 Lembar A3'!AE40)</f>
        <v/>
      </c>
      <c r="H46" s="297" t="str">
        <f>IF('Form FGD RT Versi 1 Lembar A3'!AF40="","",'Form FGD RT Versi 1 Lembar A3'!AF40)</f>
        <v/>
      </c>
      <c r="I46" s="297" t="str">
        <f>IF('Form FGD RT Versi 1 Lembar A3'!AG40="","",'Form FGD RT Versi 1 Lembar A3'!AG40)</f>
        <v/>
      </c>
      <c r="J46" s="364" t="str">
        <f>IF('Form FGD RT Versi 1 Lembar A3'!AH40="","",'Form FGD RT Versi 1 Lembar A3'!AH40)</f>
        <v/>
      </c>
      <c r="K46" s="364" t="str">
        <f>IF('Form FGD RT Versi 1 Lembar A3'!AI40="","",'Form FGD RT Versi 1 Lembar A3'!AI40)</f>
        <v/>
      </c>
      <c r="L46" s="364" t="str">
        <f>IF('Form FGD RT Versi 1 Lembar A3'!AJ40="","",'Form FGD RT Versi 1 Lembar A3'!AJ40)</f>
        <v/>
      </c>
      <c r="M46" s="365" t="str">
        <f>IF('Form FGD RT Versi 1 Lembar A3'!AK40="","",'Form FGD RT Versi 1 Lembar A3'!AK40)</f>
        <v/>
      </c>
      <c r="N46" s="359" t="str">
        <f>IF('Form FGD RT Versi 1 Lembar A3'!AL40="","",'Form FGD RT Versi 1 Lembar A3'!AL40)</f>
        <v/>
      </c>
      <c r="O46" s="172" t="str">
        <f>IF('Form FGD RT Versi 1 Lembar A3'!AM40="","",'Form FGD RT Versi 1 Lembar A3'!AM40)</f>
        <v/>
      </c>
      <c r="P46" s="813" t="str">
        <f>IF('Form FGD RT Versi 1 Lembar A3'!AN40="","",'Form FGD RT Versi 1 Lembar A3'!AN40)</f>
        <v/>
      </c>
      <c r="Q46" s="382">
        <f t="shared" si="0"/>
        <v>1</v>
      </c>
      <c r="R46" s="172">
        <f>IF('Form FGD RT Versi 1 Lembar A3'!AO40="","",'Form FGD RT Versi 1 Lembar A3'!AO40)</f>
        <v>1</v>
      </c>
      <c r="S46" s="365" t="str">
        <f>IF('Form FGD RT Versi 1 Lembar A3'!AP40="","",'Form FGD RT Versi 1 Lembar A3'!AP40)</f>
        <v/>
      </c>
      <c r="T46" s="359" t="str">
        <f>IF('Form FGD RT Versi 1 Lembar A3'!AQ40="","",'Form FGD RT Versi 1 Lembar A3'!AQ40)</f>
        <v/>
      </c>
      <c r="U46" s="368">
        <f t="shared" si="1"/>
        <v>1</v>
      </c>
    </row>
    <row r="47" spans="2:21" ht="18.75" customHeight="1" x14ac:dyDescent="0.25">
      <c r="B47" s="156">
        <v>31</v>
      </c>
      <c r="C47" s="68" t="str">
        <f>A.1_Update!C47</f>
        <v>SUKIMIN AL SAMIDI</v>
      </c>
      <c r="D47" s="172">
        <f>IF('Form FGD RT Versi 1 Lembar A3'!AB41="","",'Form FGD RT Versi 1 Lembar A3'!AB41)</f>
        <v>1</v>
      </c>
      <c r="E47" s="297" t="str">
        <f>IF('Form FGD RT Versi 1 Lembar A3'!AC41="","",'Form FGD RT Versi 1 Lembar A3'!AC41)</f>
        <v/>
      </c>
      <c r="F47" s="297" t="str">
        <f>IF('Form FGD RT Versi 1 Lembar A3'!AD41="","",'Form FGD RT Versi 1 Lembar A3'!AD41)</f>
        <v/>
      </c>
      <c r="G47" s="297" t="str">
        <f>IF('Form FGD RT Versi 1 Lembar A3'!AE41="","",'Form FGD RT Versi 1 Lembar A3'!AE41)</f>
        <v/>
      </c>
      <c r="H47" s="297" t="str">
        <f>IF('Form FGD RT Versi 1 Lembar A3'!AF41="","",'Form FGD RT Versi 1 Lembar A3'!AF41)</f>
        <v/>
      </c>
      <c r="I47" s="297" t="str">
        <f>IF('Form FGD RT Versi 1 Lembar A3'!AG41="","",'Form FGD RT Versi 1 Lembar A3'!AG41)</f>
        <v/>
      </c>
      <c r="J47" s="364" t="str">
        <f>IF('Form FGD RT Versi 1 Lembar A3'!AH41="","",'Form FGD RT Versi 1 Lembar A3'!AH41)</f>
        <v/>
      </c>
      <c r="K47" s="364" t="str">
        <f>IF('Form FGD RT Versi 1 Lembar A3'!AI41="","",'Form FGD RT Versi 1 Lembar A3'!AI41)</f>
        <v/>
      </c>
      <c r="L47" s="364" t="str">
        <f>IF('Form FGD RT Versi 1 Lembar A3'!AJ41="","",'Form FGD RT Versi 1 Lembar A3'!AJ41)</f>
        <v/>
      </c>
      <c r="M47" s="365" t="str">
        <f>IF('Form FGD RT Versi 1 Lembar A3'!AK41="","",'Form FGD RT Versi 1 Lembar A3'!AK41)</f>
        <v/>
      </c>
      <c r="N47" s="359" t="str">
        <f>IF('Form FGD RT Versi 1 Lembar A3'!AL41="","",'Form FGD RT Versi 1 Lembar A3'!AL41)</f>
        <v/>
      </c>
      <c r="O47" s="172" t="str">
        <f>IF('Form FGD RT Versi 1 Lembar A3'!AM41="","",'Form FGD RT Versi 1 Lembar A3'!AM41)</f>
        <v/>
      </c>
      <c r="P47" s="813" t="str">
        <f>IF('Form FGD RT Versi 1 Lembar A3'!AN41="","",'Form FGD RT Versi 1 Lembar A3'!AN41)</f>
        <v/>
      </c>
      <c r="Q47" s="382">
        <f t="shared" si="0"/>
        <v>1</v>
      </c>
      <c r="R47" s="172">
        <f>IF('Form FGD RT Versi 1 Lembar A3'!AO41="","",'Form FGD RT Versi 1 Lembar A3'!AO41)</f>
        <v>1</v>
      </c>
      <c r="S47" s="365" t="str">
        <f>IF('Form FGD RT Versi 1 Lembar A3'!AP41="","",'Form FGD RT Versi 1 Lembar A3'!AP41)</f>
        <v/>
      </c>
      <c r="T47" s="359" t="str">
        <f>IF('Form FGD RT Versi 1 Lembar A3'!AQ41="","",'Form FGD RT Versi 1 Lembar A3'!AQ41)</f>
        <v/>
      </c>
      <c r="U47" s="368">
        <f t="shared" si="1"/>
        <v>1</v>
      </c>
    </row>
    <row r="48" spans="2:21" ht="18.75" customHeight="1" x14ac:dyDescent="0.25">
      <c r="B48" s="156">
        <v>32</v>
      </c>
      <c r="C48" s="68" t="str">
        <f>A.1_Update!C48</f>
        <v>WARNO SUWIRYO</v>
      </c>
      <c r="D48" s="172">
        <f>IF('Form FGD RT Versi 1 Lembar A3'!AB42="","",'Form FGD RT Versi 1 Lembar A3'!AB42)</f>
        <v>1</v>
      </c>
      <c r="E48" s="297" t="str">
        <f>IF('Form FGD RT Versi 1 Lembar A3'!AC42="","",'Form FGD RT Versi 1 Lembar A3'!AC42)</f>
        <v/>
      </c>
      <c r="F48" s="297" t="str">
        <f>IF('Form FGD RT Versi 1 Lembar A3'!AD42="","",'Form FGD RT Versi 1 Lembar A3'!AD42)</f>
        <v/>
      </c>
      <c r="G48" s="297" t="str">
        <f>IF('Form FGD RT Versi 1 Lembar A3'!AE42="","",'Form FGD RT Versi 1 Lembar A3'!AE42)</f>
        <v/>
      </c>
      <c r="H48" s="297" t="str">
        <f>IF('Form FGD RT Versi 1 Lembar A3'!AF42="","",'Form FGD RT Versi 1 Lembar A3'!AF42)</f>
        <v/>
      </c>
      <c r="I48" s="297" t="str">
        <f>IF('Form FGD RT Versi 1 Lembar A3'!AG42="","",'Form FGD RT Versi 1 Lembar A3'!AG42)</f>
        <v/>
      </c>
      <c r="J48" s="364" t="str">
        <f>IF('Form FGD RT Versi 1 Lembar A3'!AH42="","",'Form FGD RT Versi 1 Lembar A3'!AH42)</f>
        <v/>
      </c>
      <c r="K48" s="364" t="str">
        <f>IF('Form FGD RT Versi 1 Lembar A3'!AI42="","",'Form FGD RT Versi 1 Lembar A3'!AI42)</f>
        <v/>
      </c>
      <c r="L48" s="364" t="str">
        <f>IF('Form FGD RT Versi 1 Lembar A3'!AJ42="","",'Form FGD RT Versi 1 Lembar A3'!AJ42)</f>
        <v/>
      </c>
      <c r="M48" s="365" t="str">
        <f>IF('Form FGD RT Versi 1 Lembar A3'!AK42="","",'Form FGD RT Versi 1 Lembar A3'!AK42)</f>
        <v/>
      </c>
      <c r="N48" s="359" t="str">
        <f>IF('Form FGD RT Versi 1 Lembar A3'!AL42="","",'Form FGD RT Versi 1 Lembar A3'!AL42)</f>
        <v/>
      </c>
      <c r="O48" s="172" t="str">
        <f>IF('Form FGD RT Versi 1 Lembar A3'!AM42="","",'Form FGD RT Versi 1 Lembar A3'!AM42)</f>
        <v/>
      </c>
      <c r="P48" s="813" t="str">
        <f>IF('Form FGD RT Versi 1 Lembar A3'!AN42="","",'Form FGD RT Versi 1 Lembar A3'!AN42)</f>
        <v/>
      </c>
      <c r="Q48" s="382">
        <f t="shared" si="0"/>
        <v>1</v>
      </c>
      <c r="R48" s="172">
        <f>IF('Form FGD RT Versi 1 Lembar A3'!AO42="","",'Form FGD RT Versi 1 Lembar A3'!AO42)</f>
        <v>1</v>
      </c>
      <c r="S48" s="365" t="str">
        <f>IF('Form FGD RT Versi 1 Lembar A3'!AP42="","",'Form FGD RT Versi 1 Lembar A3'!AP42)</f>
        <v/>
      </c>
      <c r="T48" s="359" t="str">
        <f>IF('Form FGD RT Versi 1 Lembar A3'!AQ42="","",'Form FGD RT Versi 1 Lembar A3'!AQ42)</f>
        <v/>
      </c>
      <c r="U48" s="368">
        <f t="shared" si="1"/>
        <v>1</v>
      </c>
    </row>
    <row r="49" spans="2:21" ht="18.75" customHeight="1" x14ac:dyDescent="0.25">
      <c r="B49" s="156">
        <v>33</v>
      </c>
      <c r="C49" s="68" t="str">
        <f>A.1_Update!C49</f>
        <v>MARTO PAWIRO</v>
      </c>
      <c r="D49" s="172">
        <f>IF('Form FGD RT Versi 1 Lembar A3'!AB43="","",'Form FGD RT Versi 1 Lembar A3'!AB43)</f>
        <v>1</v>
      </c>
      <c r="E49" s="297" t="str">
        <f>IF('Form FGD RT Versi 1 Lembar A3'!AC43="","",'Form FGD RT Versi 1 Lembar A3'!AC43)</f>
        <v/>
      </c>
      <c r="F49" s="297" t="str">
        <f>IF('Form FGD RT Versi 1 Lembar A3'!AD43="","",'Form FGD RT Versi 1 Lembar A3'!AD43)</f>
        <v/>
      </c>
      <c r="G49" s="297" t="str">
        <f>IF('Form FGD RT Versi 1 Lembar A3'!AE43="","",'Form FGD RT Versi 1 Lembar A3'!AE43)</f>
        <v/>
      </c>
      <c r="H49" s="297" t="str">
        <f>IF('Form FGD RT Versi 1 Lembar A3'!AF43="","",'Form FGD RT Versi 1 Lembar A3'!AF43)</f>
        <v/>
      </c>
      <c r="I49" s="297" t="str">
        <f>IF('Form FGD RT Versi 1 Lembar A3'!AG43="","",'Form FGD RT Versi 1 Lembar A3'!AG43)</f>
        <v/>
      </c>
      <c r="J49" s="364" t="str">
        <f>IF('Form FGD RT Versi 1 Lembar A3'!AH43="","",'Form FGD RT Versi 1 Lembar A3'!AH43)</f>
        <v/>
      </c>
      <c r="K49" s="364" t="str">
        <f>IF('Form FGD RT Versi 1 Lembar A3'!AI43="","",'Form FGD RT Versi 1 Lembar A3'!AI43)</f>
        <v/>
      </c>
      <c r="L49" s="364" t="str">
        <f>IF('Form FGD RT Versi 1 Lembar A3'!AJ43="","",'Form FGD RT Versi 1 Lembar A3'!AJ43)</f>
        <v/>
      </c>
      <c r="M49" s="365" t="str">
        <f>IF('Form FGD RT Versi 1 Lembar A3'!AK43="","",'Form FGD RT Versi 1 Lembar A3'!AK43)</f>
        <v/>
      </c>
      <c r="N49" s="359" t="str">
        <f>IF('Form FGD RT Versi 1 Lembar A3'!AL43="","",'Form FGD RT Versi 1 Lembar A3'!AL43)</f>
        <v/>
      </c>
      <c r="O49" s="172" t="str">
        <f>IF('Form FGD RT Versi 1 Lembar A3'!AM43="","",'Form FGD RT Versi 1 Lembar A3'!AM43)</f>
        <v/>
      </c>
      <c r="P49" s="813" t="str">
        <f>IF('Form FGD RT Versi 1 Lembar A3'!AN43="","",'Form FGD RT Versi 1 Lembar A3'!AN43)</f>
        <v/>
      </c>
      <c r="Q49" s="382">
        <f t="shared" si="0"/>
        <v>1</v>
      </c>
      <c r="R49" s="172">
        <f>IF('Form FGD RT Versi 1 Lembar A3'!AO43="","",'Form FGD RT Versi 1 Lembar A3'!AO43)</f>
        <v>1</v>
      </c>
      <c r="S49" s="365" t="str">
        <f>IF('Form FGD RT Versi 1 Lembar A3'!AP43="","",'Form FGD RT Versi 1 Lembar A3'!AP43)</f>
        <v/>
      </c>
      <c r="T49" s="359" t="str">
        <f>IF('Form FGD RT Versi 1 Lembar A3'!AQ43="","",'Form FGD RT Versi 1 Lembar A3'!AQ43)</f>
        <v/>
      </c>
      <c r="U49" s="368">
        <f t="shared" si="1"/>
        <v>1</v>
      </c>
    </row>
    <row r="50" spans="2:21" ht="18.75" customHeight="1" x14ac:dyDescent="0.25">
      <c r="B50" s="156">
        <v>34</v>
      </c>
      <c r="C50" s="68" t="str">
        <f>A.1_Update!C50</f>
        <v>ALI MAHMUDI</v>
      </c>
      <c r="D50" s="172">
        <f>IF('Form FGD RT Versi 1 Lembar A3'!AB44="","",'Form FGD RT Versi 1 Lembar A3'!AB44)</f>
        <v>1</v>
      </c>
      <c r="E50" s="297" t="str">
        <f>IF('Form FGD RT Versi 1 Lembar A3'!AC44="","",'Form FGD RT Versi 1 Lembar A3'!AC44)</f>
        <v/>
      </c>
      <c r="F50" s="297" t="str">
        <f>IF('Form FGD RT Versi 1 Lembar A3'!AD44="","",'Form FGD RT Versi 1 Lembar A3'!AD44)</f>
        <v/>
      </c>
      <c r="G50" s="297" t="str">
        <f>IF('Form FGD RT Versi 1 Lembar A3'!AE44="","",'Form FGD RT Versi 1 Lembar A3'!AE44)</f>
        <v/>
      </c>
      <c r="H50" s="297" t="str">
        <f>IF('Form FGD RT Versi 1 Lembar A3'!AF44="","",'Form FGD RT Versi 1 Lembar A3'!AF44)</f>
        <v/>
      </c>
      <c r="I50" s="297" t="str">
        <f>IF('Form FGD RT Versi 1 Lembar A3'!AG44="","",'Form FGD RT Versi 1 Lembar A3'!AG44)</f>
        <v/>
      </c>
      <c r="J50" s="364" t="str">
        <f>IF('Form FGD RT Versi 1 Lembar A3'!AH44="","",'Form FGD RT Versi 1 Lembar A3'!AH44)</f>
        <v/>
      </c>
      <c r="K50" s="364" t="str">
        <f>IF('Form FGD RT Versi 1 Lembar A3'!AI44="","",'Form FGD RT Versi 1 Lembar A3'!AI44)</f>
        <v/>
      </c>
      <c r="L50" s="364" t="str">
        <f>IF('Form FGD RT Versi 1 Lembar A3'!AJ44="","",'Form FGD RT Versi 1 Lembar A3'!AJ44)</f>
        <v/>
      </c>
      <c r="M50" s="365" t="str">
        <f>IF('Form FGD RT Versi 1 Lembar A3'!AK44="","",'Form FGD RT Versi 1 Lembar A3'!AK44)</f>
        <v/>
      </c>
      <c r="N50" s="359" t="str">
        <f>IF('Form FGD RT Versi 1 Lembar A3'!AL44="","",'Form FGD RT Versi 1 Lembar A3'!AL44)</f>
        <v/>
      </c>
      <c r="O50" s="172" t="str">
        <f>IF('Form FGD RT Versi 1 Lembar A3'!AM44="","",'Form FGD RT Versi 1 Lembar A3'!AM44)</f>
        <v/>
      </c>
      <c r="P50" s="813" t="str">
        <f>IF('Form FGD RT Versi 1 Lembar A3'!AN44="","",'Form FGD RT Versi 1 Lembar A3'!AN44)</f>
        <v/>
      </c>
      <c r="Q50" s="382">
        <f t="shared" si="0"/>
        <v>1</v>
      </c>
      <c r="R50" s="172">
        <f>IF('Form FGD RT Versi 1 Lembar A3'!AO44="","",'Form FGD RT Versi 1 Lembar A3'!AO44)</f>
        <v>1</v>
      </c>
      <c r="S50" s="365" t="str">
        <f>IF('Form FGD RT Versi 1 Lembar A3'!AP44="","",'Form FGD RT Versi 1 Lembar A3'!AP44)</f>
        <v/>
      </c>
      <c r="T50" s="359" t="str">
        <f>IF('Form FGD RT Versi 1 Lembar A3'!AQ44="","",'Form FGD RT Versi 1 Lembar A3'!AQ44)</f>
        <v/>
      </c>
      <c r="U50" s="368">
        <f t="shared" si="1"/>
        <v>1</v>
      </c>
    </row>
    <row r="51" spans="2:21" ht="18.75" customHeight="1" x14ac:dyDescent="0.25">
      <c r="B51" s="156">
        <v>35</v>
      </c>
      <c r="C51" s="68" t="str">
        <f>A.1_Update!C51</f>
        <v>AGUS SETIYONO</v>
      </c>
      <c r="D51" s="172">
        <f>IF('Form FGD RT Versi 1 Lembar A3'!AB45="","",'Form FGD RT Versi 1 Lembar A3'!AB45)</f>
        <v>1</v>
      </c>
      <c r="E51" s="297" t="str">
        <f>IF('Form FGD RT Versi 1 Lembar A3'!AC45="","",'Form FGD RT Versi 1 Lembar A3'!AC45)</f>
        <v/>
      </c>
      <c r="F51" s="297" t="str">
        <f>IF('Form FGD RT Versi 1 Lembar A3'!AD45="","",'Form FGD RT Versi 1 Lembar A3'!AD45)</f>
        <v/>
      </c>
      <c r="G51" s="297" t="str">
        <f>IF('Form FGD RT Versi 1 Lembar A3'!AE45="","",'Form FGD RT Versi 1 Lembar A3'!AE45)</f>
        <v/>
      </c>
      <c r="H51" s="297" t="str">
        <f>IF('Form FGD RT Versi 1 Lembar A3'!AF45="","",'Form FGD RT Versi 1 Lembar A3'!AF45)</f>
        <v/>
      </c>
      <c r="I51" s="297" t="str">
        <f>IF('Form FGD RT Versi 1 Lembar A3'!AG45="","",'Form FGD RT Versi 1 Lembar A3'!AG45)</f>
        <v/>
      </c>
      <c r="J51" s="364" t="str">
        <f>IF('Form FGD RT Versi 1 Lembar A3'!AH45="","",'Form FGD RT Versi 1 Lembar A3'!AH45)</f>
        <v/>
      </c>
      <c r="K51" s="364" t="str">
        <f>IF('Form FGD RT Versi 1 Lembar A3'!AI45="","",'Form FGD RT Versi 1 Lembar A3'!AI45)</f>
        <v/>
      </c>
      <c r="L51" s="364" t="str">
        <f>IF('Form FGD RT Versi 1 Lembar A3'!AJ45="","",'Form FGD RT Versi 1 Lembar A3'!AJ45)</f>
        <v/>
      </c>
      <c r="M51" s="365" t="str">
        <f>IF('Form FGD RT Versi 1 Lembar A3'!AK45="","",'Form FGD RT Versi 1 Lembar A3'!AK45)</f>
        <v/>
      </c>
      <c r="N51" s="359" t="str">
        <f>IF('Form FGD RT Versi 1 Lembar A3'!AL45="","",'Form FGD RT Versi 1 Lembar A3'!AL45)</f>
        <v/>
      </c>
      <c r="O51" s="172" t="str">
        <f>IF('Form FGD RT Versi 1 Lembar A3'!AM45="","",'Form FGD RT Versi 1 Lembar A3'!AM45)</f>
        <v/>
      </c>
      <c r="P51" s="813" t="str">
        <f>IF('Form FGD RT Versi 1 Lembar A3'!AN45="","",'Form FGD RT Versi 1 Lembar A3'!AN45)</f>
        <v/>
      </c>
      <c r="Q51" s="382">
        <f t="shared" si="0"/>
        <v>1</v>
      </c>
      <c r="R51" s="172">
        <f>IF('Form FGD RT Versi 1 Lembar A3'!AO45="","",'Form FGD RT Versi 1 Lembar A3'!AO45)</f>
        <v>1</v>
      </c>
      <c r="S51" s="365" t="str">
        <f>IF('Form FGD RT Versi 1 Lembar A3'!AP45="","",'Form FGD RT Versi 1 Lembar A3'!AP45)</f>
        <v/>
      </c>
      <c r="T51" s="359" t="str">
        <f>IF('Form FGD RT Versi 1 Lembar A3'!AQ45="","",'Form FGD RT Versi 1 Lembar A3'!AQ45)</f>
        <v/>
      </c>
      <c r="U51" s="368">
        <f t="shared" si="1"/>
        <v>1</v>
      </c>
    </row>
    <row r="52" spans="2:21" ht="18.75" customHeight="1" x14ac:dyDescent="0.25">
      <c r="B52" s="156">
        <v>36</v>
      </c>
      <c r="C52" s="68" t="str">
        <f>A.1_Update!C52</f>
        <v>DUWI TEGUH SANTOSO</v>
      </c>
      <c r="D52" s="172">
        <f>IF('Form FGD RT Versi 1 Lembar A3'!AB46="","",'Form FGD RT Versi 1 Lembar A3'!AB46)</f>
        <v>1</v>
      </c>
      <c r="E52" s="297" t="str">
        <f>IF('Form FGD RT Versi 1 Lembar A3'!AC46="","",'Form FGD RT Versi 1 Lembar A3'!AC46)</f>
        <v/>
      </c>
      <c r="F52" s="297" t="str">
        <f>IF('Form FGD RT Versi 1 Lembar A3'!AD46="","",'Form FGD RT Versi 1 Lembar A3'!AD46)</f>
        <v/>
      </c>
      <c r="G52" s="297" t="str">
        <f>IF('Form FGD RT Versi 1 Lembar A3'!AE46="","",'Form FGD RT Versi 1 Lembar A3'!AE46)</f>
        <v/>
      </c>
      <c r="H52" s="297" t="str">
        <f>IF('Form FGD RT Versi 1 Lembar A3'!AF46="","",'Form FGD RT Versi 1 Lembar A3'!AF46)</f>
        <v/>
      </c>
      <c r="I52" s="297" t="str">
        <f>IF('Form FGD RT Versi 1 Lembar A3'!AG46="","",'Form FGD RT Versi 1 Lembar A3'!AG46)</f>
        <v/>
      </c>
      <c r="J52" s="364" t="str">
        <f>IF('Form FGD RT Versi 1 Lembar A3'!AH46="","",'Form FGD RT Versi 1 Lembar A3'!AH46)</f>
        <v/>
      </c>
      <c r="K52" s="364" t="str">
        <f>IF('Form FGD RT Versi 1 Lembar A3'!AI46="","",'Form FGD RT Versi 1 Lembar A3'!AI46)</f>
        <v/>
      </c>
      <c r="L52" s="364" t="str">
        <f>IF('Form FGD RT Versi 1 Lembar A3'!AJ46="","",'Form FGD RT Versi 1 Lembar A3'!AJ46)</f>
        <v/>
      </c>
      <c r="M52" s="365" t="str">
        <f>IF('Form FGD RT Versi 1 Lembar A3'!AK46="","",'Form FGD RT Versi 1 Lembar A3'!AK46)</f>
        <v/>
      </c>
      <c r="N52" s="359" t="str">
        <f>IF('Form FGD RT Versi 1 Lembar A3'!AL46="","",'Form FGD RT Versi 1 Lembar A3'!AL46)</f>
        <v/>
      </c>
      <c r="O52" s="172" t="str">
        <f>IF('Form FGD RT Versi 1 Lembar A3'!AM46="","",'Form FGD RT Versi 1 Lembar A3'!AM46)</f>
        <v/>
      </c>
      <c r="P52" s="813" t="str">
        <f>IF('Form FGD RT Versi 1 Lembar A3'!AN46="","",'Form FGD RT Versi 1 Lembar A3'!AN46)</f>
        <v/>
      </c>
      <c r="Q52" s="382">
        <f t="shared" si="0"/>
        <v>1</v>
      </c>
      <c r="R52" s="172">
        <f>IF('Form FGD RT Versi 1 Lembar A3'!AO46="","",'Form FGD RT Versi 1 Lembar A3'!AO46)</f>
        <v>1</v>
      </c>
      <c r="S52" s="365" t="str">
        <f>IF('Form FGD RT Versi 1 Lembar A3'!AP46="","",'Form FGD RT Versi 1 Lembar A3'!AP46)</f>
        <v/>
      </c>
      <c r="T52" s="359" t="str">
        <f>IF('Form FGD RT Versi 1 Lembar A3'!AQ46="","",'Form FGD RT Versi 1 Lembar A3'!AQ46)</f>
        <v/>
      </c>
      <c r="U52" s="368">
        <f t="shared" si="1"/>
        <v>1</v>
      </c>
    </row>
    <row r="53" spans="2:21" ht="18.75" customHeight="1" x14ac:dyDescent="0.25">
      <c r="B53" s="156">
        <v>37</v>
      </c>
      <c r="C53" s="68" t="str">
        <f>A.1_Update!C53</f>
        <v>SIGIT SUYANTO</v>
      </c>
      <c r="D53" s="172">
        <f>IF('Form FGD RT Versi 1 Lembar A3'!AB47="","",'Form FGD RT Versi 1 Lembar A3'!AB47)</f>
        <v>1</v>
      </c>
      <c r="E53" s="297" t="str">
        <f>IF('Form FGD RT Versi 1 Lembar A3'!AC47="","",'Form FGD RT Versi 1 Lembar A3'!AC47)</f>
        <v/>
      </c>
      <c r="F53" s="297" t="str">
        <f>IF('Form FGD RT Versi 1 Lembar A3'!AD47="","",'Form FGD RT Versi 1 Lembar A3'!AD47)</f>
        <v/>
      </c>
      <c r="G53" s="297" t="str">
        <f>IF('Form FGD RT Versi 1 Lembar A3'!AE47="","",'Form FGD RT Versi 1 Lembar A3'!AE47)</f>
        <v/>
      </c>
      <c r="H53" s="297" t="str">
        <f>IF('Form FGD RT Versi 1 Lembar A3'!AF47="","",'Form FGD RT Versi 1 Lembar A3'!AF47)</f>
        <v/>
      </c>
      <c r="I53" s="297" t="str">
        <f>IF('Form FGD RT Versi 1 Lembar A3'!AG47="","",'Form FGD RT Versi 1 Lembar A3'!AG47)</f>
        <v/>
      </c>
      <c r="J53" s="364" t="str">
        <f>IF('Form FGD RT Versi 1 Lembar A3'!AH47="","",'Form FGD RT Versi 1 Lembar A3'!AH47)</f>
        <v/>
      </c>
      <c r="K53" s="364" t="str">
        <f>IF('Form FGD RT Versi 1 Lembar A3'!AI47="","",'Form FGD RT Versi 1 Lembar A3'!AI47)</f>
        <v/>
      </c>
      <c r="L53" s="364" t="str">
        <f>IF('Form FGD RT Versi 1 Lembar A3'!AJ47="","",'Form FGD RT Versi 1 Lembar A3'!AJ47)</f>
        <v/>
      </c>
      <c r="M53" s="365" t="str">
        <f>IF('Form FGD RT Versi 1 Lembar A3'!AK47="","",'Form FGD RT Versi 1 Lembar A3'!AK47)</f>
        <v/>
      </c>
      <c r="N53" s="359" t="str">
        <f>IF('Form FGD RT Versi 1 Lembar A3'!AL47="","",'Form FGD RT Versi 1 Lembar A3'!AL47)</f>
        <v/>
      </c>
      <c r="O53" s="172" t="str">
        <f>IF('Form FGD RT Versi 1 Lembar A3'!AM47="","",'Form FGD RT Versi 1 Lembar A3'!AM47)</f>
        <v/>
      </c>
      <c r="P53" s="813" t="str">
        <f>IF('Form FGD RT Versi 1 Lembar A3'!AN47="","",'Form FGD RT Versi 1 Lembar A3'!AN47)</f>
        <v/>
      </c>
      <c r="Q53" s="382">
        <f t="shared" si="0"/>
        <v>1</v>
      </c>
      <c r="R53" s="172">
        <f>IF('Form FGD RT Versi 1 Lembar A3'!AO47="","",'Form FGD RT Versi 1 Lembar A3'!AO47)</f>
        <v>1</v>
      </c>
      <c r="S53" s="365" t="str">
        <f>IF('Form FGD RT Versi 1 Lembar A3'!AP47="","",'Form FGD RT Versi 1 Lembar A3'!AP47)</f>
        <v/>
      </c>
      <c r="T53" s="359" t="str">
        <f>IF('Form FGD RT Versi 1 Lembar A3'!AQ47="","",'Form FGD RT Versi 1 Lembar A3'!AQ47)</f>
        <v/>
      </c>
      <c r="U53" s="368">
        <f t="shared" si="1"/>
        <v>1</v>
      </c>
    </row>
    <row r="54" spans="2:21" ht="18.75" customHeight="1" x14ac:dyDescent="0.25">
      <c r="B54" s="156">
        <v>38</v>
      </c>
      <c r="C54" s="68" t="str">
        <f>A.1_Update!C54</f>
        <v>ISMADI</v>
      </c>
      <c r="D54" s="172">
        <f>IF('Form FGD RT Versi 1 Lembar A3'!AB48="","",'Form FGD RT Versi 1 Lembar A3'!AB48)</f>
        <v>1</v>
      </c>
      <c r="E54" s="297" t="str">
        <f>IF('Form FGD RT Versi 1 Lembar A3'!AC48="","",'Form FGD RT Versi 1 Lembar A3'!AC48)</f>
        <v/>
      </c>
      <c r="F54" s="297" t="str">
        <f>IF('Form FGD RT Versi 1 Lembar A3'!AD48="","",'Form FGD RT Versi 1 Lembar A3'!AD48)</f>
        <v/>
      </c>
      <c r="G54" s="297" t="str">
        <f>IF('Form FGD RT Versi 1 Lembar A3'!AE48="","",'Form FGD RT Versi 1 Lembar A3'!AE48)</f>
        <v/>
      </c>
      <c r="H54" s="297" t="str">
        <f>IF('Form FGD RT Versi 1 Lembar A3'!AF48="","",'Form FGD RT Versi 1 Lembar A3'!AF48)</f>
        <v/>
      </c>
      <c r="I54" s="297" t="str">
        <f>IF('Form FGD RT Versi 1 Lembar A3'!AG48="","",'Form FGD RT Versi 1 Lembar A3'!AG48)</f>
        <v/>
      </c>
      <c r="J54" s="364" t="str">
        <f>IF('Form FGD RT Versi 1 Lembar A3'!AH48="","",'Form FGD RT Versi 1 Lembar A3'!AH48)</f>
        <v/>
      </c>
      <c r="K54" s="364" t="str">
        <f>IF('Form FGD RT Versi 1 Lembar A3'!AI48="","",'Form FGD RT Versi 1 Lembar A3'!AI48)</f>
        <v/>
      </c>
      <c r="L54" s="364" t="str">
        <f>IF('Form FGD RT Versi 1 Lembar A3'!AJ48="","",'Form FGD RT Versi 1 Lembar A3'!AJ48)</f>
        <v/>
      </c>
      <c r="M54" s="365" t="str">
        <f>IF('Form FGD RT Versi 1 Lembar A3'!AK48="","",'Form FGD RT Versi 1 Lembar A3'!AK48)</f>
        <v/>
      </c>
      <c r="N54" s="359" t="str">
        <f>IF('Form FGD RT Versi 1 Lembar A3'!AL48="","",'Form FGD RT Versi 1 Lembar A3'!AL48)</f>
        <v/>
      </c>
      <c r="O54" s="172" t="str">
        <f>IF('Form FGD RT Versi 1 Lembar A3'!AM48="","",'Form FGD RT Versi 1 Lembar A3'!AM48)</f>
        <v/>
      </c>
      <c r="P54" s="813" t="str">
        <f>IF('Form FGD RT Versi 1 Lembar A3'!AN48="","",'Form FGD RT Versi 1 Lembar A3'!AN48)</f>
        <v/>
      </c>
      <c r="Q54" s="382">
        <f t="shared" si="0"/>
        <v>1</v>
      </c>
      <c r="R54" s="172">
        <f>IF('Form FGD RT Versi 1 Lembar A3'!AO48="","",'Form FGD RT Versi 1 Lembar A3'!AO48)</f>
        <v>1</v>
      </c>
      <c r="S54" s="365" t="str">
        <f>IF('Form FGD RT Versi 1 Lembar A3'!AP48="","",'Form FGD RT Versi 1 Lembar A3'!AP48)</f>
        <v/>
      </c>
      <c r="T54" s="359" t="str">
        <f>IF('Form FGD RT Versi 1 Lembar A3'!AQ48="","",'Form FGD RT Versi 1 Lembar A3'!AQ48)</f>
        <v/>
      </c>
      <c r="U54" s="368">
        <f t="shared" si="1"/>
        <v>1</v>
      </c>
    </row>
    <row r="55" spans="2:21" ht="18.75" customHeight="1" x14ac:dyDescent="0.25">
      <c r="B55" s="156">
        <v>39</v>
      </c>
      <c r="C55" s="68" t="str">
        <f>A.1_Update!C55</f>
        <v>SULTONI</v>
      </c>
      <c r="D55" s="172">
        <f>IF('Form FGD RT Versi 1 Lembar A3'!AB49="","",'Form FGD RT Versi 1 Lembar A3'!AB49)</f>
        <v>1</v>
      </c>
      <c r="E55" s="297" t="str">
        <f>IF('Form FGD RT Versi 1 Lembar A3'!AC49="","",'Form FGD RT Versi 1 Lembar A3'!AC49)</f>
        <v/>
      </c>
      <c r="F55" s="297" t="str">
        <f>IF('Form FGD RT Versi 1 Lembar A3'!AD49="","",'Form FGD RT Versi 1 Lembar A3'!AD49)</f>
        <v/>
      </c>
      <c r="G55" s="297" t="str">
        <f>IF('Form FGD RT Versi 1 Lembar A3'!AE49="","",'Form FGD RT Versi 1 Lembar A3'!AE49)</f>
        <v/>
      </c>
      <c r="H55" s="297" t="str">
        <f>IF('Form FGD RT Versi 1 Lembar A3'!AF49="","",'Form FGD RT Versi 1 Lembar A3'!AF49)</f>
        <v/>
      </c>
      <c r="I55" s="297" t="str">
        <f>IF('Form FGD RT Versi 1 Lembar A3'!AG49="","",'Form FGD RT Versi 1 Lembar A3'!AG49)</f>
        <v/>
      </c>
      <c r="J55" s="364" t="str">
        <f>IF('Form FGD RT Versi 1 Lembar A3'!AH49="","",'Form FGD RT Versi 1 Lembar A3'!AH49)</f>
        <v/>
      </c>
      <c r="K55" s="364" t="str">
        <f>IF('Form FGD RT Versi 1 Lembar A3'!AI49="","",'Form FGD RT Versi 1 Lembar A3'!AI49)</f>
        <v/>
      </c>
      <c r="L55" s="364" t="str">
        <f>IF('Form FGD RT Versi 1 Lembar A3'!AJ49="","",'Form FGD RT Versi 1 Lembar A3'!AJ49)</f>
        <v/>
      </c>
      <c r="M55" s="365" t="str">
        <f>IF('Form FGD RT Versi 1 Lembar A3'!AK49="","",'Form FGD RT Versi 1 Lembar A3'!AK49)</f>
        <v/>
      </c>
      <c r="N55" s="359" t="str">
        <f>IF('Form FGD RT Versi 1 Lembar A3'!AL49="","",'Form FGD RT Versi 1 Lembar A3'!AL49)</f>
        <v/>
      </c>
      <c r="O55" s="172" t="str">
        <f>IF('Form FGD RT Versi 1 Lembar A3'!AM49="","",'Form FGD RT Versi 1 Lembar A3'!AM49)</f>
        <v/>
      </c>
      <c r="P55" s="813" t="str">
        <f>IF('Form FGD RT Versi 1 Lembar A3'!AN49="","",'Form FGD RT Versi 1 Lembar A3'!AN49)</f>
        <v/>
      </c>
      <c r="Q55" s="382">
        <f t="shared" si="0"/>
        <v>1</v>
      </c>
      <c r="R55" s="172">
        <f>IF('Form FGD RT Versi 1 Lembar A3'!AO49="","",'Form FGD RT Versi 1 Lembar A3'!AO49)</f>
        <v>1</v>
      </c>
      <c r="S55" s="365" t="str">
        <f>IF('Form FGD RT Versi 1 Lembar A3'!AP49="","",'Form FGD RT Versi 1 Lembar A3'!AP49)</f>
        <v/>
      </c>
      <c r="T55" s="359" t="str">
        <f>IF('Form FGD RT Versi 1 Lembar A3'!AQ49="","",'Form FGD RT Versi 1 Lembar A3'!AQ49)</f>
        <v/>
      </c>
      <c r="U55" s="368">
        <f t="shared" si="1"/>
        <v>1</v>
      </c>
    </row>
    <row r="56" spans="2:21" ht="18.75" customHeight="1" x14ac:dyDescent="0.25">
      <c r="B56" s="156">
        <v>40</v>
      </c>
      <c r="C56" s="68" t="str">
        <f>A.1_Update!C56</f>
        <v>PUJIANTO</v>
      </c>
      <c r="D56" s="172">
        <f>IF('Form FGD RT Versi 1 Lembar A3'!AB50="","",'Form FGD RT Versi 1 Lembar A3'!AB50)</f>
        <v>1</v>
      </c>
      <c r="E56" s="297" t="str">
        <f>IF('Form FGD RT Versi 1 Lembar A3'!AC50="","",'Form FGD RT Versi 1 Lembar A3'!AC50)</f>
        <v/>
      </c>
      <c r="F56" s="297" t="str">
        <f>IF('Form FGD RT Versi 1 Lembar A3'!AD50="","",'Form FGD RT Versi 1 Lembar A3'!AD50)</f>
        <v/>
      </c>
      <c r="G56" s="297" t="str">
        <f>IF('Form FGD RT Versi 1 Lembar A3'!AE50="","",'Form FGD RT Versi 1 Lembar A3'!AE50)</f>
        <v/>
      </c>
      <c r="H56" s="297" t="str">
        <f>IF('Form FGD RT Versi 1 Lembar A3'!AF50="","",'Form FGD RT Versi 1 Lembar A3'!AF50)</f>
        <v/>
      </c>
      <c r="I56" s="297" t="str">
        <f>IF('Form FGD RT Versi 1 Lembar A3'!AG50="","",'Form FGD RT Versi 1 Lembar A3'!AG50)</f>
        <v/>
      </c>
      <c r="J56" s="364" t="str">
        <f>IF('Form FGD RT Versi 1 Lembar A3'!AH50="","",'Form FGD RT Versi 1 Lembar A3'!AH50)</f>
        <v/>
      </c>
      <c r="K56" s="364" t="str">
        <f>IF('Form FGD RT Versi 1 Lembar A3'!AI50="","",'Form FGD RT Versi 1 Lembar A3'!AI50)</f>
        <v/>
      </c>
      <c r="L56" s="364" t="str">
        <f>IF('Form FGD RT Versi 1 Lembar A3'!AJ50="","",'Form FGD RT Versi 1 Lembar A3'!AJ50)</f>
        <v/>
      </c>
      <c r="M56" s="365" t="str">
        <f>IF('Form FGD RT Versi 1 Lembar A3'!AK50="","",'Form FGD RT Versi 1 Lembar A3'!AK50)</f>
        <v/>
      </c>
      <c r="N56" s="359" t="str">
        <f>IF('Form FGD RT Versi 1 Lembar A3'!AL50="","",'Form FGD RT Versi 1 Lembar A3'!AL50)</f>
        <v/>
      </c>
      <c r="O56" s="172" t="str">
        <f>IF('Form FGD RT Versi 1 Lembar A3'!AM50="","",'Form FGD RT Versi 1 Lembar A3'!AM50)</f>
        <v/>
      </c>
      <c r="P56" s="813" t="str">
        <f>IF('Form FGD RT Versi 1 Lembar A3'!AN50="","",'Form FGD RT Versi 1 Lembar A3'!AN50)</f>
        <v/>
      </c>
      <c r="Q56" s="382">
        <f t="shared" si="0"/>
        <v>1</v>
      </c>
      <c r="R56" s="172">
        <f>IF('Form FGD RT Versi 1 Lembar A3'!AO50="","",'Form FGD RT Versi 1 Lembar A3'!AO50)</f>
        <v>1</v>
      </c>
      <c r="S56" s="365" t="str">
        <f>IF('Form FGD RT Versi 1 Lembar A3'!AP50="","",'Form FGD RT Versi 1 Lembar A3'!AP50)</f>
        <v/>
      </c>
      <c r="T56" s="359" t="str">
        <f>IF('Form FGD RT Versi 1 Lembar A3'!AQ50="","",'Form FGD RT Versi 1 Lembar A3'!AQ50)</f>
        <v/>
      </c>
      <c r="U56" s="368">
        <f t="shared" si="1"/>
        <v>1</v>
      </c>
    </row>
    <row r="57" spans="2:21" ht="18.75" customHeight="1" x14ac:dyDescent="0.25">
      <c r="B57" s="156">
        <v>41</v>
      </c>
      <c r="C57" s="68" t="str">
        <f>A.1_Update!C57</f>
        <v/>
      </c>
      <c r="D57" s="172" t="str">
        <f>IF('Form FGD RT Versi 1 Lembar A3'!AB51="","",'Form FGD RT Versi 1 Lembar A3'!AB51)</f>
        <v/>
      </c>
      <c r="E57" s="297" t="str">
        <f>IF('Form FGD RT Versi 1 Lembar A3'!AC51="","",'Form FGD RT Versi 1 Lembar A3'!AC51)</f>
        <v/>
      </c>
      <c r="F57" s="297" t="str">
        <f>IF('Form FGD RT Versi 1 Lembar A3'!AD51="","",'Form FGD RT Versi 1 Lembar A3'!AD51)</f>
        <v/>
      </c>
      <c r="G57" s="297" t="str">
        <f>IF('Form FGD RT Versi 1 Lembar A3'!AE51="","",'Form FGD RT Versi 1 Lembar A3'!AE51)</f>
        <v/>
      </c>
      <c r="H57" s="297" t="str">
        <f>IF('Form FGD RT Versi 1 Lembar A3'!AF51="","",'Form FGD RT Versi 1 Lembar A3'!AF51)</f>
        <v/>
      </c>
      <c r="I57" s="297" t="str">
        <f>IF('Form FGD RT Versi 1 Lembar A3'!AG51="","",'Form FGD RT Versi 1 Lembar A3'!AG51)</f>
        <v/>
      </c>
      <c r="J57" s="364" t="str">
        <f>IF('Form FGD RT Versi 1 Lembar A3'!AH51="","",'Form FGD RT Versi 1 Lembar A3'!AH51)</f>
        <v/>
      </c>
      <c r="K57" s="364" t="str">
        <f>IF('Form FGD RT Versi 1 Lembar A3'!AI51="","",'Form FGD RT Versi 1 Lembar A3'!AI51)</f>
        <v/>
      </c>
      <c r="L57" s="364" t="str">
        <f>IF('Form FGD RT Versi 1 Lembar A3'!AJ51="","",'Form FGD RT Versi 1 Lembar A3'!AJ51)</f>
        <v/>
      </c>
      <c r="M57" s="365" t="str">
        <f>IF('Form FGD RT Versi 1 Lembar A3'!AK51="","",'Form FGD RT Versi 1 Lembar A3'!AK51)</f>
        <v/>
      </c>
      <c r="N57" s="359" t="str">
        <f>IF('Form FGD RT Versi 1 Lembar A3'!AL51="","",'Form FGD RT Versi 1 Lembar A3'!AL51)</f>
        <v/>
      </c>
      <c r="O57" s="172" t="str">
        <f>IF('Form FGD RT Versi 1 Lembar A3'!AM51="","",'Form FGD RT Versi 1 Lembar A3'!AM51)</f>
        <v/>
      </c>
      <c r="P57" s="813" t="str">
        <f>IF('Form FGD RT Versi 1 Lembar A3'!AN51="","",'Form FGD RT Versi 1 Lembar A3'!AN51)</f>
        <v/>
      </c>
      <c r="Q57" s="382" t="str">
        <f t="shared" si="0"/>
        <v/>
      </c>
      <c r="R57" s="172" t="str">
        <f>IF('Form FGD RT Versi 1 Lembar A3'!AO51="","",'Form FGD RT Versi 1 Lembar A3'!AO51)</f>
        <v/>
      </c>
      <c r="S57" s="365" t="str">
        <f>IF('Form FGD RT Versi 1 Lembar A3'!AP51="","",'Form FGD RT Versi 1 Lembar A3'!AP51)</f>
        <v/>
      </c>
      <c r="T57" s="359" t="str">
        <f>IF('Form FGD RT Versi 1 Lembar A3'!AQ51="","",'Form FGD RT Versi 1 Lembar A3'!AQ51)</f>
        <v/>
      </c>
      <c r="U57" s="368" t="str">
        <f t="shared" si="1"/>
        <v/>
      </c>
    </row>
    <row r="58" spans="2:21" ht="18.75" customHeight="1" x14ac:dyDescent="0.25">
      <c r="B58" s="156">
        <v>42</v>
      </c>
      <c r="C58" s="68" t="str">
        <f>A.1_Update!C58</f>
        <v/>
      </c>
      <c r="D58" s="172" t="str">
        <f>IF('Form FGD RT Versi 1 Lembar A3'!AB52="","",'Form FGD RT Versi 1 Lembar A3'!AB52)</f>
        <v/>
      </c>
      <c r="E58" s="297" t="str">
        <f>IF('Form FGD RT Versi 1 Lembar A3'!AC52="","",'Form FGD RT Versi 1 Lembar A3'!AC52)</f>
        <v/>
      </c>
      <c r="F58" s="297" t="str">
        <f>IF('Form FGD RT Versi 1 Lembar A3'!AD52="","",'Form FGD RT Versi 1 Lembar A3'!AD52)</f>
        <v/>
      </c>
      <c r="G58" s="297" t="str">
        <f>IF('Form FGD RT Versi 1 Lembar A3'!AE52="","",'Form FGD RT Versi 1 Lembar A3'!AE52)</f>
        <v/>
      </c>
      <c r="H58" s="297" t="str">
        <f>IF('Form FGD RT Versi 1 Lembar A3'!AF52="","",'Form FGD RT Versi 1 Lembar A3'!AF52)</f>
        <v/>
      </c>
      <c r="I58" s="297" t="str">
        <f>IF('Form FGD RT Versi 1 Lembar A3'!AG52="","",'Form FGD RT Versi 1 Lembar A3'!AG52)</f>
        <v/>
      </c>
      <c r="J58" s="364" t="str">
        <f>IF('Form FGD RT Versi 1 Lembar A3'!AH52="","",'Form FGD RT Versi 1 Lembar A3'!AH52)</f>
        <v/>
      </c>
      <c r="K58" s="364" t="str">
        <f>IF('Form FGD RT Versi 1 Lembar A3'!AI52="","",'Form FGD RT Versi 1 Lembar A3'!AI52)</f>
        <v/>
      </c>
      <c r="L58" s="364" t="str">
        <f>IF('Form FGD RT Versi 1 Lembar A3'!AJ52="","",'Form FGD RT Versi 1 Lembar A3'!AJ52)</f>
        <v/>
      </c>
      <c r="M58" s="365" t="str">
        <f>IF('Form FGD RT Versi 1 Lembar A3'!AK52="","",'Form FGD RT Versi 1 Lembar A3'!AK52)</f>
        <v/>
      </c>
      <c r="N58" s="359" t="str">
        <f>IF('Form FGD RT Versi 1 Lembar A3'!AL52="","",'Form FGD RT Versi 1 Lembar A3'!AL52)</f>
        <v/>
      </c>
      <c r="O58" s="172" t="str">
        <f>IF('Form FGD RT Versi 1 Lembar A3'!AM52="","",'Form FGD RT Versi 1 Lembar A3'!AM52)</f>
        <v/>
      </c>
      <c r="P58" s="813" t="str">
        <f>IF('Form FGD RT Versi 1 Lembar A3'!AN52="","",'Form FGD RT Versi 1 Lembar A3'!AN52)</f>
        <v/>
      </c>
      <c r="Q58" s="382" t="str">
        <f t="shared" si="0"/>
        <v/>
      </c>
      <c r="R58" s="172" t="str">
        <f>IF('Form FGD RT Versi 1 Lembar A3'!AO52="","",'Form FGD RT Versi 1 Lembar A3'!AO52)</f>
        <v/>
      </c>
      <c r="S58" s="365" t="str">
        <f>IF('Form FGD RT Versi 1 Lembar A3'!AP52="","",'Form FGD RT Versi 1 Lembar A3'!AP52)</f>
        <v/>
      </c>
      <c r="T58" s="359" t="str">
        <f>IF('Form FGD RT Versi 1 Lembar A3'!AQ52="","",'Form FGD RT Versi 1 Lembar A3'!AQ52)</f>
        <v/>
      </c>
      <c r="U58" s="368" t="str">
        <f t="shared" si="1"/>
        <v/>
      </c>
    </row>
    <row r="59" spans="2:21" ht="18.75" customHeight="1" x14ac:dyDescent="0.25">
      <c r="B59" s="156">
        <v>43</v>
      </c>
      <c r="C59" s="68" t="str">
        <f>A.1_Update!C59</f>
        <v/>
      </c>
      <c r="D59" s="172" t="str">
        <f>IF('Form FGD RT Versi 1 Lembar A3'!AB53="","",'Form FGD RT Versi 1 Lembar A3'!AB53)</f>
        <v/>
      </c>
      <c r="E59" s="297" t="str">
        <f>IF('Form FGD RT Versi 1 Lembar A3'!AC53="","",'Form FGD RT Versi 1 Lembar A3'!AC53)</f>
        <v/>
      </c>
      <c r="F59" s="297" t="str">
        <f>IF('Form FGD RT Versi 1 Lembar A3'!AD53="","",'Form FGD RT Versi 1 Lembar A3'!AD53)</f>
        <v/>
      </c>
      <c r="G59" s="297" t="str">
        <f>IF('Form FGD RT Versi 1 Lembar A3'!AE53="","",'Form FGD RT Versi 1 Lembar A3'!AE53)</f>
        <v/>
      </c>
      <c r="H59" s="297" t="str">
        <f>IF('Form FGD RT Versi 1 Lembar A3'!AF53="","",'Form FGD RT Versi 1 Lembar A3'!AF53)</f>
        <v/>
      </c>
      <c r="I59" s="297" t="str">
        <f>IF('Form FGD RT Versi 1 Lembar A3'!AG53="","",'Form FGD RT Versi 1 Lembar A3'!AG53)</f>
        <v/>
      </c>
      <c r="J59" s="364" t="str">
        <f>IF('Form FGD RT Versi 1 Lembar A3'!AH53="","",'Form FGD RT Versi 1 Lembar A3'!AH53)</f>
        <v/>
      </c>
      <c r="K59" s="364" t="str">
        <f>IF('Form FGD RT Versi 1 Lembar A3'!AI53="","",'Form FGD RT Versi 1 Lembar A3'!AI53)</f>
        <v/>
      </c>
      <c r="L59" s="364" t="str">
        <f>IF('Form FGD RT Versi 1 Lembar A3'!AJ53="","",'Form FGD RT Versi 1 Lembar A3'!AJ53)</f>
        <v/>
      </c>
      <c r="M59" s="365" t="str">
        <f>IF('Form FGD RT Versi 1 Lembar A3'!AK53="","",'Form FGD RT Versi 1 Lembar A3'!AK53)</f>
        <v/>
      </c>
      <c r="N59" s="359" t="str">
        <f>IF('Form FGD RT Versi 1 Lembar A3'!AL53="","",'Form FGD RT Versi 1 Lembar A3'!AL53)</f>
        <v/>
      </c>
      <c r="O59" s="172" t="str">
        <f>IF('Form FGD RT Versi 1 Lembar A3'!AM53="","",'Form FGD RT Versi 1 Lembar A3'!AM53)</f>
        <v/>
      </c>
      <c r="P59" s="813" t="str">
        <f>IF('Form FGD RT Versi 1 Lembar A3'!AN53="","",'Form FGD RT Versi 1 Lembar A3'!AN53)</f>
        <v/>
      </c>
      <c r="Q59" s="382" t="str">
        <f t="shared" si="0"/>
        <v/>
      </c>
      <c r="R59" s="172" t="str">
        <f>IF('Form FGD RT Versi 1 Lembar A3'!AO53="","",'Form FGD RT Versi 1 Lembar A3'!AO53)</f>
        <v/>
      </c>
      <c r="S59" s="365" t="str">
        <f>IF('Form FGD RT Versi 1 Lembar A3'!AP53="","",'Form FGD RT Versi 1 Lembar A3'!AP53)</f>
        <v/>
      </c>
      <c r="T59" s="359" t="str">
        <f>IF('Form FGD RT Versi 1 Lembar A3'!AQ53="","",'Form FGD RT Versi 1 Lembar A3'!AQ53)</f>
        <v/>
      </c>
      <c r="U59" s="368" t="str">
        <f t="shared" si="1"/>
        <v/>
      </c>
    </row>
    <row r="60" spans="2:21" ht="18.75" customHeight="1" x14ac:dyDescent="0.25">
      <c r="B60" s="156">
        <v>44</v>
      </c>
      <c r="C60" s="68" t="str">
        <f>A.1_Update!C60</f>
        <v/>
      </c>
      <c r="D60" s="172" t="str">
        <f>IF('Form FGD RT Versi 1 Lembar A3'!AB54="","",'Form FGD RT Versi 1 Lembar A3'!AB54)</f>
        <v/>
      </c>
      <c r="E60" s="297" t="str">
        <f>IF('Form FGD RT Versi 1 Lembar A3'!AC54="","",'Form FGD RT Versi 1 Lembar A3'!AC54)</f>
        <v/>
      </c>
      <c r="F60" s="297" t="str">
        <f>IF('Form FGD RT Versi 1 Lembar A3'!AD54="","",'Form FGD RT Versi 1 Lembar A3'!AD54)</f>
        <v/>
      </c>
      <c r="G60" s="297" t="str">
        <f>IF('Form FGD RT Versi 1 Lembar A3'!AE54="","",'Form FGD RT Versi 1 Lembar A3'!AE54)</f>
        <v/>
      </c>
      <c r="H60" s="297" t="str">
        <f>IF('Form FGD RT Versi 1 Lembar A3'!AF54="","",'Form FGD RT Versi 1 Lembar A3'!AF54)</f>
        <v/>
      </c>
      <c r="I60" s="297" t="str">
        <f>IF('Form FGD RT Versi 1 Lembar A3'!AG54="","",'Form FGD RT Versi 1 Lembar A3'!AG54)</f>
        <v/>
      </c>
      <c r="J60" s="364" t="str">
        <f>IF('Form FGD RT Versi 1 Lembar A3'!AH54="","",'Form FGD RT Versi 1 Lembar A3'!AH54)</f>
        <v/>
      </c>
      <c r="K60" s="364" t="str">
        <f>IF('Form FGD RT Versi 1 Lembar A3'!AI54="","",'Form FGD RT Versi 1 Lembar A3'!AI54)</f>
        <v/>
      </c>
      <c r="L60" s="364" t="str">
        <f>IF('Form FGD RT Versi 1 Lembar A3'!AJ54="","",'Form FGD RT Versi 1 Lembar A3'!AJ54)</f>
        <v/>
      </c>
      <c r="M60" s="365" t="str">
        <f>IF('Form FGD RT Versi 1 Lembar A3'!AK54="","",'Form FGD RT Versi 1 Lembar A3'!AK54)</f>
        <v/>
      </c>
      <c r="N60" s="359" t="str">
        <f>IF('Form FGD RT Versi 1 Lembar A3'!AL54="","",'Form FGD RT Versi 1 Lembar A3'!AL54)</f>
        <v/>
      </c>
      <c r="O60" s="172" t="str">
        <f>IF('Form FGD RT Versi 1 Lembar A3'!AM54="","",'Form FGD RT Versi 1 Lembar A3'!AM54)</f>
        <v/>
      </c>
      <c r="P60" s="813" t="str">
        <f>IF('Form FGD RT Versi 1 Lembar A3'!AN54="","",'Form FGD RT Versi 1 Lembar A3'!AN54)</f>
        <v/>
      </c>
      <c r="Q60" s="382" t="str">
        <f t="shared" si="0"/>
        <v/>
      </c>
      <c r="R60" s="172" t="str">
        <f>IF('Form FGD RT Versi 1 Lembar A3'!AO54="","",'Form FGD RT Versi 1 Lembar A3'!AO54)</f>
        <v/>
      </c>
      <c r="S60" s="365" t="str">
        <f>IF('Form FGD RT Versi 1 Lembar A3'!AP54="","",'Form FGD RT Versi 1 Lembar A3'!AP54)</f>
        <v/>
      </c>
      <c r="T60" s="359" t="str">
        <f>IF('Form FGD RT Versi 1 Lembar A3'!AQ54="","",'Form FGD RT Versi 1 Lembar A3'!AQ54)</f>
        <v/>
      </c>
      <c r="U60" s="368" t="str">
        <f t="shared" si="1"/>
        <v/>
      </c>
    </row>
    <row r="61" spans="2:21" ht="18.75" customHeight="1" x14ac:dyDescent="0.25">
      <c r="B61" s="156">
        <v>45</v>
      </c>
      <c r="C61" s="68" t="str">
        <f>A.1_Update!C61</f>
        <v/>
      </c>
      <c r="D61" s="172" t="str">
        <f>IF('Form FGD RT Versi 1 Lembar A3'!AB55="","",'Form FGD RT Versi 1 Lembar A3'!AB55)</f>
        <v/>
      </c>
      <c r="E61" s="297" t="str">
        <f>IF('Form FGD RT Versi 1 Lembar A3'!AC55="","",'Form FGD RT Versi 1 Lembar A3'!AC55)</f>
        <v/>
      </c>
      <c r="F61" s="297" t="str">
        <f>IF('Form FGD RT Versi 1 Lembar A3'!AD55="","",'Form FGD RT Versi 1 Lembar A3'!AD55)</f>
        <v/>
      </c>
      <c r="G61" s="297" t="str">
        <f>IF('Form FGD RT Versi 1 Lembar A3'!AE55="","",'Form FGD RT Versi 1 Lembar A3'!AE55)</f>
        <v/>
      </c>
      <c r="H61" s="297" t="str">
        <f>IF('Form FGD RT Versi 1 Lembar A3'!AF55="","",'Form FGD RT Versi 1 Lembar A3'!AF55)</f>
        <v/>
      </c>
      <c r="I61" s="297" t="str">
        <f>IF('Form FGD RT Versi 1 Lembar A3'!AG55="","",'Form FGD RT Versi 1 Lembar A3'!AG55)</f>
        <v/>
      </c>
      <c r="J61" s="364" t="str">
        <f>IF('Form FGD RT Versi 1 Lembar A3'!AH55="","",'Form FGD RT Versi 1 Lembar A3'!AH55)</f>
        <v/>
      </c>
      <c r="K61" s="364" t="str">
        <f>IF('Form FGD RT Versi 1 Lembar A3'!AI55="","",'Form FGD RT Versi 1 Lembar A3'!AI55)</f>
        <v/>
      </c>
      <c r="L61" s="364" t="str">
        <f>IF('Form FGD RT Versi 1 Lembar A3'!AJ55="","",'Form FGD RT Versi 1 Lembar A3'!AJ55)</f>
        <v/>
      </c>
      <c r="M61" s="365" t="str">
        <f>IF('Form FGD RT Versi 1 Lembar A3'!AK55="","",'Form FGD RT Versi 1 Lembar A3'!AK55)</f>
        <v/>
      </c>
      <c r="N61" s="359" t="str">
        <f>IF('Form FGD RT Versi 1 Lembar A3'!AL55="","",'Form FGD RT Versi 1 Lembar A3'!AL55)</f>
        <v/>
      </c>
      <c r="O61" s="172" t="str">
        <f>IF('Form FGD RT Versi 1 Lembar A3'!AM55="","",'Form FGD RT Versi 1 Lembar A3'!AM55)</f>
        <v/>
      </c>
      <c r="P61" s="813" t="str">
        <f>IF('Form FGD RT Versi 1 Lembar A3'!AN55="","",'Form FGD RT Versi 1 Lembar A3'!AN55)</f>
        <v/>
      </c>
      <c r="Q61" s="382" t="str">
        <f t="shared" si="0"/>
        <v/>
      </c>
      <c r="R61" s="172" t="str">
        <f>IF('Form FGD RT Versi 1 Lembar A3'!AO55="","",'Form FGD RT Versi 1 Lembar A3'!AO55)</f>
        <v/>
      </c>
      <c r="S61" s="365" t="str">
        <f>IF('Form FGD RT Versi 1 Lembar A3'!AP55="","",'Form FGD RT Versi 1 Lembar A3'!AP55)</f>
        <v/>
      </c>
      <c r="T61" s="359" t="str">
        <f>IF('Form FGD RT Versi 1 Lembar A3'!AQ55="","",'Form FGD RT Versi 1 Lembar A3'!AQ55)</f>
        <v/>
      </c>
      <c r="U61" s="368" t="str">
        <f t="shared" si="1"/>
        <v/>
      </c>
    </row>
    <row r="62" spans="2:21" ht="18.75" customHeight="1" x14ac:dyDescent="0.25">
      <c r="B62" s="156">
        <v>46</v>
      </c>
      <c r="C62" s="68" t="str">
        <f>A.1_Update!C62</f>
        <v/>
      </c>
      <c r="D62" s="172" t="str">
        <f>IF('Form FGD RT Versi 1 Lembar A3'!AB56="","",'Form FGD RT Versi 1 Lembar A3'!AB56)</f>
        <v/>
      </c>
      <c r="E62" s="297" t="str">
        <f>IF('Form FGD RT Versi 1 Lembar A3'!AC56="","",'Form FGD RT Versi 1 Lembar A3'!AC56)</f>
        <v/>
      </c>
      <c r="F62" s="297" t="str">
        <f>IF('Form FGD RT Versi 1 Lembar A3'!AD56="","",'Form FGD RT Versi 1 Lembar A3'!AD56)</f>
        <v/>
      </c>
      <c r="G62" s="297" t="str">
        <f>IF('Form FGD RT Versi 1 Lembar A3'!AE56="","",'Form FGD RT Versi 1 Lembar A3'!AE56)</f>
        <v/>
      </c>
      <c r="H62" s="297" t="str">
        <f>IF('Form FGD RT Versi 1 Lembar A3'!AF56="","",'Form FGD RT Versi 1 Lembar A3'!AF56)</f>
        <v/>
      </c>
      <c r="I62" s="297" t="str">
        <f>IF('Form FGD RT Versi 1 Lembar A3'!AG56="","",'Form FGD RT Versi 1 Lembar A3'!AG56)</f>
        <v/>
      </c>
      <c r="J62" s="364" t="str">
        <f>IF('Form FGD RT Versi 1 Lembar A3'!AH56="","",'Form FGD RT Versi 1 Lembar A3'!AH56)</f>
        <v/>
      </c>
      <c r="K62" s="364" t="str">
        <f>IF('Form FGD RT Versi 1 Lembar A3'!AI56="","",'Form FGD RT Versi 1 Lembar A3'!AI56)</f>
        <v/>
      </c>
      <c r="L62" s="364" t="str">
        <f>IF('Form FGD RT Versi 1 Lembar A3'!AJ56="","",'Form FGD RT Versi 1 Lembar A3'!AJ56)</f>
        <v/>
      </c>
      <c r="M62" s="365" t="str">
        <f>IF('Form FGD RT Versi 1 Lembar A3'!AK56="","",'Form FGD RT Versi 1 Lembar A3'!AK56)</f>
        <v/>
      </c>
      <c r="N62" s="359" t="str">
        <f>IF('Form FGD RT Versi 1 Lembar A3'!AL56="","",'Form FGD RT Versi 1 Lembar A3'!AL56)</f>
        <v/>
      </c>
      <c r="O62" s="172" t="str">
        <f>IF('Form FGD RT Versi 1 Lembar A3'!AM56="","",'Form FGD RT Versi 1 Lembar A3'!AM56)</f>
        <v/>
      </c>
      <c r="P62" s="813" t="str">
        <f>IF('Form FGD RT Versi 1 Lembar A3'!AN56="","",'Form FGD RT Versi 1 Lembar A3'!AN56)</f>
        <v/>
      </c>
      <c r="Q62" s="382" t="str">
        <f t="shared" si="0"/>
        <v/>
      </c>
      <c r="R62" s="172" t="str">
        <f>IF('Form FGD RT Versi 1 Lembar A3'!AO56="","",'Form FGD RT Versi 1 Lembar A3'!AO56)</f>
        <v/>
      </c>
      <c r="S62" s="365" t="str">
        <f>IF('Form FGD RT Versi 1 Lembar A3'!AP56="","",'Form FGD RT Versi 1 Lembar A3'!AP56)</f>
        <v/>
      </c>
      <c r="T62" s="359" t="str">
        <f>IF('Form FGD RT Versi 1 Lembar A3'!AQ56="","",'Form FGD RT Versi 1 Lembar A3'!AQ56)</f>
        <v/>
      </c>
      <c r="U62" s="368" t="str">
        <f t="shared" si="1"/>
        <v/>
      </c>
    </row>
    <row r="63" spans="2:21" ht="18.75" customHeight="1" x14ac:dyDescent="0.25">
      <c r="B63" s="156">
        <v>47</v>
      </c>
      <c r="C63" s="68" t="str">
        <f>A.1_Update!C63</f>
        <v/>
      </c>
      <c r="D63" s="172" t="str">
        <f>IF('Form FGD RT Versi 1 Lembar A3'!AB57="","",'Form FGD RT Versi 1 Lembar A3'!AB57)</f>
        <v/>
      </c>
      <c r="E63" s="297" t="str">
        <f>IF('Form FGD RT Versi 1 Lembar A3'!AC57="","",'Form FGD RT Versi 1 Lembar A3'!AC57)</f>
        <v/>
      </c>
      <c r="F63" s="297" t="str">
        <f>IF('Form FGD RT Versi 1 Lembar A3'!AD57="","",'Form FGD RT Versi 1 Lembar A3'!AD57)</f>
        <v/>
      </c>
      <c r="G63" s="297" t="str">
        <f>IF('Form FGD RT Versi 1 Lembar A3'!AE57="","",'Form FGD RT Versi 1 Lembar A3'!AE57)</f>
        <v/>
      </c>
      <c r="H63" s="297" t="str">
        <f>IF('Form FGD RT Versi 1 Lembar A3'!AF57="","",'Form FGD RT Versi 1 Lembar A3'!AF57)</f>
        <v/>
      </c>
      <c r="I63" s="297" t="str">
        <f>IF('Form FGD RT Versi 1 Lembar A3'!AG57="","",'Form FGD RT Versi 1 Lembar A3'!AG57)</f>
        <v/>
      </c>
      <c r="J63" s="364" t="str">
        <f>IF('Form FGD RT Versi 1 Lembar A3'!AH57="","",'Form FGD RT Versi 1 Lembar A3'!AH57)</f>
        <v/>
      </c>
      <c r="K63" s="364" t="str">
        <f>IF('Form FGD RT Versi 1 Lembar A3'!AI57="","",'Form FGD RT Versi 1 Lembar A3'!AI57)</f>
        <v/>
      </c>
      <c r="L63" s="364" t="str">
        <f>IF('Form FGD RT Versi 1 Lembar A3'!AJ57="","",'Form FGD RT Versi 1 Lembar A3'!AJ57)</f>
        <v/>
      </c>
      <c r="M63" s="365" t="str">
        <f>IF('Form FGD RT Versi 1 Lembar A3'!AK57="","",'Form FGD RT Versi 1 Lembar A3'!AK57)</f>
        <v/>
      </c>
      <c r="N63" s="359" t="str">
        <f>IF('Form FGD RT Versi 1 Lembar A3'!AL57="","",'Form FGD RT Versi 1 Lembar A3'!AL57)</f>
        <v/>
      </c>
      <c r="O63" s="172" t="str">
        <f>IF('Form FGD RT Versi 1 Lembar A3'!AM57="","",'Form FGD RT Versi 1 Lembar A3'!AM57)</f>
        <v/>
      </c>
      <c r="P63" s="813" t="str">
        <f>IF('Form FGD RT Versi 1 Lembar A3'!AN57="","",'Form FGD RT Versi 1 Lembar A3'!AN57)</f>
        <v/>
      </c>
      <c r="Q63" s="382" t="str">
        <f t="shared" si="0"/>
        <v/>
      </c>
      <c r="R63" s="172" t="str">
        <f>IF('Form FGD RT Versi 1 Lembar A3'!AO57="","",'Form FGD RT Versi 1 Lembar A3'!AO57)</f>
        <v/>
      </c>
      <c r="S63" s="365" t="str">
        <f>IF('Form FGD RT Versi 1 Lembar A3'!AP57="","",'Form FGD RT Versi 1 Lembar A3'!AP57)</f>
        <v/>
      </c>
      <c r="T63" s="359" t="str">
        <f>IF('Form FGD RT Versi 1 Lembar A3'!AQ57="","",'Form FGD RT Versi 1 Lembar A3'!AQ57)</f>
        <v/>
      </c>
      <c r="U63" s="368" t="str">
        <f t="shared" si="1"/>
        <v/>
      </c>
    </row>
    <row r="64" spans="2:21" ht="18.75" customHeight="1" x14ac:dyDescent="0.25">
      <c r="B64" s="156">
        <v>48</v>
      </c>
      <c r="C64" s="68" t="str">
        <f>A.1_Update!C64</f>
        <v/>
      </c>
      <c r="D64" s="172" t="str">
        <f>IF('Form FGD RT Versi 1 Lembar A3'!AB58="","",'Form FGD RT Versi 1 Lembar A3'!AB58)</f>
        <v/>
      </c>
      <c r="E64" s="297" t="str">
        <f>IF('Form FGD RT Versi 1 Lembar A3'!AC58="","",'Form FGD RT Versi 1 Lembar A3'!AC58)</f>
        <v/>
      </c>
      <c r="F64" s="297" t="str">
        <f>IF('Form FGD RT Versi 1 Lembar A3'!AD58="","",'Form FGD RT Versi 1 Lembar A3'!AD58)</f>
        <v/>
      </c>
      <c r="G64" s="297" t="str">
        <f>IF('Form FGD RT Versi 1 Lembar A3'!AE58="","",'Form FGD RT Versi 1 Lembar A3'!AE58)</f>
        <v/>
      </c>
      <c r="H64" s="297" t="str">
        <f>IF('Form FGD RT Versi 1 Lembar A3'!AF58="","",'Form FGD RT Versi 1 Lembar A3'!AF58)</f>
        <v/>
      </c>
      <c r="I64" s="297" t="str">
        <f>IF('Form FGD RT Versi 1 Lembar A3'!AG58="","",'Form FGD RT Versi 1 Lembar A3'!AG58)</f>
        <v/>
      </c>
      <c r="J64" s="364" t="str">
        <f>IF('Form FGD RT Versi 1 Lembar A3'!AH58="","",'Form FGD RT Versi 1 Lembar A3'!AH58)</f>
        <v/>
      </c>
      <c r="K64" s="364" t="str">
        <f>IF('Form FGD RT Versi 1 Lembar A3'!AI58="","",'Form FGD RT Versi 1 Lembar A3'!AI58)</f>
        <v/>
      </c>
      <c r="L64" s="364" t="str">
        <f>IF('Form FGD RT Versi 1 Lembar A3'!AJ58="","",'Form FGD RT Versi 1 Lembar A3'!AJ58)</f>
        <v/>
      </c>
      <c r="M64" s="365" t="str">
        <f>IF('Form FGD RT Versi 1 Lembar A3'!AK58="","",'Form FGD RT Versi 1 Lembar A3'!AK58)</f>
        <v/>
      </c>
      <c r="N64" s="359" t="str">
        <f>IF('Form FGD RT Versi 1 Lembar A3'!AL58="","",'Form FGD RT Versi 1 Lembar A3'!AL58)</f>
        <v/>
      </c>
      <c r="O64" s="172" t="str">
        <f>IF('Form FGD RT Versi 1 Lembar A3'!AM58="","",'Form FGD RT Versi 1 Lembar A3'!AM58)</f>
        <v/>
      </c>
      <c r="P64" s="813" t="str">
        <f>IF('Form FGD RT Versi 1 Lembar A3'!AN58="","",'Form FGD RT Versi 1 Lembar A3'!AN58)</f>
        <v/>
      </c>
      <c r="Q64" s="382" t="str">
        <f t="shared" si="0"/>
        <v/>
      </c>
      <c r="R64" s="172" t="str">
        <f>IF('Form FGD RT Versi 1 Lembar A3'!AO58="","",'Form FGD RT Versi 1 Lembar A3'!AO58)</f>
        <v/>
      </c>
      <c r="S64" s="365" t="str">
        <f>IF('Form FGD RT Versi 1 Lembar A3'!AP58="","",'Form FGD RT Versi 1 Lembar A3'!AP58)</f>
        <v/>
      </c>
      <c r="T64" s="359" t="str">
        <f>IF('Form FGD RT Versi 1 Lembar A3'!AQ58="","",'Form FGD RT Versi 1 Lembar A3'!AQ58)</f>
        <v/>
      </c>
      <c r="U64" s="368" t="str">
        <f t="shared" si="1"/>
        <v/>
      </c>
    </row>
    <row r="65" spans="2:21" ht="18.75" customHeight="1" x14ac:dyDescent="0.25">
      <c r="B65" s="156">
        <v>49</v>
      </c>
      <c r="C65" s="68" t="str">
        <f>A.1_Update!C65</f>
        <v/>
      </c>
      <c r="D65" s="172" t="str">
        <f>IF('Form FGD RT Versi 1 Lembar A3'!AB59="","",'Form FGD RT Versi 1 Lembar A3'!AB59)</f>
        <v/>
      </c>
      <c r="E65" s="297" t="str">
        <f>IF('Form FGD RT Versi 1 Lembar A3'!AC59="","",'Form FGD RT Versi 1 Lembar A3'!AC59)</f>
        <v/>
      </c>
      <c r="F65" s="297" t="str">
        <f>IF('Form FGD RT Versi 1 Lembar A3'!AD59="","",'Form FGD RT Versi 1 Lembar A3'!AD59)</f>
        <v/>
      </c>
      <c r="G65" s="297" t="str">
        <f>IF('Form FGD RT Versi 1 Lembar A3'!AE59="","",'Form FGD RT Versi 1 Lembar A3'!AE59)</f>
        <v/>
      </c>
      <c r="H65" s="297" t="str">
        <f>IF('Form FGD RT Versi 1 Lembar A3'!AF59="","",'Form FGD RT Versi 1 Lembar A3'!AF59)</f>
        <v/>
      </c>
      <c r="I65" s="297" t="str">
        <f>IF('Form FGD RT Versi 1 Lembar A3'!AG59="","",'Form FGD RT Versi 1 Lembar A3'!AG59)</f>
        <v/>
      </c>
      <c r="J65" s="364" t="str">
        <f>IF('Form FGD RT Versi 1 Lembar A3'!AH59="","",'Form FGD RT Versi 1 Lembar A3'!AH59)</f>
        <v/>
      </c>
      <c r="K65" s="364" t="str">
        <f>IF('Form FGD RT Versi 1 Lembar A3'!AI59="","",'Form FGD RT Versi 1 Lembar A3'!AI59)</f>
        <v/>
      </c>
      <c r="L65" s="364" t="str">
        <f>IF('Form FGD RT Versi 1 Lembar A3'!AJ59="","",'Form FGD RT Versi 1 Lembar A3'!AJ59)</f>
        <v/>
      </c>
      <c r="M65" s="365" t="str">
        <f>IF('Form FGD RT Versi 1 Lembar A3'!AK59="","",'Form FGD RT Versi 1 Lembar A3'!AK59)</f>
        <v/>
      </c>
      <c r="N65" s="359" t="str">
        <f>IF('Form FGD RT Versi 1 Lembar A3'!AL59="","",'Form FGD RT Versi 1 Lembar A3'!AL59)</f>
        <v/>
      </c>
      <c r="O65" s="172" t="str">
        <f>IF('Form FGD RT Versi 1 Lembar A3'!AM59="","",'Form FGD RT Versi 1 Lembar A3'!AM59)</f>
        <v/>
      </c>
      <c r="P65" s="813" t="str">
        <f>IF('Form FGD RT Versi 1 Lembar A3'!AN59="","",'Form FGD RT Versi 1 Lembar A3'!AN59)</f>
        <v/>
      </c>
      <c r="Q65" s="382" t="str">
        <f t="shared" si="0"/>
        <v/>
      </c>
      <c r="R65" s="172" t="str">
        <f>IF('Form FGD RT Versi 1 Lembar A3'!AO59="","",'Form FGD RT Versi 1 Lembar A3'!AO59)</f>
        <v/>
      </c>
      <c r="S65" s="365" t="str">
        <f>IF('Form FGD RT Versi 1 Lembar A3'!AP59="","",'Form FGD RT Versi 1 Lembar A3'!AP59)</f>
        <v/>
      </c>
      <c r="T65" s="359" t="str">
        <f>IF('Form FGD RT Versi 1 Lembar A3'!AQ59="","",'Form FGD RT Versi 1 Lembar A3'!AQ59)</f>
        <v/>
      </c>
      <c r="U65" s="368" t="str">
        <f t="shared" si="1"/>
        <v/>
      </c>
    </row>
    <row r="66" spans="2:21" ht="18.75" customHeight="1" x14ac:dyDescent="0.25">
      <c r="B66" s="156">
        <v>50</v>
      </c>
      <c r="C66" s="68" t="str">
        <f>A.1_Update!C66</f>
        <v/>
      </c>
      <c r="D66" s="172" t="str">
        <f>IF('Form FGD RT Versi 1 Lembar A3'!AB60="","",'Form FGD RT Versi 1 Lembar A3'!AB60)</f>
        <v/>
      </c>
      <c r="E66" s="297" t="str">
        <f>IF('Form FGD RT Versi 1 Lembar A3'!AC60="","",'Form FGD RT Versi 1 Lembar A3'!AC60)</f>
        <v/>
      </c>
      <c r="F66" s="297" t="str">
        <f>IF('Form FGD RT Versi 1 Lembar A3'!AD60="","",'Form FGD RT Versi 1 Lembar A3'!AD60)</f>
        <v/>
      </c>
      <c r="G66" s="297" t="str">
        <f>IF('Form FGD RT Versi 1 Lembar A3'!AE60="","",'Form FGD RT Versi 1 Lembar A3'!AE60)</f>
        <v/>
      </c>
      <c r="H66" s="297" t="str">
        <f>IF('Form FGD RT Versi 1 Lembar A3'!AF60="","",'Form FGD RT Versi 1 Lembar A3'!AF60)</f>
        <v/>
      </c>
      <c r="I66" s="297" t="str">
        <f>IF('Form FGD RT Versi 1 Lembar A3'!AG60="","",'Form FGD RT Versi 1 Lembar A3'!AG60)</f>
        <v/>
      </c>
      <c r="J66" s="364" t="str">
        <f>IF('Form FGD RT Versi 1 Lembar A3'!AH60="","",'Form FGD RT Versi 1 Lembar A3'!AH60)</f>
        <v/>
      </c>
      <c r="K66" s="364" t="str">
        <f>IF('Form FGD RT Versi 1 Lembar A3'!AI60="","",'Form FGD RT Versi 1 Lembar A3'!AI60)</f>
        <v/>
      </c>
      <c r="L66" s="364" t="str">
        <f>IF('Form FGD RT Versi 1 Lembar A3'!AJ60="","",'Form FGD RT Versi 1 Lembar A3'!AJ60)</f>
        <v/>
      </c>
      <c r="M66" s="365" t="str">
        <f>IF('Form FGD RT Versi 1 Lembar A3'!AK60="","",'Form FGD RT Versi 1 Lembar A3'!AK60)</f>
        <v/>
      </c>
      <c r="N66" s="359" t="str">
        <f>IF('Form FGD RT Versi 1 Lembar A3'!AL60="","",'Form FGD RT Versi 1 Lembar A3'!AL60)</f>
        <v/>
      </c>
      <c r="O66" s="172" t="str">
        <f>IF('Form FGD RT Versi 1 Lembar A3'!AM60="","",'Form FGD RT Versi 1 Lembar A3'!AM60)</f>
        <v/>
      </c>
      <c r="P66" s="813" t="str">
        <f>IF('Form FGD RT Versi 1 Lembar A3'!AN60="","",'Form FGD RT Versi 1 Lembar A3'!AN60)</f>
        <v/>
      </c>
      <c r="Q66" s="382" t="str">
        <f t="shared" si="0"/>
        <v/>
      </c>
      <c r="R66" s="172" t="str">
        <f>IF('Form FGD RT Versi 1 Lembar A3'!AO60="","",'Form FGD RT Versi 1 Lembar A3'!AO60)</f>
        <v/>
      </c>
      <c r="S66" s="365" t="str">
        <f>IF('Form FGD RT Versi 1 Lembar A3'!AP60="","",'Form FGD RT Versi 1 Lembar A3'!AP60)</f>
        <v/>
      </c>
      <c r="T66" s="359" t="str">
        <f>IF('Form FGD RT Versi 1 Lembar A3'!AQ60="","",'Form FGD RT Versi 1 Lembar A3'!AQ60)</f>
        <v/>
      </c>
      <c r="U66" s="368" t="str">
        <f t="shared" si="1"/>
        <v/>
      </c>
    </row>
    <row r="67" spans="2:21" ht="18.75" customHeight="1" x14ac:dyDescent="0.25">
      <c r="B67" s="156">
        <v>51</v>
      </c>
      <c r="C67" s="68" t="str">
        <f>A.1_Update!C67</f>
        <v/>
      </c>
      <c r="D67" s="172" t="str">
        <f>IF('Form FGD RT Versi 1 Lembar A3'!AB61="","",'Form FGD RT Versi 1 Lembar A3'!AB61)</f>
        <v/>
      </c>
      <c r="E67" s="297" t="str">
        <f>IF('Form FGD RT Versi 1 Lembar A3'!AC61="","",'Form FGD RT Versi 1 Lembar A3'!AC61)</f>
        <v/>
      </c>
      <c r="F67" s="297" t="str">
        <f>IF('Form FGD RT Versi 1 Lembar A3'!AD61="","",'Form FGD RT Versi 1 Lembar A3'!AD61)</f>
        <v/>
      </c>
      <c r="G67" s="297" t="str">
        <f>IF('Form FGD RT Versi 1 Lembar A3'!AE61="","",'Form FGD RT Versi 1 Lembar A3'!AE61)</f>
        <v/>
      </c>
      <c r="H67" s="297" t="str">
        <f>IF('Form FGD RT Versi 1 Lembar A3'!AF61="","",'Form FGD RT Versi 1 Lembar A3'!AF61)</f>
        <v/>
      </c>
      <c r="I67" s="297" t="str">
        <f>IF('Form FGD RT Versi 1 Lembar A3'!AG61="","",'Form FGD RT Versi 1 Lembar A3'!AG61)</f>
        <v/>
      </c>
      <c r="J67" s="364" t="str">
        <f>IF('Form FGD RT Versi 1 Lembar A3'!AH61="","",'Form FGD RT Versi 1 Lembar A3'!AH61)</f>
        <v/>
      </c>
      <c r="K67" s="364" t="str">
        <f>IF('Form FGD RT Versi 1 Lembar A3'!AI61="","",'Form FGD RT Versi 1 Lembar A3'!AI61)</f>
        <v/>
      </c>
      <c r="L67" s="364" t="str">
        <f>IF('Form FGD RT Versi 1 Lembar A3'!AJ61="","",'Form FGD RT Versi 1 Lembar A3'!AJ61)</f>
        <v/>
      </c>
      <c r="M67" s="365" t="str">
        <f>IF('Form FGD RT Versi 1 Lembar A3'!AK61="","",'Form FGD RT Versi 1 Lembar A3'!AK61)</f>
        <v/>
      </c>
      <c r="N67" s="359" t="str">
        <f>IF('Form FGD RT Versi 1 Lembar A3'!AL61="","",'Form FGD RT Versi 1 Lembar A3'!AL61)</f>
        <v/>
      </c>
      <c r="O67" s="172" t="str">
        <f>IF('Form FGD RT Versi 1 Lembar A3'!AM61="","",'Form FGD RT Versi 1 Lembar A3'!AM61)</f>
        <v/>
      </c>
      <c r="P67" s="813" t="str">
        <f>IF('Form FGD RT Versi 1 Lembar A3'!AN61="","",'Form FGD RT Versi 1 Lembar A3'!AN61)</f>
        <v/>
      </c>
      <c r="Q67" s="382" t="str">
        <f t="shared" si="0"/>
        <v/>
      </c>
      <c r="R67" s="172" t="str">
        <f>IF('Form FGD RT Versi 1 Lembar A3'!AO61="","",'Form FGD RT Versi 1 Lembar A3'!AO61)</f>
        <v/>
      </c>
      <c r="S67" s="365" t="str">
        <f>IF('Form FGD RT Versi 1 Lembar A3'!AP61="","",'Form FGD RT Versi 1 Lembar A3'!AP61)</f>
        <v/>
      </c>
      <c r="T67" s="359" t="str">
        <f>IF('Form FGD RT Versi 1 Lembar A3'!AQ61="","",'Form FGD RT Versi 1 Lembar A3'!AQ61)</f>
        <v/>
      </c>
      <c r="U67" s="368" t="str">
        <f t="shared" si="1"/>
        <v/>
      </c>
    </row>
    <row r="68" spans="2:21" ht="18.75" customHeight="1" x14ac:dyDescent="0.25">
      <c r="B68" s="156">
        <v>52</v>
      </c>
      <c r="C68" s="68" t="str">
        <f>A.1_Update!C68</f>
        <v/>
      </c>
      <c r="D68" s="172" t="str">
        <f>IF('Form FGD RT Versi 1 Lembar A3'!AB62="","",'Form FGD RT Versi 1 Lembar A3'!AB62)</f>
        <v/>
      </c>
      <c r="E68" s="297" t="str">
        <f>IF('Form FGD RT Versi 1 Lembar A3'!AC62="","",'Form FGD RT Versi 1 Lembar A3'!AC62)</f>
        <v/>
      </c>
      <c r="F68" s="297" t="str">
        <f>IF('Form FGD RT Versi 1 Lembar A3'!AD62="","",'Form FGD RT Versi 1 Lembar A3'!AD62)</f>
        <v/>
      </c>
      <c r="G68" s="297" t="str">
        <f>IF('Form FGD RT Versi 1 Lembar A3'!AE62="","",'Form FGD RT Versi 1 Lembar A3'!AE62)</f>
        <v/>
      </c>
      <c r="H68" s="297" t="str">
        <f>IF('Form FGD RT Versi 1 Lembar A3'!AF62="","",'Form FGD RT Versi 1 Lembar A3'!AF62)</f>
        <v/>
      </c>
      <c r="I68" s="297" t="str">
        <f>IF('Form FGD RT Versi 1 Lembar A3'!AG62="","",'Form FGD RT Versi 1 Lembar A3'!AG62)</f>
        <v/>
      </c>
      <c r="J68" s="364" t="str">
        <f>IF('Form FGD RT Versi 1 Lembar A3'!AH62="","",'Form FGD RT Versi 1 Lembar A3'!AH62)</f>
        <v/>
      </c>
      <c r="K68" s="364" t="str">
        <f>IF('Form FGD RT Versi 1 Lembar A3'!AI62="","",'Form FGD RT Versi 1 Lembar A3'!AI62)</f>
        <v/>
      </c>
      <c r="L68" s="364" t="str">
        <f>IF('Form FGD RT Versi 1 Lembar A3'!AJ62="","",'Form FGD RT Versi 1 Lembar A3'!AJ62)</f>
        <v/>
      </c>
      <c r="M68" s="365" t="str">
        <f>IF('Form FGD RT Versi 1 Lembar A3'!AK62="","",'Form FGD RT Versi 1 Lembar A3'!AK62)</f>
        <v/>
      </c>
      <c r="N68" s="359" t="str">
        <f>IF('Form FGD RT Versi 1 Lembar A3'!AL62="","",'Form FGD RT Versi 1 Lembar A3'!AL62)</f>
        <v/>
      </c>
      <c r="O68" s="172" t="str">
        <f>IF('Form FGD RT Versi 1 Lembar A3'!AM62="","",'Form FGD RT Versi 1 Lembar A3'!AM62)</f>
        <v/>
      </c>
      <c r="P68" s="813" t="str">
        <f>IF('Form FGD RT Versi 1 Lembar A3'!AN62="","",'Form FGD RT Versi 1 Lembar A3'!AN62)</f>
        <v/>
      </c>
      <c r="Q68" s="382" t="str">
        <f t="shared" si="0"/>
        <v/>
      </c>
      <c r="R68" s="172" t="str">
        <f>IF('Form FGD RT Versi 1 Lembar A3'!AO62="","",'Form FGD RT Versi 1 Lembar A3'!AO62)</f>
        <v/>
      </c>
      <c r="S68" s="365" t="str">
        <f>IF('Form FGD RT Versi 1 Lembar A3'!AP62="","",'Form FGD RT Versi 1 Lembar A3'!AP62)</f>
        <v/>
      </c>
      <c r="T68" s="359" t="str">
        <f>IF('Form FGD RT Versi 1 Lembar A3'!AQ62="","",'Form FGD RT Versi 1 Lembar A3'!AQ62)</f>
        <v/>
      </c>
      <c r="U68" s="368" t="str">
        <f t="shared" si="1"/>
        <v/>
      </c>
    </row>
    <row r="69" spans="2:21" ht="18.75" customHeight="1" x14ac:dyDescent="0.25">
      <c r="B69" s="156">
        <v>53</v>
      </c>
      <c r="C69" s="68" t="str">
        <f>A.1_Update!C69</f>
        <v/>
      </c>
      <c r="D69" s="172" t="str">
        <f>IF('Form FGD RT Versi 1 Lembar A3'!AB63="","",'Form FGD RT Versi 1 Lembar A3'!AB63)</f>
        <v/>
      </c>
      <c r="E69" s="297" t="str">
        <f>IF('Form FGD RT Versi 1 Lembar A3'!AC63="","",'Form FGD RT Versi 1 Lembar A3'!AC63)</f>
        <v/>
      </c>
      <c r="F69" s="297" t="str">
        <f>IF('Form FGD RT Versi 1 Lembar A3'!AD63="","",'Form FGD RT Versi 1 Lembar A3'!AD63)</f>
        <v/>
      </c>
      <c r="G69" s="297" t="str">
        <f>IF('Form FGD RT Versi 1 Lembar A3'!AE63="","",'Form FGD RT Versi 1 Lembar A3'!AE63)</f>
        <v/>
      </c>
      <c r="H69" s="297" t="str">
        <f>IF('Form FGD RT Versi 1 Lembar A3'!AF63="","",'Form FGD RT Versi 1 Lembar A3'!AF63)</f>
        <v/>
      </c>
      <c r="I69" s="297" t="str">
        <f>IF('Form FGD RT Versi 1 Lembar A3'!AG63="","",'Form FGD RT Versi 1 Lembar A3'!AG63)</f>
        <v/>
      </c>
      <c r="J69" s="364" t="str">
        <f>IF('Form FGD RT Versi 1 Lembar A3'!AH63="","",'Form FGD RT Versi 1 Lembar A3'!AH63)</f>
        <v/>
      </c>
      <c r="K69" s="364" t="str">
        <f>IF('Form FGD RT Versi 1 Lembar A3'!AI63="","",'Form FGD RT Versi 1 Lembar A3'!AI63)</f>
        <v/>
      </c>
      <c r="L69" s="364" t="str">
        <f>IF('Form FGD RT Versi 1 Lembar A3'!AJ63="","",'Form FGD RT Versi 1 Lembar A3'!AJ63)</f>
        <v/>
      </c>
      <c r="M69" s="365" t="str">
        <f>IF('Form FGD RT Versi 1 Lembar A3'!AK63="","",'Form FGD RT Versi 1 Lembar A3'!AK63)</f>
        <v/>
      </c>
      <c r="N69" s="359" t="str">
        <f>IF('Form FGD RT Versi 1 Lembar A3'!AL63="","",'Form FGD RT Versi 1 Lembar A3'!AL63)</f>
        <v/>
      </c>
      <c r="O69" s="172" t="str">
        <f>IF('Form FGD RT Versi 1 Lembar A3'!AM63="","",'Form FGD RT Versi 1 Lembar A3'!AM63)</f>
        <v/>
      </c>
      <c r="P69" s="813" t="str">
        <f>IF('Form FGD RT Versi 1 Lembar A3'!AN63="","",'Form FGD RT Versi 1 Lembar A3'!AN63)</f>
        <v/>
      </c>
      <c r="Q69" s="382" t="str">
        <f t="shared" si="0"/>
        <v/>
      </c>
      <c r="R69" s="172" t="str">
        <f>IF('Form FGD RT Versi 1 Lembar A3'!AO63="","",'Form FGD RT Versi 1 Lembar A3'!AO63)</f>
        <v/>
      </c>
      <c r="S69" s="365" t="str">
        <f>IF('Form FGD RT Versi 1 Lembar A3'!AP63="","",'Form FGD RT Versi 1 Lembar A3'!AP63)</f>
        <v/>
      </c>
      <c r="T69" s="359" t="str">
        <f>IF('Form FGD RT Versi 1 Lembar A3'!AQ63="","",'Form FGD RT Versi 1 Lembar A3'!AQ63)</f>
        <v/>
      </c>
      <c r="U69" s="368" t="str">
        <f t="shared" si="1"/>
        <v/>
      </c>
    </row>
    <row r="70" spans="2:21" ht="18.75" customHeight="1" x14ac:dyDescent="0.25">
      <c r="B70" s="156">
        <v>54</v>
      </c>
      <c r="C70" s="68" t="str">
        <f>A.1_Update!C70</f>
        <v/>
      </c>
      <c r="D70" s="172" t="str">
        <f>IF('Form FGD RT Versi 1 Lembar A3'!AB64="","",'Form FGD RT Versi 1 Lembar A3'!AB64)</f>
        <v/>
      </c>
      <c r="E70" s="297" t="str">
        <f>IF('Form FGD RT Versi 1 Lembar A3'!AC64="","",'Form FGD RT Versi 1 Lembar A3'!AC64)</f>
        <v/>
      </c>
      <c r="F70" s="297" t="str">
        <f>IF('Form FGD RT Versi 1 Lembar A3'!AD64="","",'Form FGD RT Versi 1 Lembar A3'!AD64)</f>
        <v/>
      </c>
      <c r="G70" s="297" t="str">
        <f>IF('Form FGD RT Versi 1 Lembar A3'!AE64="","",'Form FGD RT Versi 1 Lembar A3'!AE64)</f>
        <v/>
      </c>
      <c r="H70" s="297" t="str">
        <f>IF('Form FGD RT Versi 1 Lembar A3'!AF64="","",'Form FGD RT Versi 1 Lembar A3'!AF64)</f>
        <v/>
      </c>
      <c r="I70" s="297" t="str">
        <f>IF('Form FGD RT Versi 1 Lembar A3'!AG64="","",'Form FGD RT Versi 1 Lembar A3'!AG64)</f>
        <v/>
      </c>
      <c r="J70" s="364" t="str">
        <f>IF('Form FGD RT Versi 1 Lembar A3'!AH64="","",'Form FGD RT Versi 1 Lembar A3'!AH64)</f>
        <v/>
      </c>
      <c r="K70" s="364" t="str">
        <f>IF('Form FGD RT Versi 1 Lembar A3'!AI64="","",'Form FGD RT Versi 1 Lembar A3'!AI64)</f>
        <v/>
      </c>
      <c r="L70" s="364" t="str">
        <f>IF('Form FGD RT Versi 1 Lembar A3'!AJ64="","",'Form FGD RT Versi 1 Lembar A3'!AJ64)</f>
        <v/>
      </c>
      <c r="M70" s="365" t="str">
        <f>IF('Form FGD RT Versi 1 Lembar A3'!AK64="","",'Form FGD RT Versi 1 Lembar A3'!AK64)</f>
        <v/>
      </c>
      <c r="N70" s="359" t="str">
        <f>IF('Form FGD RT Versi 1 Lembar A3'!AL64="","",'Form FGD RT Versi 1 Lembar A3'!AL64)</f>
        <v/>
      </c>
      <c r="O70" s="172" t="str">
        <f>IF('Form FGD RT Versi 1 Lembar A3'!AM64="","",'Form FGD RT Versi 1 Lembar A3'!AM64)</f>
        <v/>
      </c>
      <c r="P70" s="813" t="str">
        <f>IF('Form FGD RT Versi 1 Lembar A3'!AN64="","",'Form FGD RT Versi 1 Lembar A3'!AN64)</f>
        <v/>
      </c>
      <c r="Q70" s="382" t="str">
        <f t="shared" si="0"/>
        <v/>
      </c>
      <c r="R70" s="172" t="str">
        <f>IF('Form FGD RT Versi 1 Lembar A3'!AO64="","",'Form FGD RT Versi 1 Lembar A3'!AO64)</f>
        <v/>
      </c>
      <c r="S70" s="365" t="str">
        <f>IF('Form FGD RT Versi 1 Lembar A3'!AP64="","",'Form FGD RT Versi 1 Lembar A3'!AP64)</f>
        <v/>
      </c>
      <c r="T70" s="359" t="str">
        <f>IF('Form FGD RT Versi 1 Lembar A3'!AQ64="","",'Form FGD RT Versi 1 Lembar A3'!AQ64)</f>
        <v/>
      </c>
      <c r="U70" s="368" t="str">
        <f t="shared" si="1"/>
        <v/>
      </c>
    </row>
    <row r="71" spans="2:21" ht="18.75" customHeight="1" x14ac:dyDescent="0.25">
      <c r="B71" s="156">
        <v>55</v>
      </c>
      <c r="C71" s="68" t="str">
        <f>A.1_Update!C71</f>
        <v/>
      </c>
      <c r="D71" s="172" t="str">
        <f>IF('Form FGD RT Versi 1 Lembar A3'!AB65="","",'Form FGD RT Versi 1 Lembar A3'!AB65)</f>
        <v/>
      </c>
      <c r="E71" s="297" t="str">
        <f>IF('Form FGD RT Versi 1 Lembar A3'!AC65="","",'Form FGD RT Versi 1 Lembar A3'!AC65)</f>
        <v/>
      </c>
      <c r="F71" s="297" t="str">
        <f>IF('Form FGD RT Versi 1 Lembar A3'!AD65="","",'Form FGD RT Versi 1 Lembar A3'!AD65)</f>
        <v/>
      </c>
      <c r="G71" s="297" t="str">
        <f>IF('Form FGD RT Versi 1 Lembar A3'!AE65="","",'Form FGD RT Versi 1 Lembar A3'!AE65)</f>
        <v/>
      </c>
      <c r="H71" s="297" t="str">
        <f>IF('Form FGD RT Versi 1 Lembar A3'!AF65="","",'Form FGD RT Versi 1 Lembar A3'!AF65)</f>
        <v/>
      </c>
      <c r="I71" s="297" t="str">
        <f>IF('Form FGD RT Versi 1 Lembar A3'!AG65="","",'Form FGD RT Versi 1 Lembar A3'!AG65)</f>
        <v/>
      </c>
      <c r="J71" s="364" t="str">
        <f>IF('Form FGD RT Versi 1 Lembar A3'!AH65="","",'Form FGD RT Versi 1 Lembar A3'!AH65)</f>
        <v/>
      </c>
      <c r="K71" s="364" t="str">
        <f>IF('Form FGD RT Versi 1 Lembar A3'!AI65="","",'Form FGD RT Versi 1 Lembar A3'!AI65)</f>
        <v/>
      </c>
      <c r="L71" s="364" t="str">
        <f>IF('Form FGD RT Versi 1 Lembar A3'!AJ65="","",'Form FGD RT Versi 1 Lembar A3'!AJ65)</f>
        <v/>
      </c>
      <c r="M71" s="365" t="str">
        <f>IF('Form FGD RT Versi 1 Lembar A3'!AK65="","",'Form FGD RT Versi 1 Lembar A3'!AK65)</f>
        <v/>
      </c>
      <c r="N71" s="359" t="str">
        <f>IF('Form FGD RT Versi 1 Lembar A3'!AL65="","",'Form FGD RT Versi 1 Lembar A3'!AL65)</f>
        <v/>
      </c>
      <c r="O71" s="172" t="str">
        <f>IF('Form FGD RT Versi 1 Lembar A3'!AM65="","",'Form FGD RT Versi 1 Lembar A3'!AM65)</f>
        <v/>
      </c>
      <c r="P71" s="813" t="str">
        <f>IF('Form FGD RT Versi 1 Lembar A3'!AN65="","",'Form FGD RT Versi 1 Lembar A3'!AN65)</f>
        <v/>
      </c>
      <c r="Q71" s="382" t="str">
        <f t="shared" si="0"/>
        <v/>
      </c>
      <c r="R71" s="172" t="str">
        <f>IF('Form FGD RT Versi 1 Lembar A3'!AO65="","",'Form FGD RT Versi 1 Lembar A3'!AO65)</f>
        <v/>
      </c>
      <c r="S71" s="365" t="str">
        <f>IF('Form FGD RT Versi 1 Lembar A3'!AP65="","",'Form FGD RT Versi 1 Lembar A3'!AP65)</f>
        <v/>
      </c>
      <c r="T71" s="359" t="str">
        <f>IF('Form FGD RT Versi 1 Lembar A3'!AQ65="","",'Form FGD RT Versi 1 Lembar A3'!AQ65)</f>
        <v/>
      </c>
      <c r="U71" s="368" t="str">
        <f t="shared" si="1"/>
        <v/>
      </c>
    </row>
    <row r="72" spans="2:21" ht="18.75" customHeight="1" x14ac:dyDescent="0.25">
      <c r="B72" s="156">
        <v>56</v>
      </c>
      <c r="C72" s="68" t="str">
        <f>A.1_Update!C72</f>
        <v/>
      </c>
      <c r="D72" s="172" t="str">
        <f>IF('Form FGD RT Versi 1 Lembar A3'!AB66="","",'Form FGD RT Versi 1 Lembar A3'!AB66)</f>
        <v/>
      </c>
      <c r="E72" s="297" t="str">
        <f>IF('Form FGD RT Versi 1 Lembar A3'!AC66="","",'Form FGD RT Versi 1 Lembar A3'!AC66)</f>
        <v/>
      </c>
      <c r="F72" s="297" t="str">
        <f>IF('Form FGD RT Versi 1 Lembar A3'!AD66="","",'Form FGD RT Versi 1 Lembar A3'!AD66)</f>
        <v/>
      </c>
      <c r="G72" s="297" t="str">
        <f>IF('Form FGD RT Versi 1 Lembar A3'!AE66="","",'Form FGD RT Versi 1 Lembar A3'!AE66)</f>
        <v/>
      </c>
      <c r="H72" s="297" t="str">
        <f>IF('Form FGD RT Versi 1 Lembar A3'!AF66="","",'Form FGD RT Versi 1 Lembar A3'!AF66)</f>
        <v/>
      </c>
      <c r="I72" s="297" t="str">
        <f>IF('Form FGD RT Versi 1 Lembar A3'!AG66="","",'Form FGD RT Versi 1 Lembar A3'!AG66)</f>
        <v/>
      </c>
      <c r="J72" s="364" t="str">
        <f>IF('Form FGD RT Versi 1 Lembar A3'!AH66="","",'Form FGD RT Versi 1 Lembar A3'!AH66)</f>
        <v/>
      </c>
      <c r="K72" s="364" t="str">
        <f>IF('Form FGD RT Versi 1 Lembar A3'!AI66="","",'Form FGD RT Versi 1 Lembar A3'!AI66)</f>
        <v/>
      </c>
      <c r="L72" s="364" t="str">
        <f>IF('Form FGD RT Versi 1 Lembar A3'!AJ66="","",'Form FGD RT Versi 1 Lembar A3'!AJ66)</f>
        <v/>
      </c>
      <c r="M72" s="365" t="str">
        <f>IF('Form FGD RT Versi 1 Lembar A3'!AK66="","",'Form FGD RT Versi 1 Lembar A3'!AK66)</f>
        <v/>
      </c>
      <c r="N72" s="359" t="str">
        <f>IF('Form FGD RT Versi 1 Lembar A3'!AL66="","",'Form FGD RT Versi 1 Lembar A3'!AL66)</f>
        <v/>
      </c>
      <c r="O72" s="172" t="str">
        <f>IF('Form FGD RT Versi 1 Lembar A3'!AM66="","",'Form FGD RT Versi 1 Lembar A3'!AM66)</f>
        <v/>
      </c>
      <c r="P72" s="813" t="str">
        <f>IF('Form FGD RT Versi 1 Lembar A3'!AN66="","",'Form FGD RT Versi 1 Lembar A3'!AN66)</f>
        <v/>
      </c>
      <c r="Q72" s="382" t="str">
        <f t="shared" si="0"/>
        <v/>
      </c>
      <c r="R72" s="172" t="str">
        <f>IF('Form FGD RT Versi 1 Lembar A3'!AO66="","",'Form FGD RT Versi 1 Lembar A3'!AO66)</f>
        <v/>
      </c>
      <c r="S72" s="365" t="str">
        <f>IF('Form FGD RT Versi 1 Lembar A3'!AP66="","",'Form FGD RT Versi 1 Lembar A3'!AP66)</f>
        <v/>
      </c>
      <c r="T72" s="359" t="str">
        <f>IF('Form FGD RT Versi 1 Lembar A3'!AQ66="","",'Form FGD RT Versi 1 Lembar A3'!AQ66)</f>
        <v/>
      </c>
      <c r="U72" s="368" t="str">
        <f t="shared" si="1"/>
        <v/>
      </c>
    </row>
    <row r="73" spans="2:21" ht="18.75" customHeight="1" x14ac:dyDescent="0.25">
      <c r="B73" s="156">
        <v>57</v>
      </c>
      <c r="C73" s="68" t="str">
        <f>A.1_Update!C73</f>
        <v/>
      </c>
      <c r="D73" s="172" t="str">
        <f>IF('Form FGD RT Versi 1 Lembar A3'!AB67="","",'Form FGD RT Versi 1 Lembar A3'!AB67)</f>
        <v/>
      </c>
      <c r="E73" s="297" t="str">
        <f>IF('Form FGD RT Versi 1 Lembar A3'!AC67="","",'Form FGD RT Versi 1 Lembar A3'!AC67)</f>
        <v/>
      </c>
      <c r="F73" s="297" t="str">
        <f>IF('Form FGD RT Versi 1 Lembar A3'!AD67="","",'Form FGD RT Versi 1 Lembar A3'!AD67)</f>
        <v/>
      </c>
      <c r="G73" s="297" t="str">
        <f>IF('Form FGD RT Versi 1 Lembar A3'!AE67="","",'Form FGD RT Versi 1 Lembar A3'!AE67)</f>
        <v/>
      </c>
      <c r="H73" s="297" t="str">
        <f>IF('Form FGD RT Versi 1 Lembar A3'!AF67="","",'Form FGD RT Versi 1 Lembar A3'!AF67)</f>
        <v/>
      </c>
      <c r="I73" s="297" t="str">
        <f>IF('Form FGD RT Versi 1 Lembar A3'!AG67="","",'Form FGD RT Versi 1 Lembar A3'!AG67)</f>
        <v/>
      </c>
      <c r="J73" s="364" t="str">
        <f>IF('Form FGD RT Versi 1 Lembar A3'!AH67="","",'Form FGD RT Versi 1 Lembar A3'!AH67)</f>
        <v/>
      </c>
      <c r="K73" s="364" t="str">
        <f>IF('Form FGD RT Versi 1 Lembar A3'!AI67="","",'Form FGD RT Versi 1 Lembar A3'!AI67)</f>
        <v/>
      </c>
      <c r="L73" s="364" t="str">
        <f>IF('Form FGD RT Versi 1 Lembar A3'!AJ67="","",'Form FGD RT Versi 1 Lembar A3'!AJ67)</f>
        <v/>
      </c>
      <c r="M73" s="365" t="str">
        <f>IF('Form FGD RT Versi 1 Lembar A3'!AK67="","",'Form FGD RT Versi 1 Lembar A3'!AK67)</f>
        <v/>
      </c>
      <c r="N73" s="359" t="str">
        <f>IF('Form FGD RT Versi 1 Lembar A3'!AL67="","",'Form FGD RT Versi 1 Lembar A3'!AL67)</f>
        <v/>
      </c>
      <c r="O73" s="172" t="str">
        <f>IF('Form FGD RT Versi 1 Lembar A3'!AM67="","",'Form FGD RT Versi 1 Lembar A3'!AM67)</f>
        <v/>
      </c>
      <c r="P73" s="813" t="str">
        <f>IF('Form FGD RT Versi 1 Lembar A3'!AN67="","",'Form FGD RT Versi 1 Lembar A3'!AN67)</f>
        <v/>
      </c>
      <c r="Q73" s="382" t="str">
        <f t="shared" si="0"/>
        <v/>
      </c>
      <c r="R73" s="172" t="str">
        <f>IF('Form FGD RT Versi 1 Lembar A3'!AO67="","",'Form FGD RT Versi 1 Lembar A3'!AO67)</f>
        <v/>
      </c>
      <c r="S73" s="365" t="str">
        <f>IF('Form FGD RT Versi 1 Lembar A3'!AP67="","",'Form FGD RT Versi 1 Lembar A3'!AP67)</f>
        <v/>
      </c>
      <c r="T73" s="359" t="str">
        <f>IF('Form FGD RT Versi 1 Lembar A3'!AQ67="","",'Form FGD RT Versi 1 Lembar A3'!AQ67)</f>
        <v/>
      </c>
      <c r="U73" s="368" t="str">
        <f t="shared" si="1"/>
        <v/>
      </c>
    </row>
    <row r="74" spans="2:21" ht="18.75" customHeight="1" x14ac:dyDescent="0.25">
      <c r="B74" s="156">
        <v>58</v>
      </c>
      <c r="C74" s="68" t="str">
        <f>A.1_Update!C74</f>
        <v/>
      </c>
      <c r="D74" s="172" t="str">
        <f>IF('Form FGD RT Versi 1 Lembar A3'!AB68="","",'Form FGD RT Versi 1 Lembar A3'!AB68)</f>
        <v/>
      </c>
      <c r="E74" s="297" t="str">
        <f>IF('Form FGD RT Versi 1 Lembar A3'!AC68="","",'Form FGD RT Versi 1 Lembar A3'!AC68)</f>
        <v/>
      </c>
      <c r="F74" s="297" t="str">
        <f>IF('Form FGD RT Versi 1 Lembar A3'!AD68="","",'Form FGD RT Versi 1 Lembar A3'!AD68)</f>
        <v/>
      </c>
      <c r="G74" s="297" t="str">
        <f>IF('Form FGD RT Versi 1 Lembar A3'!AE68="","",'Form FGD RT Versi 1 Lembar A3'!AE68)</f>
        <v/>
      </c>
      <c r="H74" s="297" t="str">
        <f>IF('Form FGD RT Versi 1 Lembar A3'!AF68="","",'Form FGD RT Versi 1 Lembar A3'!AF68)</f>
        <v/>
      </c>
      <c r="I74" s="297" t="str">
        <f>IF('Form FGD RT Versi 1 Lembar A3'!AG68="","",'Form FGD RT Versi 1 Lembar A3'!AG68)</f>
        <v/>
      </c>
      <c r="J74" s="364" t="str">
        <f>IF('Form FGD RT Versi 1 Lembar A3'!AH68="","",'Form FGD RT Versi 1 Lembar A3'!AH68)</f>
        <v/>
      </c>
      <c r="K74" s="364" t="str">
        <f>IF('Form FGD RT Versi 1 Lembar A3'!AI68="","",'Form FGD RT Versi 1 Lembar A3'!AI68)</f>
        <v/>
      </c>
      <c r="L74" s="364" t="str">
        <f>IF('Form FGD RT Versi 1 Lembar A3'!AJ68="","",'Form FGD RT Versi 1 Lembar A3'!AJ68)</f>
        <v/>
      </c>
      <c r="M74" s="365" t="str">
        <f>IF('Form FGD RT Versi 1 Lembar A3'!AK68="","",'Form FGD RT Versi 1 Lembar A3'!AK68)</f>
        <v/>
      </c>
      <c r="N74" s="359" t="str">
        <f>IF('Form FGD RT Versi 1 Lembar A3'!AL68="","",'Form FGD RT Versi 1 Lembar A3'!AL68)</f>
        <v/>
      </c>
      <c r="O74" s="172" t="str">
        <f>IF('Form FGD RT Versi 1 Lembar A3'!AM68="","",'Form FGD RT Versi 1 Lembar A3'!AM68)</f>
        <v/>
      </c>
      <c r="P74" s="813" t="str">
        <f>IF('Form FGD RT Versi 1 Lembar A3'!AN68="","",'Form FGD RT Versi 1 Lembar A3'!AN68)</f>
        <v/>
      </c>
      <c r="Q74" s="382" t="str">
        <f t="shared" si="0"/>
        <v/>
      </c>
      <c r="R74" s="172" t="str">
        <f>IF('Form FGD RT Versi 1 Lembar A3'!AO68="","",'Form FGD RT Versi 1 Lembar A3'!AO68)</f>
        <v/>
      </c>
      <c r="S74" s="365" t="str">
        <f>IF('Form FGD RT Versi 1 Lembar A3'!AP68="","",'Form FGD RT Versi 1 Lembar A3'!AP68)</f>
        <v/>
      </c>
      <c r="T74" s="359" t="str">
        <f>IF('Form FGD RT Versi 1 Lembar A3'!AQ68="","",'Form FGD RT Versi 1 Lembar A3'!AQ68)</f>
        <v/>
      </c>
      <c r="U74" s="368" t="str">
        <f t="shared" si="1"/>
        <v/>
      </c>
    </row>
    <row r="75" spans="2:21" ht="18.75" customHeight="1" x14ac:dyDescent="0.25">
      <c r="B75" s="156">
        <v>59</v>
      </c>
      <c r="C75" s="68" t="str">
        <f>A.1_Update!C75</f>
        <v/>
      </c>
      <c r="D75" s="172" t="str">
        <f>IF('Form FGD RT Versi 1 Lembar A3'!AB69="","",'Form FGD RT Versi 1 Lembar A3'!AB69)</f>
        <v/>
      </c>
      <c r="E75" s="297" t="str">
        <f>IF('Form FGD RT Versi 1 Lembar A3'!AC69="","",'Form FGD RT Versi 1 Lembar A3'!AC69)</f>
        <v/>
      </c>
      <c r="F75" s="297" t="str">
        <f>IF('Form FGD RT Versi 1 Lembar A3'!AD69="","",'Form FGD RT Versi 1 Lembar A3'!AD69)</f>
        <v/>
      </c>
      <c r="G75" s="297" t="str">
        <f>IF('Form FGD RT Versi 1 Lembar A3'!AE69="","",'Form FGD RT Versi 1 Lembar A3'!AE69)</f>
        <v/>
      </c>
      <c r="H75" s="297" t="str">
        <f>IF('Form FGD RT Versi 1 Lembar A3'!AF69="","",'Form FGD RT Versi 1 Lembar A3'!AF69)</f>
        <v/>
      </c>
      <c r="I75" s="297" t="str">
        <f>IF('Form FGD RT Versi 1 Lembar A3'!AG69="","",'Form FGD RT Versi 1 Lembar A3'!AG69)</f>
        <v/>
      </c>
      <c r="J75" s="364" t="str">
        <f>IF('Form FGD RT Versi 1 Lembar A3'!AH69="","",'Form FGD RT Versi 1 Lembar A3'!AH69)</f>
        <v/>
      </c>
      <c r="K75" s="364" t="str">
        <f>IF('Form FGD RT Versi 1 Lembar A3'!AI69="","",'Form FGD RT Versi 1 Lembar A3'!AI69)</f>
        <v/>
      </c>
      <c r="L75" s="364" t="str">
        <f>IF('Form FGD RT Versi 1 Lembar A3'!AJ69="","",'Form FGD RT Versi 1 Lembar A3'!AJ69)</f>
        <v/>
      </c>
      <c r="M75" s="365" t="str">
        <f>IF('Form FGD RT Versi 1 Lembar A3'!AK69="","",'Form FGD RT Versi 1 Lembar A3'!AK69)</f>
        <v/>
      </c>
      <c r="N75" s="359" t="str">
        <f>IF('Form FGD RT Versi 1 Lembar A3'!AL69="","",'Form FGD RT Versi 1 Lembar A3'!AL69)</f>
        <v/>
      </c>
      <c r="O75" s="172" t="str">
        <f>IF('Form FGD RT Versi 1 Lembar A3'!AM69="","",'Form FGD RT Versi 1 Lembar A3'!AM69)</f>
        <v/>
      </c>
      <c r="P75" s="813" t="str">
        <f>IF('Form FGD RT Versi 1 Lembar A3'!AN69="","",'Form FGD RT Versi 1 Lembar A3'!AN69)</f>
        <v/>
      </c>
      <c r="Q75" s="382" t="str">
        <f t="shared" si="0"/>
        <v/>
      </c>
      <c r="R75" s="172" t="str">
        <f>IF('Form FGD RT Versi 1 Lembar A3'!AO69="","",'Form FGD RT Versi 1 Lembar A3'!AO69)</f>
        <v/>
      </c>
      <c r="S75" s="365" t="str">
        <f>IF('Form FGD RT Versi 1 Lembar A3'!AP69="","",'Form FGD RT Versi 1 Lembar A3'!AP69)</f>
        <v/>
      </c>
      <c r="T75" s="359" t="str">
        <f>IF('Form FGD RT Versi 1 Lembar A3'!AQ69="","",'Form FGD RT Versi 1 Lembar A3'!AQ69)</f>
        <v/>
      </c>
      <c r="U75" s="368" t="str">
        <f t="shared" si="1"/>
        <v/>
      </c>
    </row>
    <row r="76" spans="2:21" ht="18.75" customHeight="1" x14ac:dyDescent="0.25">
      <c r="B76" s="156">
        <v>60</v>
      </c>
      <c r="C76" s="68" t="str">
        <f>A.1_Update!C76</f>
        <v/>
      </c>
      <c r="D76" s="172" t="str">
        <f>IF('Form FGD RT Versi 1 Lembar A3'!AB70="","",'Form FGD RT Versi 1 Lembar A3'!AB70)</f>
        <v/>
      </c>
      <c r="E76" s="297" t="str">
        <f>IF('Form FGD RT Versi 1 Lembar A3'!AC70="","",'Form FGD RT Versi 1 Lembar A3'!AC70)</f>
        <v/>
      </c>
      <c r="F76" s="297" t="str">
        <f>IF('Form FGD RT Versi 1 Lembar A3'!AD70="","",'Form FGD RT Versi 1 Lembar A3'!AD70)</f>
        <v/>
      </c>
      <c r="G76" s="297" t="str">
        <f>IF('Form FGD RT Versi 1 Lembar A3'!AE70="","",'Form FGD RT Versi 1 Lembar A3'!AE70)</f>
        <v/>
      </c>
      <c r="H76" s="297" t="str">
        <f>IF('Form FGD RT Versi 1 Lembar A3'!AF70="","",'Form FGD RT Versi 1 Lembar A3'!AF70)</f>
        <v/>
      </c>
      <c r="I76" s="297" t="str">
        <f>IF('Form FGD RT Versi 1 Lembar A3'!AG70="","",'Form FGD RT Versi 1 Lembar A3'!AG70)</f>
        <v/>
      </c>
      <c r="J76" s="364" t="str">
        <f>IF('Form FGD RT Versi 1 Lembar A3'!AH70="","",'Form FGD RT Versi 1 Lembar A3'!AH70)</f>
        <v/>
      </c>
      <c r="K76" s="364" t="str">
        <f>IF('Form FGD RT Versi 1 Lembar A3'!AI70="","",'Form FGD RT Versi 1 Lembar A3'!AI70)</f>
        <v/>
      </c>
      <c r="L76" s="364" t="str">
        <f>IF('Form FGD RT Versi 1 Lembar A3'!AJ70="","",'Form FGD RT Versi 1 Lembar A3'!AJ70)</f>
        <v/>
      </c>
      <c r="M76" s="365" t="str">
        <f>IF('Form FGD RT Versi 1 Lembar A3'!AK70="","",'Form FGD RT Versi 1 Lembar A3'!AK70)</f>
        <v/>
      </c>
      <c r="N76" s="359" t="str">
        <f>IF('Form FGD RT Versi 1 Lembar A3'!AL70="","",'Form FGD RT Versi 1 Lembar A3'!AL70)</f>
        <v/>
      </c>
      <c r="O76" s="172" t="str">
        <f>IF('Form FGD RT Versi 1 Lembar A3'!AM70="","",'Form FGD RT Versi 1 Lembar A3'!AM70)</f>
        <v/>
      </c>
      <c r="P76" s="813" t="str">
        <f>IF('Form FGD RT Versi 1 Lembar A3'!AN70="","",'Form FGD RT Versi 1 Lembar A3'!AN70)</f>
        <v/>
      </c>
      <c r="Q76" s="382" t="str">
        <f t="shared" si="0"/>
        <v/>
      </c>
      <c r="R76" s="172" t="str">
        <f>IF('Form FGD RT Versi 1 Lembar A3'!AO70="","",'Form FGD RT Versi 1 Lembar A3'!AO70)</f>
        <v/>
      </c>
      <c r="S76" s="365" t="str">
        <f>IF('Form FGD RT Versi 1 Lembar A3'!AP70="","",'Form FGD RT Versi 1 Lembar A3'!AP70)</f>
        <v/>
      </c>
      <c r="T76" s="359" t="str">
        <f>IF('Form FGD RT Versi 1 Lembar A3'!AQ70="","",'Form FGD RT Versi 1 Lembar A3'!AQ70)</f>
        <v/>
      </c>
      <c r="U76" s="368" t="str">
        <f t="shared" si="1"/>
        <v/>
      </c>
    </row>
    <row r="77" spans="2:21" ht="18.75" customHeight="1" x14ac:dyDescent="0.25">
      <c r="B77" s="156">
        <v>61</v>
      </c>
      <c r="C77" s="68" t="str">
        <f>A.1_Update!C77</f>
        <v/>
      </c>
      <c r="D77" s="172" t="str">
        <f>IF('Form FGD RT Versi 1 Lembar A3'!AB71="","",'Form FGD RT Versi 1 Lembar A3'!AB71)</f>
        <v/>
      </c>
      <c r="E77" s="297" t="str">
        <f>IF('Form FGD RT Versi 1 Lembar A3'!AC71="","",'Form FGD RT Versi 1 Lembar A3'!AC71)</f>
        <v/>
      </c>
      <c r="F77" s="297" t="str">
        <f>IF('Form FGD RT Versi 1 Lembar A3'!AD71="","",'Form FGD RT Versi 1 Lembar A3'!AD71)</f>
        <v/>
      </c>
      <c r="G77" s="297" t="str">
        <f>IF('Form FGD RT Versi 1 Lembar A3'!AE71="","",'Form FGD RT Versi 1 Lembar A3'!AE71)</f>
        <v/>
      </c>
      <c r="H77" s="297" t="str">
        <f>IF('Form FGD RT Versi 1 Lembar A3'!AF71="","",'Form FGD RT Versi 1 Lembar A3'!AF71)</f>
        <v/>
      </c>
      <c r="I77" s="297" t="str">
        <f>IF('Form FGD RT Versi 1 Lembar A3'!AG71="","",'Form FGD RT Versi 1 Lembar A3'!AG71)</f>
        <v/>
      </c>
      <c r="J77" s="364" t="str">
        <f>IF('Form FGD RT Versi 1 Lembar A3'!AH71="","",'Form FGD RT Versi 1 Lembar A3'!AH71)</f>
        <v/>
      </c>
      <c r="K77" s="364" t="str">
        <f>IF('Form FGD RT Versi 1 Lembar A3'!AI71="","",'Form FGD RT Versi 1 Lembar A3'!AI71)</f>
        <v/>
      </c>
      <c r="L77" s="364" t="str">
        <f>IF('Form FGD RT Versi 1 Lembar A3'!AJ71="","",'Form FGD RT Versi 1 Lembar A3'!AJ71)</f>
        <v/>
      </c>
      <c r="M77" s="365" t="str">
        <f>IF('Form FGD RT Versi 1 Lembar A3'!AK71="","",'Form FGD RT Versi 1 Lembar A3'!AK71)</f>
        <v/>
      </c>
      <c r="N77" s="359" t="str">
        <f>IF('Form FGD RT Versi 1 Lembar A3'!AL71="","",'Form FGD RT Versi 1 Lembar A3'!AL71)</f>
        <v/>
      </c>
      <c r="O77" s="172" t="str">
        <f>IF('Form FGD RT Versi 1 Lembar A3'!AM71="","",'Form FGD RT Versi 1 Lembar A3'!AM71)</f>
        <v/>
      </c>
      <c r="P77" s="813" t="str">
        <f>IF('Form FGD RT Versi 1 Lembar A3'!AN71="","",'Form FGD RT Versi 1 Lembar A3'!AN71)</f>
        <v/>
      </c>
      <c r="Q77" s="382" t="str">
        <f t="shared" si="0"/>
        <v/>
      </c>
      <c r="R77" s="172" t="str">
        <f>IF('Form FGD RT Versi 1 Lembar A3'!AO71="","",'Form FGD RT Versi 1 Lembar A3'!AO71)</f>
        <v/>
      </c>
      <c r="S77" s="365" t="str">
        <f>IF('Form FGD RT Versi 1 Lembar A3'!AP71="","",'Form FGD RT Versi 1 Lembar A3'!AP71)</f>
        <v/>
      </c>
      <c r="T77" s="359" t="str">
        <f>IF('Form FGD RT Versi 1 Lembar A3'!AQ71="","",'Form FGD RT Versi 1 Lembar A3'!AQ71)</f>
        <v/>
      </c>
      <c r="U77" s="368" t="str">
        <f t="shared" si="1"/>
        <v/>
      </c>
    </row>
    <row r="78" spans="2:21" ht="18.75" customHeight="1" x14ac:dyDescent="0.25">
      <c r="B78" s="156">
        <v>62</v>
      </c>
      <c r="C78" s="68" t="str">
        <f>A.1_Update!C78</f>
        <v/>
      </c>
      <c r="D78" s="172" t="str">
        <f>IF('Form FGD RT Versi 1 Lembar A3'!AB72="","",'Form FGD RT Versi 1 Lembar A3'!AB72)</f>
        <v/>
      </c>
      <c r="E78" s="297" t="str">
        <f>IF('Form FGD RT Versi 1 Lembar A3'!AC72="","",'Form FGD RT Versi 1 Lembar A3'!AC72)</f>
        <v/>
      </c>
      <c r="F78" s="297" t="str">
        <f>IF('Form FGD RT Versi 1 Lembar A3'!AD72="","",'Form FGD RT Versi 1 Lembar A3'!AD72)</f>
        <v/>
      </c>
      <c r="G78" s="297" t="str">
        <f>IF('Form FGD RT Versi 1 Lembar A3'!AE72="","",'Form FGD RT Versi 1 Lembar A3'!AE72)</f>
        <v/>
      </c>
      <c r="H78" s="297" t="str">
        <f>IF('Form FGD RT Versi 1 Lembar A3'!AF72="","",'Form FGD RT Versi 1 Lembar A3'!AF72)</f>
        <v/>
      </c>
      <c r="I78" s="297" t="str">
        <f>IF('Form FGD RT Versi 1 Lembar A3'!AG72="","",'Form FGD RT Versi 1 Lembar A3'!AG72)</f>
        <v/>
      </c>
      <c r="J78" s="364" t="str">
        <f>IF('Form FGD RT Versi 1 Lembar A3'!AH72="","",'Form FGD RT Versi 1 Lembar A3'!AH72)</f>
        <v/>
      </c>
      <c r="K78" s="364" t="str">
        <f>IF('Form FGD RT Versi 1 Lembar A3'!AI72="","",'Form FGD RT Versi 1 Lembar A3'!AI72)</f>
        <v/>
      </c>
      <c r="L78" s="364" t="str">
        <f>IF('Form FGD RT Versi 1 Lembar A3'!AJ72="","",'Form FGD RT Versi 1 Lembar A3'!AJ72)</f>
        <v/>
      </c>
      <c r="M78" s="365" t="str">
        <f>IF('Form FGD RT Versi 1 Lembar A3'!AK72="","",'Form FGD RT Versi 1 Lembar A3'!AK72)</f>
        <v/>
      </c>
      <c r="N78" s="359" t="str">
        <f>IF('Form FGD RT Versi 1 Lembar A3'!AL72="","",'Form FGD RT Versi 1 Lembar A3'!AL72)</f>
        <v/>
      </c>
      <c r="O78" s="172" t="str">
        <f>IF('Form FGD RT Versi 1 Lembar A3'!AM72="","",'Form FGD RT Versi 1 Lembar A3'!AM72)</f>
        <v/>
      </c>
      <c r="P78" s="813" t="str">
        <f>IF('Form FGD RT Versi 1 Lembar A3'!AN72="","",'Form FGD RT Versi 1 Lembar A3'!AN72)</f>
        <v/>
      </c>
      <c r="Q78" s="382" t="str">
        <f t="shared" si="0"/>
        <v/>
      </c>
      <c r="R78" s="172" t="str">
        <f>IF('Form FGD RT Versi 1 Lembar A3'!AO72="","",'Form FGD RT Versi 1 Lembar A3'!AO72)</f>
        <v/>
      </c>
      <c r="S78" s="365" t="str">
        <f>IF('Form FGD RT Versi 1 Lembar A3'!AP72="","",'Form FGD RT Versi 1 Lembar A3'!AP72)</f>
        <v/>
      </c>
      <c r="T78" s="359" t="str">
        <f>IF('Form FGD RT Versi 1 Lembar A3'!AQ72="","",'Form FGD RT Versi 1 Lembar A3'!AQ72)</f>
        <v/>
      </c>
      <c r="U78" s="368" t="str">
        <f t="shared" si="1"/>
        <v/>
      </c>
    </row>
    <row r="79" spans="2:21" ht="18.75" customHeight="1" x14ac:dyDescent="0.25">
      <c r="B79" s="156">
        <v>63</v>
      </c>
      <c r="C79" s="68" t="str">
        <f>A.1_Update!C79</f>
        <v/>
      </c>
      <c r="D79" s="172" t="str">
        <f>IF('Form FGD RT Versi 1 Lembar A3'!AB73="","",'Form FGD RT Versi 1 Lembar A3'!AB73)</f>
        <v/>
      </c>
      <c r="E79" s="297" t="str">
        <f>IF('Form FGD RT Versi 1 Lembar A3'!AC73="","",'Form FGD RT Versi 1 Lembar A3'!AC73)</f>
        <v/>
      </c>
      <c r="F79" s="297" t="str">
        <f>IF('Form FGD RT Versi 1 Lembar A3'!AD73="","",'Form FGD RT Versi 1 Lembar A3'!AD73)</f>
        <v/>
      </c>
      <c r="G79" s="297" t="str">
        <f>IF('Form FGD RT Versi 1 Lembar A3'!AE73="","",'Form FGD RT Versi 1 Lembar A3'!AE73)</f>
        <v/>
      </c>
      <c r="H79" s="297" t="str">
        <f>IF('Form FGD RT Versi 1 Lembar A3'!AF73="","",'Form FGD RT Versi 1 Lembar A3'!AF73)</f>
        <v/>
      </c>
      <c r="I79" s="297" t="str">
        <f>IF('Form FGD RT Versi 1 Lembar A3'!AG73="","",'Form FGD RT Versi 1 Lembar A3'!AG73)</f>
        <v/>
      </c>
      <c r="J79" s="364" t="str">
        <f>IF('Form FGD RT Versi 1 Lembar A3'!AH73="","",'Form FGD RT Versi 1 Lembar A3'!AH73)</f>
        <v/>
      </c>
      <c r="K79" s="364" t="str">
        <f>IF('Form FGD RT Versi 1 Lembar A3'!AI73="","",'Form FGD RT Versi 1 Lembar A3'!AI73)</f>
        <v/>
      </c>
      <c r="L79" s="364" t="str">
        <f>IF('Form FGD RT Versi 1 Lembar A3'!AJ73="","",'Form FGD RT Versi 1 Lembar A3'!AJ73)</f>
        <v/>
      </c>
      <c r="M79" s="365" t="str">
        <f>IF('Form FGD RT Versi 1 Lembar A3'!AK73="","",'Form FGD RT Versi 1 Lembar A3'!AK73)</f>
        <v/>
      </c>
      <c r="N79" s="359" t="str">
        <f>IF('Form FGD RT Versi 1 Lembar A3'!AL73="","",'Form FGD RT Versi 1 Lembar A3'!AL73)</f>
        <v/>
      </c>
      <c r="O79" s="172" t="str">
        <f>IF('Form FGD RT Versi 1 Lembar A3'!AM73="","",'Form FGD RT Versi 1 Lembar A3'!AM73)</f>
        <v/>
      </c>
      <c r="P79" s="813" t="str">
        <f>IF('Form FGD RT Versi 1 Lembar A3'!AN73="","",'Form FGD RT Versi 1 Lembar A3'!AN73)</f>
        <v/>
      </c>
      <c r="Q79" s="382" t="str">
        <f t="shared" si="0"/>
        <v/>
      </c>
      <c r="R79" s="172" t="str">
        <f>IF('Form FGD RT Versi 1 Lembar A3'!AO73="","",'Form FGD RT Versi 1 Lembar A3'!AO73)</f>
        <v/>
      </c>
      <c r="S79" s="365" t="str">
        <f>IF('Form FGD RT Versi 1 Lembar A3'!AP73="","",'Form FGD RT Versi 1 Lembar A3'!AP73)</f>
        <v/>
      </c>
      <c r="T79" s="359" t="str">
        <f>IF('Form FGD RT Versi 1 Lembar A3'!AQ73="","",'Form FGD RT Versi 1 Lembar A3'!AQ73)</f>
        <v/>
      </c>
      <c r="U79" s="368" t="str">
        <f t="shared" si="1"/>
        <v/>
      </c>
    </row>
    <row r="80" spans="2:21" ht="18.75" customHeight="1" x14ac:dyDescent="0.25">
      <c r="B80" s="156">
        <v>64</v>
      </c>
      <c r="C80" s="68" t="str">
        <f>A.1_Update!C80</f>
        <v/>
      </c>
      <c r="D80" s="172" t="str">
        <f>IF('Form FGD RT Versi 1 Lembar A3'!AB74="","",'Form FGD RT Versi 1 Lembar A3'!AB74)</f>
        <v/>
      </c>
      <c r="E80" s="297" t="str">
        <f>IF('Form FGD RT Versi 1 Lembar A3'!AC74="","",'Form FGD RT Versi 1 Lembar A3'!AC74)</f>
        <v/>
      </c>
      <c r="F80" s="297" t="str">
        <f>IF('Form FGD RT Versi 1 Lembar A3'!AD74="","",'Form FGD RT Versi 1 Lembar A3'!AD74)</f>
        <v/>
      </c>
      <c r="G80" s="297" t="str">
        <f>IF('Form FGD RT Versi 1 Lembar A3'!AE74="","",'Form FGD RT Versi 1 Lembar A3'!AE74)</f>
        <v/>
      </c>
      <c r="H80" s="297" t="str">
        <f>IF('Form FGD RT Versi 1 Lembar A3'!AF74="","",'Form FGD RT Versi 1 Lembar A3'!AF74)</f>
        <v/>
      </c>
      <c r="I80" s="297" t="str">
        <f>IF('Form FGD RT Versi 1 Lembar A3'!AG74="","",'Form FGD RT Versi 1 Lembar A3'!AG74)</f>
        <v/>
      </c>
      <c r="J80" s="364" t="str">
        <f>IF('Form FGD RT Versi 1 Lembar A3'!AH74="","",'Form FGD RT Versi 1 Lembar A3'!AH74)</f>
        <v/>
      </c>
      <c r="K80" s="364" t="str">
        <f>IF('Form FGD RT Versi 1 Lembar A3'!AI74="","",'Form FGD RT Versi 1 Lembar A3'!AI74)</f>
        <v/>
      </c>
      <c r="L80" s="364" t="str">
        <f>IF('Form FGD RT Versi 1 Lembar A3'!AJ74="","",'Form FGD RT Versi 1 Lembar A3'!AJ74)</f>
        <v/>
      </c>
      <c r="M80" s="365" t="str">
        <f>IF('Form FGD RT Versi 1 Lembar A3'!AK74="","",'Form FGD RT Versi 1 Lembar A3'!AK74)</f>
        <v/>
      </c>
      <c r="N80" s="359" t="str">
        <f>IF('Form FGD RT Versi 1 Lembar A3'!AL74="","",'Form FGD RT Versi 1 Lembar A3'!AL74)</f>
        <v/>
      </c>
      <c r="O80" s="172" t="str">
        <f>IF('Form FGD RT Versi 1 Lembar A3'!AM74="","",'Form FGD RT Versi 1 Lembar A3'!AM74)</f>
        <v/>
      </c>
      <c r="P80" s="813" t="str">
        <f>IF('Form FGD RT Versi 1 Lembar A3'!AN74="","",'Form FGD RT Versi 1 Lembar A3'!AN74)</f>
        <v/>
      </c>
      <c r="Q80" s="382" t="str">
        <f t="shared" si="0"/>
        <v/>
      </c>
      <c r="R80" s="172" t="str">
        <f>IF('Form FGD RT Versi 1 Lembar A3'!AO74="","",'Form FGD RT Versi 1 Lembar A3'!AO74)</f>
        <v/>
      </c>
      <c r="S80" s="365" t="str">
        <f>IF('Form FGD RT Versi 1 Lembar A3'!AP74="","",'Form FGD RT Versi 1 Lembar A3'!AP74)</f>
        <v/>
      </c>
      <c r="T80" s="359" t="str">
        <f>IF('Form FGD RT Versi 1 Lembar A3'!AQ74="","",'Form FGD RT Versi 1 Lembar A3'!AQ74)</f>
        <v/>
      </c>
      <c r="U80" s="368" t="str">
        <f t="shared" si="1"/>
        <v/>
      </c>
    </row>
    <row r="81" spans="2:21" ht="18.75" customHeight="1" x14ac:dyDescent="0.25">
      <c r="B81" s="156">
        <v>65</v>
      </c>
      <c r="C81" s="68" t="str">
        <f>A.1_Update!C81</f>
        <v/>
      </c>
      <c r="D81" s="172" t="str">
        <f>IF('Form FGD RT Versi 1 Lembar A3'!AB75="","",'Form FGD RT Versi 1 Lembar A3'!AB75)</f>
        <v/>
      </c>
      <c r="E81" s="297" t="str">
        <f>IF('Form FGD RT Versi 1 Lembar A3'!AC75="","",'Form FGD RT Versi 1 Lembar A3'!AC75)</f>
        <v/>
      </c>
      <c r="F81" s="297" t="str">
        <f>IF('Form FGD RT Versi 1 Lembar A3'!AD75="","",'Form FGD RT Versi 1 Lembar A3'!AD75)</f>
        <v/>
      </c>
      <c r="G81" s="297" t="str">
        <f>IF('Form FGD RT Versi 1 Lembar A3'!AE75="","",'Form FGD RT Versi 1 Lembar A3'!AE75)</f>
        <v/>
      </c>
      <c r="H81" s="297" t="str">
        <f>IF('Form FGD RT Versi 1 Lembar A3'!AF75="","",'Form FGD RT Versi 1 Lembar A3'!AF75)</f>
        <v/>
      </c>
      <c r="I81" s="297" t="str">
        <f>IF('Form FGD RT Versi 1 Lembar A3'!AG75="","",'Form FGD RT Versi 1 Lembar A3'!AG75)</f>
        <v/>
      </c>
      <c r="J81" s="364" t="str">
        <f>IF('Form FGD RT Versi 1 Lembar A3'!AH75="","",'Form FGD RT Versi 1 Lembar A3'!AH75)</f>
        <v/>
      </c>
      <c r="K81" s="364" t="str">
        <f>IF('Form FGD RT Versi 1 Lembar A3'!AI75="","",'Form FGD RT Versi 1 Lembar A3'!AI75)</f>
        <v/>
      </c>
      <c r="L81" s="364" t="str">
        <f>IF('Form FGD RT Versi 1 Lembar A3'!AJ75="","",'Form FGD RT Versi 1 Lembar A3'!AJ75)</f>
        <v/>
      </c>
      <c r="M81" s="365" t="str">
        <f>IF('Form FGD RT Versi 1 Lembar A3'!AK75="","",'Form FGD RT Versi 1 Lembar A3'!AK75)</f>
        <v/>
      </c>
      <c r="N81" s="359" t="str">
        <f>IF('Form FGD RT Versi 1 Lembar A3'!AL75="","",'Form FGD RT Versi 1 Lembar A3'!AL75)</f>
        <v/>
      </c>
      <c r="O81" s="172" t="str">
        <f>IF('Form FGD RT Versi 1 Lembar A3'!AM75="","",'Form FGD RT Versi 1 Lembar A3'!AM75)</f>
        <v/>
      </c>
      <c r="P81" s="813" t="str">
        <f>IF('Form FGD RT Versi 1 Lembar A3'!AN75="","",'Form FGD RT Versi 1 Lembar A3'!AN75)</f>
        <v/>
      </c>
      <c r="Q81" s="382" t="str">
        <f t="shared" si="0"/>
        <v/>
      </c>
      <c r="R81" s="172" t="str">
        <f>IF('Form FGD RT Versi 1 Lembar A3'!AO75="","",'Form FGD RT Versi 1 Lembar A3'!AO75)</f>
        <v/>
      </c>
      <c r="S81" s="365" t="str">
        <f>IF('Form FGD RT Versi 1 Lembar A3'!AP75="","",'Form FGD RT Versi 1 Lembar A3'!AP75)</f>
        <v/>
      </c>
      <c r="T81" s="359" t="str">
        <f>IF('Form FGD RT Versi 1 Lembar A3'!AQ75="","",'Form FGD RT Versi 1 Lembar A3'!AQ75)</f>
        <v/>
      </c>
      <c r="U81" s="368" t="str">
        <f t="shared" si="1"/>
        <v/>
      </c>
    </row>
    <row r="82" spans="2:21" ht="18.75" customHeight="1" x14ac:dyDescent="0.25">
      <c r="B82" s="156">
        <v>66</v>
      </c>
      <c r="C82" s="68" t="str">
        <f>A.1_Update!C82</f>
        <v/>
      </c>
      <c r="D82" s="172" t="str">
        <f>IF('Form FGD RT Versi 1 Lembar A3'!AB76="","",'Form FGD RT Versi 1 Lembar A3'!AB76)</f>
        <v/>
      </c>
      <c r="E82" s="297" t="str">
        <f>IF('Form FGD RT Versi 1 Lembar A3'!AC76="","",'Form FGD RT Versi 1 Lembar A3'!AC76)</f>
        <v/>
      </c>
      <c r="F82" s="297" t="str">
        <f>IF('Form FGD RT Versi 1 Lembar A3'!AD76="","",'Form FGD RT Versi 1 Lembar A3'!AD76)</f>
        <v/>
      </c>
      <c r="G82" s="297" t="str">
        <f>IF('Form FGD RT Versi 1 Lembar A3'!AE76="","",'Form FGD RT Versi 1 Lembar A3'!AE76)</f>
        <v/>
      </c>
      <c r="H82" s="297" t="str">
        <f>IF('Form FGD RT Versi 1 Lembar A3'!AF76="","",'Form FGD RT Versi 1 Lembar A3'!AF76)</f>
        <v/>
      </c>
      <c r="I82" s="297" t="str">
        <f>IF('Form FGD RT Versi 1 Lembar A3'!AG76="","",'Form FGD RT Versi 1 Lembar A3'!AG76)</f>
        <v/>
      </c>
      <c r="J82" s="364" t="str">
        <f>IF('Form FGD RT Versi 1 Lembar A3'!AH76="","",'Form FGD RT Versi 1 Lembar A3'!AH76)</f>
        <v/>
      </c>
      <c r="K82" s="364" t="str">
        <f>IF('Form FGD RT Versi 1 Lembar A3'!AI76="","",'Form FGD RT Versi 1 Lembar A3'!AI76)</f>
        <v/>
      </c>
      <c r="L82" s="364" t="str">
        <f>IF('Form FGD RT Versi 1 Lembar A3'!AJ76="","",'Form FGD RT Versi 1 Lembar A3'!AJ76)</f>
        <v/>
      </c>
      <c r="M82" s="365" t="str">
        <f>IF('Form FGD RT Versi 1 Lembar A3'!AK76="","",'Form FGD RT Versi 1 Lembar A3'!AK76)</f>
        <v/>
      </c>
      <c r="N82" s="359" t="str">
        <f>IF('Form FGD RT Versi 1 Lembar A3'!AL76="","",'Form FGD RT Versi 1 Lembar A3'!AL76)</f>
        <v/>
      </c>
      <c r="O82" s="172" t="str">
        <f>IF('Form FGD RT Versi 1 Lembar A3'!AM76="","",'Form FGD RT Versi 1 Lembar A3'!AM76)</f>
        <v/>
      </c>
      <c r="P82" s="813" t="str">
        <f>IF('Form FGD RT Versi 1 Lembar A3'!AN76="","",'Form FGD RT Versi 1 Lembar A3'!AN76)</f>
        <v/>
      </c>
      <c r="Q82" s="382" t="str">
        <f t="shared" ref="Q82:Q145" si="2">IF(C82="","",IF(OR(D82=1, E82=1, I82=1, AND(F82=1, O82=1), AND(G82=1, O82=1), AND(H82=1, O82=1)), 1, 0))</f>
        <v/>
      </c>
      <c r="R82" s="172" t="str">
        <f>IF('Form FGD RT Versi 1 Lembar A3'!AO76="","",'Form FGD RT Versi 1 Lembar A3'!AO76)</f>
        <v/>
      </c>
      <c r="S82" s="365" t="str">
        <f>IF('Form FGD RT Versi 1 Lembar A3'!AP76="","",'Form FGD RT Versi 1 Lembar A3'!AP76)</f>
        <v/>
      </c>
      <c r="T82" s="359" t="str">
        <f>IF('Form FGD RT Versi 1 Lembar A3'!AQ76="","",'Form FGD RT Versi 1 Lembar A3'!AQ76)</f>
        <v/>
      </c>
      <c r="U82" s="368" t="str">
        <f t="shared" ref="U82:U145" si="3">IF(C82="","",IF(R82=1,1,0))</f>
        <v/>
      </c>
    </row>
    <row r="83" spans="2:21" ht="18.75" customHeight="1" x14ac:dyDescent="0.25">
      <c r="B83" s="156">
        <v>67</v>
      </c>
      <c r="C83" s="68" t="str">
        <f>A.1_Update!C83</f>
        <v/>
      </c>
      <c r="D83" s="172" t="str">
        <f>IF('Form FGD RT Versi 1 Lembar A3'!AB77="","",'Form FGD RT Versi 1 Lembar A3'!AB77)</f>
        <v/>
      </c>
      <c r="E83" s="297" t="str">
        <f>IF('Form FGD RT Versi 1 Lembar A3'!AC77="","",'Form FGD RT Versi 1 Lembar A3'!AC77)</f>
        <v/>
      </c>
      <c r="F83" s="297" t="str">
        <f>IF('Form FGD RT Versi 1 Lembar A3'!AD77="","",'Form FGD RT Versi 1 Lembar A3'!AD77)</f>
        <v/>
      </c>
      <c r="G83" s="297" t="str">
        <f>IF('Form FGD RT Versi 1 Lembar A3'!AE77="","",'Form FGD RT Versi 1 Lembar A3'!AE77)</f>
        <v/>
      </c>
      <c r="H83" s="297" t="str">
        <f>IF('Form FGD RT Versi 1 Lembar A3'!AF77="","",'Form FGD RT Versi 1 Lembar A3'!AF77)</f>
        <v/>
      </c>
      <c r="I83" s="297" t="str">
        <f>IF('Form FGD RT Versi 1 Lembar A3'!AG77="","",'Form FGD RT Versi 1 Lembar A3'!AG77)</f>
        <v/>
      </c>
      <c r="J83" s="364" t="str">
        <f>IF('Form FGD RT Versi 1 Lembar A3'!AH77="","",'Form FGD RT Versi 1 Lembar A3'!AH77)</f>
        <v/>
      </c>
      <c r="K83" s="364" t="str">
        <f>IF('Form FGD RT Versi 1 Lembar A3'!AI77="","",'Form FGD RT Versi 1 Lembar A3'!AI77)</f>
        <v/>
      </c>
      <c r="L83" s="364" t="str">
        <f>IF('Form FGD RT Versi 1 Lembar A3'!AJ77="","",'Form FGD RT Versi 1 Lembar A3'!AJ77)</f>
        <v/>
      </c>
      <c r="M83" s="365" t="str">
        <f>IF('Form FGD RT Versi 1 Lembar A3'!AK77="","",'Form FGD RT Versi 1 Lembar A3'!AK77)</f>
        <v/>
      </c>
      <c r="N83" s="359" t="str">
        <f>IF('Form FGD RT Versi 1 Lembar A3'!AL77="","",'Form FGD RT Versi 1 Lembar A3'!AL77)</f>
        <v/>
      </c>
      <c r="O83" s="172" t="str">
        <f>IF('Form FGD RT Versi 1 Lembar A3'!AM77="","",'Form FGD RT Versi 1 Lembar A3'!AM77)</f>
        <v/>
      </c>
      <c r="P83" s="813" t="str">
        <f>IF('Form FGD RT Versi 1 Lembar A3'!AN77="","",'Form FGD RT Versi 1 Lembar A3'!AN77)</f>
        <v/>
      </c>
      <c r="Q83" s="382" t="str">
        <f t="shared" si="2"/>
        <v/>
      </c>
      <c r="R83" s="172" t="str">
        <f>IF('Form FGD RT Versi 1 Lembar A3'!AO77="","",'Form FGD RT Versi 1 Lembar A3'!AO77)</f>
        <v/>
      </c>
      <c r="S83" s="365" t="str">
        <f>IF('Form FGD RT Versi 1 Lembar A3'!AP77="","",'Form FGD RT Versi 1 Lembar A3'!AP77)</f>
        <v/>
      </c>
      <c r="T83" s="359" t="str">
        <f>IF('Form FGD RT Versi 1 Lembar A3'!AQ77="","",'Form FGD RT Versi 1 Lembar A3'!AQ77)</f>
        <v/>
      </c>
      <c r="U83" s="368" t="str">
        <f t="shared" si="3"/>
        <v/>
      </c>
    </row>
    <row r="84" spans="2:21" ht="18.75" customHeight="1" x14ac:dyDescent="0.25">
      <c r="B84" s="156">
        <v>68</v>
      </c>
      <c r="C84" s="68" t="str">
        <f>A.1_Update!C84</f>
        <v/>
      </c>
      <c r="D84" s="172" t="str">
        <f>IF('Form FGD RT Versi 1 Lembar A3'!AB78="","",'Form FGD RT Versi 1 Lembar A3'!AB78)</f>
        <v/>
      </c>
      <c r="E84" s="297" t="str">
        <f>IF('Form FGD RT Versi 1 Lembar A3'!AC78="","",'Form FGD RT Versi 1 Lembar A3'!AC78)</f>
        <v/>
      </c>
      <c r="F84" s="297" t="str">
        <f>IF('Form FGD RT Versi 1 Lembar A3'!AD78="","",'Form FGD RT Versi 1 Lembar A3'!AD78)</f>
        <v/>
      </c>
      <c r="G84" s="297" t="str">
        <f>IF('Form FGD RT Versi 1 Lembar A3'!AE78="","",'Form FGD RT Versi 1 Lembar A3'!AE78)</f>
        <v/>
      </c>
      <c r="H84" s="297" t="str">
        <f>IF('Form FGD RT Versi 1 Lembar A3'!AF78="","",'Form FGD RT Versi 1 Lembar A3'!AF78)</f>
        <v/>
      </c>
      <c r="I84" s="297" t="str">
        <f>IF('Form FGD RT Versi 1 Lembar A3'!AG78="","",'Form FGD RT Versi 1 Lembar A3'!AG78)</f>
        <v/>
      </c>
      <c r="J84" s="364" t="str">
        <f>IF('Form FGD RT Versi 1 Lembar A3'!AH78="","",'Form FGD RT Versi 1 Lembar A3'!AH78)</f>
        <v/>
      </c>
      <c r="K84" s="364" t="str">
        <f>IF('Form FGD RT Versi 1 Lembar A3'!AI78="","",'Form FGD RT Versi 1 Lembar A3'!AI78)</f>
        <v/>
      </c>
      <c r="L84" s="364" t="str">
        <f>IF('Form FGD RT Versi 1 Lembar A3'!AJ78="","",'Form FGD RT Versi 1 Lembar A3'!AJ78)</f>
        <v/>
      </c>
      <c r="M84" s="365" t="str">
        <f>IF('Form FGD RT Versi 1 Lembar A3'!AK78="","",'Form FGD RT Versi 1 Lembar A3'!AK78)</f>
        <v/>
      </c>
      <c r="N84" s="359" t="str">
        <f>IF('Form FGD RT Versi 1 Lembar A3'!AL78="","",'Form FGD RT Versi 1 Lembar A3'!AL78)</f>
        <v/>
      </c>
      <c r="O84" s="172" t="str">
        <f>IF('Form FGD RT Versi 1 Lembar A3'!AM78="","",'Form FGD RT Versi 1 Lembar A3'!AM78)</f>
        <v/>
      </c>
      <c r="P84" s="813" t="str">
        <f>IF('Form FGD RT Versi 1 Lembar A3'!AN78="","",'Form FGD RT Versi 1 Lembar A3'!AN78)</f>
        <v/>
      </c>
      <c r="Q84" s="382" t="str">
        <f t="shared" si="2"/>
        <v/>
      </c>
      <c r="R84" s="172" t="str">
        <f>IF('Form FGD RT Versi 1 Lembar A3'!AO78="","",'Form FGD RT Versi 1 Lembar A3'!AO78)</f>
        <v/>
      </c>
      <c r="S84" s="365" t="str">
        <f>IF('Form FGD RT Versi 1 Lembar A3'!AP78="","",'Form FGD RT Versi 1 Lembar A3'!AP78)</f>
        <v/>
      </c>
      <c r="T84" s="359" t="str">
        <f>IF('Form FGD RT Versi 1 Lembar A3'!AQ78="","",'Form FGD RT Versi 1 Lembar A3'!AQ78)</f>
        <v/>
      </c>
      <c r="U84" s="368" t="str">
        <f t="shared" si="3"/>
        <v/>
      </c>
    </row>
    <row r="85" spans="2:21" ht="18.75" customHeight="1" x14ac:dyDescent="0.25">
      <c r="B85" s="156">
        <v>69</v>
      </c>
      <c r="C85" s="68" t="str">
        <f>A.1_Update!C85</f>
        <v/>
      </c>
      <c r="D85" s="172" t="str">
        <f>IF('Form FGD RT Versi 1 Lembar A3'!AB79="","",'Form FGD RT Versi 1 Lembar A3'!AB79)</f>
        <v/>
      </c>
      <c r="E85" s="297" t="str">
        <f>IF('Form FGD RT Versi 1 Lembar A3'!AC79="","",'Form FGD RT Versi 1 Lembar A3'!AC79)</f>
        <v/>
      </c>
      <c r="F85" s="297" t="str">
        <f>IF('Form FGD RT Versi 1 Lembar A3'!AD79="","",'Form FGD RT Versi 1 Lembar A3'!AD79)</f>
        <v/>
      </c>
      <c r="G85" s="297" t="str">
        <f>IF('Form FGD RT Versi 1 Lembar A3'!AE79="","",'Form FGD RT Versi 1 Lembar A3'!AE79)</f>
        <v/>
      </c>
      <c r="H85" s="297" t="str">
        <f>IF('Form FGD RT Versi 1 Lembar A3'!AF79="","",'Form FGD RT Versi 1 Lembar A3'!AF79)</f>
        <v/>
      </c>
      <c r="I85" s="297" t="str">
        <f>IF('Form FGD RT Versi 1 Lembar A3'!AG79="","",'Form FGD RT Versi 1 Lembar A3'!AG79)</f>
        <v/>
      </c>
      <c r="J85" s="364" t="str">
        <f>IF('Form FGD RT Versi 1 Lembar A3'!AH79="","",'Form FGD RT Versi 1 Lembar A3'!AH79)</f>
        <v/>
      </c>
      <c r="K85" s="364" t="str">
        <f>IF('Form FGD RT Versi 1 Lembar A3'!AI79="","",'Form FGD RT Versi 1 Lembar A3'!AI79)</f>
        <v/>
      </c>
      <c r="L85" s="364" t="str">
        <f>IF('Form FGD RT Versi 1 Lembar A3'!AJ79="","",'Form FGD RT Versi 1 Lembar A3'!AJ79)</f>
        <v/>
      </c>
      <c r="M85" s="365" t="str">
        <f>IF('Form FGD RT Versi 1 Lembar A3'!AK79="","",'Form FGD RT Versi 1 Lembar A3'!AK79)</f>
        <v/>
      </c>
      <c r="N85" s="359" t="str">
        <f>IF('Form FGD RT Versi 1 Lembar A3'!AL79="","",'Form FGD RT Versi 1 Lembar A3'!AL79)</f>
        <v/>
      </c>
      <c r="O85" s="172" t="str">
        <f>IF('Form FGD RT Versi 1 Lembar A3'!AM79="","",'Form FGD RT Versi 1 Lembar A3'!AM79)</f>
        <v/>
      </c>
      <c r="P85" s="813" t="str">
        <f>IF('Form FGD RT Versi 1 Lembar A3'!AN79="","",'Form FGD RT Versi 1 Lembar A3'!AN79)</f>
        <v/>
      </c>
      <c r="Q85" s="382" t="str">
        <f t="shared" si="2"/>
        <v/>
      </c>
      <c r="R85" s="172" t="str">
        <f>IF('Form FGD RT Versi 1 Lembar A3'!AO79="","",'Form FGD RT Versi 1 Lembar A3'!AO79)</f>
        <v/>
      </c>
      <c r="S85" s="365" t="str">
        <f>IF('Form FGD RT Versi 1 Lembar A3'!AP79="","",'Form FGD RT Versi 1 Lembar A3'!AP79)</f>
        <v/>
      </c>
      <c r="T85" s="359" t="str">
        <f>IF('Form FGD RT Versi 1 Lembar A3'!AQ79="","",'Form FGD RT Versi 1 Lembar A3'!AQ79)</f>
        <v/>
      </c>
      <c r="U85" s="368" t="str">
        <f t="shared" si="3"/>
        <v/>
      </c>
    </row>
    <row r="86" spans="2:21" ht="18.75" customHeight="1" x14ac:dyDescent="0.25">
      <c r="B86" s="156">
        <v>70</v>
      </c>
      <c r="C86" s="68" t="str">
        <f>A.1_Update!C86</f>
        <v/>
      </c>
      <c r="D86" s="172" t="str">
        <f>IF('Form FGD RT Versi 1 Lembar A3'!AB80="","",'Form FGD RT Versi 1 Lembar A3'!AB80)</f>
        <v/>
      </c>
      <c r="E86" s="297" t="str">
        <f>IF('Form FGD RT Versi 1 Lembar A3'!AC80="","",'Form FGD RT Versi 1 Lembar A3'!AC80)</f>
        <v/>
      </c>
      <c r="F86" s="297" t="str">
        <f>IF('Form FGD RT Versi 1 Lembar A3'!AD80="","",'Form FGD RT Versi 1 Lembar A3'!AD80)</f>
        <v/>
      </c>
      <c r="G86" s="297" t="str">
        <f>IF('Form FGD RT Versi 1 Lembar A3'!AE80="","",'Form FGD RT Versi 1 Lembar A3'!AE80)</f>
        <v/>
      </c>
      <c r="H86" s="297" t="str">
        <f>IF('Form FGD RT Versi 1 Lembar A3'!AF80="","",'Form FGD RT Versi 1 Lembar A3'!AF80)</f>
        <v/>
      </c>
      <c r="I86" s="297" t="str">
        <f>IF('Form FGD RT Versi 1 Lembar A3'!AG80="","",'Form FGD RT Versi 1 Lembar A3'!AG80)</f>
        <v/>
      </c>
      <c r="J86" s="364" t="str">
        <f>IF('Form FGD RT Versi 1 Lembar A3'!AH80="","",'Form FGD RT Versi 1 Lembar A3'!AH80)</f>
        <v/>
      </c>
      <c r="K86" s="364" t="str">
        <f>IF('Form FGD RT Versi 1 Lembar A3'!AI80="","",'Form FGD RT Versi 1 Lembar A3'!AI80)</f>
        <v/>
      </c>
      <c r="L86" s="364" t="str">
        <f>IF('Form FGD RT Versi 1 Lembar A3'!AJ80="","",'Form FGD RT Versi 1 Lembar A3'!AJ80)</f>
        <v/>
      </c>
      <c r="M86" s="365" t="str">
        <f>IF('Form FGD RT Versi 1 Lembar A3'!AK80="","",'Form FGD RT Versi 1 Lembar A3'!AK80)</f>
        <v/>
      </c>
      <c r="N86" s="359" t="str">
        <f>IF('Form FGD RT Versi 1 Lembar A3'!AL80="","",'Form FGD RT Versi 1 Lembar A3'!AL80)</f>
        <v/>
      </c>
      <c r="O86" s="172" t="str">
        <f>IF('Form FGD RT Versi 1 Lembar A3'!AM80="","",'Form FGD RT Versi 1 Lembar A3'!AM80)</f>
        <v/>
      </c>
      <c r="P86" s="813" t="str">
        <f>IF('Form FGD RT Versi 1 Lembar A3'!AN80="","",'Form FGD RT Versi 1 Lembar A3'!AN80)</f>
        <v/>
      </c>
      <c r="Q86" s="382" t="str">
        <f t="shared" si="2"/>
        <v/>
      </c>
      <c r="R86" s="172" t="str">
        <f>IF('Form FGD RT Versi 1 Lembar A3'!AO80="","",'Form FGD RT Versi 1 Lembar A3'!AO80)</f>
        <v/>
      </c>
      <c r="S86" s="365" t="str">
        <f>IF('Form FGD RT Versi 1 Lembar A3'!AP80="","",'Form FGD RT Versi 1 Lembar A3'!AP80)</f>
        <v/>
      </c>
      <c r="T86" s="359" t="str">
        <f>IF('Form FGD RT Versi 1 Lembar A3'!AQ80="","",'Form FGD RT Versi 1 Lembar A3'!AQ80)</f>
        <v/>
      </c>
      <c r="U86" s="368" t="str">
        <f t="shared" si="3"/>
        <v/>
      </c>
    </row>
    <row r="87" spans="2:21" ht="18.75" customHeight="1" x14ac:dyDescent="0.25">
      <c r="B87" s="156">
        <v>71</v>
      </c>
      <c r="C87" s="68" t="str">
        <f>A.1_Update!C87</f>
        <v/>
      </c>
      <c r="D87" s="172" t="str">
        <f>IF('Form FGD RT Versi 1 Lembar A3'!AB81="","",'Form FGD RT Versi 1 Lembar A3'!AB81)</f>
        <v/>
      </c>
      <c r="E87" s="297" t="str">
        <f>IF('Form FGD RT Versi 1 Lembar A3'!AC81="","",'Form FGD RT Versi 1 Lembar A3'!AC81)</f>
        <v/>
      </c>
      <c r="F87" s="297" t="str">
        <f>IF('Form FGD RT Versi 1 Lembar A3'!AD81="","",'Form FGD RT Versi 1 Lembar A3'!AD81)</f>
        <v/>
      </c>
      <c r="G87" s="297" t="str">
        <f>IF('Form FGD RT Versi 1 Lembar A3'!AE81="","",'Form FGD RT Versi 1 Lembar A3'!AE81)</f>
        <v/>
      </c>
      <c r="H87" s="297" t="str">
        <f>IF('Form FGD RT Versi 1 Lembar A3'!AF81="","",'Form FGD RT Versi 1 Lembar A3'!AF81)</f>
        <v/>
      </c>
      <c r="I87" s="297" t="str">
        <f>IF('Form FGD RT Versi 1 Lembar A3'!AG81="","",'Form FGD RT Versi 1 Lembar A3'!AG81)</f>
        <v/>
      </c>
      <c r="J87" s="364" t="str">
        <f>IF('Form FGD RT Versi 1 Lembar A3'!AH81="","",'Form FGD RT Versi 1 Lembar A3'!AH81)</f>
        <v/>
      </c>
      <c r="K87" s="364" t="str">
        <f>IF('Form FGD RT Versi 1 Lembar A3'!AI81="","",'Form FGD RT Versi 1 Lembar A3'!AI81)</f>
        <v/>
      </c>
      <c r="L87" s="364" t="str">
        <f>IF('Form FGD RT Versi 1 Lembar A3'!AJ81="","",'Form FGD RT Versi 1 Lembar A3'!AJ81)</f>
        <v/>
      </c>
      <c r="M87" s="365" t="str">
        <f>IF('Form FGD RT Versi 1 Lembar A3'!AK81="","",'Form FGD RT Versi 1 Lembar A3'!AK81)</f>
        <v/>
      </c>
      <c r="N87" s="359" t="str">
        <f>IF('Form FGD RT Versi 1 Lembar A3'!AL81="","",'Form FGD RT Versi 1 Lembar A3'!AL81)</f>
        <v/>
      </c>
      <c r="O87" s="172" t="str">
        <f>IF('Form FGD RT Versi 1 Lembar A3'!AM81="","",'Form FGD RT Versi 1 Lembar A3'!AM81)</f>
        <v/>
      </c>
      <c r="P87" s="813" t="str">
        <f>IF('Form FGD RT Versi 1 Lembar A3'!AN81="","",'Form FGD RT Versi 1 Lembar A3'!AN81)</f>
        <v/>
      </c>
      <c r="Q87" s="382" t="str">
        <f t="shared" si="2"/>
        <v/>
      </c>
      <c r="R87" s="172" t="str">
        <f>IF('Form FGD RT Versi 1 Lembar A3'!AO81="","",'Form FGD RT Versi 1 Lembar A3'!AO81)</f>
        <v/>
      </c>
      <c r="S87" s="365" t="str">
        <f>IF('Form FGD RT Versi 1 Lembar A3'!AP81="","",'Form FGD RT Versi 1 Lembar A3'!AP81)</f>
        <v/>
      </c>
      <c r="T87" s="359" t="str">
        <f>IF('Form FGD RT Versi 1 Lembar A3'!AQ81="","",'Form FGD RT Versi 1 Lembar A3'!AQ81)</f>
        <v/>
      </c>
      <c r="U87" s="368" t="str">
        <f t="shared" si="3"/>
        <v/>
      </c>
    </row>
    <row r="88" spans="2:21" ht="18.75" customHeight="1" x14ac:dyDescent="0.25">
      <c r="B88" s="156">
        <v>72</v>
      </c>
      <c r="C88" s="68" t="str">
        <f>A.1_Update!C88</f>
        <v/>
      </c>
      <c r="D88" s="172" t="str">
        <f>IF('Form FGD RT Versi 1 Lembar A3'!AB82="","",'Form FGD RT Versi 1 Lembar A3'!AB82)</f>
        <v/>
      </c>
      <c r="E88" s="297" t="str">
        <f>IF('Form FGD RT Versi 1 Lembar A3'!AC82="","",'Form FGD RT Versi 1 Lembar A3'!AC82)</f>
        <v/>
      </c>
      <c r="F88" s="297" t="str">
        <f>IF('Form FGD RT Versi 1 Lembar A3'!AD82="","",'Form FGD RT Versi 1 Lembar A3'!AD82)</f>
        <v/>
      </c>
      <c r="G88" s="297" t="str">
        <f>IF('Form FGD RT Versi 1 Lembar A3'!AE82="","",'Form FGD RT Versi 1 Lembar A3'!AE82)</f>
        <v/>
      </c>
      <c r="H88" s="297" t="str">
        <f>IF('Form FGD RT Versi 1 Lembar A3'!AF82="","",'Form FGD RT Versi 1 Lembar A3'!AF82)</f>
        <v/>
      </c>
      <c r="I88" s="297" t="str">
        <f>IF('Form FGD RT Versi 1 Lembar A3'!AG82="","",'Form FGD RT Versi 1 Lembar A3'!AG82)</f>
        <v/>
      </c>
      <c r="J88" s="364" t="str">
        <f>IF('Form FGD RT Versi 1 Lembar A3'!AH82="","",'Form FGD RT Versi 1 Lembar A3'!AH82)</f>
        <v/>
      </c>
      <c r="K88" s="364" t="str">
        <f>IF('Form FGD RT Versi 1 Lembar A3'!AI82="","",'Form FGD RT Versi 1 Lembar A3'!AI82)</f>
        <v/>
      </c>
      <c r="L88" s="364" t="str">
        <f>IF('Form FGD RT Versi 1 Lembar A3'!AJ82="","",'Form FGD RT Versi 1 Lembar A3'!AJ82)</f>
        <v/>
      </c>
      <c r="M88" s="365" t="str">
        <f>IF('Form FGD RT Versi 1 Lembar A3'!AK82="","",'Form FGD RT Versi 1 Lembar A3'!AK82)</f>
        <v/>
      </c>
      <c r="N88" s="359" t="str">
        <f>IF('Form FGD RT Versi 1 Lembar A3'!AL82="","",'Form FGD RT Versi 1 Lembar A3'!AL82)</f>
        <v/>
      </c>
      <c r="O88" s="172" t="str">
        <f>IF('Form FGD RT Versi 1 Lembar A3'!AM82="","",'Form FGD RT Versi 1 Lembar A3'!AM82)</f>
        <v/>
      </c>
      <c r="P88" s="813" t="str">
        <f>IF('Form FGD RT Versi 1 Lembar A3'!AN82="","",'Form FGD RT Versi 1 Lembar A3'!AN82)</f>
        <v/>
      </c>
      <c r="Q88" s="382" t="str">
        <f t="shared" si="2"/>
        <v/>
      </c>
      <c r="R88" s="172" t="str">
        <f>IF('Form FGD RT Versi 1 Lembar A3'!AO82="","",'Form FGD RT Versi 1 Lembar A3'!AO82)</f>
        <v/>
      </c>
      <c r="S88" s="365" t="str">
        <f>IF('Form FGD RT Versi 1 Lembar A3'!AP82="","",'Form FGD RT Versi 1 Lembar A3'!AP82)</f>
        <v/>
      </c>
      <c r="T88" s="359" t="str">
        <f>IF('Form FGD RT Versi 1 Lembar A3'!AQ82="","",'Form FGD RT Versi 1 Lembar A3'!AQ82)</f>
        <v/>
      </c>
      <c r="U88" s="368" t="str">
        <f t="shared" si="3"/>
        <v/>
      </c>
    </row>
    <row r="89" spans="2:21" ht="18.75" customHeight="1" x14ac:dyDescent="0.25">
      <c r="B89" s="156">
        <v>73</v>
      </c>
      <c r="C89" s="68" t="str">
        <f>A.1_Update!C89</f>
        <v/>
      </c>
      <c r="D89" s="172" t="str">
        <f>IF('Form FGD RT Versi 1 Lembar A3'!AB83="","",'Form FGD RT Versi 1 Lembar A3'!AB83)</f>
        <v/>
      </c>
      <c r="E89" s="297" t="str">
        <f>IF('Form FGD RT Versi 1 Lembar A3'!AC83="","",'Form FGD RT Versi 1 Lembar A3'!AC83)</f>
        <v/>
      </c>
      <c r="F89" s="297" t="str">
        <f>IF('Form FGD RT Versi 1 Lembar A3'!AD83="","",'Form FGD RT Versi 1 Lembar A3'!AD83)</f>
        <v/>
      </c>
      <c r="G89" s="297" t="str">
        <f>IF('Form FGD RT Versi 1 Lembar A3'!AE83="","",'Form FGD RT Versi 1 Lembar A3'!AE83)</f>
        <v/>
      </c>
      <c r="H89" s="297" t="str">
        <f>IF('Form FGD RT Versi 1 Lembar A3'!AF83="","",'Form FGD RT Versi 1 Lembar A3'!AF83)</f>
        <v/>
      </c>
      <c r="I89" s="297" t="str">
        <f>IF('Form FGD RT Versi 1 Lembar A3'!AG83="","",'Form FGD RT Versi 1 Lembar A3'!AG83)</f>
        <v/>
      </c>
      <c r="J89" s="364" t="str">
        <f>IF('Form FGD RT Versi 1 Lembar A3'!AH83="","",'Form FGD RT Versi 1 Lembar A3'!AH83)</f>
        <v/>
      </c>
      <c r="K89" s="364" t="str">
        <f>IF('Form FGD RT Versi 1 Lembar A3'!AI83="","",'Form FGD RT Versi 1 Lembar A3'!AI83)</f>
        <v/>
      </c>
      <c r="L89" s="364" t="str">
        <f>IF('Form FGD RT Versi 1 Lembar A3'!AJ83="","",'Form FGD RT Versi 1 Lembar A3'!AJ83)</f>
        <v/>
      </c>
      <c r="M89" s="365" t="str">
        <f>IF('Form FGD RT Versi 1 Lembar A3'!AK83="","",'Form FGD RT Versi 1 Lembar A3'!AK83)</f>
        <v/>
      </c>
      <c r="N89" s="359" t="str">
        <f>IF('Form FGD RT Versi 1 Lembar A3'!AL83="","",'Form FGD RT Versi 1 Lembar A3'!AL83)</f>
        <v/>
      </c>
      <c r="O89" s="172" t="str">
        <f>IF('Form FGD RT Versi 1 Lembar A3'!AM83="","",'Form FGD RT Versi 1 Lembar A3'!AM83)</f>
        <v/>
      </c>
      <c r="P89" s="813" t="str">
        <f>IF('Form FGD RT Versi 1 Lembar A3'!AN83="","",'Form FGD RT Versi 1 Lembar A3'!AN83)</f>
        <v/>
      </c>
      <c r="Q89" s="382" t="str">
        <f t="shared" si="2"/>
        <v/>
      </c>
      <c r="R89" s="172" t="str">
        <f>IF('Form FGD RT Versi 1 Lembar A3'!AO83="","",'Form FGD RT Versi 1 Lembar A3'!AO83)</f>
        <v/>
      </c>
      <c r="S89" s="365" t="str">
        <f>IF('Form FGD RT Versi 1 Lembar A3'!AP83="","",'Form FGD RT Versi 1 Lembar A3'!AP83)</f>
        <v/>
      </c>
      <c r="T89" s="359" t="str">
        <f>IF('Form FGD RT Versi 1 Lembar A3'!AQ83="","",'Form FGD RT Versi 1 Lembar A3'!AQ83)</f>
        <v/>
      </c>
      <c r="U89" s="368" t="str">
        <f t="shared" si="3"/>
        <v/>
      </c>
    </row>
    <row r="90" spans="2:21" ht="18.75" customHeight="1" x14ac:dyDescent="0.25">
      <c r="B90" s="156">
        <v>74</v>
      </c>
      <c r="C90" s="68" t="str">
        <f>A.1_Update!C90</f>
        <v/>
      </c>
      <c r="D90" s="172" t="str">
        <f>IF('Form FGD RT Versi 1 Lembar A3'!AB84="","",'Form FGD RT Versi 1 Lembar A3'!AB84)</f>
        <v/>
      </c>
      <c r="E90" s="297" t="str">
        <f>IF('Form FGD RT Versi 1 Lembar A3'!AC84="","",'Form FGD RT Versi 1 Lembar A3'!AC84)</f>
        <v/>
      </c>
      <c r="F90" s="297" t="str">
        <f>IF('Form FGD RT Versi 1 Lembar A3'!AD84="","",'Form FGD RT Versi 1 Lembar A3'!AD84)</f>
        <v/>
      </c>
      <c r="G90" s="297" t="str">
        <f>IF('Form FGD RT Versi 1 Lembar A3'!AE84="","",'Form FGD RT Versi 1 Lembar A3'!AE84)</f>
        <v/>
      </c>
      <c r="H90" s="297" t="str">
        <f>IF('Form FGD RT Versi 1 Lembar A3'!AF84="","",'Form FGD RT Versi 1 Lembar A3'!AF84)</f>
        <v/>
      </c>
      <c r="I90" s="297" t="str">
        <f>IF('Form FGD RT Versi 1 Lembar A3'!AG84="","",'Form FGD RT Versi 1 Lembar A3'!AG84)</f>
        <v/>
      </c>
      <c r="J90" s="364" t="str">
        <f>IF('Form FGD RT Versi 1 Lembar A3'!AH84="","",'Form FGD RT Versi 1 Lembar A3'!AH84)</f>
        <v/>
      </c>
      <c r="K90" s="364" t="str">
        <f>IF('Form FGD RT Versi 1 Lembar A3'!AI84="","",'Form FGD RT Versi 1 Lembar A3'!AI84)</f>
        <v/>
      </c>
      <c r="L90" s="364" t="str">
        <f>IF('Form FGD RT Versi 1 Lembar A3'!AJ84="","",'Form FGD RT Versi 1 Lembar A3'!AJ84)</f>
        <v/>
      </c>
      <c r="M90" s="365" t="str">
        <f>IF('Form FGD RT Versi 1 Lembar A3'!AK84="","",'Form FGD RT Versi 1 Lembar A3'!AK84)</f>
        <v/>
      </c>
      <c r="N90" s="359" t="str">
        <f>IF('Form FGD RT Versi 1 Lembar A3'!AL84="","",'Form FGD RT Versi 1 Lembar A3'!AL84)</f>
        <v/>
      </c>
      <c r="O90" s="172" t="str">
        <f>IF('Form FGD RT Versi 1 Lembar A3'!AM84="","",'Form FGD RT Versi 1 Lembar A3'!AM84)</f>
        <v/>
      </c>
      <c r="P90" s="813" t="str">
        <f>IF('Form FGD RT Versi 1 Lembar A3'!AN84="","",'Form FGD RT Versi 1 Lembar A3'!AN84)</f>
        <v/>
      </c>
      <c r="Q90" s="382" t="str">
        <f t="shared" si="2"/>
        <v/>
      </c>
      <c r="R90" s="172" t="str">
        <f>IF('Form FGD RT Versi 1 Lembar A3'!AO84="","",'Form FGD RT Versi 1 Lembar A3'!AO84)</f>
        <v/>
      </c>
      <c r="S90" s="365" t="str">
        <f>IF('Form FGD RT Versi 1 Lembar A3'!AP84="","",'Form FGD RT Versi 1 Lembar A3'!AP84)</f>
        <v/>
      </c>
      <c r="T90" s="359" t="str">
        <f>IF('Form FGD RT Versi 1 Lembar A3'!AQ84="","",'Form FGD RT Versi 1 Lembar A3'!AQ84)</f>
        <v/>
      </c>
      <c r="U90" s="368" t="str">
        <f t="shared" si="3"/>
        <v/>
      </c>
    </row>
    <row r="91" spans="2:21" ht="18.75" customHeight="1" x14ac:dyDescent="0.25">
      <c r="B91" s="156">
        <v>75</v>
      </c>
      <c r="C91" s="68" t="str">
        <f>A.1_Update!C91</f>
        <v/>
      </c>
      <c r="D91" s="172" t="str">
        <f>IF('Form FGD RT Versi 1 Lembar A3'!AB85="","",'Form FGD RT Versi 1 Lembar A3'!AB85)</f>
        <v/>
      </c>
      <c r="E91" s="297" t="str">
        <f>IF('Form FGD RT Versi 1 Lembar A3'!AC85="","",'Form FGD RT Versi 1 Lembar A3'!AC85)</f>
        <v/>
      </c>
      <c r="F91" s="297" t="str">
        <f>IF('Form FGD RT Versi 1 Lembar A3'!AD85="","",'Form FGD RT Versi 1 Lembar A3'!AD85)</f>
        <v/>
      </c>
      <c r="G91" s="297" t="str">
        <f>IF('Form FGD RT Versi 1 Lembar A3'!AE85="","",'Form FGD RT Versi 1 Lembar A3'!AE85)</f>
        <v/>
      </c>
      <c r="H91" s="297" t="str">
        <f>IF('Form FGD RT Versi 1 Lembar A3'!AF85="","",'Form FGD RT Versi 1 Lembar A3'!AF85)</f>
        <v/>
      </c>
      <c r="I91" s="297" t="str">
        <f>IF('Form FGD RT Versi 1 Lembar A3'!AG85="","",'Form FGD RT Versi 1 Lembar A3'!AG85)</f>
        <v/>
      </c>
      <c r="J91" s="364" t="str">
        <f>IF('Form FGD RT Versi 1 Lembar A3'!AH85="","",'Form FGD RT Versi 1 Lembar A3'!AH85)</f>
        <v/>
      </c>
      <c r="K91" s="364" t="str">
        <f>IF('Form FGD RT Versi 1 Lembar A3'!AI85="","",'Form FGD RT Versi 1 Lembar A3'!AI85)</f>
        <v/>
      </c>
      <c r="L91" s="364" t="str">
        <f>IF('Form FGD RT Versi 1 Lembar A3'!AJ85="","",'Form FGD RT Versi 1 Lembar A3'!AJ85)</f>
        <v/>
      </c>
      <c r="M91" s="365" t="str">
        <f>IF('Form FGD RT Versi 1 Lembar A3'!AK85="","",'Form FGD RT Versi 1 Lembar A3'!AK85)</f>
        <v/>
      </c>
      <c r="N91" s="359" t="str">
        <f>IF('Form FGD RT Versi 1 Lembar A3'!AL85="","",'Form FGD RT Versi 1 Lembar A3'!AL85)</f>
        <v/>
      </c>
      <c r="O91" s="172" t="str">
        <f>IF('Form FGD RT Versi 1 Lembar A3'!AM85="","",'Form FGD RT Versi 1 Lembar A3'!AM85)</f>
        <v/>
      </c>
      <c r="P91" s="813" t="str">
        <f>IF('Form FGD RT Versi 1 Lembar A3'!AN85="","",'Form FGD RT Versi 1 Lembar A3'!AN85)</f>
        <v/>
      </c>
      <c r="Q91" s="382" t="str">
        <f t="shared" si="2"/>
        <v/>
      </c>
      <c r="R91" s="172" t="str">
        <f>IF('Form FGD RT Versi 1 Lembar A3'!AO85="","",'Form FGD RT Versi 1 Lembar A3'!AO85)</f>
        <v/>
      </c>
      <c r="S91" s="365" t="str">
        <f>IF('Form FGD RT Versi 1 Lembar A3'!AP85="","",'Form FGD RT Versi 1 Lembar A3'!AP85)</f>
        <v/>
      </c>
      <c r="T91" s="359" t="str">
        <f>IF('Form FGD RT Versi 1 Lembar A3'!AQ85="","",'Form FGD RT Versi 1 Lembar A3'!AQ85)</f>
        <v/>
      </c>
      <c r="U91" s="368" t="str">
        <f t="shared" si="3"/>
        <v/>
      </c>
    </row>
    <row r="92" spans="2:21" ht="18.75" customHeight="1" x14ac:dyDescent="0.25">
      <c r="B92" s="156">
        <v>76</v>
      </c>
      <c r="C92" s="68" t="str">
        <f>A.1_Update!C92</f>
        <v/>
      </c>
      <c r="D92" s="172" t="str">
        <f>IF('Form FGD RT Versi 1 Lembar A3'!AB86="","",'Form FGD RT Versi 1 Lembar A3'!AB86)</f>
        <v/>
      </c>
      <c r="E92" s="297" t="str">
        <f>IF('Form FGD RT Versi 1 Lembar A3'!AC86="","",'Form FGD RT Versi 1 Lembar A3'!AC86)</f>
        <v/>
      </c>
      <c r="F92" s="297" t="str">
        <f>IF('Form FGD RT Versi 1 Lembar A3'!AD86="","",'Form FGD RT Versi 1 Lembar A3'!AD86)</f>
        <v/>
      </c>
      <c r="G92" s="297" t="str">
        <f>IF('Form FGD RT Versi 1 Lembar A3'!AE86="","",'Form FGD RT Versi 1 Lembar A3'!AE86)</f>
        <v/>
      </c>
      <c r="H92" s="297" t="str">
        <f>IF('Form FGD RT Versi 1 Lembar A3'!AF86="","",'Form FGD RT Versi 1 Lembar A3'!AF86)</f>
        <v/>
      </c>
      <c r="I92" s="297" t="str">
        <f>IF('Form FGD RT Versi 1 Lembar A3'!AG86="","",'Form FGD RT Versi 1 Lembar A3'!AG86)</f>
        <v/>
      </c>
      <c r="J92" s="364" t="str">
        <f>IF('Form FGD RT Versi 1 Lembar A3'!AH86="","",'Form FGD RT Versi 1 Lembar A3'!AH86)</f>
        <v/>
      </c>
      <c r="K92" s="364" t="str">
        <f>IF('Form FGD RT Versi 1 Lembar A3'!AI86="","",'Form FGD RT Versi 1 Lembar A3'!AI86)</f>
        <v/>
      </c>
      <c r="L92" s="364" t="str">
        <f>IF('Form FGD RT Versi 1 Lembar A3'!AJ86="","",'Form FGD RT Versi 1 Lembar A3'!AJ86)</f>
        <v/>
      </c>
      <c r="M92" s="365" t="str">
        <f>IF('Form FGD RT Versi 1 Lembar A3'!AK86="","",'Form FGD RT Versi 1 Lembar A3'!AK86)</f>
        <v/>
      </c>
      <c r="N92" s="359" t="str">
        <f>IF('Form FGD RT Versi 1 Lembar A3'!AL86="","",'Form FGD RT Versi 1 Lembar A3'!AL86)</f>
        <v/>
      </c>
      <c r="O92" s="172" t="str">
        <f>IF('Form FGD RT Versi 1 Lembar A3'!AM86="","",'Form FGD RT Versi 1 Lembar A3'!AM86)</f>
        <v/>
      </c>
      <c r="P92" s="813" t="str">
        <f>IF('Form FGD RT Versi 1 Lembar A3'!AN86="","",'Form FGD RT Versi 1 Lembar A3'!AN86)</f>
        <v/>
      </c>
      <c r="Q92" s="382" t="str">
        <f t="shared" si="2"/>
        <v/>
      </c>
      <c r="R92" s="172" t="str">
        <f>IF('Form FGD RT Versi 1 Lembar A3'!AO86="","",'Form FGD RT Versi 1 Lembar A3'!AO86)</f>
        <v/>
      </c>
      <c r="S92" s="365" t="str">
        <f>IF('Form FGD RT Versi 1 Lembar A3'!AP86="","",'Form FGD RT Versi 1 Lembar A3'!AP86)</f>
        <v/>
      </c>
      <c r="T92" s="359" t="str">
        <f>IF('Form FGD RT Versi 1 Lembar A3'!AQ86="","",'Form FGD RT Versi 1 Lembar A3'!AQ86)</f>
        <v/>
      </c>
      <c r="U92" s="368" t="str">
        <f t="shared" si="3"/>
        <v/>
      </c>
    </row>
    <row r="93" spans="2:21" ht="18.75" customHeight="1" x14ac:dyDescent="0.25">
      <c r="B93" s="156">
        <v>77</v>
      </c>
      <c r="C93" s="68" t="str">
        <f>A.1_Update!C93</f>
        <v/>
      </c>
      <c r="D93" s="172" t="str">
        <f>IF('Form FGD RT Versi 1 Lembar A3'!AB87="","",'Form FGD RT Versi 1 Lembar A3'!AB87)</f>
        <v/>
      </c>
      <c r="E93" s="297" t="str">
        <f>IF('Form FGD RT Versi 1 Lembar A3'!AC87="","",'Form FGD RT Versi 1 Lembar A3'!AC87)</f>
        <v/>
      </c>
      <c r="F93" s="297" t="str">
        <f>IF('Form FGD RT Versi 1 Lembar A3'!AD87="","",'Form FGD RT Versi 1 Lembar A3'!AD87)</f>
        <v/>
      </c>
      <c r="G93" s="297" t="str">
        <f>IF('Form FGD RT Versi 1 Lembar A3'!AE87="","",'Form FGD RT Versi 1 Lembar A3'!AE87)</f>
        <v/>
      </c>
      <c r="H93" s="297" t="str">
        <f>IF('Form FGD RT Versi 1 Lembar A3'!AF87="","",'Form FGD RT Versi 1 Lembar A3'!AF87)</f>
        <v/>
      </c>
      <c r="I93" s="297" t="str">
        <f>IF('Form FGD RT Versi 1 Lembar A3'!AG87="","",'Form FGD RT Versi 1 Lembar A3'!AG87)</f>
        <v/>
      </c>
      <c r="J93" s="364" t="str">
        <f>IF('Form FGD RT Versi 1 Lembar A3'!AH87="","",'Form FGD RT Versi 1 Lembar A3'!AH87)</f>
        <v/>
      </c>
      <c r="K93" s="364" t="str">
        <f>IF('Form FGD RT Versi 1 Lembar A3'!AI87="","",'Form FGD RT Versi 1 Lembar A3'!AI87)</f>
        <v/>
      </c>
      <c r="L93" s="364" t="str">
        <f>IF('Form FGD RT Versi 1 Lembar A3'!AJ87="","",'Form FGD RT Versi 1 Lembar A3'!AJ87)</f>
        <v/>
      </c>
      <c r="M93" s="365" t="str">
        <f>IF('Form FGD RT Versi 1 Lembar A3'!AK87="","",'Form FGD RT Versi 1 Lembar A3'!AK87)</f>
        <v/>
      </c>
      <c r="N93" s="359" t="str">
        <f>IF('Form FGD RT Versi 1 Lembar A3'!AL87="","",'Form FGD RT Versi 1 Lembar A3'!AL87)</f>
        <v/>
      </c>
      <c r="O93" s="172" t="str">
        <f>IF('Form FGD RT Versi 1 Lembar A3'!AM87="","",'Form FGD RT Versi 1 Lembar A3'!AM87)</f>
        <v/>
      </c>
      <c r="P93" s="813" t="str">
        <f>IF('Form FGD RT Versi 1 Lembar A3'!AN87="","",'Form FGD RT Versi 1 Lembar A3'!AN87)</f>
        <v/>
      </c>
      <c r="Q93" s="382" t="str">
        <f t="shared" si="2"/>
        <v/>
      </c>
      <c r="R93" s="172" t="str">
        <f>IF('Form FGD RT Versi 1 Lembar A3'!AO87="","",'Form FGD RT Versi 1 Lembar A3'!AO87)</f>
        <v/>
      </c>
      <c r="S93" s="365" t="str">
        <f>IF('Form FGD RT Versi 1 Lembar A3'!AP87="","",'Form FGD RT Versi 1 Lembar A3'!AP87)</f>
        <v/>
      </c>
      <c r="T93" s="359" t="str">
        <f>IF('Form FGD RT Versi 1 Lembar A3'!AQ87="","",'Form FGD RT Versi 1 Lembar A3'!AQ87)</f>
        <v/>
      </c>
      <c r="U93" s="368" t="str">
        <f t="shared" si="3"/>
        <v/>
      </c>
    </row>
    <row r="94" spans="2:21" ht="18.75" customHeight="1" x14ac:dyDescent="0.25">
      <c r="B94" s="156">
        <v>78</v>
      </c>
      <c r="C94" s="68" t="str">
        <f>A.1_Update!C94</f>
        <v/>
      </c>
      <c r="D94" s="172" t="str">
        <f>IF('Form FGD RT Versi 1 Lembar A3'!AB88="","",'Form FGD RT Versi 1 Lembar A3'!AB88)</f>
        <v/>
      </c>
      <c r="E94" s="297" t="str">
        <f>IF('Form FGD RT Versi 1 Lembar A3'!AC88="","",'Form FGD RT Versi 1 Lembar A3'!AC88)</f>
        <v/>
      </c>
      <c r="F94" s="297" t="str">
        <f>IF('Form FGD RT Versi 1 Lembar A3'!AD88="","",'Form FGD RT Versi 1 Lembar A3'!AD88)</f>
        <v/>
      </c>
      <c r="G94" s="297" t="str">
        <f>IF('Form FGD RT Versi 1 Lembar A3'!AE88="","",'Form FGD RT Versi 1 Lembar A3'!AE88)</f>
        <v/>
      </c>
      <c r="H94" s="297" t="str">
        <f>IF('Form FGD RT Versi 1 Lembar A3'!AF88="","",'Form FGD RT Versi 1 Lembar A3'!AF88)</f>
        <v/>
      </c>
      <c r="I94" s="297" t="str">
        <f>IF('Form FGD RT Versi 1 Lembar A3'!AG88="","",'Form FGD RT Versi 1 Lembar A3'!AG88)</f>
        <v/>
      </c>
      <c r="J94" s="364" t="str">
        <f>IF('Form FGD RT Versi 1 Lembar A3'!AH88="","",'Form FGD RT Versi 1 Lembar A3'!AH88)</f>
        <v/>
      </c>
      <c r="K94" s="364" t="str">
        <f>IF('Form FGD RT Versi 1 Lembar A3'!AI88="","",'Form FGD RT Versi 1 Lembar A3'!AI88)</f>
        <v/>
      </c>
      <c r="L94" s="364" t="str">
        <f>IF('Form FGD RT Versi 1 Lembar A3'!AJ88="","",'Form FGD RT Versi 1 Lembar A3'!AJ88)</f>
        <v/>
      </c>
      <c r="M94" s="365" t="str">
        <f>IF('Form FGD RT Versi 1 Lembar A3'!AK88="","",'Form FGD RT Versi 1 Lembar A3'!AK88)</f>
        <v/>
      </c>
      <c r="N94" s="359" t="str">
        <f>IF('Form FGD RT Versi 1 Lembar A3'!AL88="","",'Form FGD RT Versi 1 Lembar A3'!AL88)</f>
        <v/>
      </c>
      <c r="O94" s="172" t="str">
        <f>IF('Form FGD RT Versi 1 Lembar A3'!AM88="","",'Form FGD RT Versi 1 Lembar A3'!AM88)</f>
        <v/>
      </c>
      <c r="P94" s="813" t="str">
        <f>IF('Form FGD RT Versi 1 Lembar A3'!AN88="","",'Form FGD RT Versi 1 Lembar A3'!AN88)</f>
        <v/>
      </c>
      <c r="Q94" s="382" t="str">
        <f t="shared" si="2"/>
        <v/>
      </c>
      <c r="R94" s="172" t="str">
        <f>IF('Form FGD RT Versi 1 Lembar A3'!AO88="","",'Form FGD RT Versi 1 Lembar A3'!AO88)</f>
        <v/>
      </c>
      <c r="S94" s="365" t="str">
        <f>IF('Form FGD RT Versi 1 Lembar A3'!AP88="","",'Form FGD RT Versi 1 Lembar A3'!AP88)</f>
        <v/>
      </c>
      <c r="T94" s="359" t="str">
        <f>IF('Form FGD RT Versi 1 Lembar A3'!AQ88="","",'Form FGD RT Versi 1 Lembar A3'!AQ88)</f>
        <v/>
      </c>
      <c r="U94" s="368" t="str">
        <f t="shared" si="3"/>
        <v/>
      </c>
    </row>
    <row r="95" spans="2:21" ht="18.75" customHeight="1" x14ac:dyDescent="0.25">
      <c r="B95" s="156">
        <v>79</v>
      </c>
      <c r="C95" s="68" t="str">
        <f>A.1_Update!C95</f>
        <v/>
      </c>
      <c r="D95" s="172" t="str">
        <f>IF('Form FGD RT Versi 1 Lembar A3'!AB89="","",'Form FGD RT Versi 1 Lembar A3'!AB89)</f>
        <v/>
      </c>
      <c r="E95" s="297" t="str">
        <f>IF('Form FGD RT Versi 1 Lembar A3'!AC89="","",'Form FGD RT Versi 1 Lembar A3'!AC89)</f>
        <v/>
      </c>
      <c r="F95" s="297" t="str">
        <f>IF('Form FGD RT Versi 1 Lembar A3'!AD89="","",'Form FGD RT Versi 1 Lembar A3'!AD89)</f>
        <v/>
      </c>
      <c r="G95" s="297" t="str">
        <f>IF('Form FGD RT Versi 1 Lembar A3'!AE89="","",'Form FGD RT Versi 1 Lembar A3'!AE89)</f>
        <v/>
      </c>
      <c r="H95" s="297" t="str">
        <f>IF('Form FGD RT Versi 1 Lembar A3'!AF89="","",'Form FGD RT Versi 1 Lembar A3'!AF89)</f>
        <v/>
      </c>
      <c r="I95" s="297" t="str">
        <f>IF('Form FGD RT Versi 1 Lembar A3'!AG89="","",'Form FGD RT Versi 1 Lembar A3'!AG89)</f>
        <v/>
      </c>
      <c r="J95" s="364" t="str">
        <f>IF('Form FGD RT Versi 1 Lembar A3'!AH89="","",'Form FGD RT Versi 1 Lembar A3'!AH89)</f>
        <v/>
      </c>
      <c r="K95" s="364" t="str">
        <f>IF('Form FGD RT Versi 1 Lembar A3'!AI89="","",'Form FGD RT Versi 1 Lembar A3'!AI89)</f>
        <v/>
      </c>
      <c r="L95" s="364" t="str">
        <f>IF('Form FGD RT Versi 1 Lembar A3'!AJ89="","",'Form FGD RT Versi 1 Lembar A3'!AJ89)</f>
        <v/>
      </c>
      <c r="M95" s="365" t="str">
        <f>IF('Form FGD RT Versi 1 Lembar A3'!AK89="","",'Form FGD RT Versi 1 Lembar A3'!AK89)</f>
        <v/>
      </c>
      <c r="N95" s="359" t="str">
        <f>IF('Form FGD RT Versi 1 Lembar A3'!AL89="","",'Form FGD RT Versi 1 Lembar A3'!AL89)</f>
        <v/>
      </c>
      <c r="O95" s="172" t="str">
        <f>IF('Form FGD RT Versi 1 Lembar A3'!AM89="","",'Form FGD RT Versi 1 Lembar A3'!AM89)</f>
        <v/>
      </c>
      <c r="P95" s="813" t="str">
        <f>IF('Form FGD RT Versi 1 Lembar A3'!AN89="","",'Form FGD RT Versi 1 Lembar A3'!AN89)</f>
        <v/>
      </c>
      <c r="Q95" s="382" t="str">
        <f t="shared" si="2"/>
        <v/>
      </c>
      <c r="R95" s="172" t="str">
        <f>IF('Form FGD RT Versi 1 Lembar A3'!AO89="","",'Form FGD RT Versi 1 Lembar A3'!AO89)</f>
        <v/>
      </c>
      <c r="S95" s="365" t="str">
        <f>IF('Form FGD RT Versi 1 Lembar A3'!AP89="","",'Form FGD RT Versi 1 Lembar A3'!AP89)</f>
        <v/>
      </c>
      <c r="T95" s="359" t="str">
        <f>IF('Form FGD RT Versi 1 Lembar A3'!AQ89="","",'Form FGD RT Versi 1 Lembar A3'!AQ89)</f>
        <v/>
      </c>
      <c r="U95" s="368" t="str">
        <f t="shared" si="3"/>
        <v/>
      </c>
    </row>
    <row r="96" spans="2:21" ht="18.75" customHeight="1" x14ac:dyDescent="0.25">
      <c r="B96" s="156">
        <v>80</v>
      </c>
      <c r="C96" s="68" t="str">
        <f>A.1_Update!C96</f>
        <v/>
      </c>
      <c r="D96" s="172" t="str">
        <f>IF('Form FGD RT Versi 1 Lembar A3'!AB90="","",'Form FGD RT Versi 1 Lembar A3'!AB90)</f>
        <v/>
      </c>
      <c r="E96" s="297" t="str">
        <f>IF('Form FGD RT Versi 1 Lembar A3'!AC90="","",'Form FGD RT Versi 1 Lembar A3'!AC90)</f>
        <v/>
      </c>
      <c r="F96" s="297" t="str">
        <f>IF('Form FGD RT Versi 1 Lembar A3'!AD90="","",'Form FGD RT Versi 1 Lembar A3'!AD90)</f>
        <v/>
      </c>
      <c r="G96" s="297" t="str">
        <f>IF('Form FGD RT Versi 1 Lembar A3'!AE90="","",'Form FGD RT Versi 1 Lembar A3'!AE90)</f>
        <v/>
      </c>
      <c r="H96" s="297" t="str">
        <f>IF('Form FGD RT Versi 1 Lembar A3'!AF90="","",'Form FGD RT Versi 1 Lembar A3'!AF90)</f>
        <v/>
      </c>
      <c r="I96" s="297" t="str">
        <f>IF('Form FGD RT Versi 1 Lembar A3'!AG90="","",'Form FGD RT Versi 1 Lembar A3'!AG90)</f>
        <v/>
      </c>
      <c r="J96" s="364" t="str">
        <f>IF('Form FGD RT Versi 1 Lembar A3'!AH90="","",'Form FGD RT Versi 1 Lembar A3'!AH90)</f>
        <v/>
      </c>
      <c r="K96" s="364" t="str">
        <f>IF('Form FGD RT Versi 1 Lembar A3'!AI90="","",'Form FGD RT Versi 1 Lembar A3'!AI90)</f>
        <v/>
      </c>
      <c r="L96" s="364" t="str">
        <f>IF('Form FGD RT Versi 1 Lembar A3'!AJ90="","",'Form FGD RT Versi 1 Lembar A3'!AJ90)</f>
        <v/>
      </c>
      <c r="M96" s="365" t="str">
        <f>IF('Form FGD RT Versi 1 Lembar A3'!AK90="","",'Form FGD RT Versi 1 Lembar A3'!AK90)</f>
        <v/>
      </c>
      <c r="N96" s="359" t="str">
        <f>IF('Form FGD RT Versi 1 Lembar A3'!AL90="","",'Form FGD RT Versi 1 Lembar A3'!AL90)</f>
        <v/>
      </c>
      <c r="O96" s="172" t="str">
        <f>IF('Form FGD RT Versi 1 Lembar A3'!AM90="","",'Form FGD RT Versi 1 Lembar A3'!AM90)</f>
        <v/>
      </c>
      <c r="P96" s="813" t="str">
        <f>IF('Form FGD RT Versi 1 Lembar A3'!AN90="","",'Form FGD RT Versi 1 Lembar A3'!AN90)</f>
        <v/>
      </c>
      <c r="Q96" s="382" t="str">
        <f t="shared" si="2"/>
        <v/>
      </c>
      <c r="R96" s="172" t="str">
        <f>IF('Form FGD RT Versi 1 Lembar A3'!AO90="","",'Form FGD RT Versi 1 Lembar A3'!AO90)</f>
        <v/>
      </c>
      <c r="S96" s="365" t="str">
        <f>IF('Form FGD RT Versi 1 Lembar A3'!AP90="","",'Form FGD RT Versi 1 Lembar A3'!AP90)</f>
        <v/>
      </c>
      <c r="T96" s="359" t="str">
        <f>IF('Form FGD RT Versi 1 Lembar A3'!AQ90="","",'Form FGD RT Versi 1 Lembar A3'!AQ90)</f>
        <v/>
      </c>
      <c r="U96" s="368" t="str">
        <f t="shared" si="3"/>
        <v/>
      </c>
    </row>
    <row r="97" spans="2:21" ht="18.75" customHeight="1" x14ac:dyDescent="0.25">
      <c r="B97" s="156">
        <v>81</v>
      </c>
      <c r="C97" s="68" t="str">
        <f>A.1_Update!C97</f>
        <v/>
      </c>
      <c r="D97" s="172" t="str">
        <f>IF('Form FGD RT Versi 1 Lembar A3'!AB91="","",'Form FGD RT Versi 1 Lembar A3'!AB91)</f>
        <v/>
      </c>
      <c r="E97" s="297" t="str">
        <f>IF('Form FGD RT Versi 1 Lembar A3'!AC91="","",'Form FGD RT Versi 1 Lembar A3'!AC91)</f>
        <v/>
      </c>
      <c r="F97" s="297" t="str">
        <f>IF('Form FGD RT Versi 1 Lembar A3'!AD91="","",'Form FGD RT Versi 1 Lembar A3'!AD91)</f>
        <v/>
      </c>
      <c r="G97" s="297" t="str">
        <f>IF('Form FGD RT Versi 1 Lembar A3'!AE91="","",'Form FGD RT Versi 1 Lembar A3'!AE91)</f>
        <v/>
      </c>
      <c r="H97" s="297" t="str">
        <f>IF('Form FGD RT Versi 1 Lembar A3'!AF91="","",'Form FGD RT Versi 1 Lembar A3'!AF91)</f>
        <v/>
      </c>
      <c r="I97" s="297" t="str">
        <f>IF('Form FGD RT Versi 1 Lembar A3'!AG91="","",'Form FGD RT Versi 1 Lembar A3'!AG91)</f>
        <v/>
      </c>
      <c r="J97" s="364" t="str">
        <f>IF('Form FGD RT Versi 1 Lembar A3'!AH91="","",'Form FGD RT Versi 1 Lembar A3'!AH91)</f>
        <v/>
      </c>
      <c r="K97" s="364" t="str">
        <f>IF('Form FGD RT Versi 1 Lembar A3'!AI91="","",'Form FGD RT Versi 1 Lembar A3'!AI91)</f>
        <v/>
      </c>
      <c r="L97" s="364" t="str">
        <f>IF('Form FGD RT Versi 1 Lembar A3'!AJ91="","",'Form FGD RT Versi 1 Lembar A3'!AJ91)</f>
        <v/>
      </c>
      <c r="M97" s="365" t="str">
        <f>IF('Form FGD RT Versi 1 Lembar A3'!AK91="","",'Form FGD RT Versi 1 Lembar A3'!AK91)</f>
        <v/>
      </c>
      <c r="N97" s="359" t="str">
        <f>IF('Form FGD RT Versi 1 Lembar A3'!AL91="","",'Form FGD RT Versi 1 Lembar A3'!AL91)</f>
        <v/>
      </c>
      <c r="O97" s="172" t="str">
        <f>IF('Form FGD RT Versi 1 Lembar A3'!AM91="","",'Form FGD RT Versi 1 Lembar A3'!AM91)</f>
        <v/>
      </c>
      <c r="P97" s="813" t="str">
        <f>IF('Form FGD RT Versi 1 Lembar A3'!AN91="","",'Form FGD RT Versi 1 Lembar A3'!AN91)</f>
        <v/>
      </c>
      <c r="Q97" s="382" t="str">
        <f t="shared" si="2"/>
        <v/>
      </c>
      <c r="R97" s="172" t="str">
        <f>IF('Form FGD RT Versi 1 Lembar A3'!AO91="","",'Form FGD RT Versi 1 Lembar A3'!AO91)</f>
        <v/>
      </c>
      <c r="S97" s="365" t="str">
        <f>IF('Form FGD RT Versi 1 Lembar A3'!AP91="","",'Form FGD RT Versi 1 Lembar A3'!AP91)</f>
        <v/>
      </c>
      <c r="T97" s="359" t="str">
        <f>IF('Form FGD RT Versi 1 Lembar A3'!AQ91="","",'Form FGD RT Versi 1 Lembar A3'!AQ91)</f>
        <v/>
      </c>
      <c r="U97" s="368" t="str">
        <f t="shared" si="3"/>
        <v/>
      </c>
    </row>
    <row r="98" spans="2:21" ht="18.75" customHeight="1" x14ac:dyDescent="0.25">
      <c r="B98" s="156">
        <v>82</v>
      </c>
      <c r="C98" s="68" t="str">
        <f>A.1_Update!C98</f>
        <v/>
      </c>
      <c r="D98" s="172" t="str">
        <f>IF('Form FGD RT Versi 1 Lembar A3'!AB92="","",'Form FGD RT Versi 1 Lembar A3'!AB92)</f>
        <v/>
      </c>
      <c r="E98" s="297" t="str">
        <f>IF('Form FGD RT Versi 1 Lembar A3'!AC92="","",'Form FGD RT Versi 1 Lembar A3'!AC92)</f>
        <v/>
      </c>
      <c r="F98" s="297" t="str">
        <f>IF('Form FGD RT Versi 1 Lembar A3'!AD92="","",'Form FGD RT Versi 1 Lembar A3'!AD92)</f>
        <v/>
      </c>
      <c r="G98" s="297" t="str">
        <f>IF('Form FGD RT Versi 1 Lembar A3'!AE92="","",'Form FGD RT Versi 1 Lembar A3'!AE92)</f>
        <v/>
      </c>
      <c r="H98" s="297" t="str">
        <f>IF('Form FGD RT Versi 1 Lembar A3'!AF92="","",'Form FGD RT Versi 1 Lembar A3'!AF92)</f>
        <v/>
      </c>
      <c r="I98" s="297" t="str">
        <f>IF('Form FGD RT Versi 1 Lembar A3'!AG92="","",'Form FGD RT Versi 1 Lembar A3'!AG92)</f>
        <v/>
      </c>
      <c r="J98" s="364" t="str">
        <f>IF('Form FGD RT Versi 1 Lembar A3'!AH92="","",'Form FGD RT Versi 1 Lembar A3'!AH92)</f>
        <v/>
      </c>
      <c r="K98" s="364" t="str">
        <f>IF('Form FGD RT Versi 1 Lembar A3'!AI92="","",'Form FGD RT Versi 1 Lembar A3'!AI92)</f>
        <v/>
      </c>
      <c r="L98" s="364" t="str">
        <f>IF('Form FGD RT Versi 1 Lembar A3'!AJ92="","",'Form FGD RT Versi 1 Lembar A3'!AJ92)</f>
        <v/>
      </c>
      <c r="M98" s="365" t="str">
        <f>IF('Form FGD RT Versi 1 Lembar A3'!AK92="","",'Form FGD RT Versi 1 Lembar A3'!AK92)</f>
        <v/>
      </c>
      <c r="N98" s="359" t="str">
        <f>IF('Form FGD RT Versi 1 Lembar A3'!AL92="","",'Form FGD RT Versi 1 Lembar A3'!AL92)</f>
        <v/>
      </c>
      <c r="O98" s="172" t="str">
        <f>IF('Form FGD RT Versi 1 Lembar A3'!AM92="","",'Form FGD RT Versi 1 Lembar A3'!AM92)</f>
        <v/>
      </c>
      <c r="P98" s="813" t="str">
        <f>IF('Form FGD RT Versi 1 Lembar A3'!AN92="","",'Form FGD RT Versi 1 Lembar A3'!AN92)</f>
        <v/>
      </c>
      <c r="Q98" s="382" t="str">
        <f t="shared" si="2"/>
        <v/>
      </c>
      <c r="R98" s="172" t="str">
        <f>IF('Form FGD RT Versi 1 Lembar A3'!AO92="","",'Form FGD RT Versi 1 Lembar A3'!AO92)</f>
        <v/>
      </c>
      <c r="S98" s="365" t="str">
        <f>IF('Form FGD RT Versi 1 Lembar A3'!AP92="","",'Form FGD RT Versi 1 Lembar A3'!AP92)</f>
        <v/>
      </c>
      <c r="T98" s="359" t="str">
        <f>IF('Form FGD RT Versi 1 Lembar A3'!AQ92="","",'Form FGD RT Versi 1 Lembar A3'!AQ92)</f>
        <v/>
      </c>
      <c r="U98" s="368" t="str">
        <f t="shared" si="3"/>
        <v/>
      </c>
    </row>
    <row r="99" spans="2:21" ht="18.75" customHeight="1" x14ac:dyDescent="0.25">
      <c r="B99" s="156">
        <v>83</v>
      </c>
      <c r="C99" s="68" t="str">
        <f>A.1_Update!C99</f>
        <v/>
      </c>
      <c r="D99" s="172" t="str">
        <f>IF('Form FGD RT Versi 1 Lembar A3'!AB93="","",'Form FGD RT Versi 1 Lembar A3'!AB93)</f>
        <v/>
      </c>
      <c r="E99" s="297" t="str">
        <f>IF('Form FGD RT Versi 1 Lembar A3'!AC93="","",'Form FGD RT Versi 1 Lembar A3'!AC93)</f>
        <v/>
      </c>
      <c r="F99" s="297" t="str">
        <f>IF('Form FGD RT Versi 1 Lembar A3'!AD93="","",'Form FGD RT Versi 1 Lembar A3'!AD93)</f>
        <v/>
      </c>
      <c r="G99" s="297" t="str">
        <f>IF('Form FGD RT Versi 1 Lembar A3'!AE93="","",'Form FGD RT Versi 1 Lembar A3'!AE93)</f>
        <v/>
      </c>
      <c r="H99" s="297" t="str">
        <f>IF('Form FGD RT Versi 1 Lembar A3'!AF93="","",'Form FGD RT Versi 1 Lembar A3'!AF93)</f>
        <v/>
      </c>
      <c r="I99" s="297" t="str">
        <f>IF('Form FGD RT Versi 1 Lembar A3'!AG93="","",'Form FGD RT Versi 1 Lembar A3'!AG93)</f>
        <v/>
      </c>
      <c r="J99" s="364" t="str">
        <f>IF('Form FGD RT Versi 1 Lembar A3'!AH93="","",'Form FGD RT Versi 1 Lembar A3'!AH93)</f>
        <v/>
      </c>
      <c r="K99" s="364" t="str">
        <f>IF('Form FGD RT Versi 1 Lembar A3'!AI93="","",'Form FGD RT Versi 1 Lembar A3'!AI93)</f>
        <v/>
      </c>
      <c r="L99" s="364" t="str">
        <f>IF('Form FGD RT Versi 1 Lembar A3'!AJ93="","",'Form FGD RT Versi 1 Lembar A3'!AJ93)</f>
        <v/>
      </c>
      <c r="M99" s="365" t="str">
        <f>IF('Form FGD RT Versi 1 Lembar A3'!AK93="","",'Form FGD RT Versi 1 Lembar A3'!AK93)</f>
        <v/>
      </c>
      <c r="N99" s="359" t="str">
        <f>IF('Form FGD RT Versi 1 Lembar A3'!AL93="","",'Form FGD RT Versi 1 Lembar A3'!AL93)</f>
        <v/>
      </c>
      <c r="O99" s="172" t="str">
        <f>IF('Form FGD RT Versi 1 Lembar A3'!AM93="","",'Form FGD RT Versi 1 Lembar A3'!AM93)</f>
        <v/>
      </c>
      <c r="P99" s="813" t="str">
        <f>IF('Form FGD RT Versi 1 Lembar A3'!AN93="","",'Form FGD RT Versi 1 Lembar A3'!AN93)</f>
        <v/>
      </c>
      <c r="Q99" s="382" t="str">
        <f t="shared" si="2"/>
        <v/>
      </c>
      <c r="R99" s="172" t="str">
        <f>IF('Form FGD RT Versi 1 Lembar A3'!AO93="","",'Form FGD RT Versi 1 Lembar A3'!AO93)</f>
        <v/>
      </c>
      <c r="S99" s="365" t="str">
        <f>IF('Form FGD RT Versi 1 Lembar A3'!AP93="","",'Form FGD RT Versi 1 Lembar A3'!AP93)</f>
        <v/>
      </c>
      <c r="T99" s="359" t="str">
        <f>IF('Form FGD RT Versi 1 Lembar A3'!AQ93="","",'Form FGD RT Versi 1 Lembar A3'!AQ93)</f>
        <v/>
      </c>
      <c r="U99" s="368" t="str">
        <f t="shared" si="3"/>
        <v/>
      </c>
    </row>
    <row r="100" spans="2:21" ht="18.75" customHeight="1" x14ac:dyDescent="0.25">
      <c r="B100" s="156">
        <v>84</v>
      </c>
      <c r="C100" s="68" t="str">
        <f>A.1_Update!C100</f>
        <v/>
      </c>
      <c r="D100" s="172" t="str">
        <f>IF('Form FGD RT Versi 1 Lembar A3'!AB94="","",'Form FGD RT Versi 1 Lembar A3'!AB94)</f>
        <v/>
      </c>
      <c r="E100" s="297" t="str">
        <f>IF('Form FGD RT Versi 1 Lembar A3'!AC94="","",'Form FGD RT Versi 1 Lembar A3'!AC94)</f>
        <v/>
      </c>
      <c r="F100" s="297" t="str">
        <f>IF('Form FGD RT Versi 1 Lembar A3'!AD94="","",'Form FGD RT Versi 1 Lembar A3'!AD94)</f>
        <v/>
      </c>
      <c r="G100" s="297" t="str">
        <f>IF('Form FGD RT Versi 1 Lembar A3'!AE94="","",'Form FGD RT Versi 1 Lembar A3'!AE94)</f>
        <v/>
      </c>
      <c r="H100" s="297" t="str">
        <f>IF('Form FGD RT Versi 1 Lembar A3'!AF94="","",'Form FGD RT Versi 1 Lembar A3'!AF94)</f>
        <v/>
      </c>
      <c r="I100" s="297" t="str">
        <f>IF('Form FGD RT Versi 1 Lembar A3'!AG94="","",'Form FGD RT Versi 1 Lembar A3'!AG94)</f>
        <v/>
      </c>
      <c r="J100" s="364" t="str">
        <f>IF('Form FGD RT Versi 1 Lembar A3'!AH94="","",'Form FGD RT Versi 1 Lembar A3'!AH94)</f>
        <v/>
      </c>
      <c r="K100" s="364" t="str">
        <f>IF('Form FGD RT Versi 1 Lembar A3'!AI94="","",'Form FGD RT Versi 1 Lembar A3'!AI94)</f>
        <v/>
      </c>
      <c r="L100" s="364" t="str">
        <f>IF('Form FGD RT Versi 1 Lembar A3'!AJ94="","",'Form FGD RT Versi 1 Lembar A3'!AJ94)</f>
        <v/>
      </c>
      <c r="M100" s="365" t="str">
        <f>IF('Form FGD RT Versi 1 Lembar A3'!AK94="","",'Form FGD RT Versi 1 Lembar A3'!AK94)</f>
        <v/>
      </c>
      <c r="N100" s="359" t="str">
        <f>IF('Form FGD RT Versi 1 Lembar A3'!AL94="","",'Form FGD RT Versi 1 Lembar A3'!AL94)</f>
        <v/>
      </c>
      <c r="O100" s="172" t="str">
        <f>IF('Form FGD RT Versi 1 Lembar A3'!AM94="","",'Form FGD RT Versi 1 Lembar A3'!AM94)</f>
        <v/>
      </c>
      <c r="P100" s="813" t="str">
        <f>IF('Form FGD RT Versi 1 Lembar A3'!AN94="","",'Form FGD RT Versi 1 Lembar A3'!AN94)</f>
        <v/>
      </c>
      <c r="Q100" s="382" t="str">
        <f t="shared" si="2"/>
        <v/>
      </c>
      <c r="R100" s="172" t="str">
        <f>IF('Form FGD RT Versi 1 Lembar A3'!AO94="","",'Form FGD RT Versi 1 Lembar A3'!AO94)</f>
        <v/>
      </c>
      <c r="S100" s="365" t="str">
        <f>IF('Form FGD RT Versi 1 Lembar A3'!AP94="","",'Form FGD RT Versi 1 Lembar A3'!AP94)</f>
        <v/>
      </c>
      <c r="T100" s="359" t="str">
        <f>IF('Form FGD RT Versi 1 Lembar A3'!AQ94="","",'Form FGD RT Versi 1 Lembar A3'!AQ94)</f>
        <v/>
      </c>
      <c r="U100" s="368" t="str">
        <f t="shared" si="3"/>
        <v/>
      </c>
    </row>
    <row r="101" spans="2:21" ht="18.75" customHeight="1" x14ac:dyDescent="0.25">
      <c r="B101" s="156">
        <v>85</v>
      </c>
      <c r="C101" s="68" t="str">
        <f>A.1_Update!C101</f>
        <v/>
      </c>
      <c r="D101" s="172" t="str">
        <f>IF('Form FGD RT Versi 1 Lembar A3'!AB95="","",'Form FGD RT Versi 1 Lembar A3'!AB95)</f>
        <v/>
      </c>
      <c r="E101" s="297" t="str">
        <f>IF('Form FGD RT Versi 1 Lembar A3'!AC95="","",'Form FGD RT Versi 1 Lembar A3'!AC95)</f>
        <v/>
      </c>
      <c r="F101" s="297" t="str">
        <f>IF('Form FGD RT Versi 1 Lembar A3'!AD95="","",'Form FGD RT Versi 1 Lembar A3'!AD95)</f>
        <v/>
      </c>
      <c r="G101" s="297" t="str">
        <f>IF('Form FGD RT Versi 1 Lembar A3'!AE95="","",'Form FGD RT Versi 1 Lembar A3'!AE95)</f>
        <v/>
      </c>
      <c r="H101" s="297" t="str">
        <f>IF('Form FGD RT Versi 1 Lembar A3'!AF95="","",'Form FGD RT Versi 1 Lembar A3'!AF95)</f>
        <v/>
      </c>
      <c r="I101" s="297" t="str">
        <f>IF('Form FGD RT Versi 1 Lembar A3'!AG95="","",'Form FGD RT Versi 1 Lembar A3'!AG95)</f>
        <v/>
      </c>
      <c r="J101" s="364" t="str">
        <f>IF('Form FGD RT Versi 1 Lembar A3'!AH95="","",'Form FGD RT Versi 1 Lembar A3'!AH95)</f>
        <v/>
      </c>
      <c r="K101" s="364" t="str">
        <f>IF('Form FGD RT Versi 1 Lembar A3'!AI95="","",'Form FGD RT Versi 1 Lembar A3'!AI95)</f>
        <v/>
      </c>
      <c r="L101" s="364" t="str">
        <f>IF('Form FGD RT Versi 1 Lembar A3'!AJ95="","",'Form FGD RT Versi 1 Lembar A3'!AJ95)</f>
        <v/>
      </c>
      <c r="M101" s="365" t="str">
        <f>IF('Form FGD RT Versi 1 Lembar A3'!AK95="","",'Form FGD RT Versi 1 Lembar A3'!AK95)</f>
        <v/>
      </c>
      <c r="N101" s="359" t="str">
        <f>IF('Form FGD RT Versi 1 Lembar A3'!AL95="","",'Form FGD RT Versi 1 Lembar A3'!AL95)</f>
        <v/>
      </c>
      <c r="O101" s="172" t="str">
        <f>IF('Form FGD RT Versi 1 Lembar A3'!AM95="","",'Form FGD RT Versi 1 Lembar A3'!AM95)</f>
        <v/>
      </c>
      <c r="P101" s="813" t="str">
        <f>IF('Form FGD RT Versi 1 Lembar A3'!AN95="","",'Form FGD RT Versi 1 Lembar A3'!AN95)</f>
        <v/>
      </c>
      <c r="Q101" s="382" t="str">
        <f t="shared" si="2"/>
        <v/>
      </c>
      <c r="R101" s="172" t="str">
        <f>IF('Form FGD RT Versi 1 Lembar A3'!AO95="","",'Form FGD RT Versi 1 Lembar A3'!AO95)</f>
        <v/>
      </c>
      <c r="S101" s="365" t="str">
        <f>IF('Form FGD RT Versi 1 Lembar A3'!AP95="","",'Form FGD RT Versi 1 Lembar A3'!AP95)</f>
        <v/>
      </c>
      <c r="T101" s="359" t="str">
        <f>IF('Form FGD RT Versi 1 Lembar A3'!AQ95="","",'Form FGD RT Versi 1 Lembar A3'!AQ95)</f>
        <v/>
      </c>
      <c r="U101" s="368" t="str">
        <f t="shared" si="3"/>
        <v/>
      </c>
    </row>
    <row r="102" spans="2:21" ht="18.75" customHeight="1" x14ac:dyDescent="0.25">
      <c r="B102" s="156">
        <v>86</v>
      </c>
      <c r="C102" s="68" t="str">
        <f>A.1_Update!C102</f>
        <v/>
      </c>
      <c r="D102" s="172" t="str">
        <f>IF('Form FGD RT Versi 1 Lembar A3'!AB96="","",'Form FGD RT Versi 1 Lembar A3'!AB96)</f>
        <v/>
      </c>
      <c r="E102" s="297" t="str">
        <f>IF('Form FGD RT Versi 1 Lembar A3'!AC96="","",'Form FGD RT Versi 1 Lembar A3'!AC96)</f>
        <v/>
      </c>
      <c r="F102" s="297" t="str">
        <f>IF('Form FGD RT Versi 1 Lembar A3'!AD96="","",'Form FGD RT Versi 1 Lembar A3'!AD96)</f>
        <v/>
      </c>
      <c r="G102" s="297" t="str">
        <f>IF('Form FGD RT Versi 1 Lembar A3'!AE96="","",'Form FGD RT Versi 1 Lembar A3'!AE96)</f>
        <v/>
      </c>
      <c r="H102" s="297" t="str">
        <f>IF('Form FGD RT Versi 1 Lembar A3'!AF96="","",'Form FGD RT Versi 1 Lembar A3'!AF96)</f>
        <v/>
      </c>
      <c r="I102" s="297" t="str">
        <f>IF('Form FGD RT Versi 1 Lembar A3'!AG96="","",'Form FGD RT Versi 1 Lembar A3'!AG96)</f>
        <v/>
      </c>
      <c r="J102" s="364" t="str">
        <f>IF('Form FGD RT Versi 1 Lembar A3'!AH96="","",'Form FGD RT Versi 1 Lembar A3'!AH96)</f>
        <v/>
      </c>
      <c r="K102" s="364" t="str">
        <f>IF('Form FGD RT Versi 1 Lembar A3'!AI96="","",'Form FGD RT Versi 1 Lembar A3'!AI96)</f>
        <v/>
      </c>
      <c r="L102" s="364" t="str">
        <f>IF('Form FGD RT Versi 1 Lembar A3'!AJ96="","",'Form FGD RT Versi 1 Lembar A3'!AJ96)</f>
        <v/>
      </c>
      <c r="M102" s="365" t="str">
        <f>IF('Form FGD RT Versi 1 Lembar A3'!AK96="","",'Form FGD RT Versi 1 Lembar A3'!AK96)</f>
        <v/>
      </c>
      <c r="N102" s="359" t="str">
        <f>IF('Form FGD RT Versi 1 Lembar A3'!AL96="","",'Form FGD RT Versi 1 Lembar A3'!AL96)</f>
        <v/>
      </c>
      <c r="O102" s="172" t="str">
        <f>IF('Form FGD RT Versi 1 Lembar A3'!AM96="","",'Form FGD RT Versi 1 Lembar A3'!AM96)</f>
        <v/>
      </c>
      <c r="P102" s="813" t="str">
        <f>IF('Form FGD RT Versi 1 Lembar A3'!AN96="","",'Form FGD RT Versi 1 Lembar A3'!AN96)</f>
        <v/>
      </c>
      <c r="Q102" s="382" t="str">
        <f t="shared" si="2"/>
        <v/>
      </c>
      <c r="R102" s="172" t="str">
        <f>IF('Form FGD RT Versi 1 Lembar A3'!AO96="","",'Form FGD RT Versi 1 Lembar A3'!AO96)</f>
        <v/>
      </c>
      <c r="S102" s="365" t="str">
        <f>IF('Form FGD RT Versi 1 Lembar A3'!AP96="","",'Form FGD RT Versi 1 Lembar A3'!AP96)</f>
        <v/>
      </c>
      <c r="T102" s="359" t="str">
        <f>IF('Form FGD RT Versi 1 Lembar A3'!AQ96="","",'Form FGD RT Versi 1 Lembar A3'!AQ96)</f>
        <v/>
      </c>
      <c r="U102" s="368" t="str">
        <f t="shared" si="3"/>
        <v/>
      </c>
    </row>
    <row r="103" spans="2:21" ht="18.75" customHeight="1" x14ac:dyDescent="0.25">
      <c r="B103" s="156">
        <v>87</v>
      </c>
      <c r="C103" s="68" t="str">
        <f>A.1_Update!C103</f>
        <v/>
      </c>
      <c r="D103" s="172" t="str">
        <f>IF('Form FGD RT Versi 1 Lembar A3'!AB97="","",'Form FGD RT Versi 1 Lembar A3'!AB97)</f>
        <v/>
      </c>
      <c r="E103" s="297" t="str">
        <f>IF('Form FGD RT Versi 1 Lembar A3'!AC97="","",'Form FGD RT Versi 1 Lembar A3'!AC97)</f>
        <v/>
      </c>
      <c r="F103" s="297" t="str">
        <f>IF('Form FGD RT Versi 1 Lembar A3'!AD97="","",'Form FGD RT Versi 1 Lembar A3'!AD97)</f>
        <v/>
      </c>
      <c r="G103" s="297" t="str">
        <f>IF('Form FGD RT Versi 1 Lembar A3'!AE97="","",'Form FGD RT Versi 1 Lembar A3'!AE97)</f>
        <v/>
      </c>
      <c r="H103" s="297" t="str">
        <f>IF('Form FGD RT Versi 1 Lembar A3'!AF97="","",'Form FGD RT Versi 1 Lembar A3'!AF97)</f>
        <v/>
      </c>
      <c r="I103" s="297" t="str">
        <f>IF('Form FGD RT Versi 1 Lembar A3'!AG97="","",'Form FGD RT Versi 1 Lembar A3'!AG97)</f>
        <v/>
      </c>
      <c r="J103" s="364" t="str">
        <f>IF('Form FGD RT Versi 1 Lembar A3'!AH97="","",'Form FGD RT Versi 1 Lembar A3'!AH97)</f>
        <v/>
      </c>
      <c r="K103" s="364" t="str">
        <f>IF('Form FGD RT Versi 1 Lembar A3'!AI97="","",'Form FGD RT Versi 1 Lembar A3'!AI97)</f>
        <v/>
      </c>
      <c r="L103" s="364" t="str">
        <f>IF('Form FGD RT Versi 1 Lembar A3'!AJ97="","",'Form FGD RT Versi 1 Lembar A3'!AJ97)</f>
        <v/>
      </c>
      <c r="M103" s="365" t="str">
        <f>IF('Form FGD RT Versi 1 Lembar A3'!AK97="","",'Form FGD RT Versi 1 Lembar A3'!AK97)</f>
        <v/>
      </c>
      <c r="N103" s="359" t="str">
        <f>IF('Form FGD RT Versi 1 Lembar A3'!AL97="","",'Form FGD RT Versi 1 Lembar A3'!AL97)</f>
        <v/>
      </c>
      <c r="O103" s="172" t="str">
        <f>IF('Form FGD RT Versi 1 Lembar A3'!AM97="","",'Form FGD RT Versi 1 Lembar A3'!AM97)</f>
        <v/>
      </c>
      <c r="P103" s="813" t="str">
        <f>IF('Form FGD RT Versi 1 Lembar A3'!AN97="","",'Form FGD RT Versi 1 Lembar A3'!AN97)</f>
        <v/>
      </c>
      <c r="Q103" s="382" t="str">
        <f t="shared" si="2"/>
        <v/>
      </c>
      <c r="R103" s="172" t="str">
        <f>IF('Form FGD RT Versi 1 Lembar A3'!AO97="","",'Form FGD RT Versi 1 Lembar A3'!AO97)</f>
        <v/>
      </c>
      <c r="S103" s="365" t="str">
        <f>IF('Form FGD RT Versi 1 Lembar A3'!AP97="","",'Form FGD RT Versi 1 Lembar A3'!AP97)</f>
        <v/>
      </c>
      <c r="T103" s="359" t="str">
        <f>IF('Form FGD RT Versi 1 Lembar A3'!AQ97="","",'Form FGD RT Versi 1 Lembar A3'!AQ97)</f>
        <v/>
      </c>
      <c r="U103" s="368" t="str">
        <f t="shared" si="3"/>
        <v/>
      </c>
    </row>
    <row r="104" spans="2:21" ht="18.75" customHeight="1" x14ac:dyDescent="0.25">
      <c r="B104" s="156">
        <v>88</v>
      </c>
      <c r="C104" s="68" t="str">
        <f>A.1_Update!C104</f>
        <v/>
      </c>
      <c r="D104" s="172" t="str">
        <f>IF('Form FGD RT Versi 1 Lembar A3'!AB98="","",'Form FGD RT Versi 1 Lembar A3'!AB98)</f>
        <v/>
      </c>
      <c r="E104" s="297" t="str">
        <f>IF('Form FGD RT Versi 1 Lembar A3'!AC98="","",'Form FGD RT Versi 1 Lembar A3'!AC98)</f>
        <v/>
      </c>
      <c r="F104" s="297" t="str">
        <f>IF('Form FGD RT Versi 1 Lembar A3'!AD98="","",'Form FGD RT Versi 1 Lembar A3'!AD98)</f>
        <v/>
      </c>
      <c r="G104" s="297" t="str">
        <f>IF('Form FGD RT Versi 1 Lembar A3'!AE98="","",'Form FGD RT Versi 1 Lembar A3'!AE98)</f>
        <v/>
      </c>
      <c r="H104" s="297" t="str">
        <f>IF('Form FGD RT Versi 1 Lembar A3'!AF98="","",'Form FGD RT Versi 1 Lembar A3'!AF98)</f>
        <v/>
      </c>
      <c r="I104" s="297" t="str">
        <f>IF('Form FGD RT Versi 1 Lembar A3'!AG98="","",'Form FGD RT Versi 1 Lembar A3'!AG98)</f>
        <v/>
      </c>
      <c r="J104" s="364" t="str">
        <f>IF('Form FGD RT Versi 1 Lembar A3'!AH98="","",'Form FGD RT Versi 1 Lembar A3'!AH98)</f>
        <v/>
      </c>
      <c r="K104" s="364" t="str">
        <f>IF('Form FGD RT Versi 1 Lembar A3'!AI98="","",'Form FGD RT Versi 1 Lembar A3'!AI98)</f>
        <v/>
      </c>
      <c r="L104" s="364" t="str">
        <f>IF('Form FGD RT Versi 1 Lembar A3'!AJ98="","",'Form FGD RT Versi 1 Lembar A3'!AJ98)</f>
        <v/>
      </c>
      <c r="M104" s="365" t="str">
        <f>IF('Form FGD RT Versi 1 Lembar A3'!AK98="","",'Form FGD RT Versi 1 Lembar A3'!AK98)</f>
        <v/>
      </c>
      <c r="N104" s="359" t="str">
        <f>IF('Form FGD RT Versi 1 Lembar A3'!AL98="","",'Form FGD RT Versi 1 Lembar A3'!AL98)</f>
        <v/>
      </c>
      <c r="O104" s="172" t="str">
        <f>IF('Form FGD RT Versi 1 Lembar A3'!AM98="","",'Form FGD RT Versi 1 Lembar A3'!AM98)</f>
        <v/>
      </c>
      <c r="P104" s="813" t="str">
        <f>IF('Form FGD RT Versi 1 Lembar A3'!AN98="","",'Form FGD RT Versi 1 Lembar A3'!AN98)</f>
        <v/>
      </c>
      <c r="Q104" s="382" t="str">
        <f t="shared" si="2"/>
        <v/>
      </c>
      <c r="R104" s="172" t="str">
        <f>IF('Form FGD RT Versi 1 Lembar A3'!AO98="","",'Form FGD RT Versi 1 Lembar A3'!AO98)</f>
        <v/>
      </c>
      <c r="S104" s="365" t="str">
        <f>IF('Form FGD RT Versi 1 Lembar A3'!AP98="","",'Form FGD RT Versi 1 Lembar A3'!AP98)</f>
        <v/>
      </c>
      <c r="T104" s="359" t="str">
        <f>IF('Form FGD RT Versi 1 Lembar A3'!AQ98="","",'Form FGD RT Versi 1 Lembar A3'!AQ98)</f>
        <v/>
      </c>
      <c r="U104" s="368" t="str">
        <f t="shared" si="3"/>
        <v/>
      </c>
    </row>
    <row r="105" spans="2:21" ht="18.75" customHeight="1" x14ac:dyDescent="0.25">
      <c r="B105" s="156">
        <v>89</v>
      </c>
      <c r="C105" s="68" t="str">
        <f>A.1_Update!C105</f>
        <v/>
      </c>
      <c r="D105" s="172" t="str">
        <f>IF('Form FGD RT Versi 1 Lembar A3'!AB99="","",'Form FGD RT Versi 1 Lembar A3'!AB99)</f>
        <v/>
      </c>
      <c r="E105" s="297" t="str">
        <f>IF('Form FGD RT Versi 1 Lembar A3'!AC99="","",'Form FGD RT Versi 1 Lembar A3'!AC99)</f>
        <v/>
      </c>
      <c r="F105" s="297" t="str">
        <f>IF('Form FGD RT Versi 1 Lembar A3'!AD99="","",'Form FGD RT Versi 1 Lembar A3'!AD99)</f>
        <v/>
      </c>
      <c r="G105" s="297" t="str">
        <f>IF('Form FGD RT Versi 1 Lembar A3'!AE99="","",'Form FGD RT Versi 1 Lembar A3'!AE99)</f>
        <v/>
      </c>
      <c r="H105" s="297" t="str">
        <f>IF('Form FGD RT Versi 1 Lembar A3'!AF99="","",'Form FGD RT Versi 1 Lembar A3'!AF99)</f>
        <v/>
      </c>
      <c r="I105" s="297" t="str">
        <f>IF('Form FGD RT Versi 1 Lembar A3'!AG99="","",'Form FGD RT Versi 1 Lembar A3'!AG99)</f>
        <v/>
      </c>
      <c r="J105" s="364" t="str">
        <f>IF('Form FGD RT Versi 1 Lembar A3'!AH99="","",'Form FGD RT Versi 1 Lembar A3'!AH99)</f>
        <v/>
      </c>
      <c r="K105" s="364" t="str">
        <f>IF('Form FGD RT Versi 1 Lembar A3'!AI99="","",'Form FGD RT Versi 1 Lembar A3'!AI99)</f>
        <v/>
      </c>
      <c r="L105" s="364" t="str">
        <f>IF('Form FGD RT Versi 1 Lembar A3'!AJ99="","",'Form FGD RT Versi 1 Lembar A3'!AJ99)</f>
        <v/>
      </c>
      <c r="M105" s="365" t="str">
        <f>IF('Form FGD RT Versi 1 Lembar A3'!AK99="","",'Form FGD RT Versi 1 Lembar A3'!AK99)</f>
        <v/>
      </c>
      <c r="N105" s="359" t="str">
        <f>IF('Form FGD RT Versi 1 Lembar A3'!AL99="","",'Form FGD RT Versi 1 Lembar A3'!AL99)</f>
        <v/>
      </c>
      <c r="O105" s="172" t="str">
        <f>IF('Form FGD RT Versi 1 Lembar A3'!AM99="","",'Form FGD RT Versi 1 Lembar A3'!AM99)</f>
        <v/>
      </c>
      <c r="P105" s="813" t="str">
        <f>IF('Form FGD RT Versi 1 Lembar A3'!AN99="","",'Form FGD RT Versi 1 Lembar A3'!AN99)</f>
        <v/>
      </c>
      <c r="Q105" s="382" t="str">
        <f t="shared" si="2"/>
        <v/>
      </c>
      <c r="R105" s="172" t="str">
        <f>IF('Form FGD RT Versi 1 Lembar A3'!AO99="","",'Form FGD RT Versi 1 Lembar A3'!AO99)</f>
        <v/>
      </c>
      <c r="S105" s="365" t="str">
        <f>IF('Form FGD RT Versi 1 Lembar A3'!AP99="","",'Form FGD RT Versi 1 Lembar A3'!AP99)</f>
        <v/>
      </c>
      <c r="T105" s="359" t="str">
        <f>IF('Form FGD RT Versi 1 Lembar A3'!AQ99="","",'Form FGD RT Versi 1 Lembar A3'!AQ99)</f>
        <v/>
      </c>
      <c r="U105" s="368" t="str">
        <f t="shared" si="3"/>
        <v/>
      </c>
    </row>
    <row r="106" spans="2:21" ht="18.75" customHeight="1" x14ac:dyDescent="0.25">
      <c r="B106" s="156">
        <v>90</v>
      </c>
      <c r="C106" s="68" t="str">
        <f>A.1_Update!C106</f>
        <v/>
      </c>
      <c r="D106" s="172" t="str">
        <f>IF('Form FGD RT Versi 1 Lembar A3'!AB100="","",'Form FGD RT Versi 1 Lembar A3'!AB100)</f>
        <v/>
      </c>
      <c r="E106" s="297" t="str">
        <f>IF('Form FGD RT Versi 1 Lembar A3'!AC100="","",'Form FGD RT Versi 1 Lembar A3'!AC100)</f>
        <v/>
      </c>
      <c r="F106" s="297" t="str">
        <f>IF('Form FGD RT Versi 1 Lembar A3'!AD100="","",'Form FGD RT Versi 1 Lembar A3'!AD100)</f>
        <v/>
      </c>
      <c r="G106" s="297" t="str">
        <f>IF('Form FGD RT Versi 1 Lembar A3'!AE100="","",'Form FGD RT Versi 1 Lembar A3'!AE100)</f>
        <v/>
      </c>
      <c r="H106" s="297" t="str">
        <f>IF('Form FGD RT Versi 1 Lembar A3'!AF100="","",'Form FGD RT Versi 1 Lembar A3'!AF100)</f>
        <v/>
      </c>
      <c r="I106" s="297" t="str">
        <f>IF('Form FGD RT Versi 1 Lembar A3'!AG100="","",'Form FGD RT Versi 1 Lembar A3'!AG100)</f>
        <v/>
      </c>
      <c r="J106" s="364" t="str">
        <f>IF('Form FGD RT Versi 1 Lembar A3'!AH100="","",'Form FGD RT Versi 1 Lembar A3'!AH100)</f>
        <v/>
      </c>
      <c r="K106" s="364" t="str">
        <f>IF('Form FGD RT Versi 1 Lembar A3'!AI100="","",'Form FGD RT Versi 1 Lembar A3'!AI100)</f>
        <v/>
      </c>
      <c r="L106" s="364" t="str">
        <f>IF('Form FGD RT Versi 1 Lembar A3'!AJ100="","",'Form FGD RT Versi 1 Lembar A3'!AJ100)</f>
        <v/>
      </c>
      <c r="M106" s="365" t="str">
        <f>IF('Form FGD RT Versi 1 Lembar A3'!AK100="","",'Form FGD RT Versi 1 Lembar A3'!AK100)</f>
        <v/>
      </c>
      <c r="N106" s="359" t="str">
        <f>IF('Form FGD RT Versi 1 Lembar A3'!AL100="","",'Form FGD RT Versi 1 Lembar A3'!AL100)</f>
        <v/>
      </c>
      <c r="O106" s="172" t="str">
        <f>IF('Form FGD RT Versi 1 Lembar A3'!AM100="","",'Form FGD RT Versi 1 Lembar A3'!AM100)</f>
        <v/>
      </c>
      <c r="P106" s="813" t="str">
        <f>IF('Form FGD RT Versi 1 Lembar A3'!AN100="","",'Form FGD RT Versi 1 Lembar A3'!AN100)</f>
        <v/>
      </c>
      <c r="Q106" s="382" t="str">
        <f t="shared" si="2"/>
        <v/>
      </c>
      <c r="R106" s="172" t="str">
        <f>IF('Form FGD RT Versi 1 Lembar A3'!AO100="","",'Form FGD RT Versi 1 Lembar A3'!AO100)</f>
        <v/>
      </c>
      <c r="S106" s="365" t="str">
        <f>IF('Form FGD RT Versi 1 Lembar A3'!AP100="","",'Form FGD RT Versi 1 Lembar A3'!AP100)</f>
        <v/>
      </c>
      <c r="T106" s="359" t="str">
        <f>IF('Form FGD RT Versi 1 Lembar A3'!AQ100="","",'Form FGD RT Versi 1 Lembar A3'!AQ100)</f>
        <v/>
      </c>
      <c r="U106" s="368" t="str">
        <f t="shared" si="3"/>
        <v/>
      </c>
    </row>
    <row r="107" spans="2:21" ht="18.75" customHeight="1" x14ac:dyDescent="0.25">
      <c r="B107" s="156">
        <v>91</v>
      </c>
      <c r="C107" s="68" t="str">
        <f>A.1_Update!C107</f>
        <v/>
      </c>
      <c r="D107" s="172" t="str">
        <f>IF('Form FGD RT Versi 1 Lembar A3'!AB101="","",'Form FGD RT Versi 1 Lembar A3'!AB101)</f>
        <v/>
      </c>
      <c r="E107" s="297" t="str">
        <f>IF('Form FGD RT Versi 1 Lembar A3'!AC101="","",'Form FGD RT Versi 1 Lembar A3'!AC101)</f>
        <v/>
      </c>
      <c r="F107" s="297" t="str">
        <f>IF('Form FGD RT Versi 1 Lembar A3'!AD101="","",'Form FGD RT Versi 1 Lembar A3'!AD101)</f>
        <v/>
      </c>
      <c r="G107" s="297" t="str">
        <f>IF('Form FGD RT Versi 1 Lembar A3'!AE101="","",'Form FGD RT Versi 1 Lembar A3'!AE101)</f>
        <v/>
      </c>
      <c r="H107" s="297" t="str">
        <f>IF('Form FGD RT Versi 1 Lembar A3'!AF101="","",'Form FGD RT Versi 1 Lembar A3'!AF101)</f>
        <v/>
      </c>
      <c r="I107" s="297" t="str">
        <f>IF('Form FGD RT Versi 1 Lembar A3'!AG101="","",'Form FGD RT Versi 1 Lembar A3'!AG101)</f>
        <v/>
      </c>
      <c r="J107" s="364" t="str">
        <f>IF('Form FGD RT Versi 1 Lembar A3'!AH101="","",'Form FGD RT Versi 1 Lembar A3'!AH101)</f>
        <v/>
      </c>
      <c r="K107" s="364" t="str">
        <f>IF('Form FGD RT Versi 1 Lembar A3'!AI101="","",'Form FGD RT Versi 1 Lembar A3'!AI101)</f>
        <v/>
      </c>
      <c r="L107" s="364" t="str">
        <f>IF('Form FGD RT Versi 1 Lembar A3'!AJ101="","",'Form FGD RT Versi 1 Lembar A3'!AJ101)</f>
        <v/>
      </c>
      <c r="M107" s="365" t="str">
        <f>IF('Form FGD RT Versi 1 Lembar A3'!AK101="","",'Form FGD RT Versi 1 Lembar A3'!AK101)</f>
        <v/>
      </c>
      <c r="N107" s="359" t="str">
        <f>IF('Form FGD RT Versi 1 Lembar A3'!AL101="","",'Form FGD RT Versi 1 Lembar A3'!AL101)</f>
        <v/>
      </c>
      <c r="O107" s="172" t="str">
        <f>IF('Form FGD RT Versi 1 Lembar A3'!AM101="","",'Form FGD RT Versi 1 Lembar A3'!AM101)</f>
        <v/>
      </c>
      <c r="P107" s="813" t="str">
        <f>IF('Form FGD RT Versi 1 Lembar A3'!AN101="","",'Form FGD RT Versi 1 Lembar A3'!AN101)</f>
        <v/>
      </c>
      <c r="Q107" s="382" t="str">
        <f t="shared" si="2"/>
        <v/>
      </c>
      <c r="R107" s="172" t="str">
        <f>IF('Form FGD RT Versi 1 Lembar A3'!AO101="","",'Form FGD RT Versi 1 Lembar A3'!AO101)</f>
        <v/>
      </c>
      <c r="S107" s="365" t="str">
        <f>IF('Form FGD RT Versi 1 Lembar A3'!AP101="","",'Form FGD RT Versi 1 Lembar A3'!AP101)</f>
        <v/>
      </c>
      <c r="T107" s="359" t="str">
        <f>IF('Form FGD RT Versi 1 Lembar A3'!AQ101="","",'Form FGD RT Versi 1 Lembar A3'!AQ101)</f>
        <v/>
      </c>
      <c r="U107" s="368" t="str">
        <f t="shared" si="3"/>
        <v/>
      </c>
    </row>
    <row r="108" spans="2:21" ht="18.75" customHeight="1" x14ac:dyDescent="0.25">
      <c r="B108" s="156">
        <v>92</v>
      </c>
      <c r="C108" s="68" t="str">
        <f>A.1_Update!C108</f>
        <v/>
      </c>
      <c r="D108" s="172" t="str">
        <f>IF('Form FGD RT Versi 1 Lembar A3'!AB102="","",'Form FGD RT Versi 1 Lembar A3'!AB102)</f>
        <v/>
      </c>
      <c r="E108" s="297" t="str">
        <f>IF('Form FGD RT Versi 1 Lembar A3'!AC102="","",'Form FGD RT Versi 1 Lembar A3'!AC102)</f>
        <v/>
      </c>
      <c r="F108" s="297" t="str">
        <f>IF('Form FGD RT Versi 1 Lembar A3'!AD102="","",'Form FGD RT Versi 1 Lembar A3'!AD102)</f>
        <v/>
      </c>
      <c r="G108" s="297" t="str">
        <f>IF('Form FGD RT Versi 1 Lembar A3'!AE102="","",'Form FGD RT Versi 1 Lembar A3'!AE102)</f>
        <v/>
      </c>
      <c r="H108" s="297" t="str">
        <f>IF('Form FGD RT Versi 1 Lembar A3'!AF102="","",'Form FGD RT Versi 1 Lembar A3'!AF102)</f>
        <v/>
      </c>
      <c r="I108" s="297" t="str">
        <f>IF('Form FGD RT Versi 1 Lembar A3'!AG102="","",'Form FGD RT Versi 1 Lembar A3'!AG102)</f>
        <v/>
      </c>
      <c r="J108" s="364" t="str">
        <f>IF('Form FGD RT Versi 1 Lembar A3'!AH102="","",'Form FGD RT Versi 1 Lembar A3'!AH102)</f>
        <v/>
      </c>
      <c r="K108" s="364" t="str">
        <f>IF('Form FGD RT Versi 1 Lembar A3'!AI102="","",'Form FGD RT Versi 1 Lembar A3'!AI102)</f>
        <v/>
      </c>
      <c r="L108" s="364" t="str">
        <f>IF('Form FGD RT Versi 1 Lembar A3'!AJ102="","",'Form FGD RT Versi 1 Lembar A3'!AJ102)</f>
        <v/>
      </c>
      <c r="M108" s="365" t="str">
        <f>IF('Form FGD RT Versi 1 Lembar A3'!AK102="","",'Form FGD RT Versi 1 Lembar A3'!AK102)</f>
        <v/>
      </c>
      <c r="N108" s="359" t="str">
        <f>IF('Form FGD RT Versi 1 Lembar A3'!AL102="","",'Form FGD RT Versi 1 Lembar A3'!AL102)</f>
        <v/>
      </c>
      <c r="O108" s="172" t="str">
        <f>IF('Form FGD RT Versi 1 Lembar A3'!AM102="","",'Form FGD RT Versi 1 Lembar A3'!AM102)</f>
        <v/>
      </c>
      <c r="P108" s="813" t="str">
        <f>IF('Form FGD RT Versi 1 Lembar A3'!AN102="","",'Form FGD RT Versi 1 Lembar A3'!AN102)</f>
        <v/>
      </c>
      <c r="Q108" s="382" t="str">
        <f t="shared" si="2"/>
        <v/>
      </c>
      <c r="R108" s="172" t="str">
        <f>IF('Form FGD RT Versi 1 Lembar A3'!AO102="","",'Form FGD RT Versi 1 Lembar A3'!AO102)</f>
        <v/>
      </c>
      <c r="S108" s="365" t="str">
        <f>IF('Form FGD RT Versi 1 Lembar A3'!AP102="","",'Form FGD RT Versi 1 Lembar A3'!AP102)</f>
        <v/>
      </c>
      <c r="T108" s="359" t="str">
        <f>IF('Form FGD RT Versi 1 Lembar A3'!AQ102="","",'Form FGD RT Versi 1 Lembar A3'!AQ102)</f>
        <v/>
      </c>
      <c r="U108" s="368" t="str">
        <f t="shared" si="3"/>
        <v/>
      </c>
    </row>
    <row r="109" spans="2:21" ht="18.75" customHeight="1" x14ac:dyDescent="0.25">
      <c r="B109" s="156">
        <v>93</v>
      </c>
      <c r="C109" s="68" t="str">
        <f>A.1_Update!C109</f>
        <v/>
      </c>
      <c r="D109" s="172" t="str">
        <f>IF('Form FGD RT Versi 1 Lembar A3'!AB103="","",'Form FGD RT Versi 1 Lembar A3'!AB103)</f>
        <v/>
      </c>
      <c r="E109" s="297" t="str">
        <f>IF('Form FGD RT Versi 1 Lembar A3'!AC103="","",'Form FGD RT Versi 1 Lembar A3'!AC103)</f>
        <v/>
      </c>
      <c r="F109" s="297" t="str">
        <f>IF('Form FGD RT Versi 1 Lembar A3'!AD103="","",'Form FGD RT Versi 1 Lembar A3'!AD103)</f>
        <v/>
      </c>
      <c r="G109" s="297" t="str">
        <f>IF('Form FGD RT Versi 1 Lembar A3'!AE103="","",'Form FGD RT Versi 1 Lembar A3'!AE103)</f>
        <v/>
      </c>
      <c r="H109" s="297" t="str">
        <f>IF('Form FGD RT Versi 1 Lembar A3'!AF103="","",'Form FGD RT Versi 1 Lembar A3'!AF103)</f>
        <v/>
      </c>
      <c r="I109" s="297" t="str">
        <f>IF('Form FGD RT Versi 1 Lembar A3'!AG103="","",'Form FGD RT Versi 1 Lembar A3'!AG103)</f>
        <v/>
      </c>
      <c r="J109" s="364" t="str">
        <f>IF('Form FGD RT Versi 1 Lembar A3'!AH103="","",'Form FGD RT Versi 1 Lembar A3'!AH103)</f>
        <v/>
      </c>
      <c r="K109" s="364" t="str">
        <f>IF('Form FGD RT Versi 1 Lembar A3'!AI103="","",'Form FGD RT Versi 1 Lembar A3'!AI103)</f>
        <v/>
      </c>
      <c r="L109" s="364" t="str">
        <f>IF('Form FGD RT Versi 1 Lembar A3'!AJ103="","",'Form FGD RT Versi 1 Lembar A3'!AJ103)</f>
        <v/>
      </c>
      <c r="M109" s="365" t="str">
        <f>IF('Form FGD RT Versi 1 Lembar A3'!AK103="","",'Form FGD RT Versi 1 Lembar A3'!AK103)</f>
        <v/>
      </c>
      <c r="N109" s="359" t="str">
        <f>IF('Form FGD RT Versi 1 Lembar A3'!AL103="","",'Form FGD RT Versi 1 Lembar A3'!AL103)</f>
        <v/>
      </c>
      <c r="O109" s="172" t="str">
        <f>IF('Form FGD RT Versi 1 Lembar A3'!AM103="","",'Form FGD RT Versi 1 Lembar A3'!AM103)</f>
        <v/>
      </c>
      <c r="P109" s="813" t="str">
        <f>IF('Form FGD RT Versi 1 Lembar A3'!AN103="","",'Form FGD RT Versi 1 Lembar A3'!AN103)</f>
        <v/>
      </c>
      <c r="Q109" s="382" t="str">
        <f t="shared" si="2"/>
        <v/>
      </c>
      <c r="R109" s="172" t="str">
        <f>IF('Form FGD RT Versi 1 Lembar A3'!AO103="","",'Form FGD RT Versi 1 Lembar A3'!AO103)</f>
        <v/>
      </c>
      <c r="S109" s="365" t="str">
        <f>IF('Form FGD RT Versi 1 Lembar A3'!AP103="","",'Form FGD RT Versi 1 Lembar A3'!AP103)</f>
        <v/>
      </c>
      <c r="T109" s="359" t="str">
        <f>IF('Form FGD RT Versi 1 Lembar A3'!AQ103="","",'Form FGD RT Versi 1 Lembar A3'!AQ103)</f>
        <v/>
      </c>
      <c r="U109" s="368" t="str">
        <f t="shared" si="3"/>
        <v/>
      </c>
    </row>
    <row r="110" spans="2:21" ht="18.75" customHeight="1" x14ac:dyDescent="0.25">
      <c r="B110" s="156">
        <v>94</v>
      </c>
      <c r="C110" s="68" t="str">
        <f>A.1_Update!C110</f>
        <v/>
      </c>
      <c r="D110" s="172" t="str">
        <f>IF('Form FGD RT Versi 1 Lembar A3'!AB104="","",'Form FGD RT Versi 1 Lembar A3'!AB104)</f>
        <v/>
      </c>
      <c r="E110" s="297" t="str">
        <f>IF('Form FGD RT Versi 1 Lembar A3'!AC104="","",'Form FGD RT Versi 1 Lembar A3'!AC104)</f>
        <v/>
      </c>
      <c r="F110" s="297" t="str">
        <f>IF('Form FGD RT Versi 1 Lembar A3'!AD104="","",'Form FGD RT Versi 1 Lembar A3'!AD104)</f>
        <v/>
      </c>
      <c r="G110" s="297" t="str">
        <f>IF('Form FGD RT Versi 1 Lembar A3'!AE104="","",'Form FGD RT Versi 1 Lembar A3'!AE104)</f>
        <v/>
      </c>
      <c r="H110" s="297" t="str">
        <f>IF('Form FGD RT Versi 1 Lembar A3'!AF104="","",'Form FGD RT Versi 1 Lembar A3'!AF104)</f>
        <v/>
      </c>
      <c r="I110" s="297" t="str">
        <f>IF('Form FGD RT Versi 1 Lembar A3'!AG104="","",'Form FGD RT Versi 1 Lembar A3'!AG104)</f>
        <v/>
      </c>
      <c r="J110" s="364" t="str">
        <f>IF('Form FGD RT Versi 1 Lembar A3'!AH104="","",'Form FGD RT Versi 1 Lembar A3'!AH104)</f>
        <v/>
      </c>
      <c r="K110" s="364" t="str">
        <f>IF('Form FGD RT Versi 1 Lembar A3'!AI104="","",'Form FGD RT Versi 1 Lembar A3'!AI104)</f>
        <v/>
      </c>
      <c r="L110" s="364" t="str">
        <f>IF('Form FGD RT Versi 1 Lembar A3'!AJ104="","",'Form FGD RT Versi 1 Lembar A3'!AJ104)</f>
        <v/>
      </c>
      <c r="M110" s="365" t="str">
        <f>IF('Form FGD RT Versi 1 Lembar A3'!AK104="","",'Form FGD RT Versi 1 Lembar A3'!AK104)</f>
        <v/>
      </c>
      <c r="N110" s="359" t="str">
        <f>IF('Form FGD RT Versi 1 Lembar A3'!AL104="","",'Form FGD RT Versi 1 Lembar A3'!AL104)</f>
        <v/>
      </c>
      <c r="O110" s="172" t="str">
        <f>IF('Form FGD RT Versi 1 Lembar A3'!AM104="","",'Form FGD RT Versi 1 Lembar A3'!AM104)</f>
        <v/>
      </c>
      <c r="P110" s="813" t="str">
        <f>IF('Form FGD RT Versi 1 Lembar A3'!AN104="","",'Form FGD RT Versi 1 Lembar A3'!AN104)</f>
        <v/>
      </c>
      <c r="Q110" s="382" t="str">
        <f t="shared" si="2"/>
        <v/>
      </c>
      <c r="R110" s="172" t="str">
        <f>IF('Form FGD RT Versi 1 Lembar A3'!AO104="","",'Form FGD RT Versi 1 Lembar A3'!AO104)</f>
        <v/>
      </c>
      <c r="S110" s="363" t="str">
        <f>IF('Form FGD RT Versi 1 Lembar A3'!AP104="","",'Form FGD RT Versi 1 Lembar A3'!AP104)</f>
        <v/>
      </c>
      <c r="T110" s="358" t="str">
        <f>IF('Form FGD RT Versi 1 Lembar A3'!AQ104="","",'Form FGD RT Versi 1 Lembar A3'!AQ104)</f>
        <v/>
      </c>
      <c r="U110" s="368" t="str">
        <f t="shared" si="3"/>
        <v/>
      </c>
    </row>
    <row r="111" spans="2:21" ht="18.75" customHeight="1" x14ac:dyDescent="0.25">
      <c r="B111" s="156">
        <v>95</v>
      </c>
      <c r="C111" s="68" t="str">
        <f>A.1_Update!C111</f>
        <v/>
      </c>
      <c r="D111" s="172" t="str">
        <f>IF('Form FGD RT Versi 1 Lembar A3'!AB105="","",'Form FGD RT Versi 1 Lembar A3'!AB105)</f>
        <v/>
      </c>
      <c r="E111" s="297" t="str">
        <f>IF('Form FGD RT Versi 1 Lembar A3'!AC105="","",'Form FGD RT Versi 1 Lembar A3'!AC105)</f>
        <v/>
      </c>
      <c r="F111" s="297" t="str">
        <f>IF('Form FGD RT Versi 1 Lembar A3'!AD105="","",'Form FGD RT Versi 1 Lembar A3'!AD105)</f>
        <v/>
      </c>
      <c r="G111" s="297" t="str">
        <f>IF('Form FGD RT Versi 1 Lembar A3'!AE105="","",'Form FGD RT Versi 1 Lembar A3'!AE105)</f>
        <v/>
      </c>
      <c r="H111" s="297" t="str">
        <f>IF('Form FGD RT Versi 1 Lembar A3'!AF105="","",'Form FGD RT Versi 1 Lembar A3'!AF105)</f>
        <v/>
      </c>
      <c r="I111" s="297" t="str">
        <f>IF('Form FGD RT Versi 1 Lembar A3'!AG105="","",'Form FGD RT Versi 1 Lembar A3'!AG105)</f>
        <v/>
      </c>
      <c r="J111" s="364" t="str">
        <f>IF('Form FGD RT Versi 1 Lembar A3'!AH105="","",'Form FGD RT Versi 1 Lembar A3'!AH105)</f>
        <v/>
      </c>
      <c r="K111" s="364" t="str">
        <f>IF('Form FGD RT Versi 1 Lembar A3'!AI105="","",'Form FGD RT Versi 1 Lembar A3'!AI105)</f>
        <v/>
      </c>
      <c r="L111" s="364" t="str">
        <f>IF('Form FGD RT Versi 1 Lembar A3'!AJ105="","",'Form FGD RT Versi 1 Lembar A3'!AJ105)</f>
        <v/>
      </c>
      <c r="M111" s="365" t="str">
        <f>IF('Form FGD RT Versi 1 Lembar A3'!AK105="","",'Form FGD RT Versi 1 Lembar A3'!AK105)</f>
        <v/>
      </c>
      <c r="N111" s="359" t="str">
        <f>IF('Form FGD RT Versi 1 Lembar A3'!AL105="","",'Form FGD RT Versi 1 Lembar A3'!AL105)</f>
        <v/>
      </c>
      <c r="O111" s="172" t="str">
        <f>IF('Form FGD RT Versi 1 Lembar A3'!AM105="","",'Form FGD RT Versi 1 Lembar A3'!AM105)</f>
        <v/>
      </c>
      <c r="P111" s="813" t="str">
        <f>IF('Form FGD RT Versi 1 Lembar A3'!AN105="","",'Form FGD RT Versi 1 Lembar A3'!AN105)</f>
        <v/>
      </c>
      <c r="Q111" s="382" t="str">
        <f t="shared" si="2"/>
        <v/>
      </c>
      <c r="R111" s="172" t="str">
        <f>IF('Form FGD RT Versi 1 Lembar A3'!AO105="","",'Form FGD RT Versi 1 Lembar A3'!AO105)</f>
        <v/>
      </c>
      <c r="S111" s="363" t="str">
        <f>IF('Form FGD RT Versi 1 Lembar A3'!AP105="","",'Form FGD RT Versi 1 Lembar A3'!AP105)</f>
        <v/>
      </c>
      <c r="T111" s="358" t="str">
        <f>IF('Form FGD RT Versi 1 Lembar A3'!AQ105="","",'Form FGD RT Versi 1 Lembar A3'!AQ105)</f>
        <v/>
      </c>
      <c r="U111" s="368" t="str">
        <f t="shared" si="3"/>
        <v/>
      </c>
    </row>
    <row r="112" spans="2:21" ht="18.75" customHeight="1" x14ac:dyDescent="0.25">
      <c r="B112" s="156">
        <v>96</v>
      </c>
      <c r="C112" s="68" t="str">
        <f>A.1_Update!C112</f>
        <v/>
      </c>
      <c r="D112" s="172" t="str">
        <f>IF('Form FGD RT Versi 1 Lembar A3'!AB106="","",'Form FGD RT Versi 1 Lembar A3'!AB106)</f>
        <v/>
      </c>
      <c r="E112" s="297" t="str">
        <f>IF('Form FGD RT Versi 1 Lembar A3'!AC106="","",'Form FGD RT Versi 1 Lembar A3'!AC106)</f>
        <v/>
      </c>
      <c r="F112" s="297" t="str">
        <f>IF('Form FGD RT Versi 1 Lembar A3'!AD106="","",'Form FGD RT Versi 1 Lembar A3'!AD106)</f>
        <v/>
      </c>
      <c r="G112" s="297" t="str">
        <f>IF('Form FGD RT Versi 1 Lembar A3'!AE106="","",'Form FGD RT Versi 1 Lembar A3'!AE106)</f>
        <v/>
      </c>
      <c r="H112" s="297" t="str">
        <f>IF('Form FGD RT Versi 1 Lembar A3'!AF106="","",'Form FGD RT Versi 1 Lembar A3'!AF106)</f>
        <v/>
      </c>
      <c r="I112" s="297" t="str">
        <f>IF('Form FGD RT Versi 1 Lembar A3'!AG106="","",'Form FGD RT Versi 1 Lembar A3'!AG106)</f>
        <v/>
      </c>
      <c r="J112" s="364" t="str">
        <f>IF('Form FGD RT Versi 1 Lembar A3'!AH106="","",'Form FGD RT Versi 1 Lembar A3'!AH106)</f>
        <v/>
      </c>
      <c r="K112" s="364" t="str">
        <f>IF('Form FGD RT Versi 1 Lembar A3'!AI106="","",'Form FGD RT Versi 1 Lembar A3'!AI106)</f>
        <v/>
      </c>
      <c r="L112" s="364" t="str">
        <f>IF('Form FGD RT Versi 1 Lembar A3'!AJ106="","",'Form FGD RT Versi 1 Lembar A3'!AJ106)</f>
        <v/>
      </c>
      <c r="M112" s="365" t="str">
        <f>IF('Form FGD RT Versi 1 Lembar A3'!AK106="","",'Form FGD RT Versi 1 Lembar A3'!AK106)</f>
        <v/>
      </c>
      <c r="N112" s="359" t="str">
        <f>IF('Form FGD RT Versi 1 Lembar A3'!AL106="","",'Form FGD RT Versi 1 Lembar A3'!AL106)</f>
        <v/>
      </c>
      <c r="O112" s="172" t="str">
        <f>IF('Form FGD RT Versi 1 Lembar A3'!AM106="","",'Form FGD RT Versi 1 Lembar A3'!AM106)</f>
        <v/>
      </c>
      <c r="P112" s="813" t="str">
        <f>IF('Form FGD RT Versi 1 Lembar A3'!AN106="","",'Form FGD RT Versi 1 Lembar A3'!AN106)</f>
        <v/>
      </c>
      <c r="Q112" s="382" t="str">
        <f t="shared" si="2"/>
        <v/>
      </c>
      <c r="R112" s="172" t="str">
        <f>IF('Form FGD RT Versi 1 Lembar A3'!AO106="","",'Form FGD RT Versi 1 Lembar A3'!AO106)</f>
        <v/>
      </c>
      <c r="S112" s="363" t="str">
        <f>IF('Form FGD RT Versi 1 Lembar A3'!AP106="","",'Form FGD RT Versi 1 Lembar A3'!AP106)</f>
        <v/>
      </c>
      <c r="T112" s="358" t="str">
        <f>IF('Form FGD RT Versi 1 Lembar A3'!AQ106="","",'Form FGD RT Versi 1 Lembar A3'!AQ106)</f>
        <v/>
      </c>
      <c r="U112" s="368" t="str">
        <f t="shared" si="3"/>
        <v/>
      </c>
    </row>
    <row r="113" spans="2:21" ht="18.75" customHeight="1" x14ac:dyDescent="0.25">
      <c r="B113" s="156">
        <v>97</v>
      </c>
      <c r="C113" s="68" t="str">
        <f>A.1_Update!C113</f>
        <v/>
      </c>
      <c r="D113" s="172" t="str">
        <f>IF('Form FGD RT Versi 1 Lembar A3'!AB107="","",'Form FGD RT Versi 1 Lembar A3'!AB107)</f>
        <v/>
      </c>
      <c r="E113" s="297" t="str">
        <f>IF('Form FGD RT Versi 1 Lembar A3'!AC107="","",'Form FGD RT Versi 1 Lembar A3'!AC107)</f>
        <v/>
      </c>
      <c r="F113" s="297" t="str">
        <f>IF('Form FGD RT Versi 1 Lembar A3'!AD107="","",'Form FGD RT Versi 1 Lembar A3'!AD107)</f>
        <v/>
      </c>
      <c r="G113" s="297" t="str">
        <f>IF('Form FGD RT Versi 1 Lembar A3'!AE107="","",'Form FGD RT Versi 1 Lembar A3'!AE107)</f>
        <v/>
      </c>
      <c r="H113" s="297" t="str">
        <f>IF('Form FGD RT Versi 1 Lembar A3'!AF107="","",'Form FGD RT Versi 1 Lembar A3'!AF107)</f>
        <v/>
      </c>
      <c r="I113" s="297" t="str">
        <f>IF('Form FGD RT Versi 1 Lembar A3'!AG107="","",'Form FGD RT Versi 1 Lembar A3'!AG107)</f>
        <v/>
      </c>
      <c r="J113" s="364" t="str">
        <f>IF('Form FGD RT Versi 1 Lembar A3'!AH107="","",'Form FGD RT Versi 1 Lembar A3'!AH107)</f>
        <v/>
      </c>
      <c r="K113" s="364" t="str">
        <f>IF('Form FGD RT Versi 1 Lembar A3'!AI107="","",'Form FGD RT Versi 1 Lembar A3'!AI107)</f>
        <v/>
      </c>
      <c r="L113" s="364" t="str">
        <f>IF('Form FGD RT Versi 1 Lembar A3'!AJ107="","",'Form FGD RT Versi 1 Lembar A3'!AJ107)</f>
        <v/>
      </c>
      <c r="M113" s="365" t="str">
        <f>IF('Form FGD RT Versi 1 Lembar A3'!AK107="","",'Form FGD RT Versi 1 Lembar A3'!AK107)</f>
        <v/>
      </c>
      <c r="N113" s="359" t="str">
        <f>IF('Form FGD RT Versi 1 Lembar A3'!AL107="","",'Form FGD RT Versi 1 Lembar A3'!AL107)</f>
        <v/>
      </c>
      <c r="O113" s="172" t="str">
        <f>IF('Form FGD RT Versi 1 Lembar A3'!AM107="","",'Form FGD RT Versi 1 Lembar A3'!AM107)</f>
        <v/>
      </c>
      <c r="P113" s="813" t="str">
        <f>IF('Form FGD RT Versi 1 Lembar A3'!AN107="","",'Form FGD RT Versi 1 Lembar A3'!AN107)</f>
        <v/>
      </c>
      <c r="Q113" s="382" t="str">
        <f t="shared" si="2"/>
        <v/>
      </c>
      <c r="R113" s="172" t="str">
        <f>IF('Form FGD RT Versi 1 Lembar A3'!AO107="","",'Form FGD RT Versi 1 Lembar A3'!AO107)</f>
        <v/>
      </c>
      <c r="S113" s="365" t="str">
        <f>IF('Form FGD RT Versi 1 Lembar A3'!AP107="","",'Form FGD RT Versi 1 Lembar A3'!AP107)</f>
        <v/>
      </c>
      <c r="T113" s="359" t="str">
        <f>IF('Form FGD RT Versi 1 Lembar A3'!AQ107="","",'Form FGD RT Versi 1 Lembar A3'!AQ107)</f>
        <v/>
      </c>
      <c r="U113" s="368" t="str">
        <f t="shared" si="3"/>
        <v/>
      </c>
    </row>
    <row r="114" spans="2:21" ht="18.75" customHeight="1" x14ac:dyDescent="0.25">
      <c r="B114" s="156">
        <v>98</v>
      </c>
      <c r="C114" s="68" t="str">
        <f>A.1_Update!C114</f>
        <v/>
      </c>
      <c r="D114" s="172" t="str">
        <f>IF('Form FGD RT Versi 1 Lembar A3'!AB108="","",'Form FGD RT Versi 1 Lembar A3'!AB108)</f>
        <v/>
      </c>
      <c r="E114" s="297" t="str">
        <f>IF('Form FGD RT Versi 1 Lembar A3'!AC108="","",'Form FGD RT Versi 1 Lembar A3'!AC108)</f>
        <v/>
      </c>
      <c r="F114" s="297" t="str">
        <f>IF('Form FGD RT Versi 1 Lembar A3'!AD108="","",'Form FGD RT Versi 1 Lembar A3'!AD108)</f>
        <v/>
      </c>
      <c r="G114" s="297" t="str">
        <f>IF('Form FGD RT Versi 1 Lembar A3'!AE108="","",'Form FGD RT Versi 1 Lembar A3'!AE108)</f>
        <v/>
      </c>
      <c r="H114" s="297" t="str">
        <f>IF('Form FGD RT Versi 1 Lembar A3'!AF108="","",'Form FGD RT Versi 1 Lembar A3'!AF108)</f>
        <v/>
      </c>
      <c r="I114" s="297" t="str">
        <f>IF('Form FGD RT Versi 1 Lembar A3'!AG108="","",'Form FGD RT Versi 1 Lembar A3'!AG108)</f>
        <v/>
      </c>
      <c r="J114" s="364" t="str">
        <f>IF('Form FGD RT Versi 1 Lembar A3'!AH108="","",'Form FGD RT Versi 1 Lembar A3'!AH108)</f>
        <v/>
      </c>
      <c r="K114" s="364" t="str">
        <f>IF('Form FGD RT Versi 1 Lembar A3'!AI108="","",'Form FGD RT Versi 1 Lembar A3'!AI108)</f>
        <v/>
      </c>
      <c r="L114" s="364" t="str">
        <f>IF('Form FGD RT Versi 1 Lembar A3'!AJ108="","",'Form FGD RT Versi 1 Lembar A3'!AJ108)</f>
        <v/>
      </c>
      <c r="M114" s="365" t="str">
        <f>IF('Form FGD RT Versi 1 Lembar A3'!AK108="","",'Form FGD RT Versi 1 Lembar A3'!AK108)</f>
        <v/>
      </c>
      <c r="N114" s="359" t="str">
        <f>IF('Form FGD RT Versi 1 Lembar A3'!AL108="","",'Form FGD RT Versi 1 Lembar A3'!AL108)</f>
        <v/>
      </c>
      <c r="O114" s="172" t="str">
        <f>IF('Form FGD RT Versi 1 Lembar A3'!AM108="","",'Form FGD RT Versi 1 Lembar A3'!AM108)</f>
        <v/>
      </c>
      <c r="P114" s="813" t="str">
        <f>IF('Form FGD RT Versi 1 Lembar A3'!AN108="","",'Form FGD RT Versi 1 Lembar A3'!AN108)</f>
        <v/>
      </c>
      <c r="Q114" s="382" t="str">
        <f t="shared" si="2"/>
        <v/>
      </c>
      <c r="R114" s="172" t="str">
        <f>IF('Form FGD RT Versi 1 Lembar A3'!AO108="","",'Form FGD RT Versi 1 Lembar A3'!AO108)</f>
        <v/>
      </c>
      <c r="S114" s="365" t="str">
        <f>IF('Form FGD RT Versi 1 Lembar A3'!AP108="","",'Form FGD RT Versi 1 Lembar A3'!AP108)</f>
        <v/>
      </c>
      <c r="T114" s="359" t="str">
        <f>IF('Form FGD RT Versi 1 Lembar A3'!AQ108="","",'Form FGD RT Versi 1 Lembar A3'!AQ108)</f>
        <v/>
      </c>
      <c r="U114" s="368" t="str">
        <f t="shared" si="3"/>
        <v/>
      </c>
    </row>
    <row r="115" spans="2:21" ht="18.75" customHeight="1" x14ac:dyDescent="0.25">
      <c r="B115" s="156">
        <v>99</v>
      </c>
      <c r="C115" s="68" t="str">
        <f>A.1_Update!C115</f>
        <v/>
      </c>
      <c r="D115" s="172" t="str">
        <f>IF('Form FGD RT Versi 1 Lembar A3'!AB109="","",'Form FGD RT Versi 1 Lembar A3'!AB109)</f>
        <v/>
      </c>
      <c r="E115" s="297" t="str">
        <f>IF('Form FGD RT Versi 1 Lembar A3'!AC109="","",'Form FGD RT Versi 1 Lembar A3'!AC109)</f>
        <v/>
      </c>
      <c r="F115" s="297" t="str">
        <f>IF('Form FGD RT Versi 1 Lembar A3'!AD109="","",'Form FGD RT Versi 1 Lembar A3'!AD109)</f>
        <v/>
      </c>
      <c r="G115" s="297" t="str">
        <f>IF('Form FGD RT Versi 1 Lembar A3'!AE109="","",'Form FGD RT Versi 1 Lembar A3'!AE109)</f>
        <v/>
      </c>
      <c r="H115" s="297" t="str">
        <f>IF('Form FGD RT Versi 1 Lembar A3'!AF109="","",'Form FGD RT Versi 1 Lembar A3'!AF109)</f>
        <v/>
      </c>
      <c r="I115" s="297" t="str">
        <f>IF('Form FGD RT Versi 1 Lembar A3'!AG109="","",'Form FGD RT Versi 1 Lembar A3'!AG109)</f>
        <v/>
      </c>
      <c r="J115" s="364" t="str">
        <f>IF('Form FGD RT Versi 1 Lembar A3'!AH109="","",'Form FGD RT Versi 1 Lembar A3'!AH109)</f>
        <v/>
      </c>
      <c r="K115" s="364" t="str">
        <f>IF('Form FGD RT Versi 1 Lembar A3'!AI109="","",'Form FGD RT Versi 1 Lembar A3'!AI109)</f>
        <v/>
      </c>
      <c r="L115" s="364" t="str">
        <f>IF('Form FGD RT Versi 1 Lembar A3'!AJ109="","",'Form FGD RT Versi 1 Lembar A3'!AJ109)</f>
        <v/>
      </c>
      <c r="M115" s="365" t="str">
        <f>IF('Form FGD RT Versi 1 Lembar A3'!AK109="","",'Form FGD RT Versi 1 Lembar A3'!AK109)</f>
        <v/>
      </c>
      <c r="N115" s="359" t="str">
        <f>IF('Form FGD RT Versi 1 Lembar A3'!AL109="","",'Form FGD RT Versi 1 Lembar A3'!AL109)</f>
        <v/>
      </c>
      <c r="O115" s="172" t="str">
        <f>IF('Form FGD RT Versi 1 Lembar A3'!AM109="","",'Form FGD RT Versi 1 Lembar A3'!AM109)</f>
        <v/>
      </c>
      <c r="P115" s="813" t="str">
        <f>IF('Form FGD RT Versi 1 Lembar A3'!AN109="","",'Form FGD RT Versi 1 Lembar A3'!AN109)</f>
        <v/>
      </c>
      <c r="Q115" s="382" t="str">
        <f t="shared" si="2"/>
        <v/>
      </c>
      <c r="R115" s="172" t="str">
        <f>IF('Form FGD RT Versi 1 Lembar A3'!AO109="","",'Form FGD RT Versi 1 Lembar A3'!AO109)</f>
        <v/>
      </c>
      <c r="S115" s="363" t="str">
        <f>IF('Form FGD RT Versi 1 Lembar A3'!AP109="","",'Form FGD RT Versi 1 Lembar A3'!AP109)</f>
        <v/>
      </c>
      <c r="T115" s="358" t="str">
        <f>IF('Form FGD RT Versi 1 Lembar A3'!AQ109="","",'Form FGD RT Versi 1 Lembar A3'!AQ109)</f>
        <v/>
      </c>
      <c r="U115" s="368" t="str">
        <f t="shared" si="3"/>
        <v/>
      </c>
    </row>
    <row r="116" spans="2:21" ht="18.75" customHeight="1" x14ac:dyDescent="0.25">
      <c r="B116" s="156">
        <v>100</v>
      </c>
      <c r="C116" s="68" t="str">
        <f>A.1_Update!C116</f>
        <v/>
      </c>
      <c r="D116" s="172" t="str">
        <f>IF('Form FGD RT Versi 1 Lembar A3'!AB110="","",'Form FGD RT Versi 1 Lembar A3'!AB110)</f>
        <v/>
      </c>
      <c r="E116" s="297" t="str">
        <f>IF('Form FGD RT Versi 1 Lembar A3'!AC110="","",'Form FGD RT Versi 1 Lembar A3'!AC110)</f>
        <v/>
      </c>
      <c r="F116" s="297" t="str">
        <f>IF('Form FGD RT Versi 1 Lembar A3'!AD110="","",'Form FGD RT Versi 1 Lembar A3'!AD110)</f>
        <v/>
      </c>
      <c r="G116" s="297" t="str">
        <f>IF('Form FGD RT Versi 1 Lembar A3'!AE110="","",'Form FGD RT Versi 1 Lembar A3'!AE110)</f>
        <v/>
      </c>
      <c r="H116" s="297" t="str">
        <f>IF('Form FGD RT Versi 1 Lembar A3'!AF110="","",'Form FGD RT Versi 1 Lembar A3'!AF110)</f>
        <v/>
      </c>
      <c r="I116" s="297" t="str">
        <f>IF('Form FGD RT Versi 1 Lembar A3'!AG110="","",'Form FGD RT Versi 1 Lembar A3'!AG110)</f>
        <v/>
      </c>
      <c r="J116" s="364" t="str">
        <f>IF('Form FGD RT Versi 1 Lembar A3'!AH110="","",'Form FGD RT Versi 1 Lembar A3'!AH110)</f>
        <v/>
      </c>
      <c r="K116" s="364" t="str">
        <f>IF('Form FGD RT Versi 1 Lembar A3'!AI110="","",'Form FGD RT Versi 1 Lembar A3'!AI110)</f>
        <v/>
      </c>
      <c r="L116" s="364" t="str">
        <f>IF('Form FGD RT Versi 1 Lembar A3'!AJ110="","",'Form FGD RT Versi 1 Lembar A3'!AJ110)</f>
        <v/>
      </c>
      <c r="M116" s="365" t="str">
        <f>IF('Form FGD RT Versi 1 Lembar A3'!AK110="","",'Form FGD RT Versi 1 Lembar A3'!AK110)</f>
        <v/>
      </c>
      <c r="N116" s="359" t="str">
        <f>IF('Form FGD RT Versi 1 Lembar A3'!AL110="","",'Form FGD RT Versi 1 Lembar A3'!AL110)</f>
        <v/>
      </c>
      <c r="O116" s="172" t="str">
        <f>IF('Form FGD RT Versi 1 Lembar A3'!AM110="","",'Form FGD RT Versi 1 Lembar A3'!AM110)</f>
        <v/>
      </c>
      <c r="P116" s="813" t="str">
        <f>IF('Form FGD RT Versi 1 Lembar A3'!AN110="","",'Form FGD RT Versi 1 Lembar A3'!AN110)</f>
        <v/>
      </c>
      <c r="Q116" s="382" t="str">
        <f t="shared" si="2"/>
        <v/>
      </c>
      <c r="R116" s="172" t="str">
        <f>IF('Form FGD RT Versi 1 Lembar A3'!AO110="","",'Form FGD RT Versi 1 Lembar A3'!AO110)</f>
        <v/>
      </c>
      <c r="S116" s="365" t="str">
        <f>IF('Form FGD RT Versi 1 Lembar A3'!AP110="","",'Form FGD RT Versi 1 Lembar A3'!AP110)</f>
        <v/>
      </c>
      <c r="T116" s="359" t="str">
        <f>IF('Form FGD RT Versi 1 Lembar A3'!AQ110="","",'Form FGD RT Versi 1 Lembar A3'!AQ110)</f>
        <v/>
      </c>
      <c r="U116" s="368" t="str">
        <f t="shared" si="3"/>
        <v/>
      </c>
    </row>
    <row r="117" spans="2:21" ht="18.75" customHeight="1" x14ac:dyDescent="0.25">
      <c r="B117" s="156">
        <v>101</v>
      </c>
      <c r="C117" s="68" t="str">
        <f>A.1_Update!C117</f>
        <v/>
      </c>
      <c r="D117" s="172" t="str">
        <f>IF('Form FGD RT Versi 1 Lembar A3'!AB111="","",'Form FGD RT Versi 1 Lembar A3'!AB111)</f>
        <v/>
      </c>
      <c r="E117" s="297" t="str">
        <f>IF('Form FGD RT Versi 1 Lembar A3'!AC111="","",'Form FGD RT Versi 1 Lembar A3'!AC111)</f>
        <v/>
      </c>
      <c r="F117" s="297" t="str">
        <f>IF('Form FGD RT Versi 1 Lembar A3'!AD111="","",'Form FGD RT Versi 1 Lembar A3'!AD111)</f>
        <v/>
      </c>
      <c r="G117" s="297" t="str">
        <f>IF('Form FGD RT Versi 1 Lembar A3'!AE111="","",'Form FGD RT Versi 1 Lembar A3'!AE111)</f>
        <v/>
      </c>
      <c r="H117" s="297" t="str">
        <f>IF('Form FGD RT Versi 1 Lembar A3'!AF111="","",'Form FGD RT Versi 1 Lembar A3'!AF111)</f>
        <v/>
      </c>
      <c r="I117" s="297" t="str">
        <f>IF('Form FGD RT Versi 1 Lembar A3'!AG111="","",'Form FGD RT Versi 1 Lembar A3'!AG111)</f>
        <v/>
      </c>
      <c r="J117" s="364" t="str">
        <f>IF('Form FGD RT Versi 1 Lembar A3'!AH111="","",'Form FGD RT Versi 1 Lembar A3'!AH111)</f>
        <v/>
      </c>
      <c r="K117" s="364" t="str">
        <f>IF('Form FGD RT Versi 1 Lembar A3'!AI111="","",'Form FGD RT Versi 1 Lembar A3'!AI111)</f>
        <v/>
      </c>
      <c r="L117" s="364" t="str">
        <f>IF('Form FGD RT Versi 1 Lembar A3'!AJ111="","",'Form FGD RT Versi 1 Lembar A3'!AJ111)</f>
        <v/>
      </c>
      <c r="M117" s="365" t="str">
        <f>IF('Form FGD RT Versi 1 Lembar A3'!AK111="","",'Form FGD RT Versi 1 Lembar A3'!AK111)</f>
        <v/>
      </c>
      <c r="N117" s="359" t="str">
        <f>IF('Form FGD RT Versi 1 Lembar A3'!AL111="","",'Form FGD RT Versi 1 Lembar A3'!AL111)</f>
        <v/>
      </c>
      <c r="O117" s="172" t="str">
        <f>IF('Form FGD RT Versi 1 Lembar A3'!AM111="","",'Form FGD RT Versi 1 Lembar A3'!AM111)</f>
        <v/>
      </c>
      <c r="P117" s="813" t="str">
        <f>IF('Form FGD RT Versi 1 Lembar A3'!AN111="","",'Form FGD RT Versi 1 Lembar A3'!AN111)</f>
        <v/>
      </c>
      <c r="Q117" s="382" t="str">
        <f t="shared" si="2"/>
        <v/>
      </c>
      <c r="R117" s="172" t="str">
        <f>IF('Form FGD RT Versi 1 Lembar A3'!AO111="","",'Form FGD RT Versi 1 Lembar A3'!AO111)</f>
        <v/>
      </c>
      <c r="S117" s="365" t="str">
        <f>IF('Form FGD RT Versi 1 Lembar A3'!AP111="","",'Form FGD RT Versi 1 Lembar A3'!AP111)</f>
        <v/>
      </c>
      <c r="T117" s="359" t="str">
        <f>IF('Form FGD RT Versi 1 Lembar A3'!AQ111="","",'Form FGD RT Versi 1 Lembar A3'!AQ111)</f>
        <v/>
      </c>
      <c r="U117" s="368" t="str">
        <f t="shared" si="3"/>
        <v/>
      </c>
    </row>
    <row r="118" spans="2:21" ht="18.75" customHeight="1" x14ac:dyDescent="0.25">
      <c r="B118" s="156">
        <v>102</v>
      </c>
      <c r="C118" s="68" t="str">
        <f>A.1_Update!C118</f>
        <v/>
      </c>
      <c r="D118" s="172" t="str">
        <f>IF('Form FGD RT Versi 1 Lembar A3'!AB112="","",'Form FGD RT Versi 1 Lembar A3'!AB112)</f>
        <v/>
      </c>
      <c r="E118" s="297" t="str">
        <f>IF('Form FGD RT Versi 1 Lembar A3'!AC112="","",'Form FGD RT Versi 1 Lembar A3'!AC112)</f>
        <v/>
      </c>
      <c r="F118" s="297" t="str">
        <f>IF('Form FGD RT Versi 1 Lembar A3'!AD112="","",'Form FGD RT Versi 1 Lembar A3'!AD112)</f>
        <v/>
      </c>
      <c r="G118" s="297" t="str">
        <f>IF('Form FGD RT Versi 1 Lembar A3'!AE112="","",'Form FGD RT Versi 1 Lembar A3'!AE112)</f>
        <v/>
      </c>
      <c r="H118" s="297" t="str">
        <f>IF('Form FGD RT Versi 1 Lembar A3'!AF112="","",'Form FGD RT Versi 1 Lembar A3'!AF112)</f>
        <v/>
      </c>
      <c r="I118" s="297" t="str">
        <f>IF('Form FGD RT Versi 1 Lembar A3'!AG112="","",'Form FGD RT Versi 1 Lembar A3'!AG112)</f>
        <v/>
      </c>
      <c r="J118" s="364" t="str">
        <f>IF('Form FGD RT Versi 1 Lembar A3'!AH112="","",'Form FGD RT Versi 1 Lembar A3'!AH112)</f>
        <v/>
      </c>
      <c r="K118" s="364" t="str">
        <f>IF('Form FGD RT Versi 1 Lembar A3'!AI112="","",'Form FGD RT Versi 1 Lembar A3'!AI112)</f>
        <v/>
      </c>
      <c r="L118" s="364" t="str">
        <f>IF('Form FGD RT Versi 1 Lembar A3'!AJ112="","",'Form FGD RT Versi 1 Lembar A3'!AJ112)</f>
        <v/>
      </c>
      <c r="M118" s="365" t="str">
        <f>IF('Form FGD RT Versi 1 Lembar A3'!AK112="","",'Form FGD RT Versi 1 Lembar A3'!AK112)</f>
        <v/>
      </c>
      <c r="N118" s="359" t="str">
        <f>IF('Form FGD RT Versi 1 Lembar A3'!AL112="","",'Form FGD RT Versi 1 Lembar A3'!AL112)</f>
        <v/>
      </c>
      <c r="O118" s="172" t="str">
        <f>IF('Form FGD RT Versi 1 Lembar A3'!AM112="","",'Form FGD RT Versi 1 Lembar A3'!AM112)</f>
        <v/>
      </c>
      <c r="P118" s="813" t="str">
        <f>IF('Form FGD RT Versi 1 Lembar A3'!AN112="","",'Form FGD RT Versi 1 Lembar A3'!AN112)</f>
        <v/>
      </c>
      <c r="Q118" s="382" t="str">
        <f t="shared" si="2"/>
        <v/>
      </c>
      <c r="R118" s="172" t="str">
        <f>IF('Form FGD RT Versi 1 Lembar A3'!AO112="","",'Form FGD RT Versi 1 Lembar A3'!AO112)</f>
        <v/>
      </c>
      <c r="S118" s="363" t="str">
        <f>IF('Form FGD RT Versi 1 Lembar A3'!AP112="","",'Form FGD RT Versi 1 Lembar A3'!AP112)</f>
        <v/>
      </c>
      <c r="T118" s="358" t="str">
        <f>IF('Form FGD RT Versi 1 Lembar A3'!AQ112="","",'Form FGD RT Versi 1 Lembar A3'!AQ112)</f>
        <v/>
      </c>
      <c r="U118" s="368" t="str">
        <f t="shared" si="3"/>
        <v/>
      </c>
    </row>
    <row r="119" spans="2:21" ht="18.75" customHeight="1" x14ac:dyDescent="0.25">
      <c r="B119" s="156">
        <v>103</v>
      </c>
      <c r="C119" s="68" t="str">
        <f>A.1_Update!C119</f>
        <v/>
      </c>
      <c r="D119" s="172" t="str">
        <f>IF('Form FGD RT Versi 1 Lembar A3'!AB113="","",'Form FGD RT Versi 1 Lembar A3'!AB113)</f>
        <v/>
      </c>
      <c r="E119" s="297" t="str">
        <f>IF('Form FGD RT Versi 1 Lembar A3'!AC113="","",'Form FGD RT Versi 1 Lembar A3'!AC113)</f>
        <v/>
      </c>
      <c r="F119" s="297" t="str">
        <f>IF('Form FGD RT Versi 1 Lembar A3'!AD113="","",'Form FGD RT Versi 1 Lembar A3'!AD113)</f>
        <v/>
      </c>
      <c r="G119" s="297" t="str">
        <f>IF('Form FGD RT Versi 1 Lembar A3'!AE113="","",'Form FGD RT Versi 1 Lembar A3'!AE113)</f>
        <v/>
      </c>
      <c r="H119" s="297" t="str">
        <f>IF('Form FGD RT Versi 1 Lembar A3'!AF113="","",'Form FGD RT Versi 1 Lembar A3'!AF113)</f>
        <v/>
      </c>
      <c r="I119" s="297" t="str">
        <f>IF('Form FGD RT Versi 1 Lembar A3'!AG113="","",'Form FGD RT Versi 1 Lembar A3'!AG113)</f>
        <v/>
      </c>
      <c r="J119" s="364" t="str">
        <f>IF('Form FGD RT Versi 1 Lembar A3'!AH113="","",'Form FGD RT Versi 1 Lembar A3'!AH113)</f>
        <v/>
      </c>
      <c r="K119" s="364" t="str">
        <f>IF('Form FGD RT Versi 1 Lembar A3'!AI113="","",'Form FGD RT Versi 1 Lembar A3'!AI113)</f>
        <v/>
      </c>
      <c r="L119" s="364" t="str">
        <f>IF('Form FGD RT Versi 1 Lembar A3'!AJ113="","",'Form FGD RT Versi 1 Lembar A3'!AJ113)</f>
        <v/>
      </c>
      <c r="M119" s="365" t="str">
        <f>IF('Form FGD RT Versi 1 Lembar A3'!AK113="","",'Form FGD RT Versi 1 Lembar A3'!AK113)</f>
        <v/>
      </c>
      <c r="N119" s="359" t="str">
        <f>IF('Form FGD RT Versi 1 Lembar A3'!AL113="","",'Form FGD RT Versi 1 Lembar A3'!AL113)</f>
        <v/>
      </c>
      <c r="O119" s="172" t="str">
        <f>IF('Form FGD RT Versi 1 Lembar A3'!AM113="","",'Form FGD RT Versi 1 Lembar A3'!AM113)</f>
        <v/>
      </c>
      <c r="P119" s="813" t="str">
        <f>IF('Form FGD RT Versi 1 Lembar A3'!AN113="","",'Form FGD RT Versi 1 Lembar A3'!AN113)</f>
        <v/>
      </c>
      <c r="Q119" s="382" t="str">
        <f t="shared" si="2"/>
        <v/>
      </c>
      <c r="R119" s="172" t="str">
        <f>IF('Form FGD RT Versi 1 Lembar A3'!AO113="","",'Form FGD RT Versi 1 Lembar A3'!AO113)</f>
        <v/>
      </c>
      <c r="S119" s="365" t="str">
        <f>IF('Form FGD RT Versi 1 Lembar A3'!AP113="","",'Form FGD RT Versi 1 Lembar A3'!AP113)</f>
        <v/>
      </c>
      <c r="T119" s="359" t="str">
        <f>IF('Form FGD RT Versi 1 Lembar A3'!AQ113="","",'Form FGD RT Versi 1 Lembar A3'!AQ113)</f>
        <v/>
      </c>
      <c r="U119" s="368" t="str">
        <f t="shared" si="3"/>
        <v/>
      </c>
    </row>
    <row r="120" spans="2:21" ht="18.75" customHeight="1" x14ac:dyDescent="0.25">
      <c r="B120" s="156">
        <v>104</v>
      </c>
      <c r="C120" s="68" t="str">
        <f>A.1_Update!C120</f>
        <v/>
      </c>
      <c r="D120" s="172" t="str">
        <f>IF('Form FGD RT Versi 1 Lembar A3'!AB114="","",'Form FGD RT Versi 1 Lembar A3'!AB114)</f>
        <v/>
      </c>
      <c r="E120" s="297" t="str">
        <f>IF('Form FGD RT Versi 1 Lembar A3'!AC114="","",'Form FGD RT Versi 1 Lembar A3'!AC114)</f>
        <v/>
      </c>
      <c r="F120" s="297" t="str">
        <f>IF('Form FGD RT Versi 1 Lembar A3'!AD114="","",'Form FGD RT Versi 1 Lembar A3'!AD114)</f>
        <v/>
      </c>
      <c r="G120" s="297" t="str">
        <f>IF('Form FGD RT Versi 1 Lembar A3'!AE114="","",'Form FGD RT Versi 1 Lembar A3'!AE114)</f>
        <v/>
      </c>
      <c r="H120" s="297" t="str">
        <f>IF('Form FGD RT Versi 1 Lembar A3'!AF114="","",'Form FGD RT Versi 1 Lembar A3'!AF114)</f>
        <v/>
      </c>
      <c r="I120" s="297" t="str">
        <f>IF('Form FGD RT Versi 1 Lembar A3'!AG114="","",'Form FGD RT Versi 1 Lembar A3'!AG114)</f>
        <v/>
      </c>
      <c r="J120" s="364" t="str">
        <f>IF('Form FGD RT Versi 1 Lembar A3'!AH114="","",'Form FGD RT Versi 1 Lembar A3'!AH114)</f>
        <v/>
      </c>
      <c r="K120" s="364" t="str">
        <f>IF('Form FGD RT Versi 1 Lembar A3'!AI114="","",'Form FGD RT Versi 1 Lembar A3'!AI114)</f>
        <v/>
      </c>
      <c r="L120" s="364" t="str">
        <f>IF('Form FGD RT Versi 1 Lembar A3'!AJ114="","",'Form FGD RT Versi 1 Lembar A3'!AJ114)</f>
        <v/>
      </c>
      <c r="M120" s="365" t="str">
        <f>IF('Form FGD RT Versi 1 Lembar A3'!AK114="","",'Form FGD RT Versi 1 Lembar A3'!AK114)</f>
        <v/>
      </c>
      <c r="N120" s="359" t="str">
        <f>IF('Form FGD RT Versi 1 Lembar A3'!AL114="","",'Form FGD RT Versi 1 Lembar A3'!AL114)</f>
        <v/>
      </c>
      <c r="O120" s="172" t="str">
        <f>IF('Form FGD RT Versi 1 Lembar A3'!AM114="","",'Form FGD RT Versi 1 Lembar A3'!AM114)</f>
        <v/>
      </c>
      <c r="P120" s="813" t="str">
        <f>IF('Form FGD RT Versi 1 Lembar A3'!AN114="","",'Form FGD RT Versi 1 Lembar A3'!AN114)</f>
        <v/>
      </c>
      <c r="Q120" s="382" t="str">
        <f t="shared" si="2"/>
        <v/>
      </c>
      <c r="R120" s="172" t="str">
        <f>IF('Form FGD RT Versi 1 Lembar A3'!AO114="","",'Form FGD RT Versi 1 Lembar A3'!AO114)</f>
        <v/>
      </c>
      <c r="S120" s="363" t="str">
        <f>IF('Form FGD RT Versi 1 Lembar A3'!AP114="","",'Form FGD RT Versi 1 Lembar A3'!AP114)</f>
        <v/>
      </c>
      <c r="T120" s="358" t="str">
        <f>IF('Form FGD RT Versi 1 Lembar A3'!AQ114="","",'Form FGD RT Versi 1 Lembar A3'!AQ114)</f>
        <v/>
      </c>
      <c r="U120" s="368" t="str">
        <f t="shared" si="3"/>
        <v/>
      </c>
    </row>
    <row r="121" spans="2:21" ht="18.75" customHeight="1" x14ac:dyDescent="0.25">
      <c r="B121" s="156">
        <v>105</v>
      </c>
      <c r="C121" s="68" t="str">
        <f>A.1_Update!C121</f>
        <v/>
      </c>
      <c r="D121" s="172" t="str">
        <f>IF('Form FGD RT Versi 1 Lembar A3'!AB115="","",'Form FGD RT Versi 1 Lembar A3'!AB115)</f>
        <v/>
      </c>
      <c r="E121" s="297" t="str">
        <f>IF('Form FGD RT Versi 1 Lembar A3'!AC115="","",'Form FGD RT Versi 1 Lembar A3'!AC115)</f>
        <v/>
      </c>
      <c r="F121" s="297" t="str">
        <f>IF('Form FGD RT Versi 1 Lembar A3'!AD115="","",'Form FGD RT Versi 1 Lembar A3'!AD115)</f>
        <v/>
      </c>
      <c r="G121" s="297" t="str">
        <f>IF('Form FGD RT Versi 1 Lembar A3'!AE115="","",'Form FGD RT Versi 1 Lembar A3'!AE115)</f>
        <v/>
      </c>
      <c r="H121" s="297" t="str">
        <f>IF('Form FGD RT Versi 1 Lembar A3'!AF115="","",'Form FGD RT Versi 1 Lembar A3'!AF115)</f>
        <v/>
      </c>
      <c r="I121" s="297" t="str">
        <f>IF('Form FGD RT Versi 1 Lembar A3'!AG115="","",'Form FGD RT Versi 1 Lembar A3'!AG115)</f>
        <v/>
      </c>
      <c r="J121" s="364" t="str">
        <f>IF('Form FGD RT Versi 1 Lembar A3'!AH115="","",'Form FGD RT Versi 1 Lembar A3'!AH115)</f>
        <v/>
      </c>
      <c r="K121" s="364" t="str">
        <f>IF('Form FGD RT Versi 1 Lembar A3'!AI115="","",'Form FGD RT Versi 1 Lembar A3'!AI115)</f>
        <v/>
      </c>
      <c r="L121" s="364" t="str">
        <f>IF('Form FGD RT Versi 1 Lembar A3'!AJ115="","",'Form FGD RT Versi 1 Lembar A3'!AJ115)</f>
        <v/>
      </c>
      <c r="M121" s="365" t="str">
        <f>IF('Form FGD RT Versi 1 Lembar A3'!AK115="","",'Form FGD RT Versi 1 Lembar A3'!AK115)</f>
        <v/>
      </c>
      <c r="N121" s="359" t="str">
        <f>IF('Form FGD RT Versi 1 Lembar A3'!AL115="","",'Form FGD RT Versi 1 Lembar A3'!AL115)</f>
        <v/>
      </c>
      <c r="O121" s="172" t="str">
        <f>IF('Form FGD RT Versi 1 Lembar A3'!AM115="","",'Form FGD RT Versi 1 Lembar A3'!AM115)</f>
        <v/>
      </c>
      <c r="P121" s="813" t="str">
        <f>IF('Form FGD RT Versi 1 Lembar A3'!AN115="","",'Form FGD RT Versi 1 Lembar A3'!AN115)</f>
        <v/>
      </c>
      <c r="Q121" s="382" t="str">
        <f t="shared" si="2"/>
        <v/>
      </c>
      <c r="R121" s="172" t="str">
        <f>IF('Form FGD RT Versi 1 Lembar A3'!AO115="","",'Form FGD RT Versi 1 Lembar A3'!AO115)</f>
        <v/>
      </c>
      <c r="S121" s="365" t="str">
        <f>IF('Form FGD RT Versi 1 Lembar A3'!AP115="","",'Form FGD RT Versi 1 Lembar A3'!AP115)</f>
        <v/>
      </c>
      <c r="T121" s="359" t="str">
        <f>IF('Form FGD RT Versi 1 Lembar A3'!AQ115="","",'Form FGD RT Versi 1 Lembar A3'!AQ115)</f>
        <v/>
      </c>
      <c r="U121" s="368" t="str">
        <f t="shared" si="3"/>
        <v/>
      </c>
    </row>
    <row r="122" spans="2:21" ht="18.75" customHeight="1" x14ac:dyDescent="0.25">
      <c r="B122" s="156">
        <v>106</v>
      </c>
      <c r="C122" s="68" t="str">
        <f>A.1_Update!C122</f>
        <v/>
      </c>
      <c r="D122" s="172" t="str">
        <f>IF('Form FGD RT Versi 1 Lembar A3'!AB116="","",'Form FGD RT Versi 1 Lembar A3'!AB116)</f>
        <v/>
      </c>
      <c r="E122" s="297" t="str">
        <f>IF('Form FGD RT Versi 1 Lembar A3'!AC116="","",'Form FGD RT Versi 1 Lembar A3'!AC116)</f>
        <v/>
      </c>
      <c r="F122" s="297" t="str">
        <f>IF('Form FGD RT Versi 1 Lembar A3'!AD116="","",'Form FGD RT Versi 1 Lembar A3'!AD116)</f>
        <v/>
      </c>
      <c r="G122" s="297" t="str">
        <f>IF('Form FGD RT Versi 1 Lembar A3'!AE116="","",'Form FGD RT Versi 1 Lembar A3'!AE116)</f>
        <v/>
      </c>
      <c r="H122" s="297" t="str">
        <f>IF('Form FGD RT Versi 1 Lembar A3'!AF116="","",'Form FGD RT Versi 1 Lembar A3'!AF116)</f>
        <v/>
      </c>
      <c r="I122" s="297" t="str">
        <f>IF('Form FGD RT Versi 1 Lembar A3'!AG116="","",'Form FGD RT Versi 1 Lembar A3'!AG116)</f>
        <v/>
      </c>
      <c r="J122" s="364" t="str">
        <f>IF('Form FGD RT Versi 1 Lembar A3'!AH116="","",'Form FGD RT Versi 1 Lembar A3'!AH116)</f>
        <v/>
      </c>
      <c r="K122" s="364" t="str">
        <f>IF('Form FGD RT Versi 1 Lembar A3'!AI116="","",'Form FGD RT Versi 1 Lembar A3'!AI116)</f>
        <v/>
      </c>
      <c r="L122" s="364" t="str">
        <f>IF('Form FGD RT Versi 1 Lembar A3'!AJ116="","",'Form FGD RT Versi 1 Lembar A3'!AJ116)</f>
        <v/>
      </c>
      <c r="M122" s="365" t="str">
        <f>IF('Form FGD RT Versi 1 Lembar A3'!AK116="","",'Form FGD RT Versi 1 Lembar A3'!AK116)</f>
        <v/>
      </c>
      <c r="N122" s="359" t="str">
        <f>IF('Form FGD RT Versi 1 Lembar A3'!AL116="","",'Form FGD RT Versi 1 Lembar A3'!AL116)</f>
        <v/>
      </c>
      <c r="O122" s="172" t="str">
        <f>IF('Form FGD RT Versi 1 Lembar A3'!AM116="","",'Form FGD RT Versi 1 Lembar A3'!AM116)</f>
        <v/>
      </c>
      <c r="P122" s="813" t="str">
        <f>IF('Form FGD RT Versi 1 Lembar A3'!AN116="","",'Form FGD RT Versi 1 Lembar A3'!AN116)</f>
        <v/>
      </c>
      <c r="Q122" s="382" t="str">
        <f t="shared" si="2"/>
        <v/>
      </c>
      <c r="R122" s="172" t="str">
        <f>IF('Form FGD RT Versi 1 Lembar A3'!AO116="","",'Form FGD RT Versi 1 Lembar A3'!AO116)</f>
        <v/>
      </c>
      <c r="S122" s="363" t="str">
        <f>IF('Form FGD RT Versi 1 Lembar A3'!AP116="","",'Form FGD RT Versi 1 Lembar A3'!AP116)</f>
        <v/>
      </c>
      <c r="T122" s="358" t="str">
        <f>IF('Form FGD RT Versi 1 Lembar A3'!AQ116="","",'Form FGD RT Versi 1 Lembar A3'!AQ116)</f>
        <v/>
      </c>
      <c r="U122" s="368" t="str">
        <f t="shared" si="3"/>
        <v/>
      </c>
    </row>
    <row r="123" spans="2:21" ht="18.75" customHeight="1" x14ac:dyDescent="0.25">
      <c r="B123" s="156">
        <v>107</v>
      </c>
      <c r="C123" s="68" t="str">
        <f>A.1_Update!C123</f>
        <v/>
      </c>
      <c r="D123" s="172" t="str">
        <f>IF('Form FGD RT Versi 1 Lembar A3'!AB117="","",'Form FGD RT Versi 1 Lembar A3'!AB117)</f>
        <v/>
      </c>
      <c r="E123" s="297" t="str">
        <f>IF('Form FGD RT Versi 1 Lembar A3'!AC117="","",'Form FGD RT Versi 1 Lembar A3'!AC117)</f>
        <v/>
      </c>
      <c r="F123" s="297" t="str">
        <f>IF('Form FGD RT Versi 1 Lembar A3'!AD117="","",'Form FGD RT Versi 1 Lembar A3'!AD117)</f>
        <v/>
      </c>
      <c r="G123" s="297" t="str">
        <f>IF('Form FGD RT Versi 1 Lembar A3'!AE117="","",'Form FGD RT Versi 1 Lembar A3'!AE117)</f>
        <v/>
      </c>
      <c r="H123" s="297" t="str">
        <f>IF('Form FGD RT Versi 1 Lembar A3'!AF117="","",'Form FGD RT Versi 1 Lembar A3'!AF117)</f>
        <v/>
      </c>
      <c r="I123" s="297" t="str">
        <f>IF('Form FGD RT Versi 1 Lembar A3'!AG117="","",'Form FGD RT Versi 1 Lembar A3'!AG117)</f>
        <v/>
      </c>
      <c r="J123" s="364" t="str">
        <f>IF('Form FGD RT Versi 1 Lembar A3'!AH117="","",'Form FGD RT Versi 1 Lembar A3'!AH117)</f>
        <v/>
      </c>
      <c r="K123" s="364" t="str">
        <f>IF('Form FGD RT Versi 1 Lembar A3'!AI117="","",'Form FGD RT Versi 1 Lembar A3'!AI117)</f>
        <v/>
      </c>
      <c r="L123" s="364" t="str">
        <f>IF('Form FGD RT Versi 1 Lembar A3'!AJ117="","",'Form FGD RT Versi 1 Lembar A3'!AJ117)</f>
        <v/>
      </c>
      <c r="M123" s="365" t="str">
        <f>IF('Form FGD RT Versi 1 Lembar A3'!AK117="","",'Form FGD RT Versi 1 Lembar A3'!AK117)</f>
        <v/>
      </c>
      <c r="N123" s="359" t="str">
        <f>IF('Form FGD RT Versi 1 Lembar A3'!AL117="","",'Form FGD RT Versi 1 Lembar A3'!AL117)</f>
        <v/>
      </c>
      <c r="O123" s="172" t="str">
        <f>IF('Form FGD RT Versi 1 Lembar A3'!AM117="","",'Form FGD RT Versi 1 Lembar A3'!AM117)</f>
        <v/>
      </c>
      <c r="P123" s="813" t="str">
        <f>IF('Form FGD RT Versi 1 Lembar A3'!AN117="","",'Form FGD RT Versi 1 Lembar A3'!AN117)</f>
        <v/>
      </c>
      <c r="Q123" s="382" t="str">
        <f t="shared" si="2"/>
        <v/>
      </c>
      <c r="R123" s="172" t="str">
        <f>IF('Form FGD RT Versi 1 Lembar A3'!AO117="","",'Form FGD RT Versi 1 Lembar A3'!AO117)</f>
        <v/>
      </c>
      <c r="S123" s="363" t="str">
        <f>IF('Form FGD RT Versi 1 Lembar A3'!AP117="","",'Form FGD RT Versi 1 Lembar A3'!AP117)</f>
        <v/>
      </c>
      <c r="T123" s="358" t="str">
        <f>IF('Form FGD RT Versi 1 Lembar A3'!AQ117="","",'Form FGD RT Versi 1 Lembar A3'!AQ117)</f>
        <v/>
      </c>
      <c r="U123" s="368" t="str">
        <f t="shared" si="3"/>
        <v/>
      </c>
    </row>
    <row r="124" spans="2:21" ht="18.75" customHeight="1" x14ac:dyDescent="0.25">
      <c r="B124" s="156">
        <v>108</v>
      </c>
      <c r="C124" s="68" t="str">
        <f>A.1_Update!C124</f>
        <v/>
      </c>
      <c r="D124" s="172" t="str">
        <f>IF('Form FGD RT Versi 1 Lembar A3'!AB118="","",'Form FGD RT Versi 1 Lembar A3'!AB118)</f>
        <v/>
      </c>
      <c r="E124" s="297" t="str">
        <f>IF('Form FGD RT Versi 1 Lembar A3'!AC118="","",'Form FGD RT Versi 1 Lembar A3'!AC118)</f>
        <v/>
      </c>
      <c r="F124" s="297" t="str">
        <f>IF('Form FGD RT Versi 1 Lembar A3'!AD118="","",'Form FGD RT Versi 1 Lembar A3'!AD118)</f>
        <v/>
      </c>
      <c r="G124" s="297" t="str">
        <f>IF('Form FGD RT Versi 1 Lembar A3'!AE118="","",'Form FGD RT Versi 1 Lembar A3'!AE118)</f>
        <v/>
      </c>
      <c r="H124" s="297" t="str">
        <f>IF('Form FGD RT Versi 1 Lembar A3'!AF118="","",'Form FGD RT Versi 1 Lembar A3'!AF118)</f>
        <v/>
      </c>
      <c r="I124" s="297" t="str">
        <f>IF('Form FGD RT Versi 1 Lembar A3'!AG118="","",'Form FGD RT Versi 1 Lembar A3'!AG118)</f>
        <v/>
      </c>
      <c r="J124" s="364" t="str">
        <f>IF('Form FGD RT Versi 1 Lembar A3'!AH118="","",'Form FGD RT Versi 1 Lembar A3'!AH118)</f>
        <v/>
      </c>
      <c r="K124" s="364" t="str">
        <f>IF('Form FGD RT Versi 1 Lembar A3'!AI118="","",'Form FGD RT Versi 1 Lembar A3'!AI118)</f>
        <v/>
      </c>
      <c r="L124" s="364" t="str">
        <f>IF('Form FGD RT Versi 1 Lembar A3'!AJ118="","",'Form FGD RT Versi 1 Lembar A3'!AJ118)</f>
        <v/>
      </c>
      <c r="M124" s="365" t="str">
        <f>IF('Form FGD RT Versi 1 Lembar A3'!AK118="","",'Form FGD RT Versi 1 Lembar A3'!AK118)</f>
        <v/>
      </c>
      <c r="N124" s="359" t="str">
        <f>IF('Form FGD RT Versi 1 Lembar A3'!AL118="","",'Form FGD RT Versi 1 Lembar A3'!AL118)</f>
        <v/>
      </c>
      <c r="O124" s="172" t="str">
        <f>IF('Form FGD RT Versi 1 Lembar A3'!AM118="","",'Form FGD RT Versi 1 Lembar A3'!AM118)</f>
        <v/>
      </c>
      <c r="P124" s="813" t="str">
        <f>IF('Form FGD RT Versi 1 Lembar A3'!AN118="","",'Form FGD RT Versi 1 Lembar A3'!AN118)</f>
        <v/>
      </c>
      <c r="Q124" s="382" t="str">
        <f t="shared" si="2"/>
        <v/>
      </c>
      <c r="R124" s="172" t="str">
        <f>IF('Form FGD RT Versi 1 Lembar A3'!AO118="","",'Form FGD RT Versi 1 Lembar A3'!AO118)</f>
        <v/>
      </c>
      <c r="S124" s="363" t="str">
        <f>IF('Form FGD RT Versi 1 Lembar A3'!AP118="","",'Form FGD RT Versi 1 Lembar A3'!AP118)</f>
        <v/>
      </c>
      <c r="T124" s="358" t="str">
        <f>IF('Form FGD RT Versi 1 Lembar A3'!AQ118="","",'Form FGD RT Versi 1 Lembar A3'!AQ118)</f>
        <v/>
      </c>
      <c r="U124" s="368" t="str">
        <f t="shared" si="3"/>
        <v/>
      </c>
    </row>
    <row r="125" spans="2:21" ht="18.75" customHeight="1" x14ac:dyDescent="0.25">
      <c r="B125" s="156">
        <v>109</v>
      </c>
      <c r="C125" s="68" t="str">
        <f>A.1_Update!C125</f>
        <v/>
      </c>
      <c r="D125" s="172" t="str">
        <f>IF('Form FGD RT Versi 1 Lembar A3'!AB119="","",'Form FGD RT Versi 1 Lembar A3'!AB119)</f>
        <v/>
      </c>
      <c r="E125" s="297" t="str">
        <f>IF('Form FGD RT Versi 1 Lembar A3'!AC119="","",'Form FGD RT Versi 1 Lembar A3'!AC119)</f>
        <v/>
      </c>
      <c r="F125" s="297" t="str">
        <f>IF('Form FGD RT Versi 1 Lembar A3'!AD119="","",'Form FGD RT Versi 1 Lembar A3'!AD119)</f>
        <v/>
      </c>
      <c r="G125" s="297" t="str">
        <f>IF('Form FGD RT Versi 1 Lembar A3'!AE119="","",'Form FGD RT Versi 1 Lembar A3'!AE119)</f>
        <v/>
      </c>
      <c r="H125" s="297" t="str">
        <f>IF('Form FGD RT Versi 1 Lembar A3'!AF119="","",'Form FGD RT Versi 1 Lembar A3'!AF119)</f>
        <v/>
      </c>
      <c r="I125" s="297" t="str">
        <f>IF('Form FGD RT Versi 1 Lembar A3'!AG119="","",'Form FGD RT Versi 1 Lembar A3'!AG119)</f>
        <v/>
      </c>
      <c r="J125" s="364" t="str">
        <f>IF('Form FGD RT Versi 1 Lembar A3'!AH119="","",'Form FGD RT Versi 1 Lembar A3'!AH119)</f>
        <v/>
      </c>
      <c r="K125" s="364" t="str">
        <f>IF('Form FGD RT Versi 1 Lembar A3'!AI119="","",'Form FGD RT Versi 1 Lembar A3'!AI119)</f>
        <v/>
      </c>
      <c r="L125" s="364" t="str">
        <f>IF('Form FGD RT Versi 1 Lembar A3'!AJ119="","",'Form FGD RT Versi 1 Lembar A3'!AJ119)</f>
        <v/>
      </c>
      <c r="M125" s="365" t="str">
        <f>IF('Form FGD RT Versi 1 Lembar A3'!AK119="","",'Form FGD RT Versi 1 Lembar A3'!AK119)</f>
        <v/>
      </c>
      <c r="N125" s="359" t="str">
        <f>IF('Form FGD RT Versi 1 Lembar A3'!AL119="","",'Form FGD RT Versi 1 Lembar A3'!AL119)</f>
        <v/>
      </c>
      <c r="O125" s="172" t="str">
        <f>IF('Form FGD RT Versi 1 Lembar A3'!AM119="","",'Form FGD RT Versi 1 Lembar A3'!AM119)</f>
        <v/>
      </c>
      <c r="P125" s="813" t="str">
        <f>IF('Form FGD RT Versi 1 Lembar A3'!AN119="","",'Form FGD RT Versi 1 Lembar A3'!AN119)</f>
        <v/>
      </c>
      <c r="Q125" s="382" t="str">
        <f t="shared" si="2"/>
        <v/>
      </c>
      <c r="R125" s="172" t="str">
        <f>IF('Form FGD RT Versi 1 Lembar A3'!AO119="","",'Form FGD RT Versi 1 Lembar A3'!AO119)</f>
        <v/>
      </c>
      <c r="S125" s="363" t="str">
        <f>IF('Form FGD RT Versi 1 Lembar A3'!AP119="","",'Form FGD RT Versi 1 Lembar A3'!AP119)</f>
        <v/>
      </c>
      <c r="T125" s="358" t="str">
        <f>IF('Form FGD RT Versi 1 Lembar A3'!AQ119="","",'Form FGD RT Versi 1 Lembar A3'!AQ119)</f>
        <v/>
      </c>
      <c r="U125" s="368" t="str">
        <f t="shared" si="3"/>
        <v/>
      </c>
    </row>
    <row r="126" spans="2:21" ht="18.75" customHeight="1" x14ac:dyDescent="0.25">
      <c r="B126" s="156">
        <v>110</v>
      </c>
      <c r="C126" s="68" t="str">
        <f>A.1_Update!C126</f>
        <v/>
      </c>
      <c r="D126" s="172" t="str">
        <f>IF('Form FGD RT Versi 1 Lembar A3'!AB120="","",'Form FGD RT Versi 1 Lembar A3'!AB120)</f>
        <v/>
      </c>
      <c r="E126" s="297" t="str">
        <f>IF('Form FGD RT Versi 1 Lembar A3'!AC120="","",'Form FGD RT Versi 1 Lembar A3'!AC120)</f>
        <v/>
      </c>
      <c r="F126" s="297" t="str">
        <f>IF('Form FGD RT Versi 1 Lembar A3'!AD120="","",'Form FGD RT Versi 1 Lembar A3'!AD120)</f>
        <v/>
      </c>
      <c r="G126" s="297" t="str">
        <f>IF('Form FGD RT Versi 1 Lembar A3'!AE120="","",'Form FGD RT Versi 1 Lembar A3'!AE120)</f>
        <v/>
      </c>
      <c r="H126" s="297" t="str">
        <f>IF('Form FGD RT Versi 1 Lembar A3'!AF120="","",'Form FGD RT Versi 1 Lembar A3'!AF120)</f>
        <v/>
      </c>
      <c r="I126" s="297" t="str">
        <f>IF('Form FGD RT Versi 1 Lembar A3'!AG120="","",'Form FGD RT Versi 1 Lembar A3'!AG120)</f>
        <v/>
      </c>
      <c r="J126" s="364" t="str">
        <f>IF('Form FGD RT Versi 1 Lembar A3'!AH120="","",'Form FGD RT Versi 1 Lembar A3'!AH120)</f>
        <v/>
      </c>
      <c r="K126" s="364" t="str">
        <f>IF('Form FGD RT Versi 1 Lembar A3'!AI120="","",'Form FGD RT Versi 1 Lembar A3'!AI120)</f>
        <v/>
      </c>
      <c r="L126" s="364" t="str">
        <f>IF('Form FGD RT Versi 1 Lembar A3'!AJ120="","",'Form FGD RT Versi 1 Lembar A3'!AJ120)</f>
        <v/>
      </c>
      <c r="M126" s="365" t="str">
        <f>IF('Form FGD RT Versi 1 Lembar A3'!AK120="","",'Form FGD RT Versi 1 Lembar A3'!AK120)</f>
        <v/>
      </c>
      <c r="N126" s="359" t="str">
        <f>IF('Form FGD RT Versi 1 Lembar A3'!AL120="","",'Form FGD RT Versi 1 Lembar A3'!AL120)</f>
        <v/>
      </c>
      <c r="O126" s="172" t="str">
        <f>IF('Form FGD RT Versi 1 Lembar A3'!AM120="","",'Form FGD RT Versi 1 Lembar A3'!AM120)</f>
        <v/>
      </c>
      <c r="P126" s="813" t="str">
        <f>IF('Form FGD RT Versi 1 Lembar A3'!AN120="","",'Form FGD RT Versi 1 Lembar A3'!AN120)</f>
        <v/>
      </c>
      <c r="Q126" s="382" t="str">
        <f t="shared" si="2"/>
        <v/>
      </c>
      <c r="R126" s="172" t="str">
        <f>IF('Form FGD RT Versi 1 Lembar A3'!AO120="","",'Form FGD RT Versi 1 Lembar A3'!AO120)</f>
        <v/>
      </c>
      <c r="S126" s="365" t="str">
        <f>IF('Form FGD RT Versi 1 Lembar A3'!AP120="","",'Form FGD RT Versi 1 Lembar A3'!AP120)</f>
        <v/>
      </c>
      <c r="T126" s="359" t="str">
        <f>IF('Form FGD RT Versi 1 Lembar A3'!AQ120="","",'Form FGD RT Versi 1 Lembar A3'!AQ120)</f>
        <v/>
      </c>
      <c r="U126" s="368" t="str">
        <f t="shared" si="3"/>
        <v/>
      </c>
    </row>
    <row r="127" spans="2:21" ht="18.75" customHeight="1" x14ac:dyDescent="0.25">
      <c r="B127" s="156">
        <v>111</v>
      </c>
      <c r="C127" s="68" t="str">
        <f>A.1_Update!C127</f>
        <v/>
      </c>
      <c r="D127" s="172" t="str">
        <f>IF('Form FGD RT Versi 1 Lembar A3'!AB121="","",'Form FGD RT Versi 1 Lembar A3'!AB121)</f>
        <v/>
      </c>
      <c r="E127" s="297" t="str">
        <f>IF('Form FGD RT Versi 1 Lembar A3'!AC121="","",'Form FGD RT Versi 1 Lembar A3'!AC121)</f>
        <v/>
      </c>
      <c r="F127" s="297" t="str">
        <f>IF('Form FGD RT Versi 1 Lembar A3'!AD121="","",'Form FGD RT Versi 1 Lembar A3'!AD121)</f>
        <v/>
      </c>
      <c r="G127" s="297" t="str">
        <f>IF('Form FGD RT Versi 1 Lembar A3'!AE121="","",'Form FGD RT Versi 1 Lembar A3'!AE121)</f>
        <v/>
      </c>
      <c r="H127" s="297" t="str">
        <f>IF('Form FGD RT Versi 1 Lembar A3'!AF121="","",'Form FGD RT Versi 1 Lembar A3'!AF121)</f>
        <v/>
      </c>
      <c r="I127" s="297" t="str">
        <f>IF('Form FGD RT Versi 1 Lembar A3'!AG121="","",'Form FGD RT Versi 1 Lembar A3'!AG121)</f>
        <v/>
      </c>
      <c r="J127" s="364" t="str">
        <f>IF('Form FGD RT Versi 1 Lembar A3'!AH121="","",'Form FGD RT Versi 1 Lembar A3'!AH121)</f>
        <v/>
      </c>
      <c r="K127" s="364" t="str">
        <f>IF('Form FGD RT Versi 1 Lembar A3'!AI121="","",'Form FGD RT Versi 1 Lembar A3'!AI121)</f>
        <v/>
      </c>
      <c r="L127" s="364" t="str">
        <f>IF('Form FGD RT Versi 1 Lembar A3'!AJ121="","",'Form FGD RT Versi 1 Lembar A3'!AJ121)</f>
        <v/>
      </c>
      <c r="M127" s="365" t="str">
        <f>IF('Form FGD RT Versi 1 Lembar A3'!AK121="","",'Form FGD RT Versi 1 Lembar A3'!AK121)</f>
        <v/>
      </c>
      <c r="N127" s="359" t="str">
        <f>IF('Form FGD RT Versi 1 Lembar A3'!AL121="","",'Form FGD RT Versi 1 Lembar A3'!AL121)</f>
        <v/>
      </c>
      <c r="O127" s="172" t="str">
        <f>IF('Form FGD RT Versi 1 Lembar A3'!AM121="","",'Form FGD RT Versi 1 Lembar A3'!AM121)</f>
        <v/>
      </c>
      <c r="P127" s="813" t="str">
        <f>IF('Form FGD RT Versi 1 Lembar A3'!AN121="","",'Form FGD RT Versi 1 Lembar A3'!AN121)</f>
        <v/>
      </c>
      <c r="Q127" s="382" t="str">
        <f t="shared" si="2"/>
        <v/>
      </c>
      <c r="R127" s="172" t="str">
        <f>IF('Form FGD RT Versi 1 Lembar A3'!AO121="","",'Form FGD RT Versi 1 Lembar A3'!AO121)</f>
        <v/>
      </c>
      <c r="S127" s="365" t="str">
        <f>IF('Form FGD RT Versi 1 Lembar A3'!AP121="","",'Form FGD RT Versi 1 Lembar A3'!AP121)</f>
        <v/>
      </c>
      <c r="T127" s="359" t="str">
        <f>IF('Form FGD RT Versi 1 Lembar A3'!AQ121="","",'Form FGD RT Versi 1 Lembar A3'!AQ121)</f>
        <v/>
      </c>
      <c r="U127" s="368" t="str">
        <f t="shared" si="3"/>
        <v/>
      </c>
    </row>
    <row r="128" spans="2:21" ht="18.75" customHeight="1" x14ac:dyDescent="0.25">
      <c r="B128" s="156">
        <v>112</v>
      </c>
      <c r="C128" s="68" t="str">
        <f>A.1_Update!C128</f>
        <v/>
      </c>
      <c r="D128" s="172" t="str">
        <f>IF('Form FGD RT Versi 1 Lembar A3'!AB122="","",'Form FGD RT Versi 1 Lembar A3'!AB122)</f>
        <v/>
      </c>
      <c r="E128" s="297" t="str">
        <f>IF('Form FGD RT Versi 1 Lembar A3'!AC122="","",'Form FGD RT Versi 1 Lembar A3'!AC122)</f>
        <v/>
      </c>
      <c r="F128" s="297" t="str">
        <f>IF('Form FGD RT Versi 1 Lembar A3'!AD122="","",'Form FGD RT Versi 1 Lembar A3'!AD122)</f>
        <v/>
      </c>
      <c r="G128" s="297" t="str">
        <f>IF('Form FGD RT Versi 1 Lembar A3'!AE122="","",'Form FGD RT Versi 1 Lembar A3'!AE122)</f>
        <v/>
      </c>
      <c r="H128" s="297" t="str">
        <f>IF('Form FGD RT Versi 1 Lembar A3'!AF122="","",'Form FGD RT Versi 1 Lembar A3'!AF122)</f>
        <v/>
      </c>
      <c r="I128" s="297" t="str">
        <f>IF('Form FGD RT Versi 1 Lembar A3'!AG122="","",'Form FGD RT Versi 1 Lembar A3'!AG122)</f>
        <v/>
      </c>
      <c r="J128" s="364" t="str">
        <f>IF('Form FGD RT Versi 1 Lembar A3'!AH122="","",'Form FGD RT Versi 1 Lembar A3'!AH122)</f>
        <v/>
      </c>
      <c r="K128" s="364" t="str">
        <f>IF('Form FGD RT Versi 1 Lembar A3'!AI122="","",'Form FGD RT Versi 1 Lembar A3'!AI122)</f>
        <v/>
      </c>
      <c r="L128" s="364" t="str">
        <f>IF('Form FGD RT Versi 1 Lembar A3'!AJ122="","",'Form FGD RT Versi 1 Lembar A3'!AJ122)</f>
        <v/>
      </c>
      <c r="M128" s="365" t="str">
        <f>IF('Form FGD RT Versi 1 Lembar A3'!AK122="","",'Form FGD RT Versi 1 Lembar A3'!AK122)</f>
        <v/>
      </c>
      <c r="N128" s="359" t="str">
        <f>IF('Form FGD RT Versi 1 Lembar A3'!AL122="","",'Form FGD RT Versi 1 Lembar A3'!AL122)</f>
        <v/>
      </c>
      <c r="O128" s="172" t="str">
        <f>IF('Form FGD RT Versi 1 Lembar A3'!AM122="","",'Form FGD RT Versi 1 Lembar A3'!AM122)</f>
        <v/>
      </c>
      <c r="P128" s="813" t="str">
        <f>IF('Form FGD RT Versi 1 Lembar A3'!AN122="","",'Form FGD RT Versi 1 Lembar A3'!AN122)</f>
        <v/>
      </c>
      <c r="Q128" s="382" t="str">
        <f t="shared" si="2"/>
        <v/>
      </c>
      <c r="R128" s="172" t="str">
        <f>IF('Form FGD RT Versi 1 Lembar A3'!AO122="","",'Form FGD RT Versi 1 Lembar A3'!AO122)</f>
        <v/>
      </c>
      <c r="S128" s="365" t="str">
        <f>IF('Form FGD RT Versi 1 Lembar A3'!AP122="","",'Form FGD RT Versi 1 Lembar A3'!AP122)</f>
        <v/>
      </c>
      <c r="T128" s="359" t="str">
        <f>IF('Form FGD RT Versi 1 Lembar A3'!AQ122="","",'Form FGD RT Versi 1 Lembar A3'!AQ122)</f>
        <v/>
      </c>
      <c r="U128" s="368" t="str">
        <f t="shared" si="3"/>
        <v/>
      </c>
    </row>
    <row r="129" spans="2:21" ht="18.75" customHeight="1" x14ac:dyDescent="0.25">
      <c r="B129" s="156">
        <v>113</v>
      </c>
      <c r="C129" s="68" t="str">
        <f>A.1_Update!C129</f>
        <v/>
      </c>
      <c r="D129" s="172" t="str">
        <f>IF('Form FGD RT Versi 1 Lembar A3'!AB123="","",'Form FGD RT Versi 1 Lembar A3'!AB123)</f>
        <v/>
      </c>
      <c r="E129" s="297" t="str">
        <f>IF('Form FGD RT Versi 1 Lembar A3'!AC123="","",'Form FGD RT Versi 1 Lembar A3'!AC123)</f>
        <v/>
      </c>
      <c r="F129" s="297" t="str">
        <f>IF('Form FGD RT Versi 1 Lembar A3'!AD123="","",'Form FGD RT Versi 1 Lembar A3'!AD123)</f>
        <v/>
      </c>
      <c r="G129" s="297" t="str">
        <f>IF('Form FGD RT Versi 1 Lembar A3'!AE123="","",'Form FGD RT Versi 1 Lembar A3'!AE123)</f>
        <v/>
      </c>
      <c r="H129" s="297" t="str">
        <f>IF('Form FGD RT Versi 1 Lembar A3'!AF123="","",'Form FGD RT Versi 1 Lembar A3'!AF123)</f>
        <v/>
      </c>
      <c r="I129" s="297" t="str">
        <f>IF('Form FGD RT Versi 1 Lembar A3'!AG123="","",'Form FGD RT Versi 1 Lembar A3'!AG123)</f>
        <v/>
      </c>
      <c r="J129" s="364" t="str">
        <f>IF('Form FGD RT Versi 1 Lembar A3'!AH123="","",'Form FGD RT Versi 1 Lembar A3'!AH123)</f>
        <v/>
      </c>
      <c r="K129" s="364" t="str">
        <f>IF('Form FGD RT Versi 1 Lembar A3'!AI123="","",'Form FGD RT Versi 1 Lembar A3'!AI123)</f>
        <v/>
      </c>
      <c r="L129" s="364" t="str">
        <f>IF('Form FGD RT Versi 1 Lembar A3'!AJ123="","",'Form FGD RT Versi 1 Lembar A3'!AJ123)</f>
        <v/>
      </c>
      <c r="M129" s="365" t="str">
        <f>IF('Form FGD RT Versi 1 Lembar A3'!AK123="","",'Form FGD RT Versi 1 Lembar A3'!AK123)</f>
        <v/>
      </c>
      <c r="N129" s="359" t="str">
        <f>IF('Form FGD RT Versi 1 Lembar A3'!AL123="","",'Form FGD RT Versi 1 Lembar A3'!AL123)</f>
        <v/>
      </c>
      <c r="O129" s="172" t="str">
        <f>IF('Form FGD RT Versi 1 Lembar A3'!AM123="","",'Form FGD RT Versi 1 Lembar A3'!AM123)</f>
        <v/>
      </c>
      <c r="P129" s="813" t="str">
        <f>IF('Form FGD RT Versi 1 Lembar A3'!AN123="","",'Form FGD RT Versi 1 Lembar A3'!AN123)</f>
        <v/>
      </c>
      <c r="Q129" s="382" t="str">
        <f t="shared" si="2"/>
        <v/>
      </c>
      <c r="R129" s="172" t="str">
        <f>IF('Form FGD RT Versi 1 Lembar A3'!AO123="","",'Form FGD RT Versi 1 Lembar A3'!AO123)</f>
        <v/>
      </c>
      <c r="S129" s="365" t="str">
        <f>IF('Form FGD RT Versi 1 Lembar A3'!AP123="","",'Form FGD RT Versi 1 Lembar A3'!AP123)</f>
        <v/>
      </c>
      <c r="T129" s="359" t="str">
        <f>IF('Form FGD RT Versi 1 Lembar A3'!AQ123="","",'Form FGD RT Versi 1 Lembar A3'!AQ123)</f>
        <v/>
      </c>
      <c r="U129" s="368" t="str">
        <f t="shared" si="3"/>
        <v/>
      </c>
    </row>
    <row r="130" spans="2:21" ht="18.75" customHeight="1" x14ac:dyDescent="0.25">
      <c r="B130" s="156">
        <v>114</v>
      </c>
      <c r="C130" s="68" t="str">
        <f>A.1_Update!C130</f>
        <v/>
      </c>
      <c r="D130" s="172" t="str">
        <f>IF('Form FGD RT Versi 1 Lembar A3'!AB124="","",'Form FGD RT Versi 1 Lembar A3'!AB124)</f>
        <v/>
      </c>
      <c r="E130" s="297" t="str">
        <f>IF('Form FGD RT Versi 1 Lembar A3'!AC124="","",'Form FGD RT Versi 1 Lembar A3'!AC124)</f>
        <v/>
      </c>
      <c r="F130" s="297" t="str">
        <f>IF('Form FGD RT Versi 1 Lembar A3'!AD124="","",'Form FGD RT Versi 1 Lembar A3'!AD124)</f>
        <v/>
      </c>
      <c r="G130" s="297" t="str">
        <f>IF('Form FGD RT Versi 1 Lembar A3'!AE124="","",'Form FGD RT Versi 1 Lembar A3'!AE124)</f>
        <v/>
      </c>
      <c r="H130" s="297" t="str">
        <f>IF('Form FGD RT Versi 1 Lembar A3'!AF124="","",'Form FGD RT Versi 1 Lembar A3'!AF124)</f>
        <v/>
      </c>
      <c r="I130" s="297" t="str">
        <f>IF('Form FGD RT Versi 1 Lembar A3'!AG124="","",'Form FGD RT Versi 1 Lembar A3'!AG124)</f>
        <v/>
      </c>
      <c r="J130" s="364" t="str">
        <f>IF('Form FGD RT Versi 1 Lembar A3'!AH124="","",'Form FGD RT Versi 1 Lembar A3'!AH124)</f>
        <v/>
      </c>
      <c r="K130" s="364" t="str">
        <f>IF('Form FGD RT Versi 1 Lembar A3'!AI124="","",'Form FGD RT Versi 1 Lembar A3'!AI124)</f>
        <v/>
      </c>
      <c r="L130" s="364" t="str">
        <f>IF('Form FGD RT Versi 1 Lembar A3'!AJ124="","",'Form FGD RT Versi 1 Lembar A3'!AJ124)</f>
        <v/>
      </c>
      <c r="M130" s="365" t="str">
        <f>IF('Form FGD RT Versi 1 Lembar A3'!AK124="","",'Form FGD RT Versi 1 Lembar A3'!AK124)</f>
        <v/>
      </c>
      <c r="N130" s="359" t="str">
        <f>IF('Form FGD RT Versi 1 Lembar A3'!AL124="","",'Form FGD RT Versi 1 Lembar A3'!AL124)</f>
        <v/>
      </c>
      <c r="O130" s="172" t="str">
        <f>IF('Form FGD RT Versi 1 Lembar A3'!AM124="","",'Form FGD RT Versi 1 Lembar A3'!AM124)</f>
        <v/>
      </c>
      <c r="P130" s="813" t="str">
        <f>IF('Form FGD RT Versi 1 Lembar A3'!AN124="","",'Form FGD RT Versi 1 Lembar A3'!AN124)</f>
        <v/>
      </c>
      <c r="Q130" s="382" t="str">
        <f t="shared" si="2"/>
        <v/>
      </c>
      <c r="R130" s="172" t="str">
        <f>IF('Form FGD RT Versi 1 Lembar A3'!AO124="","",'Form FGD RT Versi 1 Lembar A3'!AO124)</f>
        <v/>
      </c>
      <c r="S130" s="365" t="str">
        <f>IF('Form FGD RT Versi 1 Lembar A3'!AP124="","",'Form FGD RT Versi 1 Lembar A3'!AP124)</f>
        <v/>
      </c>
      <c r="T130" s="359" t="str">
        <f>IF('Form FGD RT Versi 1 Lembar A3'!AQ124="","",'Form FGD RT Versi 1 Lembar A3'!AQ124)</f>
        <v/>
      </c>
      <c r="U130" s="368" t="str">
        <f t="shared" si="3"/>
        <v/>
      </c>
    </row>
    <row r="131" spans="2:21" ht="18.75" customHeight="1" x14ac:dyDescent="0.25">
      <c r="B131" s="156">
        <v>115</v>
      </c>
      <c r="C131" s="68" t="str">
        <f>A.1_Update!C131</f>
        <v/>
      </c>
      <c r="D131" s="172" t="str">
        <f>IF('Form FGD RT Versi 1 Lembar A3'!AB125="","",'Form FGD RT Versi 1 Lembar A3'!AB125)</f>
        <v/>
      </c>
      <c r="E131" s="297" t="str">
        <f>IF('Form FGD RT Versi 1 Lembar A3'!AC125="","",'Form FGD RT Versi 1 Lembar A3'!AC125)</f>
        <v/>
      </c>
      <c r="F131" s="297" t="str">
        <f>IF('Form FGD RT Versi 1 Lembar A3'!AD125="","",'Form FGD RT Versi 1 Lembar A3'!AD125)</f>
        <v/>
      </c>
      <c r="G131" s="297" t="str">
        <f>IF('Form FGD RT Versi 1 Lembar A3'!AE125="","",'Form FGD RT Versi 1 Lembar A3'!AE125)</f>
        <v/>
      </c>
      <c r="H131" s="297" t="str">
        <f>IF('Form FGD RT Versi 1 Lembar A3'!AF125="","",'Form FGD RT Versi 1 Lembar A3'!AF125)</f>
        <v/>
      </c>
      <c r="I131" s="297" t="str">
        <f>IF('Form FGD RT Versi 1 Lembar A3'!AG125="","",'Form FGD RT Versi 1 Lembar A3'!AG125)</f>
        <v/>
      </c>
      <c r="J131" s="364" t="str">
        <f>IF('Form FGD RT Versi 1 Lembar A3'!AH125="","",'Form FGD RT Versi 1 Lembar A3'!AH125)</f>
        <v/>
      </c>
      <c r="K131" s="364" t="str">
        <f>IF('Form FGD RT Versi 1 Lembar A3'!AI125="","",'Form FGD RT Versi 1 Lembar A3'!AI125)</f>
        <v/>
      </c>
      <c r="L131" s="364" t="str">
        <f>IF('Form FGD RT Versi 1 Lembar A3'!AJ125="","",'Form FGD RT Versi 1 Lembar A3'!AJ125)</f>
        <v/>
      </c>
      <c r="M131" s="365" t="str">
        <f>IF('Form FGD RT Versi 1 Lembar A3'!AK125="","",'Form FGD RT Versi 1 Lembar A3'!AK125)</f>
        <v/>
      </c>
      <c r="N131" s="359" t="str">
        <f>IF('Form FGD RT Versi 1 Lembar A3'!AL125="","",'Form FGD RT Versi 1 Lembar A3'!AL125)</f>
        <v/>
      </c>
      <c r="O131" s="172" t="str">
        <f>IF('Form FGD RT Versi 1 Lembar A3'!AM125="","",'Form FGD RT Versi 1 Lembar A3'!AM125)</f>
        <v/>
      </c>
      <c r="P131" s="813" t="str">
        <f>IF('Form FGD RT Versi 1 Lembar A3'!AN125="","",'Form FGD RT Versi 1 Lembar A3'!AN125)</f>
        <v/>
      </c>
      <c r="Q131" s="382" t="str">
        <f t="shared" si="2"/>
        <v/>
      </c>
      <c r="R131" s="172" t="str">
        <f>IF('Form FGD RT Versi 1 Lembar A3'!AO125="","",'Form FGD RT Versi 1 Lembar A3'!AO125)</f>
        <v/>
      </c>
      <c r="S131" s="365" t="str">
        <f>IF('Form FGD RT Versi 1 Lembar A3'!AP125="","",'Form FGD RT Versi 1 Lembar A3'!AP125)</f>
        <v/>
      </c>
      <c r="T131" s="359" t="str">
        <f>IF('Form FGD RT Versi 1 Lembar A3'!AQ125="","",'Form FGD RT Versi 1 Lembar A3'!AQ125)</f>
        <v/>
      </c>
      <c r="U131" s="368" t="str">
        <f t="shared" si="3"/>
        <v/>
      </c>
    </row>
    <row r="132" spans="2:21" ht="18.75" customHeight="1" x14ac:dyDescent="0.25">
      <c r="B132" s="156">
        <v>116</v>
      </c>
      <c r="C132" s="68" t="str">
        <f>A.1_Update!C132</f>
        <v/>
      </c>
      <c r="D132" s="172" t="str">
        <f>IF('Form FGD RT Versi 1 Lembar A3'!AB126="","",'Form FGD RT Versi 1 Lembar A3'!AB126)</f>
        <v/>
      </c>
      <c r="E132" s="297" t="str">
        <f>IF('Form FGD RT Versi 1 Lembar A3'!AC126="","",'Form FGD RT Versi 1 Lembar A3'!AC126)</f>
        <v/>
      </c>
      <c r="F132" s="297" t="str">
        <f>IF('Form FGD RT Versi 1 Lembar A3'!AD126="","",'Form FGD RT Versi 1 Lembar A3'!AD126)</f>
        <v/>
      </c>
      <c r="G132" s="297" t="str">
        <f>IF('Form FGD RT Versi 1 Lembar A3'!AE126="","",'Form FGD RT Versi 1 Lembar A3'!AE126)</f>
        <v/>
      </c>
      <c r="H132" s="297" t="str">
        <f>IF('Form FGD RT Versi 1 Lembar A3'!AF126="","",'Form FGD RT Versi 1 Lembar A3'!AF126)</f>
        <v/>
      </c>
      <c r="I132" s="297" t="str">
        <f>IF('Form FGD RT Versi 1 Lembar A3'!AG126="","",'Form FGD RT Versi 1 Lembar A3'!AG126)</f>
        <v/>
      </c>
      <c r="J132" s="364" t="str">
        <f>IF('Form FGD RT Versi 1 Lembar A3'!AH126="","",'Form FGD RT Versi 1 Lembar A3'!AH126)</f>
        <v/>
      </c>
      <c r="K132" s="364" t="str">
        <f>IF('Form FGD RT Versi 1 Lembar A3'!AI126="","",'Form FGD RT Versi 1 Lembar A3'!AI126)</f>
        <v/>
      </c>
      <c r="L132" s="364" t="str">
        <f>IF('Form FGD RT Versi 1 Lembar A3'!AJ126="","",'Form FGD RT Versi 1 Lembar A3'!AJ126)</f>
        <v/>
      </c>
      <c r="M132" s="365" t="str">
        <f>IF('Form FGD RT Versi 1 Lembar A3'!AK126="","",'Form FGD RT Versi 1 Lembar A3'!AK126)</f>
        <v/>
      </c>
      <c r="N132" s="359" t="str">
        <f>IF('Form FGD RT Versi 1 Lembar A3'!AL126="","",'Form FGD RT Versi 1 Lembar A3'!AL126)</f>
        <v/>
      </c>
      <c r="O132" s="172" t="str">
        <f>IF('Form FGD RT Versi 1 Lembar A3'!AM126="","",'Form FGD RT Versi 1 Lembar A3'!AM126)</f>
        <v/>
      </c>
      <c r="P132" s="813" t="str">
        <f>IF('Form FGD RT Versi 1 Lembar A3'!AN126="","",'Form FGD RT Versi 1 Lembar A3'!AN126)</f>
        <v/>
      </c>
      <c r="Q132" s="382" t="str">
        <f t="shared" si="2"/>
        <v/>
      </c>
      <c r="R132" s="172" t="str">
        <f>IF('Form FGD RT Versi 1 Lembar A3'!AO126="","",'Form FGD RT Versi 1 Lembar A3'!AO126)</f>
        <v/>
      </c>
      <c r="S132" s="365" t="str">
        <f>IF('Form FGD RT Versi 1 Lembar A3'!AP126="","",'Form FGD RT Versi 1 Lembar A3'!AP126)</f>
        <v/>
      </c>
      <c r="T132" s="359" t="str">
        <f>IF('Form FGD RT Versi 1 Lembar A3'!AQ126="","",'Form FGD RT Versi 1 Lembar A3'!AQ126)</f>
        <v/>
      </c>
      <c r="U132" s="368" t="str">
        <f t="shared" si="3"/>
        <v/>
      </c>
    </row>
    <row r="133" spans="2:21" ht="18.75" customHeight="1" x14ac:dyDescent="0.25">
      <c r="B133" s="156">
        <v>117</v>
      </c>
      <c r="C133" s="68" t="str">
        <f>A.1_Update!C133</f>
        <v/>
      </c>
      <c r="D133" s="172" t="str">
        <f>IF('Form FGD RT Versi 1 Lembar A3'!AB127="","",'Form FGD RT Versi 1 Lembar A3'!AB127)</f>
        <v/>
      </c>
      <c r="E133" s="297" t="str">
        <f>IF('Form FGD RT Versi 1 Lembar A3'!AC127="","",'Form FGD RT Versi 1 Lembar A3'!AC127)</f>
        <v/>
      </c>
      <c r="F133" s="297" t="str">
        <f>IF('Form FGD RT Versi 1 Lembar A3'!AD127="","",'Form FGD RT Versi 1 Lembar A3'!AD127)</f>
        <v/>
      </c>
      <c r="G133" s="297" t="str">
        <f>IF('Form FGD RT Versi 1 Lembar A3'!AE127="","",'Form FGD RT Versi 1 Lembar A3'!AE127)</f>
        <v/>
      </c>
      <c r="H133" s="297" t="str">
        <f>IF('Form FGD RT Versi 1 Lembar A3'!AF127="","",'Form FGD RT Versi 1 Lembar A3'!AF127)</f>
        <v/>
      </c>
      <c r="I133" s="297" t="str">
        <f>IF('Form FGD RT Versi 1 Lembar A3'!AG127="","",'Form FGD RT Versi 1 Lembar A3'!AG127)</f>
        <v/>
      </c>
      <c r="J133" s="364" t="str">
        <f>IF('Form FGD RT Versi 1 Lembar A3'!AH127="","",'Form FGD RT Versi 1 Lembar A3'!AH127)</f>
        <v/>
      </c>
      <c r="K133" s="364" t="str">
        <f>IF('Form FGD RT Versi 1 Lembar A3'!AI127="","",'Form FGD RT Versi 1 Lembar A3'!AI127)</f>
        <v/>
      </c>
      <c r="L133" s="364" t="str">
        <f>IF('Form FGD RT Versi 1 Lembar A3'!AJ127="","",'Form FGD RT Versi 1 Lembar A3'!AJ127)</f>
        <v/>
      </c>
      <c r="M133" s="365" t="str">
        <f>IF('Form FGD RT Versi 1 Lembar A3'!AK127="","",'Form FGD RT Versi 1 Lembar A3'!AK127)</f>
        <v/>
      </c>
      <c r="N133" s="359" t="str">
        <f>IF('Form FGD RT Versi 1 Lembar A3'!AL127="","",'Form FGD RT Versi 1 Lembar A3'!AL127)</f>
        <v/>
      </c>
      <c r="O133" s="172" t="str">
        <f>IF('Form FGD RT Versi 1 Lembar A3'!AM127="","",'Form FGD RT Versi 1 Lembar A3'!AM127)</f>
        <v/>
      </c>
      <c r="P133" s="813" t="str">
        <f>IF('Form FGD RT Versi 1 Lembar A3'!AN127="","",'Form FGD RT Versi 1 Lembar A3'!AN127)</f>
        <v/>
      </c>
      <c r="Q133" s="382" t="str">
        <f t="shared" si="2"/>
        <v/>
      </c>
      <c r="R133" s="172" t="str">
        <f>IF('Form FGD RT Versi 1 Lembar A3'!AO127="","",'Form FGD RT Versi 1 Lembar A3'!AO127)</f>
        <v/>
      </c>
      <c r="S133" s="365" t="str">
        <f>IF('Form FGD RT Versi 1 Lembar A3'!AP127="","",'Form FGD RT Versi 1 Lembar A3'!AP127)</f>
        <v/>
      </c>
      <c r="T133" s="359" t="str">
        <f>IF('Form FGD RT Versi 1 Lembar A3'!AQ127="","",'Form FGD RT Versi 1 Lembar A3'!AQ127)</f>
        <v/>
      </c>
      <c r="U133" s="368" t="str">
        <f t="shared" si="3"/>
        <v/>
      </c>
    </row>
    <row r="134" spans="2:21" ht="18.75" customHeight="1" x14ac:dyDescent="0.25">
      <c r="B134" s="156">
        <v>118</v>
      </c>
      <c r="C134" s="68" t="str">
        <f>A.1_Update!C134</f>
        <v/>
      </c>
      <c r="D134" s="172" t="str">
        <f>IF('Form FGD RT Versi 1 Lembar A3'!AB128="","",'Form FGD RT Versi 1 Lembar A3'!AB128)</f>
        <v/>
      </c>
      <c r="E134" s="297" t="str">
        <f>IF('Form FGD RT Versi 1 Lembar A3'!AC128="","",'Form FGD RT Versi 1 Lembar A3'!AC128)</f>
        <v/>
      </c>
      <c r="F134" s="297" t="str">
        <f>IF('Form FGD RT Versi 1 Lembar A3'!AD128="","",'Form FGD RT Versi 1 Lembar A3'!AD128)</f>
        <v/>
      </c>
      <c r="G134" s="297" t="str">
        <f>IF('Form FGD RT Versi 1 Lembar A3'!AE128="","",'Form FGD RT Versi 1 Lembar A3'!AE128)</f>
        <v/>
      </c>
      <c r="H134" s="297" t="str">
        <f>IF('Form FGD RT Versi 1 Lembar A3'!AF128="","",'Form FGD RT Versi 1 Lembar A3'!AF128)</f>
        <v/>
      </c>
      <c r="I134" s="297" t="str">
        <f>IF('Form FGD RT Versi 1 Lembar A3'!AG128="","",'Form FGD RT Versi 1 Lembar A3'!AG128)</f>
        <v/>
      </c>
      <c r="J134" s="364" t="str">
        <f>IF('Form FGD RT Versi 1 Lembar A3'!AH128="","",'Form FGD RT Versi 1 Lembar A3'!AH128)</f>
        <v/>
      </c>
      <c r="K134" s="364" t="str">
        <f>IF('Form FGD RT Versi 1 Lembar A3'!AI128="","",'Form FGD RT Versi 1 Lembar A3'!AI128)</f>
        <v/>
      </c>
      <c r="L134" s="364" t="str">
        <f>IF('Form FGD RT Versi 1 Lembar A3'!AJ128="","",'Form FGD RT Versi 1 Lembar A3'!AJ128)</f>
        <v/>
      </c>
      <c r="M134" s="365" t="str">
        <f>IF('Form FGD RT Versi 1 Lembar A3'!AK128="","",'Form FGD RT Versi 1 Lembar A3'!AK128)</f>
        <v/>
      </c>
      <c r="N134" s="359" t="str">
        <f>IF('Form FGD RT Versi 1 Lembar A3'!AL128="","",'Form FGD RT Versi 1 Lembar A3'!AL128)</f>
        <v/>
      </c>
      <c r="O134" s="172" t="str">
        <f>IF('Form FGD RT Versi 1 Lembar A3'!AM128="","",'Form FGD RT Versi 1 Lembar A3'!AM128)</f>
        <v/>
      </c>
      <c r="P134" s="813" t="str">
        <f>IF('Form FGD RT Versi 1 Lembar A3'!AN128="","",'Form FGD RT Versi 1 Lembar A3'!AN128)</f>
        <v/>
      </c>
      <c r="Q134" s="382" t="str">
        <f t="shared" si="2"/>
        <v/>
      </c>
      <c r="R134" s="172" t="str">
        <f>IF('Form FGD RT Versi 1 Lembar A3'!AO128="","",'Form FGD RT Versi 1 Lembar A3'!AO128)</f>
        <v/>
      </c>
      <c r="S134" s="365" t="str">
        <f>IF('Form FGD RT Versi 1 Lembar A3'!AP128="","",'Form FGD RT Versi 1 Lembar A3'!AP128)</f>
        <v/>
      </c>
      <c r="T134" s="359" t="str">
        <f>IF('Form FGD RT Versi 1 Lembar A3'!AQ128="","",'Form FGD RT Versi 1 Lembar A3'!AQ128)</f>
        <v/>
      </c>
      <c r="U134" s="368" t="str">
        <f t="shared" si="3"/>
        <v/>
      </c>
    </row>
    <row r="135" spans="2:21" ht="18.75" customHeight="1" x14ac:dyDescent="0.25">
      <c r="B135" s="156">
        <v>119</v>
      </c>
      <c r="C135" s="68" t="str">
        <f>A.1_Update!C135</f>
        <v/>
      </c>
      <c r="D135" s="172" t="str">
        <f>IF('Form FGD RT Versi 1 Lembar A3'!AB129="","",'Form FGD RT Versi 1 Lembar A3'!AB129)</f>
        <v/>
      </c>
      <c r="E135" s="297" t="str">
        <f>IF('Form FGD RT Versi 1 Lembar A3'!AC129="","",'Form FGD RT Versi 1 Lembar A3'!AC129)</f>
        <v/>
      </c>
      <c r="F135" s="297" t="str">
        <f>IF('Form FGD RT Versi 1 Lembar A3'!AD129="","",'Form FGD RT Versi 1 Lembar A3'!AD129)</f>
        <v/>
      </c>
      <c r="G135" s="297" t="str">
        <f>IF('Form FGD RT Versi 1 Lembar A3'!AE129="","",'Form FGD RT Versi 1 Lembar A3'!AE129)</f>
        <v/>
      </c>
      <c r="H135" s="297" t="str">
        <f>IF('Form FGD RT Versi 1 Lembar A3'!AF129="","",'Form FGD RT Versi 1 Lembar A3'!AF129)</f>
        <v/>
      </c>
      <c r="I135" s="297" t="str">
        <f>IF('Form FGD RT Versi 1 Lembar A3'!AG129="","",'Form FGD RT Versi 1 Lembar A3'!AG129)</f>
        <v/>
      </c>
      <c r="J135" s="364" t="str">
        <f>IF('Form FGD RT Versi 1 Lembar A3'!AH129="","",'Form FGD RT Versi 1 Lembar A3'!AH129)</f>
        <v/>
      </c>
      <c r="K135" s="364" t="str">
        <f>IF('Form FGD RT Versi 1 Lembar A3'!AI129="","",'Form FGD RT Versi 1 Lembar A3'!AI129)</f>
        <v/>
      </c>
      <c r="L135" s="364" t="str">
        <f>IF('Form FGD RT Versi 1 Lembar A3'!AJ129="","",'Form FGD RT Versi 1 Lembar A3'!AJ129)</f>
        <v/>
      </c>
      <c r="M135" s="365" t="str">
        <f>IF('Form FGD RT Versi 1 Lembar A3'!AK129="","",'Form FGD RT Versi 1 Lembar A3'!AK129)</f>
        <v/>
      </c>
      <c r="N135" s="359" t="str">
        <f>IF('Form FGD RT Versi 1 Lembar A3'!AL129="","",'Form FGD RT Versi 1 Lembar A3'!AL129)</f>
        <v/>
      </c>
      <c r="O135" s="172" t="str">
        <f>IF('Form FGD RT Versi 1 Lembar A3'!AM129="","",'Form FGD RT Versi 1 Lembar A3'!AM129)</f>
        <v/>
      </c>
      <c r="P135" s="813" t="str">
        <f>IF('Form FGD RT Versi 1 Lembar A3'!AN129="","",'Form FGD RT Versi 1 Lembar A3'!AN129)</f>
        <v/>
      </c>
      <c r="Q135" s="382" t="str">
        <f t="shared" si="2"/>
        <v/>
      </c>
      <c r="R135" s="172" t="str">
        <f>IF('Form FGD RT Versi 1 Lembar A3'!AO129="","",'Form FGD RT Versi 1 Lembar A3'!AO129)</f>
        <v/>
      </c>
      <c r="S135" s="365" t="str">
        <f>IF('Form FGD RT Versi 1 Lembar A3'!AP129="","",'Form FGD RT Versi 1 Lembar A3'!AP129)</f>
        <v/>
      </c>
      <c r="T135" s="359" t="str">
        <f>IF('Form FGD RT Versi 1 Lembar A3'!AQ129="","",'Form FGD RT Versi 1 Lembar A3'!AQ129)</f>
        <v/>
      </c>
      <c r="U135" s="368" t="str">
        <f t="shared" si="3"/>
        <v/>
      </c>
    </row>
    <row r="136" spans="2:21" ht="18.75" customHeight="1" x14ac:dyDescent="0.25">
      <c r="B136" s="156">
        <v>120</v>
      </c>
      <c r="C136" s="68" t="str">
        <f>A.1_Update!C136</f>
        <v/>
      </c>
      <c r="D136" s="172" t="str">
        <f>IF('Form FGD RT Versi 1 Lembar A3'!AB130="","",'Form FGD RT Versi 1 Lembar A3'!AB130)</f>
        <v/>
      </c>
      <c r="E136" s="297" t="str">
        <f>IF('Form FGD RT Versi 1 Lembar A3'!AC130="","",'Form FGD RT Versi 1 Lembar A3'!AC130)</f>
        <v/>
      </c>
      <c r="F136" s="297" t="str">
        <f>IF('Form FGD RT Versi 1 Lembar A3'!AD130="","",'Form FGD RT Versi 1 Lembar A3'!AD130)</f>
        <v/>
      </c>
      <c r="G136" s="297" t="str">
        <f>IF('Form FGD RT Versi 1 Lembar A3'!AE130="","",'Form FGD RT Versi 1 Lembar A3'!AE130)</f>
        <v/>
      </c>
      <c r="H136" s="297" t="str">
        <f>IF('Form FGD RT Versi 1 Lembar A3'!AF130="","",'Form FGD RT Versi 1 Lembar A3'!AF130)</f>
        <v/>
      </c>
      <c r="I136" s="297" t="str">
        <f>IF('Form FGD RT Versi 1 Lembar A3'!AG130="","",'Form FGD RT Versi 1 Lembar A3'!AG130)</f>
        <v/>
      </c>
      <c r="J136" s="364" t="str">
        <f>IF('Form FGD RT Versi 1 Lembar A3'!AH130="","",'Form FGD RT Versi 1 Lembar A3'!AH130)</f>
        <v/>
      </c>
      <c r="K136" s="364" t="str">
        <f>IF('Form FGD RT Versi 1 Lembar A3'!AI130="","",'Form FGD RT Versi 1 Lembar A3'!AI130)</f>
        <v/>
      </c>
      <c r="L136" s="364" t="str">
        <f>IF('Form FGD RT Versi 1 Lembar A3'!AJ130="","",'Form FGD RT Versi 1 Lembar A3'!AJ130)</f>
        <v/>
      </c>
      <c r="M136" s="365" t="str">
        <f>IF('Form FGD RT Versi 1 Lembar A3'!AK130="","",'Form FGD RT Versi 1 Lembar A3'!AK130)</f>
        <v/>
      </c>
      <c r="N136" s="359" t="str">
        <f>IF('Form FGD RT Versi 1 Lembar A3'!AL130="","",'Form FGD RT Versi 1 Lembar A3'!AL130)</f>
        <v/>
      </c>
      <c r="O136" s="172" t="str">
        <f>IF('Form FGD RT Versi 1 Lembar A3'!AM130="","",'Form FGD RT Versi 1 Lembar A3'!AM130)</f>
        <v/>
      </c>
      <c r="P136" s="813" t="str">
        <f>IF('Form FGD RT Versi 1 Lembar A3'!AN130="","",'Form FGD RT Versi 1 Lembar A3'!AN130)</f>
        <v/>
      </c>
      <c r="Q136" s="382" t="str">
        <f t="shared" si="2"/>
        <v/>
      </c>
      <c r="R136" s="172" t="str">
        <f>IF('Form FGD RT Versi 1 Lembar A3'!AO130="","",'Form FGD RT Versi 1 Lembar A3'!AO130)</f>
        <v/>
      </c>
      <c r="S136" s="365" t="str">
        <f>IF('Form FGD RT Versi 1 Lembar A3'!AP130="","",'Form FGD RT Versi 1 Lembar A3'!AP130)</f>
        <v/>
      </c>
      <c r="T136" s="359" t="str">
        <f>IF('Form FGD RT Versi 1 Lembar A3'!AQ130="","",'Form FGD RT Versi 1 Lembar A3'!AQ130)</f>
        <v/>
      </c>
      <c r="U136" s="368" t="str">
        <f t="shared" si="3"/>
        <v/>
      </c>
    </row>
    <row r="137" spans="2:21" ht="18.75" customHeight="1" x14ac:dyDescent="0.25">
      <c r="B137" s="156">
        <v>121</v>
      </c>
      <c r="C137" s="68" t="str">
        <f>A.1_Update!C137</f>
        <v/>
      </c>
      <c r="D137" s="172" t="str">
        <f>IF('Form FGD RT Versi 1 Lembar A3'!AB131="","",'Form FGD RT Versi 1 Lembar A3'!AB131)</f>
        <v/>
      </c>
      <c r="E137" s="297" t="str">
        <f>IF('Form FGD RT Versi 1 Lembar A3'!AC131="","",'Form FGD RT Versi 1 Lembar A3'!AC131)</f>
        <v/>
      </c>
      <c r="F137" s="297" t="str">
        <f>IF('Form FGD RT Versi 1 Lembar A3'!AD131="","",'Form FGD RT Versi 1 Lembar A3'!AD131)</f>
        <v/>
      </c>
      <c r="G137" s="297" t="str">
        <f>IF('Form FGD RT Versi 1 Lembar A3'!AE131="","",'Form FGD RT Versi 1 Lembar A3'!AE131)</f>
        <v/>
      </c>
      <c r="H137" s="297" t="str">
        <f>IF('Form FGD RT Versi 1 Lembar A3'!AF131="","",'Form FGD RT Versi 1 Lembar A3'!AF131)</f>
        <v/>
      </c>
      <c r="I137" s="297" t="str">
        <f>IF('Form FGD RT Versi 1 Lembar A3'!AG131="","",'Form FGD RT Versi 1 Lembar A3'!AG131)</f>
        <v/>
      </c>
      <c r="J137" s="364" t="str">
        <f>IF('Form FGD RT Versi 1 Lembar A3'!AH131="","",'Form FGD RT Versi 1 Lembar A3'!AH131)</f>
        <v/>
      </c>
      <c r="K137" s="364" t="str">
        <f>IF('Form FGD RT Versi 1 Lembar A3'!AI131="","",'Form FGD RT Versi 1 Lembar A3'!AI131)</f>
        <v/>
      </c>
      <c r="L137" s="364" t="str">
        <f>IF('Form FGD RT Versi 1 Lembar A3'!AJ131="","",'Form FGD RT Versi 1 Lembar A3'!AJ131)</f>
        <v/>
      </c>
      <c r="M137" s="365" t="str">
        <f>IF('Form FGD RT Versi 1 Lembar A3'!AK131="","",'Form FGD RT Versi 1 Lembar A3'!AK131)</f>
        <v/>
      </c>
      <c r="N137" s="359" t="str">
        <f>IF('Form FGD RT Versi 1 Lembar A3'!AL131="","",'Form FGD RT Versi 1 Lembar A3'!AL131)</f>
        <v/>
      </c>
      <c r="O137" s="172" t="str">
        <f>IF('Form FGD RT Versi 1 Lembar A3'!AM131="","",'Form FGD RT Versi 1 Lembar A3'!AM131)</f>
        <v/>
      </c>
      <c r="P137" s="813" t="str">
        <f>IF('Form FGD RT Versi 1 Lembar A3'!AN131="","",'Form FGD RT Versi 1 Lembar A3'!AN131)</f>
        <v/>
      </c>
      <c r="Q137" s="382" t="str">
        <f t="shared" si="2"/>
        <v/>
      </c>
      <c r="R137" s="172" t="str">
        <f>IF('Form FGD RT Versi 1 Lembar A3'!AO131="","",'Form FGD RT Versi 1 Lembar A3'!AO131)</f>
        <v/>
      </c>
      <c r="S137" s="365" t="str">
        <f>IF('Form FGD RT Versi 1 Lembar A3'!AP131="","",'Form FGD RT Versi 1 Lembar A3'!AP131)</f>
        <v/>
      </c>
      <c r="T137" s="359" t="str">
        <f>IF('Form FGD RT Versi 1 Lembar A3'!AQ131="","",'Form FGD RT Versi 1 Lembar A3'!AQ131)</f>
        <v/>
      </c>
      <c r="U137" s="368" t="str">
        <f t="shared" si="3"/>
        <v/>
      </c>
    </row>
    <row r="138" spans="2:21" ht="18.75" customHeight="1" x14ac:dyDescent="0.25">
      <c r="B138" s="156">
        <v>122</v>
      </c>
      <c r="C138" s="68" t="str">
        <f>A.1_Update!C138</f>
        <v/>
      </c>
      <c r="D138" s="172" t="str">
        <f>IF('Form FGD RT Versi 1 Lembar A3'!AB132="","",'Form FGD RT Versi 1 Lembar A3'!AB132)</f>
        <v/>
      </c>
      <c r="E138" s="297" t="str">
        <f>IF('Form FGD RT Versi 1 Lembar A3'!AC132="","",'Form FGD RT Versi 1 Lembar A3'!AC132)</f>
        <v/>
      </c>
      <c r="F138" s="297" t="str">
        <f>IF('Form FGD RT Versi 1 Lembar A3'!AD132="","",'Form FGD RT Versi 1 Lembar A3'!AD132)</f>
        <v/>
      </c>
      <c r="G138" s="297" t="str">
        <f>IF('Form FGD RT Versi 1 Lembar A3'!AE132="","",'Form FGD RT Versi 1 Lembar A3'!AE132)</f>
        <v/>
      </c>
      <c r="H138" s="297" t="str">
        <f>IF('Form FGD RT Versi 1 Lembar A3'!AF132="","",'Form FGD RT Versi 1 Lembar A3'!AF132)</f>
        <v/>
      </c>
      <c r="I138" s="297" t="str">
        <f>IF('Form FGD RT Versi 1 Lembar A3'!AG132="","",'Form FGD RT Versi 1 Lembar A3'!AG132)</f>
        <v/>
      </c>
      <c r="J138" s="364" t="str">
        <f>IF('Form FGD RT Versi 1 Lembar A3'!AH132="","",'Form FGD RT Versi 1 Lembar A3'!AH132)</f>
        <v/>
      </c>
      <c r="K138" s="364" t="str">
        <f>IF('Form FGD RT Versi 1 Lembar A3'!AI132="","",'Form FGD RT Versi 1 Lembar A3'!AI132)</f>
        <v/>
      </c>
      <c r="L138" s="364" t="str">
        <f>IF('Form FGD RT Versi 1 Lembar A3'!AJ132="","",'Form FGD RT Versi 1 Lembar A3'!AJ132)</f>
        <v/>
      </c>
      <c r="M138" s="365" t="str">
        <f>IF('Form FGD RT Versi 1 Lembar A3'!AK132="","",'Form FGD RT Versi 1 Lembar A3'!AK132)</f>
        <v/>
      </c>
      <c r="N138" s="359" t="str">
        <f>IF('Form FGD RT Versi 1 Lembar A3'!AL132="","",'Form FGD RT Versi 1 Lembar A3'!AL132)</f>
        <v/>
      </c>
      <c r="O138" s="172" t="str">
        <f>IF('Form FGD RT Versi 1 Lembar A3'!AM132="","",'Form FGD RT Versi 1 Lembar A3'!AM132)</f>
        <v/>
      </c>
      <c r="P138" s="813" t="str">
        <f>IF('Form FGD RT Versi 1 Lembar A3'!AN132="","",'Form FGD RT Versi 1 Lembar A3'!AN132)</f>
        <v/>
      </c>
      <c r="Q138" s="382" t="str">
        <f t="shared" si="2"/>
        <v/>
      </c>
      <c r="R138" s="172" t="str">
        <f>IF('Form FGD RT Versi 1 Lembar A3'!AO132="","",'Form FGD RT Versi 1 Lembar A3'!AO132)</f>
        <v/>
      </c>
      <c r="S138" s="365" t="str">
        <f>IF('Form FGD RT Versi 1 Lembar A3'!AP132="","",'Form FGD RT Versi 1 Lembar A3'!AP132)</f>
        <v/>
      </c>
      <c r="T138" s="359" t="str">
        <f>IF('Form FGD RT Versi 1 Lembar A3'!AQ132="","",'Form FGD RT Versi 1 Lembar A3'!AQ132)</f>
        <v/>
      </c>
      <c r="U138" s="368" t="str">
        <f t="shared" si="3"/>
        <v/>
      </c>
    </row>
    <row r="139" spans="2:21" ht="18.75" customHeight="1" x14ac:dyDescent="0.25">
      <c r="B139" s="156">
        <v>123</v>
      </c>
      <c r="C139" s="68" t="str">
        <f>A.1_Update!C139</f>
        <v/>
      </c>
      <c r="D139" s="172" t="str">
        <f>IF('Form FGD RT Versi 1 Lembar A3'!AB133="","",'Form FGD RT Versi 1 Lembar A3'!AB133)</f>
        <v/>
      </c>
      <c r="E139" s="297" t="str">
        <f>IF('Form FGD RT Versi 1 Lembar A3'!AC133="","",'Form FGD RT Versi 1 Lembar A3'!AC133)</f>
        <v/>
      </c>
      <c r="F139" s="297" t="str">
        <f>IF('Form FGD RT Versi 1 Lembar A3'!AD133="","",'Form FGD RT Versi 1 Lembar A3'!AD133)</f>
        <v/>
      </c>
      <c r="G139" s="297" t="str">
        <f>IF('Form FGD RT Versi 1 Lembar A3'!AE133="","",'Form FGD RT Versi 1 Lembar A3'!AE133)</f>
        <v/>
      </c>
      <c r="H139" s="297" t="str">
        <f>IF('Form FGD RT Versi 1 Lembar A3'!AF133="","",'Form FGD RT Versi 1 Lembar A3'!AF133)</f>
        <v/>
      </c>
      <c r="I139" s="297" t="str">
        <f>IF('Form FGD RT Versi 1 Lembar A3'!AG133="","",'Form FGD RT Versi 1 Lembar A3'!AG133)</f>
        <v/>
      </c>
      <c r="J139" s="364" t="str">
        <f>IF('Form FGD RT Versi 1 Lembar A3'!AH133="","",'Form FGD RT Versi 1 Lembar A3'!AH133)</f>
        <v/>
      </c>
      <c r="K139" s="364" t="str">
        <f>IF('Form FGD RT Versi 1 Lembar A3'!AI133="","",'Form FGD RT Versi 1 Lembar A3'!AI133)</f>
        <v/>
      </c>
      <c r="L139" s="364" t="str">
        <f>IF('Form FGD RT Versi 1 Lembar A3'!AJ133="","",'Form FGD RT Versi 1 Lembar A3'!AJ133)</f>
        <v/>
      </c>
      <c r="M139" s="365" t="str">
        <f>IF('Form FGD RT Versi 1 Lembar A3'!AK133="","",'Form FGD RT Versi 1 Lembar A3'!AK133)</f>
        <v/>
      </c>
      <c r="N139" s="359" t="str">
        <f>IF('Form FGD RT Versi 1 Lembar A3'!AL133="","",'Form FGD RT Versi 1 Lembar A3'!AL133)</f>
        <v/>
      </c>
      <c r="O139" s="172" t="str">
        <f>IF('Form FGD RT Versi 1 Lembar A3'!AM133="","",'Form FGD RT Versi 1 Lembar A3'!AM133)</f>
        <v/>
      </c>
      <c r="P139" s="813" t="str">
        <f>IF('Form FGD RT Versi 1 Lembar A3'!AN133="","",'Form FGD RT Versi 1 Lembar A3'!AN133)</f>
        <v/>
      </c>
      <c r="Q139" s="382" t="str">
        <f t="shared" si="2"/>
        <v/>
      </c>
      <c r="R139" s="172" t="str">
        <f>IF('Form FGD RT Versi 1 Lembar A3'!AO133="","",'Form FGD RT Versi 1 Lembar A3'!AO133)</f>
        <v/>
      </c>
      <c r="S139" s="365" t="str">
        <f>IF('Form FGD RT Versi 1 Lembar A3'!AP133="","",'Form FGD RT Versi 1 Lembar A3'!AP133)</f>
        <v/>
      </c>
      <c r="T139" s="359" t="str">
        <f>IF('Form FGD RT Versi 1 Lembar A3'!AQ133="","",'Form FGD RT Versi 1 Lembar A3'!AQ133)</f>
        <v/>
      </c>
      <c r="U139" s="368" t="str">
        <f t="shared" si="3"/>
        <v/>
      </c>
    </row>
    <row r="140" spans="2:21" ht="18.75" customHeight="1" x14ac:dyDescent="0.25">
      <c r="B140" s="156">
        <v>124</v>
      </c>
      <c r="C140" s="68" t="str">
        <f>A.1_Update!C140</f>
        <v/>
      </c>
      <c r="D140" s="172" t="str">
        <f>IF('Form FGD RT Versi 1 Lembar A3'!AB134="","",'Form FGD RT Versi 1 Lembar A3'!AB134)</f>
        <v/>
      </c>
      <c r="E140" s="297" t="str">
        <f>IF('Form FGD RT Versi 1 Lembar A3'!AC134="","",'Form FGD RT Versi 1 Lembar A3'!AC134)</f>
        <v/>
      </c>
      <c r="F140" s="297" t="str">
        <f>IF('Form FGD RT Versi 1 Lembar A3'!AD134="","",'Form FGD RT Versi 1 Lembar A3'!AD134)</f>
        <v/>
      </c>
      <c r="G140" s="297" t="str">
        <f>IF('Form FGD RT Versi 1 Lembar A3'!AE134="","",'Form FGD RT Versi 1 Lembar A3'!AE134)</f>
        <v/>
      </c>
      <c r="H140" s="297" t="str">
        <f>IF('Form FGD RT Versi 1 Lembar A3'!AF134="","",'Form FGD RT Versi 1 Lembar A3'!AF134)</f>
        <v/>
      </c>
      <c r="I140" s="297" t="str">
        <f>IF('Form FGD RT Versi 1 Lembar A3'!AG134="","",'Form FGD RT Versi 1 Lembar A3'!AG134)</f>
        <v/>
      </c>
      <c r="J140" s="364" t="str">
        <f>IF('Form FGD RT Versi 1 Lembar A3'!AH134="","",'Form FGD RT Versi 1 Lembar A3'!AH134)</f>
        <v/>
      </c>
      <c r="K140" s="364" t="str">
        <f>IF('Form FGD RT Versi 1 Lembar A3'!AI134="","",'Form FGD RT Versi 1 Lembar A3'!AI134)</f>
        <v/>
      </c>
      <c r="L140" s="364" t="str">
        <f>IF('Form FGD RT Versi 1 Lembar A3'!AJ134="","",'Form FGD RT Versi 1 Lembar A3'!AJ134)</f>
        <v/>
      </c>
      <c r="M140" s="365" t="str">
        <f>IF('Form FGD RT Versi 1 Lembar A3'!AK134="","",'Form FGD RT Versi 1 Lembar A3'!AK134)</f>
        <v/>
      </c>
      <c r="N140" s="359" t="str">
        <f>IF('Form FGD RT Versi 1 Lembar A3'!AL134="","",'Form FGD RT Versi 1 Lembar A3'!AL134)</f>
        <v/>
      </c>
      <c r="O140" s="172" t="str">
        <f>IF('Form FGD RT Versi 1 Lembar A3'!AM134="","",'Form FGD RT Versi 1 Lembar A3'!AM134)</f>
        <v/>
      </c>
      <c r="P140" s="813" t="str">
        <f>IF('Form FGD RT Versi 1 Lembar A3'!AN134="","",'Form FGD RT Versi 1 Lembar A3'!AN134)</f>
        <v/>
      </c>
      <c r="Q140" s="382" t="str">
        <f t="shared" si="2"/>
        <v/>
      </c>
      <c r="R140" s="172" t="str">
        <f>IF('Form FGD RT Versi 1 Lembar A3'!AO134="","",'Form FGD RT Versi 1 Lembar A3'!AO134)</f>
        <v/>
      </c>
      <c r="S140" s="365" t="str">
        <f>IF('Form FGD RT Versi 1 Lembar A3'!AP134="","",'Form FGD RT Versi 1 Lembar A3'!AP134)</f>
        <v/>
      </c>
      <c r="T140" s="359" t="str">
        <f>IF('Form FGD RT Versi 1 Lembar A3'!AQ134="","",'Form FGD RT Versi 1 Lembar A3'!AQ134)</f>
        <v/>
      </c>
      <c r="U140" s="368" t="str">
        <f t="shared" si="3"/>
        <v/>
      </c>
    </row>
    <row r="141" spans="2:21" ht="18.75" customHeight="1" x14ac:dyDescent="0.25">
      <c r="B141" s="156">
        <v>125</v>
      </c>
      <c r="C141" s="68" t="str">
        <f>A.1_Update!C141</f>
        <v/>
      </c>
      <c r="D141" s="172" t="str">
        <f>IF('Form FGD RT Versi 1 Lembar A3'!AB135="","",'Form FGD RT Versi 1 Lembar A3'!AB135)</f>
        <v/>
      </c>
      <c r="E141" s="297" t="str">
        <f>IF('Form FGD RT Versi 1 Lembar A3'!AC135="","",'Form FGD RT Versi 1 Lembar A3'!AC135)</f>
        <v/>
      </c>
      <c r="F141" s="297" t="str">
        <f>IF('Form FGD RT Versi 1 Lembar A3'!AD135="","",'Form FGD RT Versi 1 Lembar A3'!AD135)</f>
        <v/>
      </c>
      <c r="G141" s="297" t="str">
        <f>IF('Form FGD RT Versi 1 Lembar A3'!AE135="","",'Form FGD RT Versi 1 Lembar A3'!AE135)</f>
        <v/>
      </c>
      <c r="H141" s="297" t="str">
        <f>IF('Form FGD RT Versi 1 Lembar A3'!AF135="","",'Form FGD RT Versi 1 Lembar A3'!AF135)</f>
        <v/>
      </c>
      <c r="I141" s="297" t="str">
        <f>IF('Form FGD RT Versi 1 Lembar A3'!AG135="","",'Form FGD RT Versi 1 Lembar A3'!AG135)</f>
        <v/>
      </c>
      <c r="J141" s="364" t="str">
        <f>IF('Form FGD RT Versi 1 Lembar A3'!AH135="","",'Form FGD RT Versi 1 Lembar A3'!AH135)</f>
        <v/>
      </c>
      <c r="K141" s="364" t="str">
        <f>IF('Form FGD RT Versi 1 Lembar A3'!AI135="","",'Form FGD RT Versi 1 Lembar A3'!AI135)</f>
        <v/>
      </c>
      <c r="L141" s="364" t="str">
        <f>IF('Form FGD RT Versi 1 Lembar A3'!AJ135="","",'Form FGD RT Versi 1 Lembar A3'!AJ135)</f>
        <v/>
      </c>
      <c r="M141" s="365" t="str">
        <f>IF('Form FGD RT Versi 1 Lembar A3'!AK135="","",'Form FGD RT Versi 1 Lembar A3'!AK135)</f>
        <v/>
      </c>
      <c r="N141" s="359" t="str">
        <f>IF('Form FGD RT Versi 1 Lembar A3'!AL135="","",'Form FGD RT Versi 1 Lembar A3'!AL135)</f>
        <v/>
      </c>
      <c r="O141" s="172" t="str">
        <f>IF('Form FGD RT Versi 1 Lembar A3'!AM135="","",'Form FGD RT Versi 1 Lembar A3'!AM135)</f>
        <v/>
      </c>
      <c r="P141" s="813" t="str">
        <f>IF('Form FGD RT Versi 1 Lembar A3'!AN135="","",'Form FGD RT Versi 1 Lembar A3'!AN135)</f>
        <v/>
      </c>
      <c r="Q141" s="382" t="str">
        <f t="shared" si="2"/>
        <v/>
      </c>
      <c r="R141" s="172" t="str">
        <f>IF('Form FGD RT Versi 1 Lembar A3'!AO135="","",'Form FGD RT Versi 1 Lembar A3'!AO135)</f>
        <v/>
      </c>
      <c r="S141" s="365" t="str">
        <f>IF('Form FGD RT Versi 1 Lembar A3'!AP135="","",'Form FGD RT Versi 1 Lembar A3'!AP135)</f>
        <v/>
      </c>
      <c r="T141" s="359" t="str">
        <f>IF('Form FGD RT Versi 1 Lembar A3'!AQ135="","",'Form FGD RT Versi 1 Lembar A3'!AQ135)</f>
        <v/>
      </c>
      <c r="U141" s="368" t="str">
        <f t="shared" si="3"/>
        <v/>
      </c>
    </row>
    <row r="142" spans="2:21" ht="18.75" customHeight="1" x14ac:dyDescent="0.25">
      <c r="B142" s="156">
        <v>126</v>
      </c>
      <c r="C142" s="68" t="str">
        <f>A.1_Update!C142</f>
        <v/>
      </c>
      <c r="D142" s="172" t="str">
        <f>IF('Form FGD RT Versi 1 Lembar A3'!AB136="","",'Form FGD RT Versi 1 Lembar A3'!AB136)</f>
        <v/>
      </c>
      <c r="E142" s="297" t="str">
        <f>IF('Form FGD RT Versi 1 Lembar A3'!AC136="","",'Form FGD RT Versi 1 Lembar A3'!AC136)</f>
        <v/>
      </c>
      <c r="F142" s="297" t="str">
        <f>IF('Form FGD RT Versi 1 Lembar A3'!AD136="","",'Form FGD RT Versi 1 Lembar A3'!AD136)</f>
        <v/>
      </c>
      <c r="G142" s="297" t="str">
        <f>IF('Form FGD RT Versi 1 Lembar A3'!AE136="","",'Form FGD RT Versi 1 Lembar A3'!AE136)</f>
        <v/>
      </c>
      <c r="H142" s="297" t="str">
        <f>IF('Form FGD RT Versi 1 Lembar A3'!AF136="","",'Form FGD RT Versi 1 Lembar A3'!AF136)</f>
        <v/>
      </c>
      <c r="I142" s="297" t="str">
        <f>IF('Form FGD RT Versi 1 Lembar A3'!AG136="","",'Form FGD RT Versi 1 Lembar A3'!AG136)</f>
        <v/>
      </c>
      <c r="J142" s="364" t="str">
        <f>IF('Form FGD RT Versi 1 Lembar A3'!AH136="","",'Form FGD RT Versi 1 Lembar A3'!AH136)</f>
        <v/>
      </c>
      <c r="K142" s="364" t="str">
        <f>IF('Form FGD RT Versi 1 Lembar A3'!AI136="","",'Form FGD RT Versi 1 Lembar A3'!AI136)</f>
        <v/>
      </c>
      <c r="L142" s="364" t="str">
        <f>IF('Form FGD RT Versi 1 Lembar A3'!AJ136="","",'Form FGD RT Versi 1 Lembar A3'!AJ136)</f>
        <v/>
      </c>
      <c r="M142" s="365" t="str">
        <f>IF('Form FGD RT Versi 1 Lembar A3'!AK136="","",'Form FGD RT Versi 1 Lembar A3'!AK136)</f>
        <v/>
      </c>
      <c r="N142" s="359" t="str">
        <f>IF('Form FGD RT Versi 1 Lembar A3'!AL136="","",'Form FGD RT Versi 1 Lembar A3'!AL136)</f>
        <v/>
      </c>
      <c r="O142" s="172" t="str">
        <f>IF('Form FGD RT Versi 1 Lembar A3'!AM136="","",'Form FGD RT Versi 1 Lembar A3'!AM136)</f>
        <v/>
      </c>
      <c r="P142" s="813" t="str">
        <f>IF('Form FGD RT Versi 1 Lembar A3'!AN136="","",'Form FGD RT Versi 1 Lembar A3'!AN136)</f>
        <v/>
      </c>
      <c r="Q142" s="382" t="str">
        <f t="shared" si="2"/>
        <v/>
      </c>
      <c r="R142" s="172" t="str">
        <f>IF('Form FGD RT Versi 1 Lembar A3'!AO136="","",'Form FGD RT Versi 1 Lembar A3'!AO136)</f>
        <v/>
      </c>
      <c r="S142" s="365" t="str">
        <f>IF('Form FGD RT Versi 1 Lembar A3'!AP136="","",'Form FGD RT Versi 1 Lembar A3'!AP136)</f>
        <v/>
      </c>
      <c r="T142" s="359" t="str">
        <f>IF('Form FGD RT Versi 1 Lembar A3'!AQ136="","",'Form FGD RT Versi 1 Lembar A3'!AQ136)</f>
        <v/>
      </c>
      <c r="U142" s="368" t="str">
        <f t="shared" si="3"/>
        <v/>
      </c>
    </row>
    <row r="143" spans="2:21" ht="18.75" customHeight="1" x14ac:dyDescent="0.25">
      <c r="B143" s="156">
        <v>127</v>
      </c>
      <c r="C143" s="68" t="str">
        <f>A.1_Update!C143</f>
        <v/>
      </c>
      <c r="D143" s="172" t="str">
        <f>IF('Form FGD RT Versi 1 Lembar A3'!AB137="","",'Form FGD RT Versi 1 Lembar A3'!AB137)</f>
        <v/>
      </c>
      <c r="E143" s="297" t="str">
        <f>IF('Form FGD RT Versi 1 Lembar A3'!AC137="","",'Form FGD RT Versi 1 Lembar A3'!AC137)</f>
        <v/>
      </c>
      <c r="F143" s="297" t="str">
        <f>IF('Form FGD RT Versi 1 Lembar A3'!AD137="","",'Form FGD RT Versi 1 Lembar A3'!AD137)</f>
        <v/>
      </c>
      <c r="G143" s="297" t="str">
        <f>IF('Form FGD RT Versi 1 Lembar A3'!AE137="","",'Form FGD RT Versi 1 Lembar A3'!AE137)</f>
        <v/>
      </c>
      <c r="H143" s="297" t="str">
        <f>IF('Form FGD RT Versi 1 Lembar A3'!AF137="","",'Form FGD RT Versi 1 Lembar A3'!AF137)</f>
        <v/>
      </c>
      <c r="I143" s="297" t="str">
        <f>IF('Form FGD RT Versi 1 Lembar A3'!AG137="","",'Form FGD RT Versi 1 Lembar A3'!AG137)</f>
        <v/>
      </c>
      <c r="J143" s="364" t="str">
        <f>IF('Form FGD RT Versi 1 Lembar A3'!AH137="","",'Form FGD RT Versi 1 Lembar A3'!AH137)</f>
        <v/>
      </c>
      <c r="K143" s="364" t="str">
        <f>IF('Form FGD RT Versi 1 Lembar A3'!AI137="","",'Form FGD RT Versi 1 Lembar A3'!AI137)</f>
        <v/>
      </c>
      <c r="L143" s="364" t="str">
        <f>IF('Form FGD RT Versi 1 Lembar A3'!AJ137="","",'Form FGD RT Versi 1 Lembar A3'!AJ137)</f>
        <v/>
      </c>
      <c r="M143" s="365" t="str">
        <f>IF('Form FGD RT Versi 1 Lembar A3'!AK137="","",'Form FGD RT Versi 1 Lembar A3'!AK137)</f>
        <v/>
      </c>
      <c r="N143" s="359" t="str">
        <f>IF('Form FGD RT Versi 1 Lembar A3'!AL137="","",'Form FGD RT Versi 1 Lembar A3'!AL137)</f>
        <v/>
      </c>
      <c r="O143" s="172" t="str">
        <f>IF('Form FGD RT Versi 1 Lembar A3'!AM137="","",'Form FGD RT Versi 1 Lembar A3'!AM137)</f>
        <v/>
      </c>
      <c r="P143" s="813" t="str">
        <f>IF('Form FGD RT Versi 1 Lembar A3'!AN137="","",'Form FGD RT Versi 1 Lembar A3'!AN137)</f>
        <v/>
      </c>
      <c r="Q143" s="382" t="str">
        <f t="shared" si="2"/>
        <v/>
      </c>
      <c r="R143" s="172" t="str">
        <f>IF('Form FGD RT Versi 1 Lembar A3'!AO137="","",'Form FGD RT Versi 1 Lembar A3'!AO137)</f>
        <v/>
      </c>
      <c r="S143" s="365" t="str">
        <f>IF('Form FGD RT Versi 1 Lembar A3'!AP137="","",'Form FGD RT Versi 1 Lembar A3'!AP137)</f>
        <v/>
      </c>
      <c r="T143" s="359" t="str">
        <f>IF('Form FGD RT Versi 1 Lembar A3'!AQ137="","",'Form FGD RT Versi 1 Lembar A3'!AQ137)</f>
        <v/>
      </c>
      <c r="U143" s="368" t="str">
        <f t="shared" si="3"/>
        <v/>
      </c>
    </row>
    <row r="144" spans="2:21" ht="18.75" customHeight="1" x14ac:dyDescent="0.25">
      <c r="B144" s="156">
        <v>128</v>
      </c>
      <c r="C144" s="68" t="str">
        <f>A.1_Update!C144</f>
        <v/>
      </c>
      <c r="D144" s="172" t="str">
        <f>IF('Form FGD RT Versi 1 Lembar A3'!AB138="","",'Form FGD RT Versi 1 Lembar A3'!AB138)</f>
        <v/>
      </c>
      <c r="E144" s="297" t="str">
        <f>IF('Form FGD RT Versi 1 Lembar A3'!AC138="","",'Form FGD RT Versi 1 Lembar A3'!AC138)</f>
        <v/>
      </c>
      <c r="F144" s="297" t="str">
        <f>IF('Form FGD RT Versi 1 Lembar A3'!AD138="","",'Form FGD RT Versi 1 Lembar A3'!AD138)</f>
        <v/>
      </c>
      <c r="G144" s="297" t="str">
        <f>IF('Form FGD RT Versi 1 Lembar A3'!AE138="","",'Form FGD RT Versi 1 Lembar A3'!AE138)</f>
        <v/>
      </c>
      <c r="H144" s="297" t="str">
        <f>IF('Form FGD RT Versi 1 Lembar A3'!AF138="","",'Form FGD RT Versi 1 Lembar A3'!AF138)</f>
        <v/>
      </c>
      <c r="I144" s="297" t="str">
        <f>IF('Form FGD RT Versi 1 Lembar A3'!AG138="","",'Form FGD RT Versi 1 Lembar A3'!AG138)</f>
        <v/>
      </c>
      <c r="J144" s="364" t="str">
        <f>IF('Form FGD RT Versi 1 Lembar A3'!AH138="","",'Form FGD RT Versi 1 Lembar A3'!AH138)</f>
        <v/>
      </c>
      <c r="K144" s="364" t="str">
        <f>IF('Form FGD RT Versi 1 Lembar A3'!AI138="","",'Form FGD RT Versi 1 Lembar A3'!AI138)</f>
        <v/>
      </c>
      <c r="L144" s="364" t="str">
        <f>IF('Form FGD RT Versi 1 Lembar A3'!AJ138="","",'Form FGD RT Versi 1 Lembar A3'!AJ138)</f>
        <v/>
      </c>
      <c r="M144" s="365" t="str">
        <f>IF('Form FGD RT Versi 1 Lembar A3'!AK138="","",'Form FGD RT Versi 1 Lembar A3'!AK138)</f>
        <v/>
      </c>
      <c r="N144" s="359" t="str">
        <f>IF('Form FGD RT Versi 1 Lembar A3'!AL138="","",'Form FGD RT Versi 1 Lembar A3'!AL138)</f>
        <v/>
      </c>
      <c r="O144" s="172" t="str">
        <f>IF('Form FGD RT Versi 1 Lembar A3'!AM138="","",'Form FGD RT Versi 1 Lembar A3'!AM138)</f>
        <v/>
      </c>
      <c r="P144" s="813" t="str">
        <f>IF('Form FGD RT Versi 1 Lembar A3'!AN138="","",'Form FGD RT Versi 1 Lembar A3'!AN138)</f>
        <v/>
      </c>
      <c r="Q144" s="382" t="str">
        <f t="shared" si="2"/>
        <v/>
      </c>
      <c r="R144" s="172" t="str">
        <f>IF('Form FGD RT Versi 1 Lembar A3'!AO138="","",'Form FGD RT Versi 1 Lembar A3'!AO138)</f>
        <v/>
      </c>
      <c r="S144" s="365" t="str">
        <f>IF('Form FGD RT Versi 1 Lembar A3'!AP138="","",'Form FGD RT Versi 1 Lembar A3'!AP138)</f>
        <v/>
      </c>
      <c r="T144" s="359" t="str">
        <f>IF('Form FGD RT Versi 1 Lembar A3'!AQ138="","",'Form FGD RT Versi 1 Lembar A3'!AQ138)</f>
        <v/>
      </c>
      <c r="U144" s="368" t="str">
        <f t="shared" si="3"/>
        <v/>
      </c>
    </row>
    <row r="145" spans="2:21" ht="18.75" customHeight="1" x14ac:dyDescent="0.25">
      <c r="B145" s="156">
        <v>129</v>
      </c>
      <c r="C145" s="68" t="str">
        <f>A.1_Update!C145</f>
        <v/>
      </c>
      <c r="D145" s="172" t="str">
        <f>IF('Form FGD RT Versi 1 Lembar A3'!AB139="","",'Form FGD RT Versi 1 Lembar A3'!AB139)</f>
        <v/>
      </c>
      <c r="E145" s="297" t="str">
        <f>IF('Form FGD RT Versi 1 Lembar A3'!AC139="","",'Form FGD RT Versi 1 Lembar A3'!AC139)</f>
        <v/>
      </c>
      <c r="F145" s="297" t="str">
        <f>IF('Form FGD RT Versi 1 Lembar A3'!AD139="","",'Form FGD RT Versi 1 Lembar A3'!AD139)</f>
        <v/>
      </c>
      <c r="G145" s="297" t="str">
        <f>IF('Form FGD RT Versi 1 Lembar A3'!AE139="","",'Form FGD RT Versi 1 Lembar A3'!AE139)</f>
        <v/>
      </c>
      <c r="H145" s="297" t="str">
        <f>IF('Form FGD RT Versi 1 Lembar A3'!AF139="","",'Form FGD RT Versi 1 Lembar A3'!AF139)</f>
        <v/>
      </c>
      <c r="I145" s="297" t="str">
        <f>IF('Form FGD RT Versi 1 Lembar A3'!AG139="","",'Form FGD RT Versi 1 Lembar A3'!AG139)</f>
        <v/>
      </c>
      <c r="J145" s="364" t="str">
        <f>IF('Form FGD RT Versi 1 Lembar A3'!AH139="","",'Form FGD RT Versi 1 Lembar A3'!AH139)</f>
        <v/>
      </c>
      <c r="K145" s="364" t="str">
        <f>IF('Form FGD RT Versi 1 Lembar A3'!AI139="","",'Form FGD RT Versi 1 Lembar A3'!AI139)</f>
        <v/>
      </c>
      <c r="L145" s="364" t="str">
        <f>IF('Form FGD RT Versi 1 Lembar A3'!AJ139="","",'Form FGD RT Versi 1 Lembar A3'!AJ139)</f>
        <v/>
      </c>
      <c r="M145" s="365" t="str">
        <f>IF('Form FGD RT Versi 1 Lembar A3'!AK139="","",'Form FGD RT Versi 1 Lembar A3'!AK139)</f>
        <v/>
      </c>
      <c r="N145" s="359" t="str">
        <f>IF('Form FGD RT Versi 1 Lembar A3'!AL139="","",'Form FGD RT Versi 1 Lembar A3'!AL139)</f>
        <v/>
      </c>
      <c r="O145" s="172" t="str">
        <f>IF('Form FGD RT Versi 1 Lembar A3'!AM139="","",'Form FGD RT Versi 1 Lembar A3'!AM139)</f>
        <v/>
      </c>
      <c r="P145" s="813" t="str">
        <f>IF('Form FGD RT Versi 1 Lembar A3'!AN139="","",'Form FGD RT Versi 1 Lembar A3'!AN139)</f>
        <v/>
      </c>
      <c r="Q145" s="382" t="str">
        <f t="shared" si="2"/>
        <v/>
      </c>
      <c r="R145" s="172" t="str">
        <f>IF('Form FGD RT Versi 1 Lembar A3'!AO139="","",'Form FGD RT Versi 1 Lembar A3'!AO139)</f>
        <v/>
      </c>
      <c r="S145" s="365" t="str">
        <f>IF('Form FGD RT Versi 1 Lembar A3'!AP139="","",'Form FGD RT Versi 1 Lembar A3'!AP139)</f>
        <v/>
      </c>
      <c r="T145" s="359" t="str">
        <f>IF('Form FGD RT Versi 1 Lembar A3'!AQ139="","",'Form FGD RT Versi 1 Lembar A3'!AQ139)</f>
        <v/>
      </c>
      <c r="U145" s="368" t="str">
        <f t="shared" si="3"/>
        <v/>
      </c>
    </row>
    <row r="146" spans="2:21" ht="18.75" customHeight="1" x14ac:dyDescent="0.25">
      <c r="B146" s="156">
        <v>130</v>
      </c>
      <c r="C146" s="68" t="str">
        <f>A.1_Update!C146</f>
        <v/>
      </c>
      <c r="D146" s="172" t="str">
        <f>IF('Form FGD RT Versi 1 Lembar A3'!AB140="","",'Form FGD RT Versi 1 Lembar A3'!AB140)</f>
        <v/>
      </c>
      <c r="E146" s="297" t="str">
        <f>IF('Form FGD RT Versi 1 Lembar A3'!AC140="","",'Form FGD RT Versi 1 Lembar A3'!AC140)</f>
        <v/>
      </c>
      <c r="F146" s="297" t="str">
        <f>IF('Form FGD RT Versi 1 Lembar A3'!AD140="","",'Form FGD RT Versi 1 Lembar A3'!AD140)</f>
        <v/>
      </c>
      <c r="G146" s="297" t="str">
        <f>IF('Form FGD RT Versi 1 Lembar A3'!AE140="","",'Form FGD RT Versi 1 Lembar A3'!AE140)</f>
        <v/>
      </c>
      <c r="H146" s="297" t="str">
        <f>IF('Form FGD RT Versi 1 Lembar A3'!AF140="","",'Form FGD RT Versi 1 Lembar A3'!AF140)</f>
        <v/>
      </c>
      <c r="I146" s="297" t="str">
        <f>IF('Form FGD RT Versi 1 Lembar A3'!AG140="","",'Form FGD RT Versi 1 Lembar A3'!AG140)</f>
        <v/>
      </c>
      <c r="J146" s="364" t="str">
        <f>IF('Form FGD RT Versi 1 Lembar A3'!AH140="","",'Form FGD RT Versi 1 Lembar A3'!AH140)</f>
        <v/>
      </c>
      <c r="K146" s="364" t="str">
        <f>IF('Form FGD RT Versi 1 Lembar A3'!AI140="","",'Form FGD RT Versi 1 Lembar A3'!AI140)</f>
        <v/>
      </c>
      <c r="L146" s="364" t="str">
        <f>IF('Form FGD RT Versi 1 Lembar A3'!AJ140="","",'Form FGD RT Versi 1 Lembar A3'!AJ140)</f>
        <v/>
      </c>
      <c r="M146" s="365" t="str">
        <f>IF('Form FGD RT Versi 1 Lembar A3'!AK140="","",'Form FGD RT Versi 1 Lembar A3'!AK140)</f>
        <v/>
      </c>
      <c r="N146" s="359" t="str">
        <f>IF('Form FGD RT Versi 1 Lembar A3'!AL140="","",'Form FGD RT Versi 1 Lembar A3'!AL140)</f>
        <v/>
      </c>
      <c r="O146" s="172" t="str">
        <f>IF('Form FGD RT Versi 1 Lembar A3'!AM140="","",'Form FGD RT Versi 1 Lembar A3'!AM140)</f>
        <v/>
      </c>
      <c r="P146" s="813" t="str">
        <f>IF('Form FGD RT Versi 1 Lembar A3'!AN140="","",'Form FGD RT Versi 1 Lembar A3'!AN140)</f>
        <v/>
      </c>
      <c r="Q146" s="382" t="str">
        <f t="shared" ref="Q146:Q166" si="4">IF(C146="","",IF(OR(D146=1, E146=1, I146=1, AND(F146=1, O146=1), AND(G146=1, O146=1), AND(H146=1, O146=1)), 1, 0))</f>
        <v/>
      </c>
      <c r="R146" s="172" t="str">
        <f>IF('Form FGD RT Versi 1 Lembar A3'!AO140="","",'Form FGD RT Versi 1 Lembar A3'!AO140)</f>
        <v/>
      </c>
      <c r="S146" s="365" t="str">
        <f>IF('Form FGD RT Versi 1 Lembar A3'!AP140="","",'Form FGD RT Versi 1 Lembar A3'!AP140)</f>
        <v/>
      </c>
      <c r="T146" s="359" t="str">
        <f>IF('Form FGD RT Versi 1 Lembar A3'!AQ140="","",'Form FGD RT Versi 1 Lembar A3'!AQ140)</f>
        <v/>
      </c>
      <c r="U146" s="368" t="str">
        <f t="shared" ref="U146:U166" si="5">IF(C146="","",IF(R146=1,1,0))</f>
        <v/>
      </c>
    </row>
    <row r="147" spans="2:21" ht="18.75" customHeight="1" x14ac:dyDescent="0.25">
      <c r="B147" s="156">
        <v>131</v>
      </c>
      <c r="C147" s="68" t="str">
        <f>A.1_Update!C147</f>
        <v/>
      </c>
      <c r="D147" s="172" t="str">
        <f>IF('Form FGD RT Versi 1 Lembar A3'!AB141="","",'Form FGD RT Versi 1 Lembar A3'!AB141)</f>
        <v/>
      </c>
      <c r="E147" s="297" t="str">
        <f>IF('Form FGD RT Versi 1 Lembar A3'!AC141="","",'Form FGD RT Versi 1 Lembar A3'!AC141)</f>
        <v/>
      </c>
      <c r="F147" s="297" t="str">
        <f>IF('Form FGD RT Versi 1 Lembar A3'!AD141="","",'Form FGD RT Versi 1 Lembar A3'!AD141)</f>
        <v/>
      </c>
      <c r="G147" s="297" t="str">
        <f>IF('Form FGD RT Versi 1 Lembar A3'!AE141="","",'Form FGD RT Versi 1 Lembar A3'!AE141)</f>
        <v/>
      </c>
      <c r="H147" s="297" t="str">
        <f>IF('Form FGD RT Versi 1 Lembar A3'!AF141="","",'Form FGD RT Versi 1 Lembar A3'!AF141)</f>
        <v/>
      </c>
      <c r="I147" s="297" t="str">
        <f>IF('Form FGD RT Versi 1 Lembar A3'!AG141="","",'Form FGD RT Versi 1 Lembar A3'!AG141)</f>
        <v/>
      </c>
      <c r="J147" s="364" t="str">
        <f>IF('Form FGD RT Versi 1 Lembar A3'!AH141="","",'Form FGD RT Versi 1 Lembar A3'!AH141)</f>
        <v/>
      </c>
      <c r="K147" s="364" t="str">
        <f>IF('Form FGD RT Versi 1 Lembar A3'!AI141="","",'Form FGD RT Versi 1 Lembar A3'!AI141)</f>
        <v/>
      </c>
      <c r="L147" s="364" t="str">
        <f>IF('Form FGD RT Versi 1 Lembar A3'!AJ141="","",'Form FGD RT Versi 1 Lembar A3'!AJ141)</f>
        <v/>
      </c>
      <c r="M147" s="365" t="str">
        <f>IF('Form FGD RT Versi 1 Lembar A3'!AK141="","",'Form FGD RT Versi 1 Lembar A3'!AK141)</f>
        <v/>
      </c>
      <c r="N147" s="359" t="str">
        <f>IF('Form FGD RT Versi 1 Lembar A3'!AL141="","",'Form FGD RT Versi 1 Lembar A3'!AL141)</f>
        <v/>
      </c>
      <c r="O147" s="172" t="str">
        <f>IF('Form FGD RT Versi 1 Lembar A3'!AM141="","",'Form FGD RT Versi 1 Lembar A3'!AM141)</f>
        <v/>
      </c>
      <c r="P147" s="813" t="str">
        <f>IF('Form FGD RT Versi 1 Lembar A3'!AN141="","",'Form FGD RT Versi 1 Lembar A3'!AN141)</f>
        <v/>
      </c>
      <c r="Q147" s="382" t="str">
        <f t="shared" si="4"/>
        <v/>
      </c>
      <c r="R147" s="172" t="str">
        <f>IF('Form FGD RT Versi 1 Lembar A3'!AO141="","",'Form FGD RT Versi 1 Lembar A3'!AO141)</f>
        <v/>
      </c>
      <c r="S147" s="365" t="str">
        <f>IF('Form FGD RT Versi 1 Lembar A3'!AP141="","",'Form FGD RT Versi 1 Lembar A3'!AP141)</f>
        <v/>
      </c>
      <c r="T147" s="359" t="str">
        <f>IF('Form FGD RT Versi 1 Lembar A3'!AQ141="","",'Form FGD RT Versi 1 Lembar A3'!AQ141)</f>
        <v/>
      </c>
      <c r="U147" s="368" t="str">
        <f t="shared" si="5"/>
        <v/>
      </c>
    </row>
    <row r="148" spans="2:21" ht="18.75" customHeight="1" x14ac:dyDescent="0.25">
      <c r="B148" s="156">
        <v>132</v>
      </c>
      <c r="C148" s="68" t="str">
        <f>A.1_Update!C148</f>
        <v/>
      </c>
      <c r="D148" s="172" t="str">
        <f>IF('Form FGD RT Versi 1 Lembar A3'!AB142="","",'Form FGD RT Versi 1 Lembar A3'!AB142)</f>
        <v/>
      </c>
      <c r="E148" s="297" t="str">
        <f>IF('Form FGD RT Versi 1 Lembar A3'!AC142="","",'Form FGD RT Versi 1 Lembar A3'!AC142)</f>
        <v/>
      </c>
      <c r="F148" s="297" t="str">
        <f>IF('Form FGD RT Versi 1 Lembar A3'!AD142="","",'Form FGD RT Versi 1 Lembar A3'!AD142)</f>
        <v/>
      </c>
      <c r="G148" s="297" t="str">
        <f>IF('Form FGD RT Versi 1 Lembar A3'!AE142="","",'Form FGD RT Versi 1 Lembar A3'!AE142)</f>
        <v/>
      </c>
      <c r="H148" s="297" t="str">
        <f>IF('Form FGD RT Versi 1 Lembar A3'!AF142="","",'Form FGD RT Versi 1 Lembar A3'!AF142)</f>
        <v/>
      </c>
      <c r="I148" s="297" t="str">
        <f>IF('Form FGD RT Versi 1 Lembar A3'!AG142="","",'Form FGD RT Versi 1 Lembar A3'!AG142)</f>
        <v/>
      </c>
      <c r="J148" s="364" t="str">
        <f>IF('Form FGD RT Versi 1 Lembar A3'!AH142="","",'Form FGD RT Versi 1 Lembar A3'!AH142)</f>
        <v/>
      </c>
      <c r="K148" s="364" t="str">
        <f>IF('Form FGD RT Versi 1 Lembar A3'!AI142="","",'Form FGD RT Versi 1 Lembar A3'!AI142)</f>
        <v/>
      </c>
      <c r="L148" s="364" t="str">
        <f>IF('Form FGD RT Versi 1 Lembar A3'!AJ142="","",'Form FGD RT Versi 1 Lembar A3'!AJ142)</f>
        <v/>
      </c>
      <c r="M148" s="365" t="str">
        <f>IF('Form FGD RT Versi 1 Lembar A3'!AK142="","",'Form FGD RT Versi 1 Lembar A3'!AK142)</f>
        <v/>
      </c>
      <c r="N148" s="359" t="str">
        <f>IF('Form FGD RT Versi 1 Lembar A3'!AL142="","",'Form FGD RT Versi 1 Lembar A3'!AL142)</f>
        <v/>
      </c>
      <c r="O148" s="172" t="str">
        <f>IF('Form FGD RT Versi 1 Lembar A3'!AM142="","",'Form FGD RT Versi 1 Lembar A3'!AM142)</f>
        <v/>
      </c>
      <c r="P148" s="813" t="str">
        <f>IF('Form FGD RT Versi 1 Lembar A3'!AN142="","",'Form FGD RT Versi 1 Lembar A3'!AN142)</f>
        <v/>
      </c>
      <c r="Q148" s="382" t="str">
        <f t="shared" si="4"/>
        <v/>
      </c>
      <c r="R148" s="172" t="str">
        <f>IF('Form FGD RT Versi 1 Lembar A3'!AO142="","",'Form FGD RT Versi 1 Lembar A3'!AO142)</f>
        <v/>
      </c>
      <c r="S148" s="365" t="str">
        <f>IF('Form FGD RT Versi 1 Lembar A3'!AP142="","",'Form FGD RT Versi 1 Lembar A3'!AP142)</f>
        <v/>
      </c>
      <c r="T148" s="359" t="str">
        <f>IF('Form FGD RT Versi 1 Lembar A3'!AQ142="","",'Form FGD RT Versi 1 Lembar A3'!AQ142)</f>
        <v/>
      </c>
      <c r="U148" s="368" t="str">
        <f t="shared" si="5"/>
        <v/>
      </c>
    </row>
    <row r="149" spans="2:21" ht="18.75" customHeight="1" x14ac:dyDescent="0.25">
      <c r="B149" s="156">
        <v>133</v>
      </c>
      <c r="C149" s="68" t="str">
        <f>A.1_Update!C149</f>
        <v/>
      </c>
      <c r="D149" s="172" t="str">
        <f>IF('Form FGD RT Versi 1 Lembar A3'!AB143="","",'Form FGD RT Versi 1 Lembar A3'!AB143)</f>
        <v/>
      </c>
      <c r="E149" s="297" t="str">
        <f>IF('Form FGD RT Versi 1 Lembar A3'!AC143="","",'Form FGD RT Versi 1 Lembar A3'!AC143)</f>
        <v/>
      </c>
      <c r="F149" s="297" t="str">
        <f>IF('Form FGD RT Versi 1 Lembar A3'!AD143="","",'Form FGD RT Versi 1 Lembar A3'!AD143)</f>
        <v/>
      </c>
      <c r="G149" s="297" t="str">
        <f>IF('Form FGD RT Versi 1 Lembar A3'!AE143="","",'Form FGD RT Versi 1 Lembar A3'!AE143)</f>
        <v/>
      </c>
      <c r="H149" s="297" t="str">
        <f>IF('Form FGD RT Versi 1 Lembar A3'!AF143="","",'Form FGD RT Versi 1 Lembar A3'!AF143)</f>
        <v/>
      </c>
      <c r="I149" s="297" t="str">
        <f>IF('Form FGD RT Versi 1 Lembar A3'!AG143="","",'Form FGD RT Versi 1 Lembar A3'!AG143)</f>
        <v/>
      </c>
      <c r="J149" s="364" t="str">
        <f>IF('Form FGD RT Versi 1 Lembar A3'!AH143="","",'Form FGD RT Versi 1 Lembar A3'!AH143)</f>
        <v/>
      </c>
      <c r="K149" s="364" t="str">
        <f>IF('Form FGD RT Versi 1 Lembar A3'!AI143="","",'Form FGD RT Versi 1 Lembar A3'!AI143)</f>
        <v/>
      </c>
      <c r="L149" s="364" t="str">
        <f>IF('Form FGD RT Versi 1 Lembar A3'!AJ143="","",'Form FGD RT Versi 1 Lembar A3'!AJ143)</f>
        <v/>
      </c>
      <c r="M149" s="365" t="str">
        <f>IF('Form FGD RT Versi 1 Lembar A3'!AK143="","",'Form FGD RT Versi 1 Lembar A3'!AK143)</f>
        <v/>
      </c>
      <c r="N149" s="359" t="str">
        <f>IF('Form FGD RT Versi 1 Lembar A3'!AL143="","",'Form FGD RT Versi 1 Lembar A3'!AL143)</f>
        <v/>
      </c>
      <c r="O149" s="172" t="str">
        <f>IF('Form FGD RT Versi 1 Lembar A3'!AM143="","",'Form FGD RT Versi 1 Lembar A3'!AM143)</f>
        <v/>
      </c>
      <c r="P149" s="813" t="str">
        <f>IF('Form FGD RT Versi 1 Lembar A3'!AN143="","",'Form FGD RT Versi 1 Lembar A3'!AN143)</f>
        <v/>
      </c>
      <c r="Q149" s="382" t="str">
        <f t="shared" si="4"/>
        <v/>
      </c>
      <c r="R149" s="172" t="str">
        <f>IF('Form FGD RT Versi 1 Lembar A3'!AO143="","",'Form FGD RT Versi 1 Lembar A3'!AO143)</f>
        <v/>
      </c>
      <c r="S149" s="365" t="str">
        <f>IF('Form FGD RT Versi 1 Lembar A3'!AP143="","",'Form FGD RT Versi 1 Lembar A3'!AP143)</f>
        <v/>
      </c>
      <c r="T149" s="359" t="str">
        <f>IF('Form FGD RT Versi 1 Lembar A3'!AQ143="","",'Form FGD RT Versi 1 Lembar A3'!AQ143)</f>
        <v/>
      </c>
      <c r="U149" s="368" t="str">
        <f t="shared" si="5"/>
        <v/>
      </c>
    </row>
    <row r="150" spans="2:21" ht="18.75" customHeight="1" x14ac:dyDescent="0.25">
      <c r="B150" s="156">
        <v>134</v>
      </c>
      <c r="C150" s="68" t="str">
        <f>A.1_Update!C150</f>
        <v/>
      </c>
      <c r="D150" s="172" t="str">
        <f>IF('Form FGD RT Versi 1 Lembar A3'!AB144="","",'Form FGD RT Versi 1 Lembar A3'!AB144)</f>
        <v/>
      </c>
      <c r="E150" s="297" t="str">
        <f>IF('Form FGD RT Versi 1 Lembar A3'!AC144="","",'Form FGD RT Versi 1 Lembar A3'!AC144)</f>
        <v/>
      </c>
      <c r="F150" s="297" t="str">
        <f>IF('Form FGD RT Versi 1 Lembar A3'!AD144="","",'Form FGD RT Versi 1 Lembar A3'!AD144)</f>
        <v/>
      </c>
      <c r="G150" s="297" t="str">
        <f>IF('Form FGD RT Versi 1 Lembar A3'!AE144="","",'Form FGD RT Versi 1 Lembar A3'!AE144)</f>
        <v/>
      </c>
      <c r="H150" s="297" t="str">
        <f>IF('Form FGD RT Versi 1 Lembar A3'!AF144="","",'Form FGD RT Versi 1 Lembar A3'!AF144)</f>
        <v/>
      </c>
      <c r="I150" s="297" t="str">
        <f>IF('Form FGD RT Versi 1 Lembar A3'!AG144="","",'Form FGD RT Versi 1 Lembar A3'!AG144)</f>
        <v/>
      </c>
      <c r="J150" s="364" t="str">
        <f>IF('Form FGD RT Versi 1 Lembar A3'!AH144="","",'Form FGD RT Versi 1 Lembar A3'!AH144)</f>
        <v/>
      </c>
      <c r="K150" s="364" t="str">
        <f>IF('Form FGD RT Versi 1 Lembar A3'!AI144="","",'Form FGD RT Versi 1 Lembar A3'!AI144)</f>
        <v/>
      </c>
      <c r="L150" s="364" t="str">
        <f>IF('Form FGD RT Versi 1 Lembar A3'!AJ144="","",'Form FGD RT Versi 1 Lembar A3'!AJ144)</f>
        <v/>
      </c>
      <c r="M150" s="365" t="str">
        <f>IF('Form FGD RT Versi 1 Lembar A3'!AK144="","",'Form FGD RT Versi 1 Lembar A3'!AK144)</f>
        <v/>
      </c>
      <c r="N150" s="359" t="str">
        <f>IF('Form FGD RT Versi 1 Lembar A3'!AL144="","",'Form FGD RT Versi 1 Lembar A3'!AL144)</f>
        <v/>
      </c>
      <c r="O150" s="172" t="str">
        <f>IF('Form FGD RT Versi 1 Lembar A3'!AM144="","",'Form FGD RT Versi 1 Lembar A3'!AM144)</f>
        <v/>
      </c>
      <c r="P150" s="813" t="str">
        <f>IF('Form FGD RT Versi 1 Lembar A3'!AN144="","",'Form FGD RT Versi 1 Lembar A3'!AN144)</f>
        <v/>
      </c>
      <c r="Q150" s="382" t="str">
        <f t="shared" si="4"/>
        <v/>
      </c>
      <c r="R150" s="172" t="str">
        <f>IF('Form FGD RT Versi 1 Lembar A3'!AO144="","",'Form FGD RT Versi 1 Lembar A3'!AO144)</f>
        <v/>
      </c>
      <c r="S150" s="365" t="str">
        <f>IF('Form FGD RT Versi 1 Lembar A3'!AP144="","",'Form FGD RT Versi 1 Lembar A3'!AP144)</f>
        <v/>
      </c>
      <c r="T150" s="359" t="str">
        <f>IF('Form FGD RT Versi 1 Lembar A3'!AQ144="","",'Form FGD RT Versi 1 Lembar A3'!AQ144)</f>
        <v/>
      </c>
      <c r="U150" s="368" t="str">
        <f t="shared" si="5"/>
        <v/>
      </c>
    </row>
    <row r="151" spans="2:21" ht="18.75" customHeight="1" x14ac:dyDescent="0.25">
      <c r="B151" s="156">
        <v>135</v>
      </c>
      <c r="C151" s="68" t="str">
        <f>A.1_Update!C151</f>
        <v/>
      </c>
      <c r="D151" s="172" t="str">
        <f>IF('Form FGD RT Versi 1 Lembar A3'!AB145="","",'Form FGD RT Versi 1 Lembar A3'!AB145)</f>
        <v/>
      </c>
      <c r="E151" s="297" t="str">
        <f>IF('Form FGD RT Versi 1 Lembar A3'!AC145="","",'Form FGD RT Versi 1 Lembar A3'!AC145)</f>
        <v/>
      </c>
      <c r="F151" s="297" t="str">
        <f>IF('Form FGD RT Versi 1 Lembar A3'!AD145="","",'Form FGD RT Versi 1 Lembar A3'!AD145)</f>
        <v/>
      </c>
      <c r="G151" s="297" t="str">
        <f>IF('Form FGD RT Versi 1 Lembar A3'!AE145="","",'Form FGD RT Versi 1 Lembar A3'!AE145)</f>
        <v/>
      </c>
      <c r="H151" s="297" t="str">
        <f>IF('Form FGD RT Versi 1 Lembar A3'!AF145="","",'Form FGD RT Versi 1 Lembar A3'!AF145)</f>
        <v/>
      </c>
      <c r="I151" s="297" t="str">
        <f>IF('Form FGD RT Versi 1 Lembar A3'!AG145="","",'Form FGD RT Versi 1 Lembar A3'!AG145)</f>
        <v/>
      </c>
      <c r="J151" s="364" t="str">
        <f>IF('Form FGD RT Versi 1 Lembar A3'!AH145="","",'Form FGD RT Versi 1 Lembar A3'!AH145)</f>
        <v/>
      </c>
      <c r="K151" s="364" t="str">
        <f>IF('Form FGD RT Versi 1 Lembar A3'!AI145="","",'Form FGD RT Versi 1 Lembar A3'!AI145)</f>
        <v/>
      </c>
      <c r="L151" s="364" t="str">
        <f>IF('Form FGD RT Versi 1 Lembar A3'!AJ145="","",'Form FGD RT Versi 1 Lembar A3'!AJ145)</f>
        <v/>
      </c>
      <c r="M151" s="365" t="str">
        <f>IF('Form FGD RT Versi 1 Lembar A3'!AK145="","",'Form FGD RT Versi 1 Lembar A3'!AK145)</f>
        <v/>
      </c>
      <c r="N151" s="359" t="str">
        <f>IF('Form FGD RT Versi 1 Lembar A3'!AL145="","",'Form FGD RT Versi 1 Lembar A3'!AL145)</f>
        <v/>
      </c>
      <c r="O151" s="172" t="str">
        <f>IF('Form FGD RT Versi 1 Lembar A3'!AM145="","",'Form FGD RT Versi 1 Lembar A3'!AM145)</f>
        <v/>
      </c>
      <c r="P151" s="813" t="str">
        <f>IF('Form FGD RT Versi 1 Lembar A3'!AN145="","",'Form FGD RT Versi 1 Lembar A3'!AN145)</f>
        <v/>
      </c>
      <c r="Q151" s="382" t="str">
        <f t="shared" si="4"/>
        <v/>
      </c>
      <c r="R151" s="172" t="str">
        <f>IF('Form FGD RT Versi 1 Lembar A3'!AO145="","",'Form FGD RT Versi 1 Lembar A3'!AO145)</f>
        <v/>
      </c>
      <c r="S151" s="365" t="str">
        <f>IF('Form FGD RT Versi 1 Lembar A3'!AP145="","",'Form FGD RT Versi 1 Lembar A3'!AP145)</f>
        <v/>
      </c>
      <c r="T151" s="359" t="str">
        <f>IF('Form FGD RT Versi 1 Lembar A3'!AQ145="","",'Form FGD RT Versi 1 Lembar A3'!AQ145)</f>
        <v/>
      </c>
      <c r="U151" s="368" t="str">
        <f t="shared" si="5"/>
        <v/>
      </c>
    </row>
    <row r="152" spans="2:21" ht="18.75" customHeight="1" x14ac:dyDescent="0.25">
      <c r="B152" s="156">
        <v>136</v>
      </c>
      <c r="C152" s="68" t="str">
        <f>A.1_Update!C152</f>
        <v/>
      </c>
      <c r="D152" s="172" t="str">
        <f>IF('Form FGD RT Versi 1 Lembar A3'!AB146="","",'Form FGD RT Versi 1 Lembar A3'!AB146)</f>
        <v/>
      </c>
      <c r="E152" s="297" t="str">
        <f>IF('Form FGD RT Versi 1 Lembar A3'!AC146="","",'Form FGD RT Versi 1 Lembar A3'!AC146)</f>
        <v/>
      </c>
      <c r="F152" s="297" t="str">
        <f>IF('Form FGD RT Versi 1 Lembar A3'!AD146="","",'Form FGD RT Versi 1 Lembar A3'!AD146)</f>
        <v/>
      </c>
      <c r="G152" s="297" t="str">
        <f>IF('Form FGD RT Versi 1 Lembar A3'!AE146="","",'Form FGD RT Versi 1 Lembar A3'!AE146)</f>
        <v/>
      </c>
      <c r="H152" s="297" t="str">
        <f>IF('Form FGD RT Versi 1 Lembar A3'!AF146="","",'Form FGD RT Versi 1 Lembar A3'!AF146)</f>
        <v/>
      </c>
      <c r="I152" s="297" t="str">
        <f>IF('Form FGD RT Versi 1 Lembar A3'!AG146="","",'Form FGD RT Versi 1 Lembar A3'!AG146)</f>
        <v/>
      </c>
      <c r="J152" s="364" t="str">
        <f>IF('Form FGD RT Versi 1 Lembar A3'!AH146="","",'Form FGD RT Versi 1 Lembar A3'!AH146)</f>
        <v/>
      </c>
      <c r="K152" s="364" t="str">
        <f>IF('Form FGD RT Versi 1 Lembar A3'!AI146="","",'Form FGD RT Versi 1 Lembar A3'!AI146)</f>
        <v/>
      </c>
      <c r="L152" s="364" t="str">
        <f>IF('Form FGD RT Versi 1 Lembar A3'!AJ146="","",'Form FGD RT Versi 1 Lembar A3'!AJ146)</f>
        <v/>
      </c>
      <c r="M152" s="365" t="str">
        <f>IF('Form FGD RT Versi 1 Lembar A3'!AK146="","",'Form FGD RT Versi 1 Lembar A3'!AK146)</f>
        <v/>
      </c>
      <c r="N152" s="359" t="str">
        <f>IF('Form FGD RT Versi 1 Lembar A3'!AL146="","",'Form FGD RT Versi 1 Lembar A3'!AL146)</f>
        <v/>
      </c>
      <c r="O152" s="172" t="str">
        <f>IF('Form FGD RT Versi 1 Lembar A3'!AM146="","",'Form FGD RT Versi 1 Lembar A3'!AM146)</f>
        <v/>
      </c>
      <c r="P152" s="813" t="str">
        <f>IF('Form FGD RT Versi 1 Lembar A3'!AN146="","",'Form FGD RT Versi 1 Lembar A3'!AN146)</f>
        <v/>
      </c>
      <c r="Q152" s="382" t="str">
        <f t="shared" si="4"/>
        <v/>
      </c>
      <c r="R152" s="172" t="str">
        <f>IF('Form FGD RT Versi 1 Lembar A3'!AO146="","",'Form FGD RT Versi 1 Lembar A3'!AO146)</f>
        <v/>
      </c>
      <c r="S152" s="365" t="str">
        <f>IF('Form FGD RT Versi 1 Lembar A3'!AP146="","",'Form FGD RT Versi 1 Lembar A3'!AP146)</f>
        <v/>
      </c>
      <c r="T152" s="359" t="str">
        <f>IF('Form FGD RT Versi 1 Lembar A3'!AQ146="","",'Form FGD RT Versi 1 Lembar A3'!AQ146)</f>
        <v/>
      </c>
      <c r="U152" s="368" t="str">
        <f t="shared" si="5"/>
        <v/>
      </c>
    </row>
    <row r="153" spans="2:21" ht="18.75" customHeight="1" x14ac:dyDescent="0.25">
      <c r="B153" s="156">
        <v>137</v>
      </c>
      <c r="C153" s="68" t="str">
        <f>A.1_Update!C153</f>
        <v/>
      </c>
      <c r="D153" s="172" t="str">
        <f>IF('Form FGD RT Versi 1 Lembar A3'!AB147="","",'Form FGD RT Versi 1 Lembar A3'!AB147)</f>
        <v/>
      </c>
      <c r="E153" s="297" t="str">
        <f>IF('Form FGD RT Versi 1 Lembar A3'!AC147="","",'Form FGD RT Versi 1 Lembar A3'!AC147)</f>
        <v/>
      </c>
      <c r="F153" s="297" t="str">
        <f>IF('Form FGD RT Versi 1 Lembar A3'!AD147="","",'Form FGD RT Versi 1 Lembar A3'!AD147)</f>
        <v/>
      </c>
      <c r="G153" s="297" t="str">
        <f>IF('Form FGD RT Versi 1 Lembar A3'!AE147="","",'Form FGD RT Versi 1 Lembar A3'!AE147)</f>
        <v/>
      </c>
      <c r="H153" s="297" t="str">
        <f>IF('Form FGD RT Versi 1 Lembar A3'!AF147="","",'Form FGD RT Versi 1 Lembar A3'!AF147)</f>
        <v/>
      </c>
      <c r="I153" s="297" t="str">
        <f>IF('Form FGD RT Versi 1 Lembar A3'!AG147="","",'Form FGD RT Versi 1 Lembar A3'!AG147)</f>
        <v/>
      </c>
      <c r="J153" s="364" t="str">
        <f>IF('Form FGD RT Versi 1 Lembar A3'!AH147="","",'Form FGD RT Versi 1 Lembar A3'!AH147)</f>
        <v/>
      </c>
      <c r="K153" s="364" t="str">
        <f>IF('Form FGD RT Versi 1 Lembar A3'!AI147="","",'Form FGD RT Versi 1 Lembar A3'!AI147)</f>
        <v/>
      </c>
      <c r="L153" s="364" t="str">
        <f>IF('Form FGD RT Versi 1 Lembar A3'!AJ147="","",'Form FGD RT Versi 1 Lembar A3'!AJ147)</f>
        <v/>
      </c>
      <c r="M153" s="365" t="str">
        <f>IF('Form FGD RT Versi 1 Lembar A3'!AK147="","",'Form FGD RT Versi 1 Lembar A3'!AK147)</f>
        <v/>
      </c>
      <c r="N153" s="359" t="str">
        <f>IF('Form FGD RT Versi 1 Lembar A3'!AL147="","",'Form FGD RT Versi 1 Lembar A3'!AL147)</f>
        <v/>
      </c>
      <c r="O153" s="172" t="str">
        <f>IF('Form FGD RT Versi 1 Lembar A3'!AM147="","",'Form FGD RT Versi 1 Lembar A3'!AM147)</f>
        <v/>
      </c>
      <c r="P153" s="813" t="str">
        <f>IF('Form FGD RT Versi 1 Lembar A3'!AN147="","",'Form FGD RT Versi 1 Lembar A3'!AN147)</f>
        <v/>
      </c>
      <c r="Q153" s="382" t="str">
        <f t="shared" si="4"/>
        <v/>
      </c>
      <c r="R153" s="172" t="str">
        <f>IF('Form FGD RT Versi 1 Lembar A3'!AO147="","",'Form FGD RT Versi 1 Lembar A3'!AO147)</f>
        <v/>
      </c>
      <c r="S153" s="365" t="str">
        <f>IF('Form FGD RT Versi 1 Lembar A3'!AP147="","",'Form FGD RT Versi 1 Lembar A3'!AP147)</f>
        <v/>
      </c>
      <c r="T153" s="359" t="str">
        <f>IF('Form FGD RT Versi 1 Lembar A3'!AQ147="","",'Form FGD RT Versi 1 Lembar A3'!AQ147)</f>
        <v/>
      </c>
      <c r="U153" s="368" t="str">
        <f t="shared" si="5"/>
        <v/>
      </c>
    </row>
    <row r="154" spans="2:21" ht="18.75" customHeight="1" x14ac:dyDescent="0.25">
      <c r="B154" s="156">
        <v>138</v>
      </c>
      <c r="C154" s="68" t="str">
        <f>A.1_Update!C154</f>
        <v/>
      </c>
      <c r="D154" s="172" t="str">
        <f>IF('Form FGD RT Versi 1 Lembar A3'!AB148="","",'Form FGD RT Versi 1 Lembar A3'!AB148)</f>
        <v/>
      </c>
      <c r="E154" s="297" t="str">
        <f>IF('Form FGD RT Versi 1 Lembar A3'!AC148="","",'Form FGD RT Versi 1 Lembar A3'!AC148)</f>
        <v/>
      </c>
      <c r="F154" s="297" t="str">
        <f>IF('Form FGD RT Versi 1 Lembar A3'!AD148="","",'Form FGD RT Versi 1 Lembar A3'!AD148)</f>
        <v/>
      </c>
      <c r="G154" s="297" t="str">
        <f>IF('Form FGD RT Versi 1 Lembar A3'!AE148="","",'Form FGD RT Versi 1 Lembar A3'!AE148)</f>
        <v/>
      </c>
      <c r="H154" s="297" t="str">
        <f>IF('Form FGD RT Versi 1 Lembar A3'!AF148="","",'Form FGD RT Versi 1 Lembar A3'!AF148)</f>
        <v/>
      </c>
      <c r="I154" s="297" t="str">
        <f>IF('Form FGD RT Versi 1 Lembar A3'!AG148="","",'Form FGD RT Versi 1 Lembar A3'!AG148)</f>
        <v/>
      </c>
      <c r="J154" s="364" t="str">
        <f>IF('Form FGD RT Versi 1 Lembar A3'!AH148="","",'Form FGD RT Versi 1 Lembar A3'!AH148)</f>
        <v/>
      </c>
      <c r="K154" s="364" t="str">
        <f>IF('Form FGD RT Versi 1 Lembar A3'!AI148="","",'Form FGD RT Versi 1 Lembar A3'!AI148)</f>
        <v/>
      </c>
      <c r="L154" s="364" t="str">
        <f>IF('Form FGD RT Versi 1 Lembar A3'!AJ148="","",'Form FGD RT Versi 1 Lembar A3'!AJ148)</f>
        <v/>
      </c>
      <c r="M154" s="365" t="str">
        <f>IF('Form FGD RT Versi 1 Lembar A3'!AK148="","",'Form FGD RT Versi 1 Lembar A3'!AK148)</f>
        <v/>
      </c>
      <c r="N154" s="359" t="str">
        <f>IF('Form FGD RT Versi 1 Lembar A3'!AL148="","",'Form FGD RT Versi 1 Lembar A3'!AL148)</f>
        <v/>
      </c>
      <c r="O154" s="172" t="str">
        <f>IF('Form FGD RT Versi 1 Lembar A3'!AM148="","",'Form FGD RT Versi 1 Lembar A3'!AM148)</f>
        <v/>
      </c>
      <c r="P154" s="813" t="str">
        <f>IF('Form FGD RT Versi 1 Lembar A3'!AN148="","",'Form FGD RT Versi 1 Lembar A3'!AN148)</f>
        <v/>
      </c>
      <c r="Q154" s="382" t="str">
        <f t="shared" si="4"/>
        <v/>
      </c>
      <c r="R154" s="172" t="str">
        <f>IF('Form FGD RT Versi 1 Lembar A3'!AO148="","",'Form FGD RT Versi 1 Lembar A3'!AO148)</f>
        <v/>
      </c>
      <c r="S154" s="365" t="str">
        <f>IF('Form FGD RT Versi 1 Lembar A3'!AP148="","",'Form FGD RT Versi 1 Lembar A3'!AP148)</f>
        <v/>
      </c>
      <c r="T154" s="359" t="str">
        <f>IF('Form FGD RT Versi 1 Lembar A3'!AQ148="","",'Form FGD RT Versi 1 Lembar A3'!AQ148)</f>
        <v/>
      </c>
      <c r="U154" s="368" t="str">
        <f t="shared" si="5"/>
        <v/>
      </c>
    </row>
    <row r="155" spans="2:21" ht="18.75" customHeight="1" x14ac:dyDescent="0.25">
      <c r="B155" s="156">
        <v>139</v>
      </c>
      <c r="C155" s="68" t="str">
        <f>A.1_Update!C155</f>
        <v/>
      </c>
      <c r="D155" s="172" t="str">
        <f>IF('Form FGD RT Versi 1 Lembar A3'!AB149="","",'Form FGD RT Versi 1 Lembar A3'!AB149)</f>
        <v/>
      </c>
      <c r="E155" s="297" t="str">
        <f>IF('Form FGD RT Versi 1 Lembar A3'!AC149="","",'Form FGD RT Versi 1 Lembar A3'!AC149)</f>
        <v/>
      </c>
      <c r="F155" s="297" t="str">
        <f>IF('Form FGD RT Versi 1 Lembar A3'!AD149="","",'Form FGD RT Versi 1 Lembar A3'!AD149)</f>
        <v/>
      </c>
      <c r="G155" s="297" t="str">
        <f>IF('Form FGD RT Versi 1 Lembar A3'!AE149="","",'Form FGD RT Versi 1 Lembar A3'!AE149)</f>
        <v/>
      </c>
      <c r="H155" s="297" t="str">
        <f>IF('Form FGD RT Versi 1 Lembar A3'!AF149="","",'Form FGD RT Versi 1 Lembar A3'!AF149)</f>
        <v/>
      </c>
      <c r="I155" s="297" t="str">
        <f>IF('Form FGD RT Versi 1 Lembar A3'!AG149="","",'Form FGD RT Versi 1 Lembar A3'!AG149)</f>
        <v/>
      </c>
      <c r="J155" s="364" t="str">
        <f>IF('Form FGD RT Versi 1 Lembar A3'!AH149="","",'Form FGD RT Versi 1 Lembar A3'!AH149)</f>
        <v/>
      </c>
      <c r="K155" s="364" t="str">
        <f>IF('Form FGD RT Versi 1 Lembar A3'!AI149="","",'Form FGD RT Versi 1 Lembar A3'!AI149)</f>
        <v/>
      </c>
      <c r="L155" s="364" t="str">
        <f>IF('Form FGD RT Versi 1 Lembar A3'!AJ149="","",'Form FGD RT Versi 1 Lembar A3'!AJ149)</f>
        <v/>
      </c>
      <c r="M155" s="365" t="str">
        <f>IF('Form FGD RT Versi 1 Lembar A3'!AK149="","",'Form FGD RT Versi 1 Lembar A3'!AK149)</f>
        <v/>
      </c>
      <c r="N155" s="359" t="str">
        <f>IF('Form FGD RT Versi 1 Lembar A3'!AL149="","",'Form FGD RT Versi 1 Lembar A3'!AL149)</f>
        <v/>
      </c>
      <c r="O155" s="172" t="str">
        <f>IF('Form FGD RT Versi 1 Lembar A3'!AM149="","",'Form FGD RT Versi 1 Lembar A3'!AM149)</f>
        <v/>
      </c>
      <c r="P155" s="813" t="str">
        <f>IF('Form FGD RT Versi 1 Lembar A3'!AN149="","",'Form FGD RT Versi 1 Lembar A3'!AN149)</f>
        <v/>
      </c>
      <c r="Q155" s="382" t="str">
        <f t="shared" si="4"/>
        <v/>
      </c>
      <c r="R155" s="172" t="str">
        <f>IF('Form FGD RT Versi 1 Lembar A3'!AO149="","",'Form FGD RT Versi 1 Lembar A3'!AO149)</f>
        <v/>
      </c>
      <c r="S155" s="365" t="str">
        <f>IF('Form FGD RT Versi 1 Lembar A3'!AP149="","",'Form FGD RT Versi 1 Lembar A3'!AP149)</f>
        <v/>
      </c>
      <c r="T155" s="359" t="str">
        <f>IF('Form FGD RT Versi 1 Lembar A3'!AQ149="","",'Form FGD RT Versi 1 Lembar A3'!AQ149)</f>
        <v/>
      </c>
      <c r="U155" s="368" t="str">
        <f t="shared" si="5"/>
        <v/>
      </c>
    </row>
    <row r="156" spans="2:21" ht="18.75" customHeight="1" x14ac:dyDescent="0.25">
      <c r="B156" s="156">
        <v>140</v>
      </c>
      <c r="C156" s="68" t="str">
        <f>A.1_Update!C156</f>
        <v/>
      </c>
      <c r="D156" s="172" t="str">
        <f>IF('Form FGD RT Versi 1 Lembar A3'!AB150="","",'Form FGD RT Versi 1 Lembar A3'!AB150)</f>
        <v/>
      </c>
      <c r="E156" s="297" t="str">
        <f>IF('Form FGD RT Versi 1 Lembar A3'!AC150="","",'Form FGD RT Versi 1 Lembar A3'!AC150)</f>
        <v/>
      </c>
      <c r="F156" s="297" t="str">
        <f>IF('Form FGD RT Versi 1 Lembar A3'!AD150="","",'Form FGD RT Versi 1 Lembar A3'!AD150)</f>
        <v/>
      </c>
      <c r="G156" s="297" t="str">
        <f>IF('Form FGD RT Versi 1 Lembar A3'!AE150="","",'Form FGD RT Versi 1 Lembar A3'!AE150)</f>
        <v/>
      </c>
      <c r="H156" s="297" t="str">
        <f>IF('Form FGD RT Versi 1 Lembar A3'!AF150="","",'Form FGD RT Versi 1 Lembar A3'!AF150)</f>
        <v/>
      </c>
      <c r="I156" s="297" t="str">
        <f>IF('Form FGD RT Versi 1 Lembar A3'!AG150="","",'Form FGD RT Versi 1 Lembar A3'!AG150)</f>
        <v/>
      </c>
      <c r="J156" s="364" t="str">
        <f>IF('Form FGD RT Versi 1 Lembar A3'!AH150="","",'Form FGD RT Versi 1 Lembar A3'!AH150)</f>
        <v/>
      </c>
      <c r="K156" s="364" t="str">
        <f>IF('Form FGD RT Versi 1 Lembar A3'!AI150="","",'Form FGD RT Versi 1 Lembar A3'!AI150)</f>
        <v/>
      </c>
      <c r="L156" s="364" t="str">
        <f>IF('Form FGD RT Versi 1 Lembar A3'!AJ150="","",'Form FGD RT Versi 1 Lembar A3'!AJ150)</f>
        <v/>
      </c>
      <c r="M156" s="365" t="str">
        <f>IF('Form FGD RT Versi 1 Lembar A3'!AK150="","",'Form FGD RT Versi 1 Lembar A3'!AK150)</f>
        <v/>
      </c>
      <c r="N156" s="359" t="str">
        <f>IF('Form FGD RT Versi 1 Lembar A3'!AL150="","",'Form FGD RT Versi 1 Lembar A3'!AL150)</f>
        <v/>
      </c>
      <c r="O156" s="172" t="str">
        <f>IF('Form FGD RT Versi 1 Lembar A3'!AM150="","",'Form FGD RT Versi 1 Lembar A3'!AM150)</f>
        <v/>
      </c>
      <c r="P156" s="813" t="str">
        <f>IF('Form FGD RT Versi 1 Lembar A3'!AN150="","",'Form FGD RT Versi 1 Lembar A3'!AN150)</f>
        <v/>
      </c>
      <c r="Q156" s="382" t="str">
        <f t="shared" si="4"/>
        <v/>
      </c>
      <c r="R156" s="172" t="str">
        <f>IF('Form FGD RT Versi 1 Lembar A3'!AO150="","",'Form FGD RT Versi 1 Lembar A3'!AO150)</f>
        <v/>
      </c>
      <c r="S156" s="365" t="str">
        <f>IF('Form FGD RT Versi 1 Lembar A3'!AP150="","",'Form FGD RT Versi 1 Lembar A3'!AP150)</f>
        <v/>
      </c>
      <c r="T156" s="359" t="str">
        <f>IF('Form FGD RT Versi 1 Lembar A3'!AQ150="","",'Form FGD RT Versi 1 Lembar A3'!AQ150)</f>
        <v/>
      </c>
      <c r="U156" s="368" t="str">
        <f t="shared" si="5"/>
        <v/>
      </c>
    </row>
    <row r="157" spans="2:21" ht="18.75" customHeight="1" x14ac:dyDescent="0.25">
      <c r="B157" s="156">
        <v>141</v>
      </c>
      <c r="C157" s="68" t="str">
        <f>A.1_Update!C157</f>
        <v/>
      </c>
      <c r="D157" s="172" t="str">
        <f>IF('Form FGD RT Versi 1 Lembar A3'!AB151="","",'Form FGD RT Versi 1 Lembar A3'!AB151)</f>
        <v/>
      </c>
      <c r="E157" s="297" t="str">
        <f>IF('Form FGD RT Versi 1 Lembar A3'!AC151="","",'Form FGD RT Versi 1 Lembar A3'!AC151)</f>
        <v/>
      </c>
      <c r="F157" s="297" t="str">
        <f>IF('Form FGD RT Versi 1 Lembar A3'!AD151="","",'Form FGD RT Versi 1 Lembar A3'!AD151)</f>
        <v/>
      </c>
      <c r="G157" s="297" t="str">
        <f>IF('Form FGD RT Versi 1 Lembar A3'!AE151="","",'Form FGD RT Versi 1 Lembar A3'!AE151)</f>
        <v/>
      </c>
      <c r="H157" s="297" t="str">
        <f>IF('Form FGD RT Versi 1 Lembar A3'!AF151="","",'Form FGD RT Versi 1 Lembar A3'!AF151)</f>
        <v/>
      </c>
      <c r="I157" s="297" t="str">
        <f>IF('Form FGD RT Versi 1 Lembar A3'!AG151="","",'Form FGD RT Versi 1 Lembar A3'!AG151)</f>
        <v/>
      </c>
      <c r="J157" s="364" t="str">
        <f>IF('Form FGD RT Versi 1 Lembar A3'!AH151="","",'Form FGD RT Versi 1 Lembar A3'!AH151)</f>
        <v/>
      </c>
      <c r="K157" s="364" t="str">
        <f>IF('Form FGD RT Versi 1 Lembar A3'!AI151="","",'Form FGD RT Versi 1 Lembar A3'!AI151)</f>
        <v/>
      </c>
      <c r="L157" s="364" t="str">
        <f>IF('Form FGD RT Versi 1 Lembar A3'!AJ151="","",'Form FGD RT Versi 1 Lembar A3'!AJ151)</f>
        <v/>
      </c>
      <c r="M157" s="365" t="str">
        <f>IF('Form FGD RT Versi 1 Lembar A3'!AK151="","",'Form FGD RT Versi 1 Lembar A3'!AK151)</f>
        <v/>
      </c>
      <c r="N157" s="359" t="str">
        <f>IF('Form FGD RT Versi 1 Lembar A3'!AL151="","",'Form FGD RT Versi 1 Lembar A3'!AL151)</f>
        <v/>
      </c>
      <c r="O157" s="172" t="str">
        <f>IF('Form FGD RT Versi 1 Lembar A3'!AM151="","",'Form FGD RT Versi 1 Lembar A3'!AM151)</f>
        <v/>
      </c>
      <c r="P157" s="813" t="str">
        <f>IF('Form FGD RT Versi 1 Lembar A3'!AN151="","",'Form FGD RT Versi 1 Lembar A3'!AN151)</f>
        <v/>
      </c>
      <c r="Q157" s="382" t="str">
        <f t="shared" si="4"/>
        <v/>
      </c>
      <c r="R157" s="172" t="str">
        <f>IF('Form FGD RT Versi 1 Lembar A3'!AO151="","",'Form FGD RT Versi 1 Lembar A3'!AO151)</f>
        <v/>
      </c>
      <c r="S157" s="365" t="str">
        <f>IF('Form FGD RT Versi 1 Lembar A3'!AP151="","",'Form FGD RT Versi 1 Lembar A3'!AP151)</f>
        <v/>
      </c>
      <c r="T157" s="359" t="str">
        <f>IF('Form FGD RT Versi 1 Lembar A3'!AQ151="","",'Form FGD RT Versi 1 Lembar A3'!AQ151)</f>
        <v/>
      </c>
      <c r="U157" s="368" t="str">
        <f t="shared" si="5"/>
        <v/>
      </c>
    </row>
    <row r="158" spans="2:21" ht="18.75" customHeight="1" x14ac:dyDescent="0.25">
      <c r="B158" s="156">
        <v>142</v>
      </c>
      <c r="C158" s="68" t="str">
        <f>A.1_Update!C158</f>
        <v/>
      </c>
      <c r="D158" s="172" t="str">
        <f>IF('Form FGD RT Versi 1 Lembar A3'!AB152="","",'Form FGD RT Versi 1 Lembar A3'!AB152)</f>
        <v/>
      </c>
      <c r="E158" s="297" t="str">
        <f>IF('Form FGD RT Versi 1 Lembar A3'!AC152="","",'Form FGD RT Versi 1 Lembar A3'!AC152)</f>
        <v/>
      </c>
      <c r="F158" s="297" t="str">
        <f>IF('Form FGD RT Versi 1 Lembar A3'!AD152="","",'Form FGD RT Versi 1 Lembar A3'!AD152)</f>
        <v/>
      </c>
      <c r="G158" s="297" t="str">
        <f>IF('Form FGD RT Versi 1 Lembar A3'!AE152="","",'Form FGD RT Versi 1 Lembar A3'!AE152)</f>
        <v/>
      </c>
      <c r="H158" s="297" t="str">
        <f>IF('Form FGD RT Versi 1 Lembar A3'!AF152="","",'Form FGD RT Versi 1 Lembar A3'!AF152)</f>
        <v/>
      </c>
      <c r="I158" s="297" t="str">
        <f>IF('Form FGD RT Versi 1 Lembar A3'!AG152="","",'Form FGD RT Versi 1 Lembar A3'!AG152)</f>
        <v/>
      </c>
      <c r="J158" s="364" t="str">
        <f>IF('Form FGD RT Versi 1 Lembar A3'!AH152="","",'Form FGD RT Versi 1 Lembar A3'!AH152)</f>
        <v/>
      </c>
      <c r="K158" s="364" t="str">
        <f>IF('Form FGD RT Versi 1 Lembar A3'!AI152="","",'Form FGD RT Versi 1 Lembar A3'!AI152)</f>
        <v/>
      </c>
      <c r="L158" s="364" t="str">
        <f>IF('Form FGD RT Versi 1 Lembar A3'!AJ152="","",'Form FGD RT Versi 1 Lembar A3'!AJ152)</f>
        <v/>
      </c>
      <c r="M158" s="365" t="str">
        <f>IF('Form FGD RT Versi 1 Lembar A3'!AK152="","",'Form FGD RT Versi 1 Lembar A3'!AK152)</f>
        <v/>
      </c>
      <c r="N158" s="359" t="str">
        <f>IF('Form FGD RT Versi 1 Lembar A3'!AL152="","",'Form FGD RT Versi 1 Lembar A3'!AL152)</f>
        <v/>
      </c>
      <c r="O158" s="172" t="str">
        <f>IF('Form FGD RT Versi 1 Lembar A3'!AM152="","",'Form FGD RT Versi 1 Lembar A3'!AM152)</f>
        <v/>
      </c>
      <c r="P158" s="813" t="str">
        <f>IF('Form FGD RT Versi 1 Lembar A3'!AN152="","",'Form FGD RT Versi 1 Lembar A3'!AN152)</f>
        <v/>
      </c>
      <c r="Q158" s="382" t="str">
        <f t="shared" si="4"/>
        <v/>
      </c>
      <c r="R158" s="172" t="str">
        <f>IF('Form FGD RT Versi 1 Lembar A3'!AO152="","",'Form FGD RT Versi 1 Lembar A3'!AO152)</f>
        <v/>
      </c>
      <c r="S158" s="365" t="str">
        <f>IF('Form FGD RT Versi 1 Lembar A3'!AP152="","",'Form FGD RT Versi 1 Lembar A3'!AP152)</f>
        <v/>
      </c>
      <c r="T158" s="359" t="str">
        <f>IF('Form FGD RT Versi 1 Lembar A3'!AQ152="","",'Form FGD RT Versi 1 Lembar A3'!AQ152)</f>
        <v/>
      </c>
      <c r="U158" s="368" t="str">
        <f t="shared" si="5"/>
        <v/>
      </c>
    </row>
    <row r="159" spans="2:21" ht="18.75" customHeight="1" x14ac:dyDescent="0.25">
      <c r="B159" s="156">
        <v>143</v>
      </c>
      <c r="C159" s="68" t="str">
        <f>A.1_Update!C159</f>
        <v/>
      </c>
      <c r="D159" s="172" t="str">
        <f>IF('Form FGD RT Versi 1 Lembar A3'!AB153="","",'Form FGD RT Versi 1 Lembar A3'!AB153)</f>
        <v/>
      </c>
      <c r="E159" s="297" t="str">
        <f>IF('Form FGD RT Versi 1 Lembar A3'!AC153="","",'Form FGD RT Versi 1 Lembar A3'!AC153)</f>
        <v/>
      </c>
      <c r="F159" s="297" t="str">
        <f>IF('Form FGD RT Versi 1 Lembar A3'!AD153="","",'Form FGD RT Versi 1 Lembar A3'!AD153)</f>
        <v/>
      </c>
      <c r="G159" s="297" t="str">
        <f>IF('Form FGD RT Versi 1 Lembar A3'!AE153="","",'Form FGD RT Versi 1 Lembar A3'!AE153)</f>
        <v/>
      </c>
      <c r="H159" s="297" t="str">
        <f>IF('Form FGD RT Versi 1 Lembar A3'!AF153="","",'Form FGD RT Versi 1 Lembar A3'!AF153)</f>
        <v/>
      </c>
      <c r="I159" s="297" t="str">
        <f>IF('Form FGD RT Versi 1 Lembar A3'!AG153="","",'Form FGD RT Versi 1 Lembar A3'!AG153)</f>
        <v/>
      </c>
      <c r="J159" s="364" t="str">
        <f>IF('Form FGD RT Versi 1 Lembar A3'!AH153="","",'Form FGD RT Versi 1 Lembar A3'!AH153)</f>
        <v/>
      </c>
      <c r="K159" s="364" t="str">
        <f>IF('Form FGD RT Versi 1 Lembar A3'!AI153="","",'Form FGD RT Versi 1 Lembar A3'!AI153)</f>
        <v/>
      </c>
      <c r="L159" s="364" t="str">
        <f>IF('Form FGD RT Versi 1 Lembar A3'!AJ153="","",'Form FGD RT Versi 1 Lembar A3'!AJ153)</f>
        <v/>
      </c>
      <c r="M159" s="365" t="str">
        <f>IF('Form FGD RT Versi 1 Lembar A3'!AK153="","",'Form FGD RT Versi 1 Lembar A3'!AK153)</f>
        <v/>
      </c>
      <c r="N159" s="359" t="str">
        <f>IF('Form FGD RT Versi 1 Lembar A3'!AL153="","",'Form FGD RT Versi 1 Lembar A3'!AL153)</f>
        <v/>
      </c>
      <c r="O159" s="172" t="str">
        <f>IF('Form FGD RT Versi 1 Lembar A3'!AM153="","",'Form FGD RT Versi 1 Lembar A3'!AM153)</f>
        <v/>
      </c>
      <c r="P159" s="813" t="str">
        <f>IF('Form FGD RT Versi 1 Lembar A3'!AN153="","",'Form FGD RT Versi 1 Lembar A3'!AN153)</f>
        <v/>
      </c>
      <c r="Q159" s="382" t="str">
        <f t="shared" si="4"/>
        <v/>
      </c>
      <c r="R159" s="172" t="str">
        <f>IF('Form FGD RT Versi 1 Lembar A3'!AO153="","",'Form FGD RT Versi 1 Lembar A3'!AO153)</f>
        <v/>
      </c>
      <c r="S159" s="365" t="str">
        <f>IF('Form FGD RT Versi 1 Lembar A3'!AP153="","",'Form FGD RT Versi 1 Lembar A3'!AP153)</f>
        <v/>
      </c>
      <c r="T159" s="359" t="str">
        <f>IF('Form FGD RT Versi 1 Lembar A3'!AQ153="","",'Form FGD RT Versi 1 Lembar A3'!AQ153)</f>
        <v/>
      </c>
      <c r="U159" s="368" t="str">
        <f t="shared" si="5"/>
        <v/>
      </c>
    </row>
    <row r="160" spans="2:21" ht="18.75" customHeight="1" x14ac:dyDescent="0.25">
      <c r="B160" s="156">
        <v>144</v>
      </c>
      <c r="C160" s="68" t="str">
        <f>A.1_Update!C160</f>
        <v/>
      </c>
      <c r="D160" s="172" t="str">
        <f>IF('Form FGD RT Versi 1 Lembar A3'!AB154="","",'Form FGD RT Versi 1 Lembar A3'!AB154)</f>
        <v/>
      </c>
      <c r="E160" s="297" t="str">
        <f>IF('Form FGD RT Versi 1 Lembar A3'!AC154="","",'Form FGD RT Versi 1 Lembar A3'!AC154)</f>
        <v/>
      </c>
      <c r="F160" s="297" t="str">
        <f>IF('Form FGD RT Versi 1 Lembar A3'!AD154="","",'Form FGD RT Versi 1 Lembar A3'!AD154)</f>
        <v/>
      </c>
      <c r="G160" s="297" t="str">
        <f>IF('Form FGD RT Versi 1 Lembar A3'!AE154="","",'Form FGD RT Versi 1 Lembar A3'!AE154)</f>
        <v/>
      </c>
      <c r="H160" s="297" t="str">
        <f>IF('Form FGD RT Versi 1 Lembar A3'!AF154="","",'Form FGD RT Versi 1 Lembar A3'!AF154)</f>
        <v/>
      </c>
      <c r="I160" s="297" t="str">
        <f>IF('Form FGD RT Versi 1 Lembar A3'!AG154="","",'Form FGD RT Versi 1 Lembar A3'!AG154)</f>
        <v/>
      </c>
      <c r="J160" s="364" t="str">
        <f>IF('Form FGD RT Versi 1 Lembar A3'!AH154="","",'Form FGD RT Versi 1 Lembar A3'!AH154)</f>
        <v/>
      </c>
      <c r="K160" s="364" t="str">
        <f>IF('Form FGD RT Versi 1 Lembar A3'!AI154="","",'Form FGD RT Versi 1 Lembar A3'!AI154)</f>
        <v/>
      </c>
      <c r="L160" s="364" t="str">
        <f>IF('Form FGD RT Versi 1 Lembar A3'!AJ154="","",'Form FGD RT Versi 1 Lembar A3'!AJ154)</f>
        <v/>
      </c>
      <c r="M160" s="365" t="str">
        <f>IF('Form FGD RT Versi 1 Lembar A3'!AK154="","",'Form FGD RT Versi 1 Lembar A3'!AK154)</f>
        <v/>
      </c>
      <c r="N160" s="359" t="str">
        <f>IF('Form FGD RT Versi 1 Lembar A3'!AL154="","",'Form FGD RT Versi 1 Lembar A3'!AL154)</f>
        <v/>
      </c>
      <c r="O160" s="172" t="str">
        <f>IF('Form FGD RT Versi 1 Lembar A3'!AM154="","",'Form FGD RT Versi 1 Lembar A3'!AM154)</f>
        <v/>
      </c>
      <c r="P160" s="813" t="str">
        <f>IF('Form FGD RT Versi 1 Lembar A3'!AN154="","",'Form FGD RT Versi 1 Lembar A3'!AN154)</f>
        <v/>
      </c>
      <c r="Q160" s="382" t="str">
        <f t="shared" si="4"/>
        <v/>
      </c>
      <c r="R160" s="172" t="str">
        <f>IF('Form FGD RT Versi 1 Lembar A3'!AO154="","",'Form FGD RT Versi 1 Lembar A3'!AO154)</f>
        <v/>
      </c>
      <c r="S160" s="365" t="str">
        <f>IF('Form FGD RT Versi 1 Lembar A3'!AP154="","",'Form FGD RT Versi 1 Lembar A3'!AP154)</f>
        <v/>
      </c>
      <c r="T160" s="359" t="str">
        <f>IF('Form FGD RT Versi 1 Lembar A3'!AQ154="","",'Form FGD RT Versi 1 Lembar A3'!AQ154)</f>
        <v/>
      </c>
      <c r="U160" s="368" t="str">
        <f t="shared" si="5"/>
        <v/>
      </c>
    </row>
    <row r="161" spans="1:59" ht="18.75" customHeight="1" x14ac:dyDescent="0.25">
      <c r="B161" s="156">
        <v>145</v>
      </c>
      <c r="C161" s="68" t="str">
        <f>A.1_Update!C161</f>
        <v/>
      </c>
      <c r="D161" s="172" t="str">
        <f>IF('Form FGD RT Versi 1 Lembar A3'!AB155="","",'Form FGD RT Versi 1 Lembar A3'!AB155)</f>
        <v/>
      </c>
      <c r="E161" s="297" t="str">
        <f>IF('Form FGD RT Versi 1 Lembar A3'!AC155="","",'Form FGD RT Versi 1 Lembar A3'!AC155)</f>
        <v/>
      </c>
      <c r="F161" s="297" t="str">
        <f>IF('Form FGD RT Versi 1 Lembar A3'!AD155="","",'Form FGD RT Versi 1 Lembar A3'!AD155)</f>
        <v/>
      </c>
      <c r="G161" s="297" t="str">
        <f>IF('Form FGD RT Versi 1 Lembar A3'!AE155="","",'Form FGD RT Versi 1 Lembar A3'!AE155)</f>
        <v/>
      </c>
      <c r="H161" s="297" t="str">
        <f>IF('Form FGD RT Versi 1 Lembar A3'!AF155="","",'Form FGD RT Versi 1 Lembar A3'!AF155)</f>
        <v/>
      </c>
      <c r="I161" s="297" t="str">
        <f>IF('Form FGD RT Versi 1 Lembar A3'!AG155="","",'Form FGD RT Versi 1 Lembar A3'!AG155)</f>
        <v/>
      </c>
      <c r="J161" s="364" t="str">
        <f>IF('Form FGD RT Versi 1 Lembar A3'!AH155="","",'Form FGD RT Versi 1 Lembar A3'!AH155)</f>
        <v/>
      </c>
      <c r="K161" s="364" t="str">
        <f>IF('Form FGD RT Versi 1 Lembar A3'!AI155="","",'Form FGD RT Versi 1 Lembar A3'!AI155)</f>
        <v/>
      </c>
      <c r="L161" s="364" t="str">
        <f>IF('Form FGD RT Versi 1 Lembar A3'!AJ155="","",'Form FGD RT Versi 1 Lembar A3'!AJ155)</f>
        <v/>
      </c>
      <c r="M161" s="365" t="str">
        <f>IF('Form FGD RT Versi 1 Lembar A3'!AK155="","",'Form FGD RT Versi 1 Lembar A3'!AK155)</f>
        <v/>
      </c>
      <c r="N161" s="359" t="str">
        <f>IF('Form FGD RT Versi 1 Lembar A3'!AL155="","",'Form FGD RT Versi 1 Lembar A3'!AL155)</f>
        <v/>
      </c>
      <c r="O161" s="172" t="str">
        <f>IF('Form FGD RT Versi 1 Lembar A3'!AM155="","",'Form FGD RT Versi 1 Lembar A3'!AM155)</f>
        <v/>
      </c>
      <c r="P161" s="813" t="str">
        <f>IF('Form FGD RT Versi 1 Lembar A3'!AN155="","",'Form FGD RT Versi 1 Lembar A3'!AN155)</f>
        <v/>
      </c>
      <c r="Q161" s="382" t="str">
        <f t="shared" si="4"/>
        <v/>
      </c>
      <c r="R161" s="172" t="str">
        <f>IF('Form FGD RT Versi 1 Lembar A3'!AO155="","",'Form FGD RT Versi 1 Lembar A3'!AO155)</f>
        <v/>
      </c>
      <c r="S161" s="365" t="str">
        <f>IF('Form FGD RT Versi 1 Lembar A3'!AP155="","",'Form FGD RT Versi 1 Lembar A3'!AP155)</f>
        <v/>
      </c>
      <c r="T161" s="359" t="str">
        <f>IF('Form FGD RT Versi 1 Lembar A3'!AQ155="","",'Form FGD RT Versi 1 Lembar A3'!AQ155)</f>
        <v/>
      </c>
      <c r="U161" s="368" t="str">
        <f t="shared" si="5"/>
        <v/>
      </c>
    </row>
    <row r="162" spans="1:59" ht="18.75" customHeight="1" x14ac:dyDescent="0.25">
      <c r="B162" s="156">
        <v>146</v>
      </c>
      <c r="C162" s="68" t="str">
        <f>A.1_Update!C162</f>
        <v/>
      </c>
      <c r="D162" s="172" t="str">
        <f>IF('Form FGD RT Versi 1 Lembar A3'!AB156="","",'Form FGD RT Versi 1 Lembar A3'!AB156)</f>
        <v/>
      </c>
      <c r="E162" s="297" t="str">
        <f>IF('Form FGD RT Versi 1 Lembar A3'!AC156="","",'Form FGD RT Versi 1 Lembar A3'!AC156)</f>
        <v/>
      </c>
      <c r="F162" s="297" t="str">
        <f>IF('Form FGD RT Versi 1 Lembar A3'!AD156="","",'Form FGD RT Versi 1 Lembar A3'!AD156)</f>
        <v/>
      </c>
      <c r="G162" s="297" t="str">
        <f>IF('Form FGD RT Versi 1 Lembar A3'!AE156="","",'Form FGD RT Versi 1 Lembar A3'!AE156)</f>
        <v/>
      </c>
      <c r="H162" s="297" t="str">
        <f>IF('Form FGD RT Versi 1 Lembar A3'!AF156="","",'Form FGD RT Versi 1 Lembar A3'!AF156)</f>
        <v/>
      </c>
      <c r="I162" s="297" t="str">
        <f>IF('Form FGD RT Versi 1 Lembar A3'!AG156="","",'Form FGD RT Versi 1 Lembar A3'!AG156)</f>
        <v/>
      </c>
      <c r="J162" s="364" t="str">
        <f>IF('Form FGD RT Versi 1 Lembar A3'!AH156="","",'Form FGD RT Versi 1 Lembar A3'!AH156)</f>
        <v/>
      </c>
      <c r="K162" s="364" t="str">
        <f>IF('Form FGD RT Versi 1 Lembar A3'!AI156="","",'Form FGD RT Versi 1 Lembar A3'!AI156)</f>
        <v/>
      </c>
      <c r="L162" s="364" t="str">
        <f>IF('Form FGD RT Versi 1 Lembar A3'!AJ156="","",'Form FGD RT Versi 1 Lembar A3'!AJ156)</f>
        <v/>
      </c>
      <c r="M162" s="365" t="str">
        <f>IF('Form FGD RT Versi 1 Lembar A3'!AK156="","",'Form FGD RT Versi 1 Lembar A3'!AK156)</f>
        <v/>
      </c>
      <c r="N162" s="359" t="str">
        <f>IF('Form FGD RT Versi 1 Lembar A3'!AL156="","",'Form FGD RT Versi 1 Lembar A3'!AL156)</f>
        <v/>
      </c>
      <c r="O162" s="172" t="str">
        <f>IF('Form FGD RT Versi 1 Lembar A3'!AM156="","",'Form FGD RT Versi 1 Lembar A3'!AM156)</f>
        <v/>
      </c>
      <c r="P162" s="813" t="str">
        <f>IF('Form FGD RT Versi 1 Lembar A3'!AN156="","",'Form FGD RT Versi 1 Lembar A3'!AN156)</f>
        <v/>
      </c>
      <c r="Q162" s="382" t="str">
        <f t="shared" si="4"/>
        <v/>
      </c>
      <c r="R162" s="172" t="str">
        <f>IF('Form FGD RT Versi 1 Lembar A3'!AO156="","",'Form FGD RT Versi 1 Lembar A3'!AO156)</f>
        <v/>
      </c>
      <c r="S162" s="365" t="str">
        <f>IF('Form FGD RT Versi 1 Lembar A3'!AP156="","",'Form FGD RT Versi 1 Lembar A3'!AP156)</f>
        <v/>
      </c>
      <c r="T162" s="359" t="str">
        <f>IF('Form FGD RT Versi 1 Lembar A3'!AQ156="","",'Form FGD RT Versi 1 Lembar A3'!AQ156)</f>
        <v/>
      </c>
      <c r="U162" s="368" t="str">
        <f t="shared" si="5"/>
        <v/>
      </c>
    </row>
    <row r="163" spans="1:59" ht="18.75" customHeight="1" x14ac:dyDescent="0.25">
      <c r="B163" s="156">
        <v>147</v>
      </c>
      <c r="C163" s="68" t="str">
        <f>A.1_Update!C163</f>
        <v/>
      </c>
      <c r="D163" s="172" t="str">
        <f>IF('Form FGD RT Versi 1 Lembar A3'!AB157="","",'Form FGD RT Versi 1 Lembar A3'!AB157)</f>
        <v/>
      </c>
      <c r="E163" s="297" t="str">
        <f>IF('Form FGD RT Versi 1 Lembar A3'!AC157="","",'Form FGD RT Versi 1 Lembar A3'!AC157)</f>
        <v/>
      </c>
      <c r="F163" s="297" t="str">
        <f>IF('Form FGD RT Versi 1 Lembar A3'!AD157="","",'Form FGD RT Versi 1 Lembar A3'!AD157)</f>
        <v/>
      </c>
      <c r="G163" s="297" t="str">
        <f>IF('Form FGD RT Versi 1 Lembar A3'!AE157="","",'Form FGD RT Versi 1 Lembar A3'!AE157)</f>
        <v/>
      </c>
      <c r="H163" s="297" t="str">
        <f>IF('Form FGD RT Versi 1 Lembar A3'!AF157="","",'Form FGD RT Versi 1 Lembar A3'!AF157)</f>
        <v/>
      </c>
      <c r="I163" s="297" t="str">
        <f>IF('Form FGD RT Versi 1 Lembar A3'!AG157="","",'Form FGD RT Versi 1 Lembar A3'!AG157)</f>
        <v/>
      </c>
      <c r="J163" s="364" t="str">
        <f>IF('Form FGD RT Versi 1 Lembar A3'!AH157="","",'Form FGD RT Versi 1 Lembar A3'!AH157)</f>
        <v/>
      </c>
      <c r="K163" s="364" t="str">
        <f>IF('Form FGD RT Versi 1 Lembar A3'!AI157="","",'Form FGD RT Versi 1 Lembar A3'!AI157)</f>
        <v/>
      </c>
      <c r="L163" s="364" t="str">
        <f>IF('Form FGD RT Versi 1 Lembar A3'!AJ157="","",'Form FGD RT Versi 1 Lembar A3'!AJ157)</f>
        <v/>
      </c>
      <c r="M163" s="365" t="str">
        <f>IF('Form FGD RT Versi 1 Lembar A3'!AK157="","",'Form FGD RT Versi 1 Lembar A3'!AK157)</f>
        <v/>
      </c>
      <c r="N163" s="359" t="str">
        <f>IF('Form FGD RT Versi 1 Lembar A3'!AL157="","",'Form FGD RT Versi 1 Lembar A3'!AL157)</f>
        <v/>
      </c>
      <c r="O163" s="172" t="str">
        <f>IF('Form FGD RT Versi 1 Lembar A3'!AM157="","",'Form FGD RT Versi 1 Lembar A3'!AM157)</f>
        <v/>
      </c>
      <c r="P163" s="813" t="str">
        <f>IF('Form FGD RT Versi 1 Lembar A3'!AN157="","",'Form FGD RT Versi 1 Lembar A3'!AN157)</f>
        <v/>
      </c>
      <c r="Q163" s="382" t="str">
        <f t="shared" si="4"/>
        <v/>
      </c>
      <c r="R163" s="172" t="str">
        <f>IF('Form FGD RT Versi 1 Lembar A3'!AO157="","",'Form FGD RT Versi 1 Lembar A3'!AO157)</f>
        <v/>
      </c>
      <c r="S163" s="365" t="str">
        <f>IF('Form FGD RT Versi 1 Lembar A3'!AP157="","",'Form FGD RT Versi 1 Lembar A3'!AP157)</f>
        <v/>
      </c>
      <c r="T163" s="359" t="str">
        <f>IF('Form FGD RT Versi 1 Lembar A3'!AQ157="","",'Form FGD RT Versi 1 Lembar A3'!AQ157)</f>
        <v/>
      </c>
      <c r="U163" s="368" t="str">
        <f t="shared" si="5"/>
        <v/>
      </c>
    </row>
    <row r="164" spans="1:59" ht="18.75" customHeight="1" x14ac:dyDescent="0.25">
      <c r="B164" s="156">
        <v>148</v>
      </c>
      <c r="C164" s="68" t="str">
        <f>A.1_Update!C164</f>
        <v/>
      </c>
      <c r="D164" s="172" t="str">
        <f>IF('Form FGD RT Versi 1 Lembar A3'!AB158="","",'Form FGD RT Versi 1 Lembar A3'!AB158)</f>
        <v/>
      </c>
      <c r="E164" s="297" t="str">
        <f>IF('Form FGD RT Versi 1 Lembar A3'!AC158="","",'Form FGD RT Versi 1 Lembar A3'!AC158)</f>
        <v/>
      </c>
      <c r="F164" s="297" t="str">
        <f>IF('Form FGD RT Versi 1 Lembar A3'!AD158="","",'Form FGD RT Versi 1 Lembar A3'!AD158)</f>
        <v/>
      </c>
      <c r="G164" s="297" t="str">
        <f>IF('Form FGD RT Versi 1 Lembar A3'!AE158="","",'Form FGD RT Versi 1 Lembar A3'!AE158)</f>
        <v/>
      </c>
      <c r="H164" s="297" t="str">
        <f>IF('Form FGD RT Versi 1 Lembar A3'!AF158="","",'Form FGD RT Versi 1 Lembar A3'!AF158)</f>
        <v/>
      </c>
      <c r="I164" s="297" t="str">
        <f>IF('Form FGD RT Versi 1 Lembar A3'!AG158="","",'Form FGD RT Versi 1 Lembar A3'!AG158)</f>
        <v/>
      </c>
      <c r="J164" s="364" t="str">
        <f>IF('Form FGD RT Versi 1 Lembar A3'!AH158="","",'Form FGD RT Versi 1 Lembar A3'!AH158)</f>
        <v/>
      </c>
      <c r="K164" s="364" t="str">
        <f>IF('Form FGD RT Versi 1 Lembar A3'!AI158="","",'Form FGD RT Versi 1 Lembar A3'!AI158)</f>
        <v/>
      </c>
      <c r="L164" s="364" t="str">
        <f>IF('Form FGD RT Versi 1 Lembar A3'!AJ158="","",'Form FGD RT Versi 1 Lembar A3'!AJ158)</f>
        <v/>
      </c>
      <c r="M164" s="365" t="str">
        <f>IF('Form FGD RT Versi 1 Lembar A3'!AK158="","",'Form FGD RT Versi 1 Lembar A3'!AK158)</f>
        <v/>
      </c>
      <c r="N164" s="359" t="str">
        <f>IF('Form FGD RT Versi 1 Lembar A3'!AL158="","",'Form FGD RT Versi 1 Lembar A3'!AL158)</f>
        <v/>
      </c>
      <c r="O164" s="172" t="str">
        <f>IF('Form FGD RT Versi 1 Lembar A3'!AM158="","",'Form FGD RT Versi 1 Lembar A3'!AM158)</f>
        <v/>
      </c>
      <c r="P164" s="813" t="str">
        <f>IF('Form FGD RT Versi 1 Lembar A3'!AN158="","",'Form FGD RT Versi 1 Lembar A3'!AN158)</f>
        <v/>
      </c>
      <c r="Q164" s="382" t="str">
        <f t="shared" si="4"/>
        <v/>
      </c>
      <c r="R164" s="172" t="str">
        <f>IF('Form FGD RT Versi 1 Lembar A3'!AO158="","",'Form FGD RT Versi 1 Lembar A3'!AO158)</f>
        <v/>
      </c>
      <c r="S164" s="365" t="str">
        <f>IF('Form FGD RT Versi 1 Lembar A3'!AP158="","",'Form FGD RT Versi 1 Lembar A3'!AP158)</f>
        <v/>
      </c>
      <c r="T164" s="359" t="str">
        <f>IF('Form FGD RT Versi 1 Lembar A3'!AQ158="","",'Form FGD RT Versi 1 Lembar A3'!AQ158)</f>
        <v/>
      </c>
      <c r="U164" s="368" t="str">
        <f t="shared" si="5"/>
        <v/>
      </c>
    </row>
    <row r="165" spans="1:59" ht="18.75" customHeight="1" x14ac:dyDescent="0.25">
      <c r="B165" s="156">
        <v>149</v>
      </c>
      <c r="C165" s="68" t="str">
        <f>A.1_Update!C165</f>
        <v/>
      </c>
      <c r="D165" s="172" t="str">
        <f>IF('Form FGD RT Versi 1 Lembar A3'!AB159="","",'Form FGD RT Versi 1 Lembar A3'!AB159)</f>
        <v/>
      </c>
      <c r="E165" s="297" t="str">
        <f>IF('Form FGD RT Versi 1 Lembar A3'!AC159="","",'Form FGD RT Versi 1 Lembar A3'!AC159)</f>
        <v/>
      </c>
      <c r="F165" s="297" t="str">
        <f>IF('Form FGD RT Versi 1 Lembar A3'!AD159="","",'Form FGD RT Versi 1 Lembar A3'!AD159)</f>
        <v/>
      </c>
      <c r="G165" s="297" t="str">
        <f>IF('Form FGD RT Versi 1 Lembar A3'!AE159="","",'Form FGD RT Versi 1 Lembar A3'!AE159)</f>
        <v/>
      </c>
      <c r="H165" s="297" t="str">
        <f>IF('Form FGD RT Versi 1 Lembar A3'!AF159="","",'Form FGD RT Versi 1 Lembar A3'!AF159)</f>
        <v/>
      </c>
      <c r="I165" s="297" t="str">
        <f>IF('Form FGD RT Versi 1 Lembar A3'!AG159="","",'Form FGD RT Versi 1 Lembar A3'!AG159)</f>
        <v/>
      </c>
      <c r="J165" s="364" t="str">
        <f>IF('Form FGD RT Versi 1 Lembar A3'!AH159="","",'Form FGD RT Versi 1 Lembar A3'!AH159)</f>
        <v/>
      </c>
      <c r="K165" s="364" t="str">
        <f>IF('Form FGD RT Versi 1 Lembar A3'!AI159="","",'Form FGD RT Versi 1 Lembar A3'!AI159)</f>
        <v/>
      </c>
      <c r="L165" s="364" t="str">
        <f>IF('Form FGD RT Versi 1 Lembar A3'!AJ159="","",'Form FGD RT Versi 1 Lembar A3'!AJ159)</f>
        <v/>
      </c>
      <c r="M165" s="365" t="str">
        <f>IF('Form FGD RT Versi 1 Lembar A3'!AK159="","",'Form FGD RT Versi 1 Lembar A3'!AK159)</f>
        <v/>
      </c>
      <c r="N165" s="359" t="str">
        <f>IF('Form FGD RT Versi 1 Lembar A3'!AL159="","",'Form FGD RT Versi 1 Lembar A3'!AL159)</f>
        <v/>
      </c>
      <c r="O165" s="172" t="str">
        <f>IF('Form FGD RT Versi 1 Lembar A3'!AM159="","",'Form FGD RT Versi 1 Lembar A3'!AM159)</f>
        <v/>
      </c>
      <c r="P165" s="813" t="str">
        <f>IF('Form FGD RT Versi 1 Lembar A3'!AN159="","",'Form FGD RT Versi 1 Lembar A3'!AN159)</f>
        <v/>
      </c>
      <c r="Q165" s="382" t="str">
        <f t="shared" si="4"/>
        <v/>
      </c>
      <c r="R165" s="172" t="str">
        <f>IF('Form FGD RT Versi 1 Lembar A3'!AO159="","",'Form FGD RT Versi 1 Lembar A3'!AO159)</f>
        <v/>
      </c>
      <c r="S165" s="365" t="str">
        <f>IF('Form FGD RT Versi 1 Lembar A3'!AP159="","",'Form FGD RT Versi 1 Lembar A3'!AP159)</f>
        <v/>
      </c>
      <c r="T165" s="359" t="str">
        <f>IF('Form FGD RT Versi 1 Lembar A3'!AQ159="","",'Form FGD RT Versi 1 Lembar A3'!AQ159)</f>
        <v/>
      </c>
      <c r="U165" s="368" t="str">
        <f t="shared" si="5"/>
        <v/>
      </c>
    </row>
    <row r="166" spans="1:59" ht="18.75" customHeight="1" thickBot="1" x14ac:dyDescent="0.3">
      <c r="B166" s="156">
        <v>150</v>
      </c>
      <c r="C166" s="68" t="str">
        <f>A.1_Update!C166</f>
        <v/>
      </c>
      <c r="D166" s="172" t="str">
        <f>IF('Form FGD RT Versi 1 Lembar A3'!AB160="","",'Form FGD RT Versi 1 Lembar A3'!AB160)</f>
        <v/>
      </c>
      <c r="E166" s="297" t="str">
        <f>IF('Form FGD RT Versi 1 Lembar A3'!AC160="","",'Form FGD RT Versi 1 Lembar A3'!AC160)</f>
        <v/>
      </c>
      <c r="F166" s="297" t="str">
        <f>IF('Form FGD RT Versi 1 Lembar A3'!AD160="","",'Form FGD RT Versi 1 Lembar A3'!AD160)</f>
        <v/>
      </c>
      <c r="G166" s="297" t="str">
        <f>IF('Form FGD RT Versi 1 Lembar A3'!AE160="","",'Form FGD RT Versi 1 Lembar A3'!AE160)</f>
        <v/>
      </c>
      <c r="H166" s="297" t="str">
        <f>IF('Form FGD RT Versi 1 Lembar A3'!AF160="","",'Form FGD RT Versi 1 Lembar A3'!AF160)</f>
        <v/>
      </c>
      <c r="I166" s="297" t="str">
        <f>IF('Form FGD RT Versi 1 Lembar A3'!AG160="","",'Form FGD RT Versi 1 Lembar A3'!AG160)</f>
        <v/>
      </c>
      <c r="J166" s="364" t="str">
        <f>IF('Form FGD RT Versi 1 Lembar A3'!AH160="","",'Form FGD RT Versi 1 Lembar A3'!AH160)</f>
        <v/>
      </c>
      <c r="K166" s="364" t="str">
        <f>IF('Form FGD RT Versi 1 Lembar A3'!AI160="","",'Form FGD RT Versi 1 Lembar A3'!AI160)</f>
        <v/>
      </c>
      <c r="L166" s="364" t="str">
        <f>IF('Form FGD RT Versi 1 Lembar A3'!AJ160="","",'Form FGD RT Versi 1 Lembar A3'!AJ160)</f>
        <v/>
      </c>
      <c r="M166" s="365" t="str">
        <f>IF('Form FGD RT Versi 1 Lembar A3'!AK160="","",'Form FGD RT Versi 1 Lembar A3'!AK160)</f>
        <v/>
      </c>
      <c r="N166" s="359" t="str">
        <f>IF('Form FGD RT Versi 1 Lembar A3'!AL160="","",'Form FGD RT Versi 1 Lembar A3'!AL160)</f>
        <v/>
      </c>
      <c r="O166" s="172" t="str">
        <f>IF('Form FGD RT Versi 1 Lembar A3'!AM160="","",'Form FGD RT Versi 1 Lembar A3'!AM160)</f>
        <v/>
      </c>
      <c r="P166" s="813" t="str">
        <f>IF('Form FGD RT Versi 1 Lembar A3'!AN160="","",'Form FGD RT Versi 1 Lembar A3'!AN160)</f>
        <v/>
      </c>
      <c r="Q166" s="382" t="str">
        <f t="shared" si="4"/>
        <v/>
      </c>
      <c r="R166" s="172" t="str">
        <f>IF('Form FGD RT Versi 1 Lembar A3'!AO160="","",'Form FGD RT Versi 1 Lembar A3'!AO160)</f>
        <v/>
      </c>
      <c r="S166" s="365" t="str">
        <f>IF('Form FGD RT Versi 1 Lembar A3'!AP160="","",'Form FGD RT Versi 1 Lembar A3'!AP160)</f>
        <v/>
      </c>
      <c r="T166" s="359" t="str">
        <f>IF('Form FGD RT Versi 1 Lembar A3'!AQ160="","",'Form FGD RT Versi 1 Lembar A3'!AQ160)</f>
        <v/>
      </c>
      <c r="U166" s="368" t="str">
        <f t="shared" si="5"/>
        <v/>
      </c>
    </row>
    <row r="167" spans="1:59" s="64" customFormat="1" ht="17.25" customHeight="1" thickBot="1" x14ac:dyDescent="0.3">
      <c r="A167" s="92"/>
      <c r="B167" s="1353"/>
      <c r="C167" s="160" t="s">
        <v>154</v>
      </c>
      <c r="D167" s="391">
        <f t="shared" ref="D167:U167" si="6">SUM(D17:D166)</f>
        <v>40</v>
      </c>
      <c r="E167" s="397">
        <f t="shared" si="6"/>
        <v>0</v>
      </c>
      <c r="F167" s="605">
        <f t="shared" si="6"/>
        <v>0</v>
      </c>
      <c r="G167" s="605">
        <f t="shared" si="6"/>
        <v>0</v>
      </c>
      <c r="H167" s="605">
        <f t="shared" si="6"/>
        <v>0</v>
      </c>
      <c r="I167" s="397">
        <f t="shared" si="6"/>
        <v>0</v>
      </c>
      <c r="J167" s="397">
        <f t="shared" si="6"/>
        <v>0</v>
      </c>
      <c r="K167" s="397">
        <f t="shared" si="6"/>
        <v>0</v>
      </c>
      <c r="L167" s="397">
        <f t="shared" si="6"/>
        <v>0</v>
      </c>
      <c r="M167" s="398">
        <f t="shared" si="6"/>
        <v>0</v>
      </c>
      <c r="N167" s="394">
        <f t="shared" si="6"/>
        <v>0</v>
      </c>
      <c r="O167" s="599">
        <f t="shared" si="6"/>
        <v>0</v>
      </c>
      <c r="P167" s="601">
        <f t="shared" si="6"/>
        <v>0</v>
      </c>
      <c r="Q167" s="377">
        <f t="shared" si="6"/>
        <v>40</v>
      </c>
      <c r="R167" s="393">
        <f t="shared" si="6"/>
        <v>40</v>
      </c>
      <c r="S167" s="398">
        <f t="shared" si="6"/>
        <v>0</v>
      </c>
      <c r="T167" s="392">
        <f t="shared" si="6"/>
        <v>0</v>
      </c>
      <c r="U167" s="377">
        <f t="shared" si="6"/>
        <v>40</v>
      </c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1:59" s="64" customFormat="1" ht="17.25" customHeight="1" thickBot="1" x14ac:dyDescent="0.3">
      <c r="A168" s="92"/>
      <c r="B168" s="1354"/>
      <c r="C168" s="161" t="s">
        <v>155</v>
      </c>
      <c r="D168" s="1356">
        <f>SUM(D167:N167)</f>
        <v>40</v>
      </c>
      <c r="E168" s="1357"/>
      <c r="F168" s="1357"/>
      <c r="G168" s="1357"/>
      <c r="H168" s="1357"/>
      <c r="I168" s="1357"/>
      <c r="J168" s="1357"/>
      <c r="K168" s="1357"/>
      <c r="L168" s="1357"/>
      <c r="M168" s="1357"/>
      <c r="N168" s="1358"/>
      <c r="O168" s="1359">
        <f>SUM(O167:P167)</f>
        <v>0</v>
      </c>
      <c r="P168" s="1360"/>
      <c r="Q168" s="378">
        <f>COUNT(Q17:Q166)</f>
        <v>40</v>
      </c>
      <c r="R168" s="1356">
        <f>SUM(R167:T167)</f>
        <v>40</v>
      </c>
      <c r="S168" s="1357"/>
      <c r="T168" s="1358"/>
      <c r="U168" s="385">
        <f>COUNT(U17:U166)</f>
        <v>40</v>
      </c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1:59" s="305" customFormat="1" ht="17.25" customHeight="1" thickBot="1" x14ac:dyDescent="0.3">
      <c r="A169" s="33"/>
      <c r="B169" s="1355"/>
      <c r="C169" s="304" t="s">
        <v>420</v>
      </c>
      <c r="D169" s="311"/>
      <c r="E169" s="312"/>
      <c r="F169" s="1361">
        <f>F167+G167+H167</f>
        <v>0</v>
      </c>
      <c r="G169" s="1361"/>
      <c r="H169" s="1361"/>
      <c r="I169" s="1365" t="str">
        <f>IF(F169=O168,"OKE","CekUlang")</f>
        <v>OKE</v>
      </c>
      <c r="J169" s="1365"/>
      <c r="K169" s="1365"/>
      <c r="L169" s="312"/>
      <c r="M169" s="312"/>
      <c r="N169" s="312"/>
      <c r="O169" s="312"/>
      <c r="P169" s="313"/>
      <c r="Q169" s="379">
        <f>Q167/Q168</f>
        <v>1</v>
      </c>
      <c r="R169" s="1366" t="str">
        <f>IF(D168=R168,"OKE","Cek Ulang")</f>
        <v>OKE</v>
      </c>
      <c r="S169" s="1367"/>
      <c r="T169" s="1368"/>
      <c r="U169" s="379">
        <f>U167/U168</f>
        <v>1</v>
      </c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</row>
    <row r="170" spans="1:59" s="84" customFormat="1" x14ac:dyDescent="0.25"/>
    <row r="171" spans="1:59" s="84" customFormat="1" x14ac:dyDescent="0.25">
      <c r="B171" s="92" t="s">
        <v>386</v>
      </c>
    </row>
    <row r="172" spans="1:59" s="84" customFormat="1" x14ac:dyDescent="0.25">
      <c r="B172" s="163" t="s">
        <v>387</v>
      </c>
      <c r="C172" s="92" t="s">
        <v>451</v>
      </c>
    </row>
    <row r="173" spans="1:59" s="84" customFormat="1" x14ac:dyDescent="0.25">
      <c r="C173" s="84" t="s">
        <v>392</v>
      </c>
    </row>
    <row r="174" spans="1:59" s="84" customFormat="1" x14ac:dyDescent="0.25">
      <c r="C174" s="84" t="s">
        <v>393</v>
      </c>
    </row>
    <row r="175" spans="1:59" s="84" customFormat="1" x14ac:dyDescent="0.25">
      <c r="C175" s="84" t="s">
        <v>394</v>
      </c>
    </row>
    <row r="176" spans="1:59" s="84" customFormat="1" x14ac:dyDescent="0.25">
      <c r="C176" s="84" t="s">
        <v>395</v>
      </c>
    </row>
    <row r="177" spans="2:3" s="84" customFormat="1" x14ac:dyDescent="0.25">
      <c r="C177" s="84" t="s">
        <v>396</v>
      </c>
    </row>
    <row r="178" spans="2:3" s="84" customFormat="1" x14ac:dyDescent="0.25">
      <c r="C178" s="84" t="s">
        <v>397</v>
      </c>
    </row>
    <row r="179" spans="2:3" s="84" customFormat="1" x14ac:dyDescent="0.25">
      <c r="C179" s="84" t="s">
        <v>398</v>
      </c>
    </row>
    <row r="180" spans="2:3" s="84" customFormat="1" x14ac:dyDescent="0.25">
      <c r="C180" s="84" t="s">
        <v>399</v>
      </c>
    </row>
    <row r="181" spans="2:3" s="84" customFormat="1" x14ac:dyDescent="0.25">
      <c r="B181" s="163" t="s">
        <v>388</v>
      </c>
      <c r="C181" s="92" t="s">
        <v>450</v>
      </c>
    </row>
    <row r="182" spans="2:3" s="84" customFormat="1" x14ac:dyDescent="0.25">
      <c r="C182" s="84" t="s">
        <v>400</v>
      </c>
    </row>
    <row r="183" spans="2:3" s="84" customFormat="1" x14ac:dyDescent="0.25">
      <c r="B183" s="163" t="s">
        <v>391</v>
      </c>
      <c r="C183" s="92" t="s">
        <v>389</v>
      </c>
    </row>
    <row r="184" spans="2:3" s="84" customFormat="1" ht="15.75" thickBot="1" x14ac:dyDescent="0.3">
      <c r="B184" s="386"/>
      <c r="C184" s="84" t="s">
        <v>513</v>
      </c>
    </row>
    <row r="185" spans="2:3" s="84" customFormat="1" ht="17.25" thickTop="1" thickBot="1" x14ac:dyDescent="0.3">
      <c r="B185" s="350"/>
      <c r="C185" s="93" t="s">
        <v>514</v>
      </c>
    </row>
    <row r="186" spans="2:3" s="84" customFormat="1" ht="15.75" thickTop="1" x14ac:dyDescent="0.25"/>
    <row r="187" spans="2:3" s="84" customFormat="1" x14ac:dyDescent="0.25"/>
    <row r="188" spans="2:3" s="84" customFormat="1" x14ac:dyDescent="0.25"/>
    <row r="189" spans="2:3" s="84" customFormat="1" x14ac:dyDescent="0.25"/>
    <row r="190" spans="2:3" s="84" customFormat="1" x14ac:dyDescent="0.25"/>
    <row r="191" spans="2:3" s="84" customFormat="1" x14ac:dyDescent="0.25"/>
    <row r="192" spans="2:3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</sheetData>
  <mergeCells count="18">
    <mergeCell ref="R13:T13"/>
    <mergeCell ref="Q12:Q15"/>
    <mergeCell ref="U12:U15"/>
    <mergeCell ref="D11:U11"/>
    <mergeCell ref="B167:B169"/>
    <mergeCell ref="D168:N168"/>
    <mergeCell ref="O168:P168"/>
    <mergeCell ref="R168:T168"/>
    <mergeCell ref="B11:B15"/>
    <mergeCell ref="C11:C15"/>
    <mergeCell ref="F169:H169"/>
    <mergeCell ref="D12:N12"/>
    <mergeCell ref="I169:K169"/>
    <mergeCell ref="R169:T169"/>
    <mergeCell ref="O12:P12"/>
    <mergeCell ref="R12:T12"/>
    <mergeCell ref="D13:N13"/>
    <mergeCell ref="O13:P13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BN241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4" width="14.140625" style="90" customWidth="1"/>
    <col min="5" max="5" width="11.140625" style="90" customWidth="1"/>
    <col min="6" max="6" width="8.140625" style="90" customWidth="1"/>
    <col min="7" max="7" width="10.28515625" style="90" customWidth="1"/>
    <col min="8" max="8" width="8.85546875" style="90" customWidth="1"/>
    <col min="9" max="9" width="12.140625" style="90" customWidth="1"/>
    <col min="10" max="11" width="9.42578125" style="90" customWidth="1"/>
    <col min="12" max="12" width="10.5703125" style="90" customWidth="1"/>
    <col min="13" max="13" width="9.140625" style="84"/>
    <col min="14" max="14" width="40.42578125" style="84" customWidth="1"/>
    <col min="15" max="66" width="9.140625" style="84"/>
    <col min="67" max="16384" width="9.140625" style="90"/>
  </cols>
  <sheetData>
    <row r="1" spans="1:66" s="153" customFormat="1" ht="23.25" x14ac:dyDescent="0.35">
      <c r="B1" s="153" t="s">
        <v>130</v>
      </c>
    </row>
    <row r="2" spans="1:66" s="84" customFormat="1" x14ac:dyDescent="0.25"/>
    <row r="3" spans="1:66" s="30" customFormat="1" ht="21" customHeight="1" x14ac:dyDescent="0.25">
      <c r="B3" s="85" t="s">
        <v>15</v>
      </c>
      <c r="C3" s="33" t="s">
        <v>90</v>
      </c>
    </row>
    <row r="4" spans="1:66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66" s="30" customFormat="1" ht="15.75" x14ac:dyDescent="0.25">
      <c r="B5" s="76"/>
      <c r="C5" s="30" t="s">
        <v>893</v>
      </c>
      <c r="D5" s="1045" t="str">
        <f>A.1_Update!D5</f>
        <v>SUKOHARJO</v>
      </c>
    </row>
    <row r="6" spans="1:66" s="30" customFormat="1" ht="15.75" x14ac:dyDescent="0.25">
      <c r="B6" s="76"/>
      <c r="C6" s="30" t="s">
        <v>746</v>
      </c>
      <c r="D6" s="1045" t="str">
        <f>A.1_Update!D6</f>
        <v>MOJOLABAN</v>
      </c>
    </row>
    <row r="7" spans="1:66" s="30" customFormat="1" ht="15.75" x14ac:dyDescent="0.25">
      <c r="B7" s="76"/>
      <c r="C7" s="30" t="s">
        <v>747</v>
      </c>
      <c r="D7" s="30" t="str">
        <f>A.1_Update!D7</f>
        <v>BEKONANG</v>
      </c>
    </row>
    <row r="8" spans="1:66" s="30" customFormat="1" ht="15.75" x14ac:dyDescent="0.25">
      <c r="A8" s="76"/>
      <c r="C8" s="30" t="s">
        <v>894</v>
      </c>
      <c r="D8" s="30" t="str">
        <f>A.1_Update!D8</f>
        <v>RT003-RW008</v>
      </c>
      <c r="N8" s="531" t="s">
        <v>645</v>
      </c>
    </row>
    <row r="9" spans="1:66" s="30" customFormat="1" ht="15.75" x14ac:dyDescent="0.25">
      <c r="A9" s="76"/>
      <c r="C9" s="30" t="s">
        <v>748</v>
      </c>
      <c r="D9" s="618" t="str">
        <f>A.1_Update!D9</f>
        <v>25 OKTOBER 2021</v>
      </c>
      <c r="N9" s="531" t="s">
        <v>627</v>
      </c>
    </row>
    <row r="10" spans="1:66" s="84" customFormat="1" ht="15.75" thickBot="1" x14ac:dyDescent="0.3">
      <c r="B10" s="81"/>
      <c r="C10" s="81"/>
      <c r="D10" s="109"/>
      <c r="E10" s="109"/>
      <c r="F10" s="109"/>
      <c r="G10" s="171"/>
      <c r="H10" s="109"/>
      <c r="I10" s="109"/>
      <c r="J10" s="109"/>
      <c r="K10" s="109"/>
      <c r="L10" s="171"/>
    </row>
    <row r="11" spans="1:66" s="94" customFormat="1" ht="18" customHeight="1" thickBot="1" x14ac:dyDescent="0.3">
      <c r="A11" s="93"/>
      <c r="B11" s="1377" t="s">
        <v>110</v>
      </c>
      <c r="C11" s="1351" t="s">
        <v>111</v>
      </c>
      <c r="D11" s="1341" t="s">
        <v>493</v>
      </c>
      <c r="E11" s="1342"/>
      <c r="F11" s="1342"/>
      <c r="G11" s="1342"/>
      <c r="H11" s="1342"/>
      <c r="I11" s="1342"/>
      <c r="J11" s="1342"/>
      <c r="K11" s="1343"/>
      <c r="L11" s="1347" t="s">
        <v>385</v>
      </c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</row>
    <row r="12" spans="1:66" s="94" customFormat="1" ht="45.75" customHeight="1" x14ac:dyDescent="0.25">
      <c r="A12" s="93"/>
      <c r="B12" s="1378"/>
      <c r="C12" s="1381"/>
      <c r="D12" s="1384" t="s">
        <v>744</v>
      </c>
      <c r="E12" s="1385"/>
      <c r="F12" s="1386"/>
      <c r="G12" s="1347" t="s">
        <v>384</v>
      </c>
      <c r="H12" s="1285" t="s">
        <v>62</v>
      </c>
      <c r="I12" s="1287"/>
      <c r="J12" s="1285" t="s">
        <v>131</v>
      </c>
      <c r="K12" s="1287"/>
      <c r="L12" s="1375"/>
      <c r="M12" s="93"/>
      <c r="N12" s="1199" t="s">
        <v>590</v>
      </c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</row>
    <row r="13" spans="1:66" s="154" customFormat="1" x14ac:dyDescent="0.25">
      <c r="A13" s="110"/>
      <c r="B13" s="1378"/>
      <c r="C13" s="1381"/>
      <c r="D13" s="1339">
        <v>15</v>
      </c>
      <c r="E13" s="1281"/>
      <c r="F13" s="1340"/>
      <c r="G13" s="1348"/>
      <c r="H13" s="1279">
        <v>16</v>
      </c>
      <c r="I13" s="1278"/>
      <c r="J13" s="1279">
        <v>17</v>
      </c>
      <c r="K13" s="1278"/>
      <c r="L13" s="1375"/>
      <c r="M13" s="110"/>
      <c r="N13" s="120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</row>
    <row r="14" spans="1:66" s="154" customFormat="1" x14ac:dyDescent="0.25">
      <c r="A14" s="110"/>
      <c r="B14" s="1379"/>
      <c r="C14" s="1382"/>
      <c r="D14" s="9" t="s">
        <v>2</v>
      </c>
      <c r="E14" s="306" t="s">
        <v>1</v>
      </c>
      <c r="F14" s="281" t="s">
        <v>0</v>
      </c>
      <c r="G14" s="1348"/>
      <c r="H14" s="9" t="s">
        <v>2</v>
      </c>
      <c r="I14" s="281" t="s">
        <v>1</v>
      </c>
      <c r="J14" s="58" t="s">
        <v>2</v>
      </c>
      <c r="K14" s="281" t="s">
        <v>1</v>
      </c>
      <c r="L14" s="1375"/>
      <c r="M14" s="110"/>
      <c r="N14" s="84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</row>
    <row r="15" spans="1:66" s="122" customFormat="1" ht="77.25" thickBot="1" x14ac:dyDescent="0.3">
      <c r="A15" s="89"/>
      <c r="B15" s="1380"/>
      <c r="C15" s="1383"/>
      <c r="D15" s="7" t="s">
        <v>343</v>
      </c>
      <c r="E15" s="371" t="s">
        <v>342</v>
      </c>
      <c r="F15" s="810" t="s">
        <v>64</v>
      </c>
      <c r="G15" s="1349"/>
      <c r="H15" s="7" t="s">
        <v>63</v>
      </c>
      <c r="I15" s="356" t="s">
        <v>350</v>
      </c>
      <c r="J15" s="820" t="s">
        <v>866</v>
      </c>
      <c r="K15" s="821" t="s">
        <v>867</v>
      </c>
      <c r="L15" s="1376"/>
      <c r="M15" s="89"/>
      <c r="N15" s="84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</row>
    <row r="16" spans="1:66" s="303" customFormat="1" ht="15.75" thickBot="1" x14ac:dyDescent="0.3">
      <c r="A16" s="300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307" t="s">
        <v>259</v>
      </c>
      <c r="M16" s="300"/>
      <c r="N16" s="84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</row>
    <row r="17" spans="1:66" s="122" customFormat="1" ht="18.75" customHeight="1" x14ac:dyDescent="0.25">
      <c r="A17" s="89"/>
      <c r="B17" s="155">
        <v>1</v>
      </c>
      <c r="C17" s="67" t="str">
        <f>A.1_Update!C17</f>
        <v>PANUT</v>
      </c>
      <c r="D17" s="249">
        <f>IF('Form FGD RT Versi 1 Lembar A3'!AR11="","",'Form FGD RT Versi 1 Lembar A3'!AR11)</f>
        <v>1</v>
      </c>
      <c r="E17" s="361" t="str">
        <f>IF('Form FGD RT Versi 1 Lembar A3'!AS11="","",'Form FGD RT Versi 1 Lembar A3'!AS11)</f>
        <v/>
      </c>
      <c r="F17" s="811" t="str">
        <f>IF('Form FGD RT Versi 1 Lembar A3'!AT11="","",'Form FGD RT Versi 1 Lembar A3'!AT11)</f>
        <v/>
      </c>
      <c r="G17" s="374">
        <f>IF(C17="","",IF(D17=1,1,0))</f>
        <v>1</v>
      </c>
      <c r="H17" s="60">
        <f>IF('Form FGD RT Versi 1 Lembar A3'!AU11="","",'Form FGD RT Versi 1 Lembar A3'!AU11)</f>
        <v>1</v>
      </c>
      <c r="I17" s="357" t="str">
        <f>IF('Form FGD RT Versi 1 Lembar A3'!AV11="","",'Form FGD RT Versi 1 Lembar A3'!AV11)</f>
        <v/>
      </c>
      <c r="J17" s="60">
        <f>IF('Form FGD RT Versi 1 Lembar A3'!AW11="","",'Form FGD RT Versi 1 Lembar A3'!AW11)</f>
        <v>1</v>
      </c>
      <c r="K17" s="357" t="str">
        <f>IF('Form FGD RT Versi 1 Lembar A3'!AX11="","",'Form FGD RT Versi 1 Lembar A3'!AX11)</f>
        <v/>
      </c>
      <c r="L17" s="366">
        <f>IF(C17="","",IF(AND(H17=1,J17=1),1,0))</f>
        <v>1</v>
      </c>
      <c r="M17" s="89"/>
      <c r="N17" s="427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</row>
    <row r="18" spans="1:66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60">
        <f>IF('Form FGD RT Versi 1 Lembar A3'!AR12="","",'Form FGD RT Versi 1 Lembar A3'!AR12)</f>
        <v>1</v>
      </c>
      <c r="E18" s="363" t="str">
        <f>IF('Form FGD RT Versi 1 Lembar A3'!AS12="","",'Form FGD RT Versi 1 Lembar A3'!AS12)</f>
        <v/>
      </c>
      <c r="F18" s="812" t="str">
        <f>IF('Form FGD RT Versi 1 Lembar A3'!AT12="","",'Form FGD RT Versi 1 Lembar A3'!AT12)</f>
        <v/>
      </c>
      <c r="G18" s="375">
        <f t="shared" ref="G18:G81" si="0">IF(C18="","",IF(D18=1,1,0))</f>
        <v>1</v>
      </c>
      <c r="H18" s="61">
        <f>IF('Form FGD RT Versi 1 Lembar A3'!AU12="","",'Form FGD RT Versi 1 Lembar A3'!AU12)</f>
        <v>1</v>
      </c>
      <c r="I18" s="358" t="str">
        <f>IF('Form FGD RT Versi 1 Lembar A3'!AV12="","",'Form FGD RT Versi 1 Lembar A3'!AV12)</f>
        <v/>
      </c>
      <c r="J18" s="61">
        <f>IF('Form FGD RT Versi 1 Lembar A3'!AW12="","",'Form FGD RT Versi 1 Lembar A3'!AW12)</f>
        <v>1</v>
      </c>
      <c r="K18" s="358" t="str">
        <f>IF('Form FGD RT Versi 1 Lembar A3'!AX12="","",'Form FGD RT Versi 1 Lembar A3'!AX12)</f>
        <v/>
      </c>
      <c r="L18" s="367">
        <f t="shared" ref="L18:L81" si="1">IF(C18="","",IF(AND(H18=1,J18=1),1,0))</f>
        <v>1</v>
      </c>
      <c r="M18" s="89"/>
      <c r="N18" s="427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</row>
    <row r="19" spans="1:66" s="122" customFormat="1" ht="18.75" customHeight="1" x14ac:dyDescent="0.25">
      <c r="A19" s="89"/>
      <c r="B19" s="156">
        <v>3</v>
      </c>
      <c r="C19" s="68" t="str">
        <f>A.1_Update!C19</f>
        <v>SUHARDI</v>
      </c>
      <c r="D19" s="61">
        <f>IF('Form FGD RT Versi 1 Lembar A3'!AR13="","",'Form FGD RT Versi 1 Lembar A3'!AR13)</f>
        <v>1</v>
      </c>
      <c r="E19" s="363" t="str">
        <f>IF('Form FGD RT Versi 1 Lembar A3'!AS13="","",'Form FGD RT Versi 1 Lembar A3'!AS13)</f>
        <v/>
      </c>
      <c r="F19" s="812" t="str">
        <f>IF('Form FGD RT Versi 1 Lembar A3'!AT13="","",'Form FGD RT Versi 1 Lembar A3'!AT13)</f>
        <v/>
      </c>
      <c r="G19" s="375">
        <f t="shared" si="0"/>
        <v>1</v>
      </c>
      <c r="H19" s="61">
        <f>IF('Form FGD RT Versi 1 Lembar A3'!AU13="","",'Form FGD RT Versi 1 Lembar A3'!AU13)</f>
        <v>1</v>
      </c>
      <c r="I19" s="358" t="str">
        <f>IF('Form FGD RT Versi 1 Lembar A3'!AV13="","",'Form FGD RT Versi 1 Lembar A3'!AV13)</f>
        <v/>
      </c>
      <c r="J19" s="61">
        <f>IF('Form FGD RT Versi 1 Lembar A3'!AW13="","",'Form FGD RT Versi 1 Lembar A3'!AW13)</f>
        <v>1</v>
      </c>
      <c r="K19" s="358" t="str">
        <f>IF('Form FGD RT Versi 1 Lembar A3'!AX13="","",'Form FGD RT Versi 1 Lembar A3'!AX13)</f>
        <v/>
      </c>
      <c r="L19" s="367">
        <f t="shared" si="1"/>
        <v>1</v>
      </c>
      <c r="M19" s="89"/>
      <c r="N19" s="427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</row>
    <row r="20" spans="1:66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61">
        <f>IF('Form FGD RT Versi 1 Lembar A3'!AR14="","",'Form FGD RT Versi 1 Lembar A3'!AR14)</f>
        <v>1</v>
      </c>
      <c r="E20" s="363" t="str">
        <f>IF('Form FGD RT Versi 1 Lembar A3'!AS14="","",'Form FGD RT Versi 1 Lembar A3'!AS14)</f>
        <v/>
      </c>
      <c r="F20" s="812" t="str">
        <f>IF('Form FGD RT Versi 1 Lembar A3'!AT14="","",'Form FGD RT Versi 1 Lembar A3'!AT14)</f>
        <v/>
      </c>
      <c r="G20" s="375">
        <f t="shared" si="0"/>
        <v>1</v>
      </c>
      <c r="H20" s="61">
        <f>IF('Form FGD RT Versi 1 Lembar A3'!AU14="","",'Form FGD RT Versi 1 Lembar A3'!AU14)</f>
        <v>1</v>
      </c>
      <c r="I20" s="358" t="str">
        <f>IF('Form FGD RT Versi 1 Lembar A3'!AV14="","",'Form FGD RT Versi 1 Lembar A3'!AV14)</f>
        <v/>
      </c>
      <c r="J20" s="61">
        <f>IF('Form FGD RT Versi 1 Lembar A3'!AW14="","",'Form FGD RT Versi 1 Lembar A3'!AW14)</f>
        <v>1</v>
      </c>
      <c r="K20" s="358" t="str">
        <f>IF('Form FGD RT Versi 1 Lembar A3'!AX14="","",'Form FGD RT Versi 1 Lembar A3'!AX14)</f>
        <v/>
      </c>
      <c r="L20" s="367">
        <f t="shared" si="1"/>
        <v>1</v>
      </c>
      <c r="M20" s="89"/>
      <c r="N20" s="427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</row>
    <row r="21" spans="1:66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61">
        <f>IF('Form FGD RT Versi 1 Lembar A3'!AR15="","",'Form FGD RT Versi 1 Lembar A3'!AR15)</f>
        <v>1</v>
      </c>
      <c r="E21" s="363" t="str">
        <f>IF('Form FGD RT Versi 1 Lembar A3'!AS15="","",'Form FGD RT Versi 1 Lembar A3'!AS15)</f>
        <v/>
      </c>
      <c r="F21" s="812" t="str">
        <f>IF('Form FGD RT Versi 1 Lembar A3'!AT15="","",'Form FGD RT Versi 1 Lembar A3'!AT15)</f>
        <v/>
      </c>
      <c r="G21" s="375">
        <f t="shared" si="0"/>
        <v>1</v>
      </c>
      <c r="H21" s="61">
        <f>IF('Form FGD RT Versi 1 Lembar A3'!AU15="","",'Form FGD RT Versi 1 Lembar A3'!AU15)</f>
        <v>1</v>
      </c>
      <c r="I21" s="358" t="str">
        <f>IF('Form FGD RT Versi 1 Lembar A3'!AV15="","",'Form FGD RT Versi 1 Lembar A3'!AV15)</f>
        <v/>
      </c>
      <c r="J21" s="61">
        <f>IF('Form FGD RT Versi 1 Lembar A3'!AW15="","",'Form FGD RT Versi 1 Lembar A3'!AW15)</f>
        <v>1</v>
      </c>
      <c r="K21" s="358" t="str">
        <f>IF('Form FGD RT Versi 1 Lembar A3'!AX15="","",'Form FGD RT Versi 1 Lembar A3'!AX15)</f>
        <v/>
      </c>
      <c r="L21" s="367">
        <f t="shared" si="1"/>
        <v>1</v>
      </c>
      <c r="M21" s="89"/>
      <c r="N21" s="427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</row>
    <row r="22" spans="1:66" s="122" customFormat="1" ht="18.75" customHeight="1" x14ac:dyDescent="0.25">
      <c r="A22" s="89"/>
      <c r="B22" s="156">
        <v>6</v>
      </c>
      <c r="C22" s="68" t="str">
        <f>A.1_Update!C22</f>
        <v>SULARNO</v>
      </c>
      <c r="D22" s="61">
        <f>IF('Form FGD RT Versi 1 Lembar A3'!AR16="","",'Form FGD RT Versi 1 Lembar A3'!AR16)</f>
        <v>1</v>
      </c>
      <c r="E22" s="363" t="str">
        <f>IF('Form FGD RT Versi 1 Lembar A3'!AS16="","",'Form FGD RT Versi 1 Lembar A3'!AS16)</f>
        <v/>
      </c>
      <c r="F22" s="812" t="str">
        <f>IF('Form FGD RT Versi 1 Lembar A3'!AT16="","",'Form FGD RT Versi 1 Lembar A3'!AT16)</f>
        <v/>
      </c>
      <c r="G22" s="375">
        <f t="shared" si="0"/>
        <v>1</v>
      </c>
      <c r="H22" s="61">
        <f>IF('Form FGD RT Versi 1 Lembar A3'!AU16="","",'Form FGD RT Versi 1 Lembar A3'!AU16)</f>
        <v>1</v>
      </c>
      <c r="I22" s="358" t="str">
        <f>IF('Form FGD RT Versi 1 Lembar A3'!AV16="","",'Form FGD RT Versi 1 Lembar A3'!AV16)</f>
        <v/>
      </c>
      <c r="J22" s="61">
        <f>IF('Form FGD RT Versi 1 Lembar A3'!AW16="","",'Form FGD RT Versi 1 Lembar A3'!AW16)</f>
        <v>1</v>
      </c>
      <c r="K22" s="358" t="str">
        <f>IF('Form FGD RT Versi 1 Lembar A3'!AX16="","",'Form FGD RT Versi 1 Lembar A3'!AX16)</f>
        <v/>
      </c>
      <c r="L22" s="367">
        <f t="shared" si="1"/>
        <v>1</v>
      </c>
      <c r="M22" s="89"/>
      <c r="N22" s="427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</row>
    <row r="23" spans="1:66" s="122" customFormat="1" ht="18.75" customHeight="1" x14ac:dyDescent="0.25">
      <c r="A23" s="89"/>
      <c r="B23" s="156">
        <v>7</v>
      </c>
      <c r="C23" s="68" t="str">
        <f>A.1_Update!C23</f>
        <v>SUYAMTO</v>
      </c>
      <c r="D23" s="61">
        <f>IF('Form FGD RT Versi 1 Lembar A3'!AR17="","",'Form FGD RT Versi 1 Lembar A3'!AR17)</f>
        <v>1</v>
      </c>
      <c r="E23" s="363" t="str">
        <f>IF('Form FGD RT Versi 1 Lembar A3'!AS17="","",'Form FGD RT Versi 1 Lembar A3'!AS17)</f>
        <v/>
      </c>
      <c r="F23" s="812" t="str">
        <f>IF('Form FGD RT Versi 1 Lembar A3'!AT17="","",'Form FGD RT Versi 1 Lembar A3'!AT17)</f>
        <v/>
      </c>
      <c r="G23" s="375">
        <f t="shared" si="0"/>
        <v>1</v>
      </c>
      <c r="H23" s="61">
        <f>IF('Form FGD RT Versi 1 Lembar A3'!AU17="","",'Form FGD RT Versi 1 Lembar A3'!AU17)</f>
        <v>1</v>
      </c>
      <c r="I23" s="358" t="str">
        <f>IF('Form FGD RT Versi 1 Lembar A3'!AV17="","",'Form FGD RT Versi 1 Lembar A3'!AV17)</f>
        <v/>
      </c>
      <c r="J23" s="61">
        <f>IF('Form FGD RT Versi 1 Lembar A3'!AW17="","",'Form FGD RT Versi 1 Lembar A3'!AW17)</f>
        <v>1</v>
      </c>
      <c r="K23" s="358" t="str">
        <f>IF('Form FGD RT Versi 1 Lembar A3'!AX17="","",'Form FGD RT Versi 1 Lembar A3'!AX17)</f>
        <v/>
      </c>
      <c r="L23" s="367">
        <f t="shared" si="1"/>
        <v>1</v>
      </c>
      <c r="M23" s="89"/>
      <c r="N23" s="427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</row>
    <row r="24" spans="1:66" s="122" customFormat="1" ht="18.75" customHeight="1" x14ac:dyDescent="0.25">
      <c r="A24" s="89"/>
      <c r="B24" s="156">
        <v>8</v>
      </c>
      <c r="C24" s="68" t="str">
        <f>A.1_Update!C24</f>
        <v>WIJI</v>
      </c>
      <c r="D24" s="61">
        <f>IF('Form FGD RT Versi 1 Lembar A3'!AR18="","",'Form FGD RT Versi 1 Lembar A3'!AR18)</f>
        <v>1</v>
      </c>
      <c r="E24" s="363" t="str">
        <f>IF('Form FGD RT Versi 1 Lembar A3'!AS18="","",'Form FGD RT Versi 1 Lembar A3'!AS18)</f>
        <v/>
      </c>
      <c r="F24" s="812" t="str">
        <f>IF('Form FGD RT Versi 1 Lembar A3'!AT18="","",'Form FGD RT Versi 1 Lembar A3'!AT18)</f>
        <v/>
      </c>
      <c r="G24" s="375">
        <f t="shared" si="0"/>
        <v>1</v>
      </c>
      <c r="H24" s="61">
        <f>IF('Form FGD RT Versi 1 Lembar A3'!AU18="","",'Form FGD RT Versi 1 Lembar A3'!AU18)</f>
        <v>1</v>
      </c>
      <c r="I24" s="358" t="str">
        <f>IF('Form FGD RT Versi 1 Lembar A3'!AV18="","",'Form FGD RT Versi 1 Lembar A3'!AV18)</f>
        <v/>
      </c>
      <c r="J24" s="61">
        <f>IF('Form FGD RT Versi 1 Lembar A3'!AW18="","",'Form FGD RT Versi 1 Lembar A3'!AW18)</f>
        <v>1</v>
      </c>
      <c r="K24" s="358" t="str">
        <f>IF('Form FGD RT Versi 1 Lembar A3'!AX18="","",'Form FGD RT Versi 1 Lembar A3'!AX18)</f>
        <v/>
      </c>
      <c r="L24" s="367">
        <f t="shared" si="1"/>
        <v>1</v>
      </c>
      <c r="M24" s="89"/>
      <c r="N24" s="427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</row>
    <row r="25" spans="1:66" s="122" customFormat="1" ht="18.75" customHeight="1" x14ac:dyDescent="0.25">
      <c r="A25" s="89"/>
      <c r="B25" s="156">
        <v>9</v>
      </c>
      <c r="C25" s="68" t="str">
        <f>A.1_Update!C25</f>
        <v>TIMAN</v>
      </c>
      <c r="D25" s="61">
        <f>IF('Form FGD RT Versi 1 Lembar A3'!AR19="","",'Form FGD RT Versi 1 Lembar A3'!AR19)</f>
        <v>1</v>
      </c>
      <c r="E25" s="363" t="str">
        <f>IF('Form FGD RT Versi 1 Lembar A3'!AS19="","",'Form FGD RT Versi 1 Lembar A3'!AS19)</f>
        <v/>
      </c>
      <c r="F25" s="812" t="str">
        <f>IF('Form FGD RT Versi 1 Lembar A3'!AT19="","",'Form FGD RT Versi 1 Lembar A3'!AT19)</f>
        <v/>
      </c>
      <c r="G25" s="375">
        <f t="shared" si="0"/>
        <v>1</v>
      </c>
      <c r="H25" s="61">
        <f>IF('Form FGD RT Versi 1 Lembar A3'!AU19="","",'Form FGD RT Versi 1 Lembar A3'!AU19)</f>
        <v>1</v>
      </c>
      <c r="I25" s="358" t="str">
        <f>IF('Form FGD RT Versi 1 Lembar A3'!AV19="","",'Form FGD RT Versi 1 Lembar A3'!AV19)</f>
        <v/>
      </c>
      <c r="J25" s="61">
        <f>IF('Form FGD RT Versi 1 Lembar A3'!AW19="","",'Form FGD RT Versi 1 Lembar A3'!AW19)</f>
        <v>1</v>
      </c>
      <c r="K25" s="358" t="str">
        <f>IF('Form FGD RT Versi 1 Lembar A3'!AX19="","",'Form FGD RT Versi 1 Lembar A3'!AX19)</f>
        <v/>
      </c>
      <c r="L25" s="367">
        <f t="shared" si="1"/>
        <v>1</v>
      </c>
      <c r="M25" s="89"/>
      <c r="N25" s="427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</row>
    <row r="26" spans="1:66" ht="18.75" customHeight="1" x14ac:dyDescent="0.25">
      <c r="B26" s="156">
        <v>10</v>
      </c>
      <c r="C26" s="68" t="str">
        <f>A.1_Update!C26</f>
        <v>SUGIMAN</v>
      </c>
      <c r="D26" s="172">
        <f>IF('Form FGD RT Versi 1 Lembar A3'!AR20="","",'Form FGD RT Versi 1 Lembar A3'!AR20)</f>
        <v>1</v>
      </c>
      <c r="E26" s="365" t="str">
        <f>IF('Form FGD RT Versi 1 Lembar A3'!AS20="","",'Form FGD RT Versi 1 Lembar A3'!AS20)</f>
        <v/>
      </c>
      <c r="F26" s="813" t="str">
        <f>IF('Form FGD RT Versi 1 Lembar A3'!AT20="","",'Form FGD RT Versi 1 Lembar A3'!AT20)</f>
        <v/>
      </c>
      <c r="G26" s="376">
        <f t="shared" si="0"/>
        <v>1</v>
      </c>
      <c r="H26" s="61">
        <f>IF('Form FGD RT Versi 1 Lembar A3'!AU20="","",'Form FGD RT Versi 1 Lembar A3'!AU20)</f>
        <v>1</v>
      </c>
      <c r="I26" s="358" t="str">
        <f>IF('Form FGD RT Versi 1 Lembar A3'!AV20="","",'Form FGD RT Versi 1 Lembar A3'!AV20)</f>
        <v/>
      </c>
      <c r="J26" s="61">
        <f>IF('Form FGD RT Versi 1 Lembar A3'!AW20="","",'Form FGD RT Versi 1 Lembar A3'!AW20)</f>
        <v>1</v>
      </c>
      <c r="K26" s="359" t="str">
        <f>IF('Form FGD RT Versi 1 Lembar A3'!AX20="","",'Form FGD RT Versi 1 Lembar A3'!AX20)</f>
        <v/>
      </c>
      <c r="L26" s="368">
        <f t="shared" si="1"/>
        <v>1</v>
      </c>
      <c r="M26" s="89"/>
      <c r="N26" s="427"/>
    </row>
    <row r="27" spans="1:66" ht="18.75" customHeight="1" x14ac:dyDescent="0.25">
      <c r="B27" s="156">
        <v>11</v>
      </c>
      <c r="C27" s="68" t="str">
        <f>A.1_Update!C27</f>
        <v>SRIYANTO SUGIMIN</v>
      </c>
      <c r="D27" s="172">
        <f>IF('Form FGD RT Versi 1 Lembar A3'!AR21="","",'Form FGD RT Versi 1 Lembar A3'!AR21)</f>
        <v>1</v>
      </c>
      <c r="E27" s="365" t="str">
        <f>IF('Form FGD RT Versi 1 Lembar A3'!AS21="","",'Form FGD RT Versi 1 Lembar A3'!AS21)</f>
        <v/>
      </c>
      <c r="F27" s="813" t="str">
        <f>IF('Form FGD RT Versi 1 Lembar A3'!AT21="","",'Form FGD RT Versi 1 Lembar A3'!AT21)</f>
        <v/>
      </c>
      <c r="G27" s="376">
        <f t="shared" si="0"/>
        <v>1</v>
      </c>
      <c r="H27" s="61">
        <f>IF('Form FGD RT Versi 1 Lembar A3'!AU21="","",'Form FGD RT Versi 1 Lembar A3'!AU21)</f>
        <v>1</v>
      </c>
      <c r="I27" s="358" t="str">
        <f>IF('Form FGD RT Versi 1 Lembar A3'!AV21="","",'Form FGD RT Versi 1 Lembar A3'!AV21)</f>
        <v/>
      </c>
      <c r="J27" s="61">
        <f>IF('Form FGD RT Versi 1 Lembar A3'!AW21="","",'Form FGD RT Versi 1 Lembar A3'!AW21)</f>
        <v>1</v>
      </c>
      <c r="K27" s="359" t="str">
        <f>IF('Form FGD RT Versi 1 Lembar A3'!AX21="","",'Form FGD RT Versi 1 Lembar A3'!AX21)</f>
        <v/>
      </c>
      <c r="L27" s="368">
        <f t="shared" si="1"/>
        <v>1</v>
      </c>
      <c r="M27" s="89"/>
      <c r="N27" s="427"/>
    </row>
    <row r="28" spans="1:66" ht="18.75" customHeight="1" x14ac:dyDescent="0.25">
      <c r="B28" s="156">
        <v>12</v>
      </c>
      <c r="C28" s="68" t="str">
        <f>A.1_Update!C28</f>
        <v>SUGIYANTO</v>
      </c>
      <c r="D28" s="172">
        <f>IF('Form FGD RT Versi 1 Lembar A3'!AR22="","",'Form FGD RT Versi 1 Lembar A3'!AR22)</f>
        <v>1</v>
      </c>
      <c r="E28" s="365" t="str">
        <f>IF('Form FGD RT Versi 1 Lembar A3'!AS22="","",'Form FGD RT Versi 1 Lembar A3'!AS22)</f>
        <v/>
      </c>
      <c r="F28" s="813" t="str">
        <f>IF('Form FGD RT Versi 1 Lembar A3'!AT22="","",'Form FGD RT Versi 1 Lembar A3'!AT22)</f>
        <v/>
      </c>
      <c r="G28" s="376">
        <f t="shared" si="0"/>
        <v>1</v>
      </c>
      <c r="H28" s="61">
        <f>IF('Form FGD RT Versi 1 Lembar A3'!AU22="","",'Form FGD RT Versi 1 Lembar A3'!AU22)</f>
        <v>1</v>
      </c>
      <c r="I28" s="358" t="str">
        <f>IF('Form FGD RT Versi 1 Lembar A3'!AV22="","",'Form FGD RT Versi 1 Lembar A3'!AV22)</f>
        <v/>
      </c>
      <c r="J28" s="61">
        <f>IF('Form FGD RT Versi 1 Lembar A3'!AW22="","",'Form FGD RT Versi 1 Lembar A3'!AW22)</f>
        <v>1</v>
      </c>
      <c r="K28" s="359" t="str">
        <f>IF('Form FGD RT Versi 1 Lembar A3'!AX22="","",'Form FGD RT Versi 1 Lembar A3'!AX22)</f>
        <v/>
      </c>
      <c r="L28" s="368">
        <f t="shared" si="1"/>
        <v>1</v>
      </c>
      <c r="M28" s="89"/>
      <c r="N28" s="427"/>
    </row>
    <row r="29" spans="1:66" ht="18.75" customHeight="1" x14ac:dyDescent="0.25">
      <c r="B29" s="156">
        <v>13</v>
      </c>
      <c r="C29" s="68" t="str">
        <f>A.1_Update!C29</f>
        <v>SUPADI</v>
      </c>
      <c r="D29" s="172">
        <f>IF('Form FGD RT Versi 1 Lembar A3'!AR23="","",'Form FGD RT Versi 1 Lembar A3'!AR23)</f>
        <v>1</v>
      </c>
      <c r="E29" s="365" t="str">
        <f>IF('Form FGD RT Versi 1 Lembar A3'!AS23="","",'Form FGD RT Versi 1 Lembar A3'!AS23)</f>
        <v/>
      </c>
      <c r="F29" s="813" t="str">
        <f>IF('Form FGD RT Versi 1 Lembar A3'!AT23="","",'Form FGD RT Versi 1 Lembar A3'!AT23)</f>
        <v/>
      </c>
      <c r="G29" s="376">
        <f t="shared" si="0"/>
        <v>1</v>
      </c>
      <c r="H29" s="61">
        <f>IF('Form FGD RT Versi 1 Lembar A3'!AU23="","",'Form FGD RT Versi 1 Lembar A3'!AU23)</f>
        <v>1</v>
      </c>
      <c r="I29" s="358" t="str">
        <f>IF('Form FGD RT Versi 1 Lembar A3'!AV23="","",'Form FGD RT Versi 1 Lembar A3'!AV23)</f>
        <v/>
      </c>
      <c r="J29" s="61">
        <f>IF('Form FGD RT Versi 1 Lembar A3'!AW23="","",'Form FGD RT Versi 1 Lembar A3'!AW23)</f>
        <v>1</v>
      </c>
      <c r="K29" s="359" t="str">
        <f>IF('Form FGD RT Versi 1 Lembar A3'!AX23="","",'Form FGD RT Versi 1 Lembar A3'!AX23)</f>
        <v/>
      </c>
      <c r="L29" s="368">
        <f t="shared" si="1"/>
        <v>1</v>
      </c>
      <c r="M29" s="89"/>
      <c r="N29" s="427"/>
    </row>
    <row r="30" spans="1:66" ht="18.75" customHeight="1" x14ac:dyDescent="0.25">
      <c r="B30" s="156">
        <v>14</v>
      </c>
      <c r="C30" s="68" t="str">
        <f>A.1_Update!C30</f>
        <v>PAIDI</v>
      </c>
      <c r="D30" s="172">
        <f>IF('Form FGD RT Versi 1 Lembar A3'!AR24="","",'Form FGD RT Versi 1 Lembar A3'!AR24)</f>
        <v>1</v>
      </c>
      <c r="E30" s="365" t="str">
        <f>IF('Form FGD RT Versi 1 Lembar A3'!AS24="","",'Form FGD RT Versi 1 Lembar A3'!AS24)</f>
        <v/>
      </c>
      <c r="F30" s="813" t="str">
        <f>IF('Form FGD RT Versi 1 Lembar A3'!AT24="","",'Form FGD RT Versi 1 Lembar A3'!AT24)</f>
        <v/>
      </c>
      <c r="G30" s="376">
        <f t="shared" si="0"/>
        <v>1</v>
      </c>
      <c r="H30" s="61">
        <f>IF('Form FGD RT Versi 1 Lembar A3'!AU24="","",'Form FGD RT Versi 1 Lembar A3'!AU24)</f>
        <v>1</v>
      </c>
      <c r="I30" s="358" t="str">
        <f>IF('Form FGD RT Versi 1 Lembar A3'!AV24="","",'Form FGD RT Versi 1 Lembar A3'!AV24)</f>
        <v/>
      </c>
      <c r="J30" s="61">
        <f>IF('Form FGD RT Versi 1 Lembar A3'!AW24="","",'Form FGD RT Versi 1 Lembar A3'!AW24)</f>
        <v>1</v>
      </c>
      <c r="K30" s="359" t="str">
        <f>IF('Form FGD RT Versi 1 Lembar A3'!AX24="","",'Form FGD RT Versi 1 Lembar A3'!AX24)</f>
        <v/>
      </c>
      <c r="L30" s="368">
        <f t="shared" si="1"/>
        <v>1</v>
      </c>
      <c r="M30" s="89"/>
      <c r="N30" s="427"/>
    </row>
    <row r="31" spans="1:66" ht="18.75" customHeight="1" x14ac:dyDescent="0.25">
      <c r="B31" s="156">
        <v>15</v>
      </c>
      <c r="C31" s="68" t="str">
        <f>A.1_Update!C31</f>
        <v>SEGER SUBARI</v>
      </c>
      <c r="D31" s="172">
        <f>IF('Form FGD RT Versi 1 Lembar A3'!AR25="","",'Form FGD RT Versi 1 Lembar A3'!AR25)</f>
        <v>1</v>
      </c>
      <c r="E31" s="365" t="str">
        <f>IF('Form FGD RT Versi 1 Lembar A3'!AS25="","",'Form FGD RT Versi 1 Lembar A3'!AS25)</f>
        <v/>
      </c>
      <c r="F31" s="813" t="str">
        <f>IF('Form FGD RT Versi 1 Lembar A3'!AT25="","",'Form FGD RT Versi 1 Lembar A3'!AT25)</f>
        <v/>
      </c>
      <c r="G31" s="376">
        <f t="shared" si="0"/>
        <v>1</v>
      </c>
      <c r="H31" s="61">
        <f>IF('Form FGD RT Versi 1 Lembar A3'!AU25="","",'Form FGD RT Versi 1 Lembar A3'!AU25)</f>
        <v>1</v>
      </c>
      <c r="I31" s="358" t="str">
        <f>IF('Form FGD RT Versi 1 Lembar A3'!AV25="","",'Form FGD RT Versi 1 Lembar A3'!AV25)</f>
        <v/>
      </c>
      <c r="J31" s="61">
        <f>IF('Form FGD RT Versi 1 Lembar A3'!AW25="","",'Form FGD RT Versi 1 Lembar A3'!AW25)</f>
        <v>1</v>
      </c>
      <c r="K31" s="359" t="str">
        <f>IF('Form FGD RT Versi 1 Lembar A3'!AX25="","",'Form FGD RT Versi 1 Lembar A3'!AX25)</f>
        <v/>
      </c>
      <c r="L31" s="368">
        <f t="shared" si="1"/>
        <v>1</v>
      </c>
      <c r="M31" s="89"/>
      <c r="N31" s="427"/>
    </row>
    <row r="32" spans="1:66" ht="18.75" customHeight="1" x14ac:dyDescent="0.25">
      <c r="B32" s="156">
        <v>16</v>
      </c>
      <c r="C32" s="68" t="str">
        <f>A.1_Update!C32</f>
        <v>NUR PARMIN</v>
      </c>
      <c r="D32" s="172">
        <f>IF('Form FGD RT Versi 1 Lembar A3'!AR26="","",'Form FGD RT Versi 1 Lembar A3'!AR26)</f>
        <v>1</v>
      </c>
      <c r="E32" s="365" t="str">
        <f>IF('Form FGD RT Versi 1 Lembar A3'!AS26="","",'Form FGD RT Versi 1 Lembar A3'!AS26)</f>
        <v/>
      </c>
      <c r="F32" s="813" t="str">
        <f>IF('Form FGD RT Versi 1 Lembar A3'!AT26="","",'Form FGD RT Versi 1 Lembar A3'!AT26)</f>
        <v/>
      </c>
      <c r="G32" s="376">
        <f t="shared" si="0"/>
        <v>1</v>
      </c>
      <c r="H32" s="61">
        <f>IF('Form FGD RT Versi 1 Lembar A3'!AU26="","",'Form FGD RT Versi 1 Lembar A3'!AU26)</f>
        <v>1</v>
      </c>
      <c r="I32" s="358" t="str">
        <f>IF('Form FGD RT Versi 1 Lembar A3'!AV26="","",'Form FGD RT Versi 1 Lembar A3'!AV26)</f>
        <v/>
      </c>
      <c r="J32" s="61">
        <f>IF('Form FGD RT Versi 1 Lembar A3'!AW26="","",'Form FGD RT Versi 1 Lembar A3'!AW26)</f>
        <v>1</v>
      </c>
      <c r="K32" s="359" t="str">
        <f>IF('Form FGD RT Versi 1 Lembar A3'!AX26="","",'Form FGD RT Versi 1 Lembar A3'!AX26)</f>
        <v/>
      </c>
      <c r="L32" s="368">
        <f t="shared" si="1"/>
        <v>1</v>
      </c>
      <c r="M32" s="89"/>
      <c r="N32" s="427"/>
    </row>
    <row r="33" spans="2:14" ht="18.75" customHeight="1" x14ac:dyDescent="0.25">
      <c r="B33" s="156">
        <v>17</v>
      </c>
      <c r="C33" s="68" t="str">
        <f>A.1_Update!C33</f>
        <v>SUMADI</v>
      </c>
      <c r="D33" s="172">
        <f>IF('Form FGD RT Versi 1 Lembar A3'!AR27="","",'Form FGD RT Versi 1 Lembar A3'!AR27)</f>
        <v>1</v>
      </c>
      <c r="E33" s="365" t="str">
        <f>IF('Form FGD RT Versi 1 Lembar A3'!AS27="","",'Form FGD RT Versi 1 Lembar A3'!AS27)</f>
        <v/>
      </c>
      <c r="F33" s="813" t="str">
        <f>IF('Form FGD RT Versi 1 Lembar A3'!AT27="","",'Form FGD RT Versi 1 Lembar A3'!AT27)</f>
        <v/>
      </c>
      <c r="G33" s="376">
        <f t="shared" si="0"/>
        <v>1</v>
      </c>
      <c r="H33" s="61">
        <f>IF('Form FGD RT Versi 1 Lembar A3'!AU27="","",'Form FGD RT Versi 1 Lembar A3'!AU27)</f>
        <v>1</v>
      </c>
      <c r="I33" s="358" t="str">
        <f>IF('Form FGD RT Versi 1 Lembar A3'!AV27="","",'Form FGD RT Versi 1 Lembar A3'!AV27)</f>
        <v/>
      </c>
      <c r="J33" s="61">
        <f>IF('Form FGD RT Versi 1 Lembar A3'!AW27="","",'Form FGD RT Versi 1 Lembar A3'!AW27)</f>
        <v>1</v>
      </c>
      <c r="K33" s="359" t="str">
        <f>IF('Form FGD RT Versi 1 Lembar A3'!AX27="","",'Form FGD RT Versi 1 Lembar A3'!AX27)</f>
        <v/>
      </c>
      <c r="L33" s="368">
        <f t="shared" si="1"/>
        <v>1</v>
      </c>
      <c r="M33" s="89"/>
      <c r="N33" s="427"/>
    </row>
    <row r="34" spans="2:14" ht="18.75" customHeight="1" x14ac:dyDescent="0.25">
      <c r="B34" s="156">
        <v>18</v>
      </c>
      <c r="C34" s="68" t="str">
        <f>A.1_Update!C34</f>
        <v>BADRI SUKINO</v>
      </c>
      <c r="D34" s="172">
        <f>IF('Form FGD RT Versi 1 Lembar A3'!AR28="","",'Form FGD RT Versi 1 Lembar A3'!AR28)</f>
        <v>1</v>
      </c>
      <c r="E34" s="365" t="str">
        <f>IF('Form FGD RT Versi 1 Lembar A3'!AS28="","",'Form FGD RT Versi 1 Lembar A3'!AS28)</f>
        <v/>
      </c>
      <c r="F34" s="813" t="str">
        <f>IF('Form FGD RT Versi 1 Lembar A3'!AT28="","",'Form FGD RT Versi 1 Lembar A3'!AT28)</f>
        <v/>
      </c>
      <c r="G34" s="376">
        <f t="shared" si="0"/>
        <v>1</v>
      </c>
      <c r="H34" s="61">
        <f>IF('Form FGD RT Versi 1 Lembar A3'!AU28="","",'Form FGD RT Versi 1 Lembar A3'!AU28)</f>
        <v>1</v>
      </c>
      <c r="I34" s="358" t="str">
        <f>IF('Form FGD RT Versi 1 Lembar A3'!AV28="","",'Form FGD RT Versi 1 Lembar A3'!AV28)</f>
        <v/>
      </c>
      <c r="J34" s="61">
        <f>IF('Form FGD RT Versi 1 Lembar A3'!AW28="","",'Form FGD RT Versi 1 Lembar A3'!AW28)</f>
        <v>1</v>
      </c>
      <c r="K34" s="359" t="str">
        <f>IF('Form FGD RT Versi 1 Lembar A3'!AX28="","",'Form FGD RT Versi 1 Lembar A3'!AX28)</f>
        <v/>
      </c>
      <c r="L34" s="368">
        <f t="shared" si="1"/>
        <v>1</v>
      </c>
      <c r="M34" s="89"/>
      <c r="N34" s="427"/>
    </row>
    <row r="35" spans="2:14" ht="18.75" customHeight="1" x14ac:dyDescent="0.25">
      <c r="B35" s="156">
        <v>19</v>
      </c>
      <c r="C35" s="68" t="str">
        <f>A.1_Update!C35</f>
        <v>ATMOSUWITO SURIP</v>
      </c>
      <c r="D35" s="172">
        <f>IF('Form FGD RT Versi 1 Lembar A3'!AR29="","",'Form FGD RT Versi 1 Lembar A3'!AR29)</f>
        <v>1</v>
      </c>
      <c r="E35" s="365" t="str">
        <f>IF('Form FGD RT Versi 1 Lembar A3'!AS29="","",'Form FGD RT Versi 1 Lembar A3'!AS29)</f>
        <v/>
      </c>
      <c r="F35" s="813" t="str">
        <f>IF('Form FGD RT Versi 1 Lembar A3'!AT29="","",'Form FGD RT Versi 1 Lembar A3'!AT29)</f>
        <v/>
      </c>
      <c r="G35" s="376">
        <f t="shared" si="0"/>
        <v>1</v>
      </c>
      <c r="H35" s="61">
        <f>IF('Form FGD RT Versi 1 Lembar A3'!AU29="","",'Form FGD RT Versi 1 Lembar A3'!AU29)</f>
        <v>1</v>
      </c>
      <c r="I35" s="358" t="str">
        <f>IF('Form FGD RT Versi 1 Lembar A3'!AV29="","",'Form FGD RT Versi 1 Lembar A3'!AV29)</f>
        <v/>
      </c>
      <c r="J35" s="61">
        <f>IF('Form FGD RT Versi 1 Lembar A3'!AW29="","",'Form FGD RT Versi 1 Lembar A3'!AW29)</f>
        <v>1</v>
      </c>
      <c r="K35" s="359" t="str">
        <f>IF('Form FGD RT Versi 1 Lembar A3'!AX29="","",'Form FGD RT Versi 1 Lembar A3'!AX29)</f>
        <v/>
      </c>
      <c r="L35" s="368">
        <f t="shared" si="1"/>
        <v>1</v>
      </c>
      <c r="M35" s="89"/>
      <c r="N35" s="427"/>
    </row>
    <row r="36" spans="2:14" ht="18.75" customHeight="1" x14ac:dyDescent="0.25">
      <c r="B36" s="156">
        <v>20</v>
      </c>
      <c r="C36" s="68" t="str">
        <f>A.1_Update!C36</f>
        <v>GUNADI</v>
      </c>
      <c r="D36" s="172">
        <f>IF('Form FGD RT Versi 1 Lembar A3'!AR30="","",'Form FGD RT Versi 1 Lembar A3'!AR30)</f>
        <v>1</v>
      </c>
      <c r="E36" s="365" t="str">
        <f>IF('Form FGD RT Versi 1 Lembar A3'!AS30="","",'Form FGD RT Versi 1 Lembar A3'!AS30)</f>
        <v/>
      </c>
      <c r="F36" s="813" t="str">
        <f>IF('Form FGD RT Versi 1 Lembar A3'!AT30="","",'Form FGD RT Versi 1 Lembar A3'!AT30)</f>
        <v/>
      </c>
      <c r="G36" s="376">
        <f t="shared" si="0"/>
        <v>1</v>
      </c>
      <c r="H36" s="61">
        <f>IF('Form FGD RT Versi 1 Lembar A3'!AU30="","",'Form FGD RT Versi 1 Lembar A3'!AU30)</f>
        <v>1</v>
      </c>
      <c r="I36" s="358" t="str">
        <f>IF('Form FGD RT Versi 1 Lembar A3'!AV30="","",'Form FGD RT Versi 1 Lembar A3'!AV30)</f>
        <v/>
      </c>
      <c r="J36" s="61">
        <f>IF('Form FGD RT Versi 1 Lembar A3'!AW30="","",'Form FGD RT Versi 1 Lembar A3'!AW30)</f>
        <v>1</v>
      </c>
      <c r="K36" s="359" t="str">
        <f>IF('Form FGD RT Versi 1 Lembar A3'!AX30="","",'Form FGD RT Versi 1 Lembar A3'!AX30)</f>
        <v/>
      </c>
      <c r="L36" s="368">
        <f t="shared" si="1"/>
        <v>1</v>
      </c>
      <c r="M36" s="89"/>
      <c r="N36" s="427"/>
    </row>
    <row r="37" spans="2:14" ht="18.75" customHeight="1" x14ac:dyDescent="0.25">
      <c r="B37" s="156">
        <v>21</v>
      </c>
      <c r="C37" s="68" t="str">
        <f>A.1_Update!C37</f>
        <v>SUNARDI</v>
      </c>
      <c r="D37" s="172">
        <f>IF('Form FGD RT Versi 1 Lembar A3'!AR31="","",'Form FGD RT Versi 1 Lembar A3'!AR31)</f>
        <v>1</v>
      </c>
      <c r="E37" s="365" t="str">
        <f>IF('Form FGD RT Versi 1 Lembar A3'!AS31="","",'Form FGD RT Versi 1 Lembar A3'!AS31)</f>
        <v/>
      </c>
      <c r="F37" s="813" t="str">
        <f>IF('Form FGD RT Versi 1 Lembar A3'!AT31="","",'Form FGD RT Versi 1 Lembar A3'!AT31)</f>
        <v/>
      </c>
      <c r="G37" s="376">
        <f t="shared" si="0"/>
        <v>1</v>
      </c>
      <c r="H37" s="61">
        <f>IF('Form FGD RT Versi 1 Lembar A3'!AU31="","",'Form FGD RT Versi 1 Lembar A3'!AU31)</f>
        <v>1</v>
      </c>
      <c r="I37" s="358" t="str">
        <f>IF('Form FGD RT Versi 1 Lembar A3'!AV31="","",'Form FGD RT Versi 1 Lembar A3'!AV31)</f>
        <v/>
      </c>
      <c r="J37" s="61">
        <f>IF('Form FGD RT Versi 1 Lembar A3'!AW31="","",'Form FGD RT Versi 1 Lembar A3'!AW31)</f>
        <v>1</v>
      </c>
      <c r="K37" s="359" t="str">
        <f>IF('Form FGD RT Versi 1 Lembar A3'!AX31="","",'Form FGD RT Versi 1 Lembar A3'!AX31)</f>
        <v/>
      </c>
      <c r="L37" s="368">
        <f t="shared" si="1"/>
        <v>1</v>
      </c>
      <c r="M37" s="89"/>
      <c r="N37" s="427"/>
    </row>
    <row r="38" spans="2:14" ht="18.75" customHeight="1" x14ac:dyDescent="0.25">
      <c r="B38" s="156">
        <v>22</v>
      </c>
      <c r="C38" s="68" t="str">
        <f>A.1_Update!C38</f>
        <v>PAIMAN TARNOSUWITO</v>
      </c>
      <c r="D38" s="172">
        <f>IF('Form FGD RT Versi 1 Lembar A3'!AR32="","",'Form FGD RT Versi 1 Lembar A3'!AR32)</f>
        <v>1</v>
      </c>
      <c r="E38" s="365" t="str">
        <f>IF('Form FGD RT Versi 1 Lembar A3'!AS32="","",'Form FGD RT Versi 1 Lembar A3'!AS32)</f>
        <v/>
      </c>
      <c r="F38" s="813" t="str">
        <f>IF('Form FGD RT Versi 1 Lembar A3'!AT32="","",'Form FGD RT Versi 1 Lembar A3'!AT32)</f>
        <v/>
      </c>
      <c r="G38" s="376">
        <f t="shared" si="0"/>
        <v>1</v>
      </c>
      <c r="H38" s="61">
        <f>IF('Form FGD RT Versi 1 Lembar A3'!AU32="","",'Form FGD RT Versi 1 Lembar A3'!AU32)</f>
        <v>1</v>
      </c>
      <c r="I38" s="358" t="str">
        <f>IF('Form FGD RT Versi 1 Lembar A3'!AV32="","",'Form FGD RT Versi 1 Lembar A3'!AV32)</f>
        <v/>
      </c>
      <c r="J38" s="61">
        <f>IF('Form FGD RT Versi 1 Lembar A3'!AW32="","",'Form FGD RT Versi 1 Lembar A3'!AW32)</f>
        <v>1</v>
      </c>
      <c r="K38" s="359" t="str">
        <f>IF('Form FGD RT Versi 1 Lembar A3'!AX32="","",'Form FGD RT Versi 1 Lembar A3'!AX32)</f>
        <v/>
      </c>
      <c r="L38" s="368">
        <f t="shared" si="1"/>
        <v>1</v>
      </c>
      <c r="M38" s="89"/>
      <c r="N38" s="427"/>
    </row>
    <row r="39" spans="2:14" ht="18.75" customHeight="1" x14ac:dyDescent="0.25">
      <c r="B39" s="156">
        <v>23</v>
      </c>
      <c r="C39" s="68" t="str">
        <f>A.1_Update!C39</f>
        <v>NGADINO</v>
      </c>
      <c r="D39" s="172">
        <f>IF('Form FGD RT Versi 1 Lembar A3'!AR33="","",'Form FGD RT Versi 1 Lembar A3'!AR33)</f>
        <v>1</v>
      </c>
      <c r="E39" s="365" t="str">
        <f>IF('Form FGD RT Versi 1 Lembar A3'!AS33="","",'Form FGD RT Versi 1 Lembar A3'!AS33)</f>
        <v/>
      </c>
      <c r="F39" s="813" t="str">
        <f>IF('Form FGD RT Versi 1 Lembar A3'!AT33="","",'Form FGD RT Versi 1 Lembar A3'!AT33)</f>
        <v/>
      </c>
      <c r="G39" s="376">
        <f t="shared" si="0"/>
        <v>1</v>
      </c>
      <c r="H39" s="61">
        <f>IF('Form FGD RT Versi 1 Lembar A3'!AU33="","",'Form FGD RT Versi 1 Lembar A3'!AU33)</f>
        <v>1</v>
      </c>
      <c r="I39" s="358" t="str">
        <f>IF('Form FGD RT Versi 1 Lembar A3'!AV33="","",'Form FGD RT Versi 1 Lembar A3'!AV33)</f>
        <v/>
      </c>
      <c r="J39" s="61">
        <f>IF('Form FGD RT Versi 1 Lembar A3'!AW33="","",'Form FGD RT Versi 1 Lembar A3'!AW33)</f>
        <v>1</v>
      </c>
      <c r="K39" s="359" t="str">
        <f>IF('Form FGD RT Versi 1 Lembar A3'!AX33="","",'Form FGD RT Versi 1 Lembar A3'!AX33)</f>
        <v/>
      </c>
      <c r="L39" s="368">
        <f t="shared" si="1"/>
        <v>1</v>
      </c>
      <c r="M39" s="89"/>
      <c r="N39" s="427"/>
    </row>
    <row r="40" spans="2:14" ht="18.75" customHeight="1" x14ac:dyDescent="0.25">
      <c r="B40" s="156">
        <v>24</v>
      </c>
      <c r="C40" s="68" t="str">
        <f>A.1_Update!C40</f>
        <v>SOMO SEMITO KROMO SEMITO</v>
      </c>
      <c r="D40" s="172">
        <f>IF('Form FGD RT Versi 1 Lembar A3'!AR34="","",'Form FGD RT Versi 1 Lembar A3'!AR34)</f>
        <v>1</v>
      </c>
      <c r="E40" s="365" t="str">
        <f>IF('Form FGD RT Versi 1 Lembar A3'!AS34="","",'Form FGD RT Versi 1 Lembar A3'!AS34)</f>
        <v/>
      </c>
      <c r="F40" s="813" t="str">
        <f>IF('Form FGD RT Versi 1 Lembar A3'!AT34="","",'Form FGD RT Versi 1 Lembar A3'!AT34)</f>
        <v/>
      </c>
      <c r="G40" s="376">
        <f t="shared" si="0"/>
        <v>1</v>
      </c>
      <c r="H40" s="61">
        <f>IF('Form FGD RT Versi 1 Lembar A3'!AU34="","",'Form FGD RT Versi 1 Lembar A3'!AU34)</f>
        <v>1</v>
      </c>
      <c r="I40" s="358" t="str">
        <f>IF('Form FGD RT Versi 1 Lembar A3'!AV34="","",'Form FGD RT Versi 1 Lembar A3'!AV34)</f>
        <v/>
      </c>
      <c r="J40" s="61">
        <f>IF('Form FGD RT Versi 1 Lembar A3'!AW34="","",'Form FGD RT Versi 1 Lembar A3'!AW34)</f>
        <v>1</v>
      </c>
      <c r="K40" s="359" t="str">
        <f>IF('Form FGD RT Versi 1 Lembar A3'!AX34="","",'Form FGD RT Versi 1 Lembar A3'!AX34)</f>
        <v/>
      </c>
      <c r="L40" s="368">
        <f t="shared" si="1"/>
        <v>1</v>
      </c>
      <c r="M40" s="89"/>
      <c r="N40" s="427"/>
    </row>
    <row r="41" spans="2:14" ht="18.75" customHeight="1" x14ac:dyDescent="0.25">
      <c r="B41" s="156">
        <v>25</v>
      </c>
      <c r="C41" s="68" t="str">
        <f>A.1_Update!C41</f>
        <v>AMAT SUPRONI</v>
      </c>
      <c r="D41" s="172">
        <f>IF('Form FGD RT Versi 1 Lembar A3'!AR35="","",'Form FGD RT Versi 1 Lembar A3'!AR35)</f>
        <v>1</v>
      </c>
      <c r="E41" s="365" t="str">
        <f>IF('Form FGD RT Versi 1 Lembar A3'!AS35="","",'Form FGD RT Versi 1 Lembar A3'!AS35)</f>
        <v/>
      </c>
      <c r="F41" s="813" t="str">
        <f>IF('Form FGD RT Versi 1 Lembar A3'!AT35="","",'Form FGD RT Versi 1 Lembar A3'!AT35)</f>
        <v/>
      </c>
      <c r="G41" s="376">
        <f t="shared" si="0"/>
        <v>1</v>
      </c>
      <c r="H41" s="61">
        <f>IF('Form FGD RT Versi 1 Lembar A3'!AU35="","",'Form FGD RT Versi 1 Lembar A3'!AU35)</f>
        <v>1</v>
      </c>
      <c r="I41" s="358" t="str">
        <f>IF('Form FGD RT Versi 1 Lembar A3'!AV35="","",'Form FGD RT Versi 1 Lembar A3'!AV35)</f>
        <v/>
      </c>
      <c r="J41" s="61">
        <f>IF('Form FGD RT Versi 1 Lembar A3'!AW35="","",'Form FGD RT Versi 1 Lembar A3'!AW35)</f>
        <v>1</v>
      </c>
      <c r="K41" s="359" t="str">
        <f>IF('Form FGD RT Versi 1 Lembar A3'!AX35="","",'Form FGD RT Versi 1 Lembar A3'!AX35)</f>
        <v/>
      </c>
      <c r="L41" s="368">
        <f t="shared" si="1"/>
        <v>1</v>
      </c>
      <c r="M41" s="89"/>
      <c r="N41" s="427"/>
    </row>
    <row r="42" spans="2:14" ht="18.75" customHeight="1" x14ac:dyDescent="0.25">
      <c r="B42" s="156">
        <v>26</v>
      </c>
      <c r="C42" s="68" t="str">
        <f>A.1_Update!C42</f>
        <v>KARTONO GIONO</v>
      </c>
      <c r="D42" s="172">
        <f>IF('Form FGD RT Versi 1 Lembar A3'!AR36="","",'Form FGD RT Versi 1 Lembar A3'!AR36)</f>
        <v>1</v>
      </c>
      <c r="E42" s="365" t="str">
        <f>IF('Form FGD RT Versi 1 Lembar A3'!AS36="","",'Form FGD RT Versi 1 Lembar A3'!AS36)</f>
        <v/>
      </c>
      <c r="F42" s="813" t="str">
        <f>IF('Form FGD RT Versi 1 Lembar A3'!AT36="","",'Form FGD RT Versi 1 Lembar A3'!AT36)</f>
        <v/>
      </c>
      <c r="G42" s="376">
        <f t="shared" si="0"/>
        <v>1</v>
      </c>
      <c r="H42" s="61">
        <f>IF('Form FGD RT Versi 1 Lembar A3'!AU36="","",'Form FGD RT Versi 1 Lembar A3'!AU36)</f>
        <v>1</v>
      </c>
      <c r="I42" s="358" t="str">
        <f>IF('Form FGD RT Versi 1 Lembar A3'!AV36="","",'Form FGD RT Versi 1 Lembar A3'!AV36)</f>
        <v/>
      </c>
      <c r="J42" s="61">
        <f>IF('Form FGD RT Versi 1 Lembar A3'!AW36="","",'Form FGD RT Versi 1 Lembar A3'!AW36)</f>
        <v>1</v>
      </c>
      <c r="K42" s="359" t="str">
        <f>IF('Form FGD RT Versi 1 Lembar A3'!AX36="","",'Form FGD RT Versi 1 Lembar A3'!AX36)</f>
        <v/>
      </c>
      <c r="L42" s="368">
        <f t="shared" si="1"/>
        <v>1</v>
      </c>
      <c r="M42" s="89"/>
      <c r="N42" s="427"/>
    </row>
    <row r="43" spans="2:14" ht="18.75" customHeight="1" x14ac:dyDescent="0.25">
      <c r="B43" s="156">
        <v>27</v>
      </c>
      <c r="C43" s="68" t="str">
        <f>A.1_Update!C43</f>
        <v>KARSO DIMULYO</v>
      </c>
      <c r="D43" s="172">
        <f>IF('Form FGD RT Versi 1 Lembar A3'!AR37="","",'Form FGD RT Versi 1 Lembar A3'!AR37)</f>
        <v>1</v>
      </c>
      <c r="E43" s="365" t="str">
        <f>IF('Form FGD RT Versi 1 Lembar A3'!AS37="","",'Form FGD RT Versi 1 Lembar A3'!AS37)</f>
        <v/>
      </c>
      <c r="F43" s="813" t="str">
        <f>IF('Form FGD RT Versi 1 Lembar A3'!AT37="","",'Form FGD RT Versi 1 Lembar A3'!AT37)</f>
        <v/>
      </c>
      <c r="G43" s="376">
        <f t="shared" si="0"/>
        <v>1</v>
      </c>
      <c r="H43" s="61">
        <f>IF('Form FGD RT Versi 1 Lembar A3'!AU37="","",'Form FGD RT Versi 1 Lembar A3'!AU37)</f>
        <v>1</v>
      </c>
      <c r="I43" s="358" t="str">
        <f>IF('Form FGD RT Versi 1 Lembar A3'!AV37="","",'Form FGD RT Versi 1 Lembar A3'!AV37)</f>
        <v/>
      </c>
      <c r="J43" s="61">
        <f>IF('Form FGD RT Versi 1 Lembar A3'!AW37="","",'Form FGD RT Versi 1 Lembar A3'!AW37)</f>
        <v>1</v>
      </c>
      <c r="K43" s="359" t="str">
        <f>IF('Form FGD RT Versi 1 Lembar A3'!AX37="","",'Form FGD RT Versi 1 Lembar A3'!AX37)</f>
        <v/>
      </c>
      <c r="L43" s="368">
        <f t="shared" si="1"/>
        <v>1</v>
      </c>
      <c r="M43" s="89"/>
      <c r="N43" s="427"/>
    </row>
    <row r="44" spans="2:14" ht="18.75" customHeight="1" x14ac:dyDescent="0.25">
      <c r="B44" s="156">
        <v>28</v>
      </c>
      <c r="C44" s="68" t="str">
        <f>A.1_Update!C44</f>
        <v>NGADINO</v>
      </c>
      <c r="D44" s="172">
        <f>IF('Form FGD RT Versi 1 Lembar A3'!AR38="","",'Form FGD RT Versi 1 Lembar A3'!AR38)</f>
        <v>1</v>
      </c>
      <c r="E44" s="365" t="str">
        <f>IF('Form FGD RT Versi 1 Lembar A3'!AS38="","",'Form FGD RT Versi 1 Lembar A3'!AS38)</f>
        <v/>
      </c>
      <c r="F44" s="813" t="str">
        <f>IF('Form FGD RT Versi 1 Lembar A3'!AT38="","",'Form FGD RT Versi 1 Lembar A3'!AT38)</f>
        <v/>
      </c>
      <c r="G44" s="376">
        <f t="shared" si="0"/>
        <v>1</v>
      </c>
      <c r="H44" s="61">
        <f>IF('Form FGD RT Versi 1 Lembar A3'!AU38="","",'Form FGD RT Versi 1 Lembar A3'!AU38)</f>
        <v>1</v>
      </c>
      <c r="I44" s="358" t="str">
        <f>IF('Form FGD RT Versi 1 Lembar A3'!AV38="","",'Form FGD RT Versi 1 Lembar A3'!AV38)</f>
        <v/>
      </c>
      <c r="J44" s="61">
        <f>IF('Form FGD RT Versi 1 Lembar A3'!AW38="","",'Form FGD RT Versi 1 Lembar A3'!AW38)</f>
        <v>1</v>
      </c>
      <c r="K44" s="359" t="str">
        <f>IF('Form FGD RT Versi 1 Lembar A3'!AX38="","",'Form FGD RT Versi 1 Lembar A3'!AX38)</f>
        <v/>
      </c>
      <c r="L44" s="368">
        <f t="shared" si="1"/>
        <v>1</v>
      </c>
      <c r="M44" s="89"/>
      <c r="N44" s="427"/>
    </row>
    <row r="45" spans="2:14" ht="18.75" customHeight="1" x14ac:dyDescent="0.25">
      <c r="B45" s="156">
        <v>29</v>
      </c>
      <c r="C45" s="68" t="str">
        <f>A.1_Update!C45</f>
        <v>SUPARMO</v>
      </c>
      <c r="D45" s="172">
        <f>IF('Form FGD RT Versi 1 Lembar A3'!AR39="","",'Form FGD RT Versi 1 Lembar A3'!AR39)</f>
        <v>1</v>
      </c>
      <c r="E45" s="365" t="str">
        <f>IF('Form FGD RT Versi 1 Lembar A3'!AS39="","",'Form FGD RT Versi 1 Lembar A3'!AS39)</f>
        <v/>
      </c>
      <c r="F45" s="813" t="str">
        <f>IF('Form FGD RT Versi 1 Lembar A3'!AT39="","",'Form FGD RT Versi 1 Lembar A3'!AT39)</f>
        <v/>
      </c>
      <c r="G45" s="376">
        <f t="shared" si="0"/>
        <v>1</v>
      </c>
      <c r="H45" s="61">
        <f>IF('Form FGD RT Versi 1 Lembar A3'!AU39="","",'Form FGD RT Versi 1 Lembar A3'!AU39)</f>
        <v>1</v>
      </c>
      <c r="I45" s="358" t="str">
        <f>IF('Form FGD RT Versi 1 Lembar A3'!AV39="","",'Form FGD RT Versi 1 Lembar A3'!AV39)</f>
        <v/>
      </c>
      <c r="J45" s="61">
        <f>IF('Form FGD RT Versi 1 Lembar A3'!AW39="","",'Form FGD RT Versi 1 Lembar A3'!AW39)</f>
        <v>1</v>
      </c>
      <c r="K45" s="359" t="str">
        <f>IF('Form FGD RT Versi 1 Lembar A3'!AX39="","",'Form FGD RT Versi 1 Lembar A3'!AX39)</f>
        <v/>
      </c>
      <c r="L45" s="368">
        <f t="shared" si="1"/>
        <v>1</v>
      </c>
      <c r="M45" s="89"/>
      <c r="N45" s="427"/>
    </row>
    <row r="46" spans="2:14" ht="18.75" customHeight="1" x14ac:dyDescent="0.25">
      <c r="B46" s="156">
        <v>30</v>
      </c>
      <c r="C46" s="68" t="str">
        <f>A.1_Update!C46</f>
        <v>WIJI NARNO WIYONO</v>
      </c>
      <c r="D46" s="172">
        <f>IF('Form FGD RT Versi 1 Lembar A3'!AR40="","",'Form FGD RT Versi 1 Lembar A3'!AR40)</f>
        <v>1</v>
      </c>
      <c r="E46" s="365" t="str">
        <f>IF('Form FGD RT Versi 1 Lembar A3'!AS40="","",'Form FGD RT Versi 1 Lembar A3'!AS40)</f>
        <v/>
      </c>
      <c r="F46" s="813" t="str">
        <f>IF('Form FGD RT Versi 1 Lembar A3'!AT40="","",'Form FGD RT Versi 1 Lembar A3'!AT40)</f>
        <v/>
      </c>
      <c r="G46" s="376">
        <f t="shared" si="0"/>
        <v>1</v>
      </c>
      <c r="H46" s="61">
        <f>IF('Form FGD RT Versi 1 Lembar A3'!AU40="","",'Form FGD RT Versi 1 Lembar A3'!AU40)</f>
        <v>1</v>
      </c>
      <c r="I46" s="358" t="str">
        <f>IF('Form FGD RT Versi 1 Lembar A3'!AV40="","",'Form FGD RT Versi 1 Lembar A3'!AV40)</f>
        <v/>
      </c>
      <c r="J46" s="61">
        <f>IF('Form FGD RT Versi 1 Lembar A3'!AW40="","",'Form FGD RT Versi 1 Lembar A3'!AW40)</f>
        <v>1</v>
      </c>
      <c r="K46" s="359" t="str">
        <f>IF('Form FGD RT Versi 1 Lembar A3'!AX40="","",'Form FGD RT Versi 1 Lembar A3'!AX40)</f>
        <v/>
      </c>
      <c r="L46" s="368">
        <f t="shared" si="1"/>
        <v>1</v>
      </c>
      <c r="M46" s="89"/>
      <c r="N46" s="427"/>
    </row>
    <row r="47" spans="2:14" ht="18.75" customHeight="1" x14ac:dyDescent="0.25">
      <c r="B47" s="156">
        <v>31</v>
      </c>
      <c r="C47" s="68" t="str">
        <f>A.1_Update!C47</f>
        <v>SUKIMIN AL SAMIDI</v>
      </c>
      <c r="D47" s="172">
        <f>IF('Form FGD RT Versi 1 Lembar A3'!AR41="","",'Form FGD RT Versi 1 Lembar A3'!AR41)</f>
        <v>1</v>
      </c>
      <c r="E47" s="365" t="str">
        <f>IF('Form FGD RT Versi 1 Lembar A3'!AS41="","",'Form FGD RT Versi 1 Lembar A3'!AS41)</f>
        <v/>
      </c>
      <c r="F47" s="813" t="str">
        <f>IF('Form FGD RT Versi 1 Lembar A3'!AT41="","",'Form FGD RT Versi 1 Lembar A3'!AT41)</f>
        <v/>
      </c>
      <c r="G47" s="376">
        <f t="shared" si="0"/>
        <v>1</v>
      </c>
      <c r="H47" s="61">
        <f>IF('Form FGD RT Versi 1 Lembar A3'!AU41="","",'Form FGD RT Versi 1 Lembar A3'!AU41)</f>
        <v>1</v>
      </c>
      <c r="I47" s="358" t="str">
        <f>IF('Form FGD RT Versi 1 Lembar A3'!AV41="","",'Form FGD RT Versi 1 Lembar A3'!AV41)</f>
        <v/>
      </c>
      <c r="J47" s="61">
        <f>IF('Form FGD RT Versi 1 Lembar A3'!AW41="","",'Form FGD RT Versi 1 Lembar A3'!AW41)</f>
        <v>1</v>
      </c>
      <c r="K47" s="359" t="str">
        <f>IF('Form FGD RT Versi 1 Lembar A3'!AX41="","",'Form FGD RT Versi 1 Lembar A3'!AX41)</f>
        <v/>
      </c>
      <c r="L47" s="368">
        <f t="shared" si="1"/>
        <v>1</v>
      </c>
      <c r="M47" s="89"/>
      <c r="N47" s="427"/>
    </row>
    <row r="48" spans="2:14" ht="18.75" customHeight="1" x14ac:dyDescent="0.25">
      <c r="B48" s="156">
        <v>32</v>
      </c>
      <c r="C48" s="68" t="str">
        <f>A.1_Update!C48</f>
        <v>WARNO SUWIRYO</v>
      </c>
      <c r="D48" s="172">
        <f>IF('Form FGD RT Versi 1 Lembar A3'!AR42="","",'Form FGD RT Versi 1 Lembar A3'!AR42)</f>
        <v>1</v>
      </c>
      <c r="E48" s="365" t="str">
        <f>IF('Form FGD RT Versi 1 Lembar A3'!AS42="","",'Form FGD RT Versi 1 Lembar A3'!AS42)</f>
        <v/>
      </c>
      <c r="F48" s="813" t="str">
        <f>IF('Form FGD RT Versi 1 Lembar A3'!AT42="","",'Form FGD RT Versi 1 Lembar A3'!AT42)</f>
        <v/>
      </c>
      <c r="G48" s="376">
        <f t="shared" si="0"/>
        <v>1</v>
      </c>
      <c r="H48" s="61">
        <f>IF('Form FGD RT Versi 1 Lembar A3'!AU42="","",'Form FGD RT Versi 1 Lembar A3'!AU42)</f>
        <v>1</v>
      </c>
      <c r="I48" s="358" t="str">
        <f>IF('Form FGD RT Versi 1 Lembar A3'!AV42="","",'Form FGD RT Versi 1 Lembar A3'!AV42)</f>
        <v/>
      </c>
      <c r="J48" s="61">
        <f>IF('Form FGD RT Versi 1 Lembar A3'!AW42="","",'Form FGD RT Versi 1 Lembar A3'!AW42)</f>
        <v>1</v>
      </c>
      <c r="K48" s="359" t="str">
        <f>IF('Form FGD RT Versi 1 Lembar A3'!AX42="","",'Form FGD RT Versi 1 Lembar A3'!AX42)</f>
        <v/>
      </c>
      <c r="L48" s="368">
        <f t="shared" si="1"/>
        <v>1</v>
      </c>
      <c r="M48" s="89"/>
      <c r="N48" s="427"/>
    </row>
    <row r="49" spans="2:14" ht="18.75" customHeight="1" x14ac:dyDescent="0.25">
      <c r="B49" s="156">
        <v>33</v>
      </c>
      <c r="C49" s="68" t="str">
        <f>A.1_Update!C49</f>
        <v>MARTO PAWIRO</v>
      </c>
      <c r="D49" s="172">
        <f>IF('Form FGD RT Versi 1 Lembar A3'!AR43="","",'Form FGD RT Versi 1 Lembar A3'!AR43)</f>
        <v>1</v>
      </c>
      <c r="E49" s="365" t="str">
        <f>IF('Form FGD RT Versi 1 Lembar A3'!AS43="","",'Form FGD RT Versi 1 Lembar A3'!AS43)</f>
        <v/>
      </c>
      <c r="F49" s="813" t="str">
        <f>IF('Form FGD RT Versi 1 Lembar A3'!AT43="","",'Form FGD RT Versi 1 Lembar A3'!AT43)</f>
        <v/>
      </c>
      <c r="G49" s="376">
        <f t="shared" si="0"/>
        <v>1</v>
      </c>
      <c r="H49" s="61">
        <f>IF('Form FGD RT Versi 1 Lembar A3'!AU43="","",'Form FGD RT Versi 1 Lembar A3'!AU43)</f>
        <v>1</v>
      </c>
      <c r="I49" s="358" t="str">
        <f>IF('Form FGD RT Versi 1 Lembar A3'!AV43="","",'Form FGD RT Versi 1 Lembar A3'!AV43)</f>
        <v/>
      </c>
      <c r="J49" s="61">
        <f>IF('Form FGD RT Versi 1 Lembar A3'!AW43="","",'Form FGD RT Versi 1 Lembar A3'!AW43)</f>
        <v>1</v>
      </c>
      <c r="K49" s="359" t="str">
        <f>IF('Form FGD RT Versi 1 Lembar A3'!AX43="","",'Form FGD RT Versi 1 Lembar A3'!AX43)</f>
        <v/>
      </c>
      <c r="L49" s="368">
        <f t="shared" si="1"/>
        <v>1</v>
      </c>
      <c r="M49" s="89"/>
      <c r="N49" s="427"/>
    </row>
    <row r="50" spans="2:14" ht="18.75" customHeight="1" x14ac:dyDescent="0.25">
      <c r="B50" s="156">
        <v>34</v>
      </c>
      <c r="C50" s="68" t="str">
        <f>A.1_Update!C50</f>
        <v>ALI MAHMUDI</v>
      </c>
      <c r="D50" s="172">
        <f>IF('Form FGD RT Versi 1 Lembar A3'!AR44="","",'Form FGD RT Versi 1 Lembar A3'!AR44)</f>
        <v>1</v>
      </c>
      <c r="E50" s="365" t="str">
        <f>IF('Form FGD RT Versi 1 Lembar A3'!AS44="","",'Form FGD RT Versi 1 Lembar A3'!AS44)</f>
        <v/>
      </c>
      <c r="F50" s="813" t="str">
        <f>IF('Form FGD RT Versi 1 Lembar A3'!AT44="","",'Form FGD RT Versi 1 Lembar A3'!AT44)</f>
        <v/>
      </c>
      <c r="G50" s="376">
        <f t="shared" si="0"/>
        <v>1</v>
      </c>
      <c r="H50" s="61">
        <f>IF('Form FGD RT Versi 1 Lembar A3'!AU44="","",'Form FGD RT Versi 1 Lembar A3'!AU44)</f>
        <v>1</v>
      </c>
      <c r="I50" s="358" t="str">
        <f>IF('Form FGD RT Versi 1 Lembar A3'!AV44="","",'Form FGD RT Versi 1 Lembar A3'!AV44)</f>
        <v/>
      </c>
      <c r="J50" s="61">
        <f>IF('Form FGD RT Versi 1 Lembar A3'!AW44="","",'Form FGD RT Versi 1 Lembar A3'!AW44)</f>
        <v>1</v>
      </c>
      <c r="K50" s="359" t="str">
        <f>IF('Form FGD RT Versi 1 Lembar A3'!AX44="","",'Form FGD RT Versi 1 Lembar A3'!AX44)</f>
        <v/>
      </c>
      <c r="L50" s="368">
        <f t="shared" si="1"/>
        <v>1</v>
      </c>
      <c r="M50" s="89"/>
      <c r="N50" s="427"/>
    </row>
    <row r="51" spans="2:14" ht="18.75" customHeight="1" x14ac:dyDescent="0.25">
      <c r="B51" s="156">
        <v>35</v>
      </c>
      <c r="C51" s="68" t="str">
        <f>A.1_Update!C51</f>
        <v>AGUS SETIYONO</v>
      </c>
      <c r="D51" s="172">
        <f>IF('Form FGD RT Versi 1 Lembar A3'!AR45="","",'Form FGD RT Versi 1 Lembar A3'!AR45)</f>
        <v>1</v>
      </c>
      <c r="E51" s="365" t="str">
        <f>IF('Form FGD RT Versi 1 Lembar A3'!AS45="","",'Form FGD RT Versi 1 Lembar A3'!AS45)</f>
        <v/>
      </c>
      <c r="F51" s="813" t="str">
        <f>IF('Form FGD RT Versi 1 Lembar A3'!AT45="","",'Form FGD RT Versi 1 Lembar A3'!AT45)</f>
        <v/>
      </c>
      <c r="G51" s="376">
        <f t="shared" si="0"/>
        <v>1</v>
      </c>
      <c r="H51" s="61">
        <f>IF('Form FGD RT Versi 1 Lembar A3'!AU45="","",'Form FGD RT Versi 1 Lembar A3'!AU45)</f>
        <v>1</v>
      </c>
      <c r="I51" s="358" t="str">
        <f>IF('Form FGD RT Versi 1 Lembar A3'!AV45="","",'Form FGD RT Versi 1 Lembar A3'!AV45)</f>
        <v/>
      </c>
      <c r="J51" s="61">
        <f>IF('Form FGD RT Versi 1 Lembar A3'!AW45="","",'Form FGD RT Versi 1 Lembar A3'!AW45)</f>
        <v>1</v>
      </c>
      <c r="K51" s="359" t="str">
        <f>IF('Form FGD RT Versi 1 Lembar A3'!AX45="","",'Form FGD RT Versi 1 Lembar A3'!AX45)</f>
        <v/>
      </c>
      <c r="L51" s="368">
        <f t="shared" si="1"/>
        <v>1</v>
      </c>
      <c r="M51" s="89"/>
      <c r="N51" s="427"/>
    </row>
    <row r="52" spans="2:14" ht="18.75" customHeight="1" x14ac:dyDescent="0.25">
      <c r="B52" s="156">
        <v>36</v>
      </c>
      <c r="C52" s="68" t="str">
        <f>A.1_Update!C52</f>
        <v>DUWI TEGUH SANTOSO</v>
      </c>
      <c r="D52" s="172">
        <f>IF('Form FGD RT Versi 1 Lembar A3'!AR46="","",'Form FGD RT Versi 1 Lembar A3'!AR46)</f>
        <v>1</v>
      </c>
      <c r="E52" s="365" t="str">
        <f>IF('Form FGD RT Versi 1 Lembar A3'!AS46="","",'Form FGD RT Versi 1 Lembar A3'!AS46)</f>
        <v/>
      </c>
      <c r="F52" s="813" t="str">
        <f>IF('Form FGD RT Versi 1 Lembar A3'!AT46="","",'Form FGD RT Versi 1 Lembar A3'!AT46)</f>
        <v/>
      </c>
      <c r="G52" s="376">
        <f t="shared" si="0"/>
        <v>1</v>
      </c>
      <c r="H52" s="61">
        <f>IF('Form FGD RT Versi 1 Lembar A3'!AU46="","",'Form FGD RT Versi 1 Lembar A3'!AU46)</f>
        <v>1</v>
      </c>
      <c r="I52" s="358" t="str">
        <f>IF('Form FGD RT Versi 1 Lembar A3'!AV46="","",'Form FGD RT Versi 1 Lembar A3'!AV46)</f>
        <v/>
      </c>
      <c r="J52" s="61">
        <f>IF('Form FGD RT Versi 1 Lembar A3'!AW46="","",'Form FGD RT Versi 1 Lembar A3'!AW46)</f>
        <v>1</v>
      </c>
      <c r="K52" s="359" t="str">
        <f>IF('Form FGD RT Versi 1 Lembar A3'!AX46="","",'Form FGD RT Versi 1 Lembar A3'!AX46)</f>
        <v/>
      </c>
      <c r="L52" s="368">
        <f t="shared" si="1"/>
        <v>1</v>
      </c>
      <c r="M52" s="89"/>
      <c r="N52" s="427"/>
    </row>
    <row r="53" spans="2:14" ht="18.75" customHeight="1" x14ac:dyDescent="0.25">
      <c r="B53" s="156">
        <v>37</v>
      </c>
      <c r="C53" s="68" t="str">
        <f>A.1_Update!C53</f>
        <v>SIGIT SUYANTO</v>
      </c>
      <c r="D53" s="172">
        <f>IF('Form FGD RT Versi 1 Lembar A3'!AR47="","",'Form FGD RT Versi 1 Lembar A3'!AR47)</f>
        <v>1</v>
      </c>
      <c r="E53" s="365" t="str">
        <f>IF('Form FGD RT Versi 1 Lembar A3'!AS47="","",'Form FGD RT Versi 1 Lembar A3'!AS47)</f>
        <v/>
      </c>
      <c r="F53" s="813" t="str">
        <f>IF('Form FGD RT Versi 1 Lembar A3'!AT47="","",'Form FGD RT Versi 1 Lembar A3'!AT47)</f>
        <v/>
      </c>
      <c r="G53" s="376">
        <f t="shared" si="0"/>
        <v>1</v>
      </c>
      <c r="H53" s="61">
        <f>IF('Form FGD RT Versi 1 Lembar A3'!AU47="","",'Form FGD RT Versi 1 Lembar A3'!AU47)</f>
        <v>1</v>
      </c>
      <c r="I53" s="358" t="str">
        <f>IF('Form FGD RT Versi 1 Lembar A3'!AV47="","",'Form FGD RT Versi 1 Lembar A3'!AV47)</f>
        <v/>
      </c>
      <c r="J53" s="61">
        <f>IF('Form FGD RT Versi 1 Lembar A3'!AW47="","",'Form FGD RT Versi 1 Lembar A3'!AW47)</f>
        <v>1</v>
      </c>
      <c r="K53" s="359" t="str">
        <f>IF('Form FGD RT Versi 1 Lembar A3'!AX47="","",'Form FGD RT Versi 1 Lembar A3'!AX47)</f>
        <v/>
      </c>
      <c r="L53" s="368">
        <f t="shared" si="1"/>
        <v>1</v>
      </c>
      <c r="M53" s="89"/>
      <c r="N53" s="427"/>
    </row>
    <row r="54" spans="2:14" ht="18.75" customHeight="1" x14ac:dyDescent="0.25">
      <c r="B54" s="156">
        <v>38</v>
      </c>
      <c r="C54" s="68" t="str">
        <f>A.1_Update!C54</f>
        <v>ISMADI</v>
      </c>
      <c r="D54" s="172">
        <f>IF('Form FGD RT Versi 1 Lembar A3'!AR48="","",'Form FGD RT Versi 1 Lembar A3'!AR48)</f>
        <v>1</v>
      </c>
      <c r="E54" s="365" t="str">
        <f>IF('Form FGD RT Versi 1 Lembar A3'!AS48="","",'Form FGD RT Versi 1 Lembar A3'!AS48)</f>
        <v/>
      </c>
      <c r="F54" s="813" t="str">
        <f>IF('Form FGD RT Versi 1 Lembar A3'!AT48="","",'Form FGD RT Versi 1 Lembar A3'!AT48)</f>
        <v/>
      </c>
      <c r="G54" s="376">
        <f t="shared" si="0"/>
        <v>1</v>
      </c>
      <c r="H54" s="61">
        <f>IF('Form FGD RT Versi 1 Lembar A3'!AU48="","",'Form FGD RT Versi 1 Lembar A3'!AU48)</f>
        <v>1</v>
      </c>
      <c r="I54" s="358" t="str">
        <f>IF('Form FGD RT Versi 1 Lembar A3'!AV48="","",'Form FGD RT Versi 1 Lembar A3'!AV48)</f>
        <v/>
      </c>
      <c r="J54" s="61">
        <f>IF('Form FGD RT Versi 1 Lembar A3'!AW48="","",'Form FGD RT Versi 1 Lembar A3'!AW48)</f>
        <v>1</v>
      </c>
      <c r="K54" s="359" t="str">
        <f>IF('Form FGD RT Versi 1 Lembar A3'!AX48="","",'Form FGD RT Versi 1 Lembar A3'!AX48)</f>
        <v/>
      </c>
      <c r="L54" s="368">
        <f t="shared" si="1"/>
        <v>1</v>
      </c>
      <c r="M54" s="89"/>
      <c r="N54" s="427"/>
    </row>
    <row r="55" spans="2:14" ht="18.75" customHeight="1" x14ac:dyDescent="0.25">
      <c r="B55" s="156">
        <v>39</v>
      </c>
      <c r="C55" s="68" t="str">
        <f>A.1_Update!C55</f>
        <v>SULTONI</v>
      </c>
      <c r="D55" s="172">
        <f>IF('Form FGD RT Versi 1 Lembar A3'!AR49="","",'Form FGD RT Versi 1 Lembar A3'!AR49)</f>
        <v>1</v>
      </c>
      <c r="E55" s="365" t="str">
        <f>IF('Form FGD RT Versi 1 Lembar A3'!AS49="","",'Form FGD RT Versi 1 Lembar A3'!AS49)</f>
        <v/>
      </c>
      <c r="F55" s="813" t="str">
        <f>IF('Form FGD RT Versi 1 Lembar A3'!AT49="","",'Form FGD RT Versi 1 Lembar A3'!AT49)</f>
        <v/>
      </c>
      <c r="G55" s="376">
        <f t="shared" si="0"/>
        <v>1</v>
      </c>
      <c r="H55" s="61">
        <f>IF('Form FGD RT Versi 1 Lembar A3'!AU49="","",'Form FGD RT Versi 1 Lembar A3'!AU49)</f>
        <v>1</v>
      </c>
      <c r="I55" s="358" t="str">
        <f>IF('Form FGD RT Versi 1 Lembar A3'!AV49="","",'Form FGD RT Versi 1 Lembar A3'!AV49)</f>
        <v/>
      </c>
      <c r="J55" s="61">
        <f>IF('Form FGD RT Versi 1 Lembar A3'!AW49="","",'Form FGD RT Versi 1 Lembar A3'!AW49)</f>
        <v>1</v>
      </c>
      <c r="K55" s="359" t="str">
        <f>IF('Form FGD RT Versi 1 Lembar A3'!AX49="","",'Form FGD RT Versi 1 Lembar A3'!AX49)</f>
        <v/>
      </c>
      <c r="L55" s="368">
        <f t="shared" si="1"/>
        <v>1</v>
      </c>
      <c r="M55" s="89"/>
      <c r="N55" s="427"/>
    </row>
    <row r="56" spans="2:14" ht="18.75" customHeight="1" x14ac:dyDescent="0.25">
      <c r="B56" s="156">
        <v>40</v>
      </c>
      <c r="C56" s="68" t="str">
        <f>A.1_Update!C56</f>
        <v>PUJIANTO</v>
      </c>
      <c r="D56" s="172">
        <f>IF('Form FGD RT Versi 1 Lembar A3'!AR50="","",'Form FGD RT Versi 1 Lembar A3'!AR50)</f>
        <v>1</v>
      </c>
      <c r="E56" s="365" t="str">
        <f>IF('Form FGD RT Versi 1 Lembar A3'!AS50="","",'Form FGD RT Versi 1 Lembar A3'!AS50)</f>
        <v/>
      </c>
      <c r="F56" s="813" t="str">
        <f>IF('Form FGD RT Versi 1 Lembar A3'!AT50="","",'Form FGD RT Versi 1 Lembar A3'!AT50)</f>
        <v/>
      </c>
      <c r="G56" s="376">
        <f t="shared" si="0"/>
        <v>1</v>
      </c>
      <c r="H56" s="61">
        <f>IF('Form FGD RT Versi 1 Lembar A3'!AU50="","",'Form FGD RT Versi 1 Lembar A3'!AU50)</f>
        <v>1</v>
      </c>
      <c r="I56" s="358" t="str">
        <f>IF('Form FGD RT Versi 1 Lembar A3'!AV50="","",'Form FGD RT Versi 1 Lembar A3'!AV50)</f>
        <v/>
      </c>
      <c r="J56" s="61">
        <f>IF('Form FGD RT Versi 1 Lembar A3'!AW50="","",'Form FGD RT Versi 1 Lembar A3'!AW50)</f>
        <v>1</v>
      </c>
      <c r="K56" s="359" t="str">
        <f>IF('Form FGD RT Versi 1 Lembar A3'!AX50="","",'Form FGD RT Versi 1 Lembar A3'!AX50)</f>
        <v/>
      </c>
      <c r="L56" s="368">
        <f t="shared" si="1"/>
        <v>1</v>
      </c>
      <c r="M56" s="89"/>
      <c r="N56" s="427"/>
    </row>
    <row r="57" spans="2:14" ht="18.75" customHeight="1" x14ac:dyDescent="0.25">
      <c r="B57" s="156">
        <v>41</v>
      </c>
      <c r="C57" s="68" t="str">
        <f>A.1_Update!C57</f>
        <v/>
      </c>
      <c r="D57" s="172" t="str">
        <f>IF('Form FGD RT Versi 1 Lembar A3'!AR51="","",'Form FGD RT Versi 1 Lembar A3'!AR51)</f>
        <v/>
      </c>
      <c r="E57" s="365" t="str">
        <f>IF('Form FGD RT Versi 1 Lembar A3'!AS51="","",'Form FGD RT Versi 1 Lembar A3'!AS51)</f>
        <v/>
      </c>
      <c r="F57" s="813" t="str">
        <f>IF('Form FGD RT Versi 1 Lembar A3'!AT51="","",'Form FGD RT Versi 1 Lembar A3'!AT51)</f>
        <v/>
      </c>
      <c r="G57" s="376" t="str">
        <f t="shared" si="0"/>
        <v/>
      </c>
      <c r="H57" s="61" t="str">
        <f>IF('Form FGD RT Versi 1 Lembar A3'!AU51="","",'Form FGD RT Versi 1 Lembar A3'!AU51)</f>
        <v/>
      </c>
      <c r="I57" s="358" t="str">
        <f>IF('Form FGD RT Versi 1 Lembar A3'!AV51="","",'Form FGD RT Versi 1 Lembar A3'!AV51)</f>
        <v/>
      </c>
      <c r="J57" s="61" t="str">
        <f>IF('Form FGD RT Versi 1 Lembar A3'!AW51="","",'Form FGD RT Versi 1 Lembar A3'!AW51)</f>
        <v/>
      </c>
      <c r="K57" s="359" t="str">
        <f>IF('Form FGD RT Versi 1 Lembar A3'!AX51="","",'Form FGD RT Versi 1 Lembar A3'!AX51)</f>
        <v/>
      </c>
      <c r="L57" s="368" t="str">
        <f t="shared" si="1"/>
        <v/>
      </c>
      <c r="M57" s="89"/>
      <c r="N57" s="427"/>
    </row>
    <row r="58" spans="2:14" ht="18.75" customHeight="1" x14ac:dyDescent="0.25">
      <c r="B58" s="156">
        <v>42</v>
      </c>
      <c r="C58" s="68" t="str">
        <f>A.1_Update!C58</f>
        <v/>
      </c>
      <c r="D58" s="172" t="str">
        <f>IF('Form FGD RT Versi 1 Lembar A3'!AR52="","",'Form FGD RT Versi 1 Lembar A3'!AR52)</f>
        <v/>
      </c>
      <c r="E58" s="365" t="str">
        <f>IF('Form FGD RT Versi 1 Lembar A3'!AS52="","",'Form FGD RT Versi 1 Lembar A3'!AS52)</f>
        <v/>
      </c>
      <c r="F58" s="813" t="str">
        <f>IF('Form FGD RT Versi 1 Lembar A3'!AT52="","",'Form FGD RT Versi 1 Lembar A3'!AT52)</f>
        <v/>
      </c>
      <c r="G58" s="376" t="str">
        <f t="shared" si="0"/>
        <v/>
      </c>
      <c r="H58" s="61" t="str">
        <f>IF('Form FGD RT Versi 1 Lembar A3'!AU52="","",'Form FGD RT Versi 1 Lembar A3'!AU52)</f>
        <v/>
      </c>
      <c r="I58" s="358" t="str">
        <f>IF('Form FGD RT Versi 1 Lembar A3'!AV52="","",'Form FGD RT Versi 1 Lembar A3'!AV52)</f>
        <v/>
      </c>
      <c r="J58" s="61" t="str">
        <f>IF('Form FGD RT Versi 1 Lembar A3'!AW52="","",'Form FGD RT Versi 1 Lembar A3'!AW52)</f>
        <v/>
      </c>
      <c r="K58" s="359" t="str">
        <f>IF('Form FGD RT Versi 1 Lembar A3'!AX52="","",'Form FGD RT Versi 1 Lembar A3'!AX52)</f>
        <v/>
      </c>
      <c r="L58" s="368" t="str">
        <f t="shared" si="1"/>
        <v/>
      </c>
      <c r="M58" s="89"/>
      <c r="N58" s="427"/>
    </row>
    <row r="59" spans="2:14" ht="18.75" customHeight="1" x14ac:dyDescent="0.25">
      <c r="B59" s="156">
        <v>43</v>
      </c>
      <c r="C59" s="68" t="str">
        <f>A.1_Update!C59</f>
        <v/>
      </c>
      <c r="D59" s="172" t="str">
        <f>IF('Form FGD RT Versi 1 Lembar A3'!AR53="","",'Form FGD RT Versi 1 Lembar A3'!AR53)</f>
        <v/>
      </c>
      <c r="E59" s="365" t="str">
        <f>IF('Form FGD RT Versi 1 Lembar A3'!AS53="","",'Form FGD RT Versi 1 Lembar A3'!AS53)</f>
        <v/>
      </c>
      <c r="F59" s="813" t="str">
        <f>IF('Form FGD RT Versi 1 Lembar A3'!AT53="","",'Form FGD RT Versi 1 Lembar A3'!AT53)</f>
        <v/>
      </c>
      <c r="G59" s="376" t="str">
        <f t="shared" si="0"/>
        <v/>
      </c>
      <c r="H59" s="61" t="str">
        <f>IF('Form FGD RT Versi 1 Lembar A3'!AU53="","",'Form FGD RT Versi 1 Lembar A3'!AU53)</f>
        <v/>
      </c>
      <c r="I59" s="358" t="str">
        <f>IF('Form FGD RT Versi 1 Lembar A3'!AV53="","",'Form FGD RT Versi 1 Lembar A3'!AV53)</f>
        <v/>
      </c>
      <c r="J59" s="61" t="str">
        <f>IF('Form FGD RT Versi 1 Lembar A3'!AW53="","",'Form FGD RT Versi 1 Lembar A3'!AW53)</f>
        <v/>
      </c>
      <c r="K59" s="359" t="str">
        <f>IF('Form FGD RT Versi 1 Lembar A3'!AX53="","",'Form FGD RT Versi 1 Lembar A3'!AX53)</f>
        <v/>
      </c>
      <c r="L59" s="368" t="str">
        <f t="shared" si="1"/>
        <v/>
      </c>
      <c r="M59" s="89"/>
      <c r="N59" s="427"/>
    </row>
    <row r="60" spans="2:14" ht="18.75" customHeight="1" x14ac:dyDescent="0.25">
      <c r="B60" s="156">
        <v>44</v>
      </c>
      <c r="C60" s="68" t="str">
        <f>A.1_Update!C60</f>
        <v/>
      </c>
      <c r="D60" s="172" t="str">
        <f>IF('Form FGD RT Versi 1 Lembar A3'!AR54="","",'Form FGD RT Versi 1 Lembar A3'!AR54)</f>
        <v/>
      </c>
      <c r="E60" s="365" t="str">
        <f>IF('Form FGD RT Versi 1 Lembar A3'!AS54="","",'Form FGD RT Versi 1 Lembar A3'!AS54)</f>
        <v/>
      </c>
      <c r="F60" s="813" t="str">
        <f>IF('Form FGD RT Versi 1 Lembar A3'!AT54="","",'Form FGD RT Versi 1 Lembar A3'!AT54)</f>
        <v/>
      </c>
      <c r="G60" s="376" t="str">
        <f t="shared" si="0"/>
        <v/>
      </c>
      <c r="H60" s="61" t="str">
        <f>IF('Form FGD RT Versi 1 Lembar A3'!AU54="","",'Form FGD RT Versi 1 Lembar A3'!AU54)</f>
        <v/>
      </c>
      <c r="I60" s="358" t="str">
        <f>IF('Form FGD RT Versi 1 Lembar A3'!AV54="","",'Form FGD RT Versi 1 Lembar A3'!AV54)</f>
        <v/>
      </c>
      <c r="J60" s="61" t="str">
        <f>IF('Form FGD RT Versi 1 Lembar A3'!AW54="","",'Form FGD RT Versi 1 Lembar A3'!AW54)</f>
        <v/>
      </c>
      <c r="K60" s="359" t="str">
        <f>IF('Form FGD RT Versi 1 Lembar A3'!AX54="","",'Form FGD RT Versi 1 Lembar A3'!AX54)</f>
        <v/>
      </c>
      <c r="L60" s="368" t="str">
        <f t="shared" si="1"/>
        <v/>
      </c>
      <c r="M60" s="89"/>
      <c r="N60" s="427"/>
    </row>
    <row r="61" spans="2:14" ht="18.75" customHeight="1" x14ac:dyDescent="0.25">
      <c r="B61" s="156">
        <v>45</v>
      </c>
      <c r="C61" s="68" t="str">
        <f>A.1_Update!C61</f>
        <v/>
      </c>
      <c r="D61" s="172" t="str">
        <f>IF('Form FGD RT Versi 1 Lembar A3'!AR55="","",'Form FGD RT Versi 1 Lembar A3'!AR55)</f>
        <v/>
      </c>
      <c r="E61" s="365" t="str">
        <f>IF('Form FGD RT Versi 1 Lembar A3'!AS55="","",'Form FGD RT Versi 1 Lembar A3'!AS55)</f>
        <v/>
      </c>
      <c r="F61" s="813" t="str">
        <f>IF('Form FGD RT Versi 1 Lembar A3'!AT55="","",'Form FGD RT Versi 1 Lembar A3'!AT55)</f>
        <v/>
      </c>
      <c r="G61" s="376" t="str">
        <f t="shared" si="0"/>
        <v/>
      </c>
      <c r="H61" s="61" t="str">
        <f>IF('Form FGD RT Versi 1 Lembar A3'!AU55="","",'Form FGD RT Versi 1 Lembar A3'!AU55)</f>
        <v/>
      </c>
      <c r="I61" s="358" t="str">
        <f>IF('Form FGD RT Versi 1 Lembar A3'!AV55="","",'Form FGD RT Versi 1 Lembar A3'!AV55)</f>
        <v/>
      </c>
      <c r="J61" s="61" t="str">
        <f>IF('Form FGD RT Versi 1 Lembar A3'!AW55="","",'Form FGD RT Versi 1 Lembar A3'!AW55)</f>
        <v/>
      </c>
      <c r="K61" s="359" t="str">
        <f>IF('Form FGD RT Versi 1 Lembar A3'!AX55="","",'Form FGD RT Versi 1 Lembar A3'!AX55)</f>
        <v/>
      </c>
      <c r="L61" s="368" t="str">
        <f t="shared" si="1"/>
        <v/>
      </c>
      <c r="M61" s="89"/>
      <c r="N61" s="427"/>
    </row>
    <row r="62" spans="2:14" ht="18.75" customHeight="1" x14ac:dyDescent="0.25">
      <c r="B62" s="156">
        <v>46</v>
      </c>
      <c r="C62" s="68" t="str">
        <f>A.1_Update!C62</f>
        <v/>
      </c>
      <c r="D62" s="172" t="str">
        <f>IF('Form FGD RT Versi 1 Lembar A3'!AR56="","",'Form FGD RT Versi 1 Lembar A3'!AR56)</f>
        <v/>
      </c>
      <c r="E62" s="365" t="str">
        <f>IF('Form FGD RT Versi 1 Lembar A3'!AS56="","",'Form FGD RT Versi 1 Lembar A3'!AS56)</f>
        <v/>
      </c>
      <c r="F62" s="813" t="str">
        <f>IF('Form FGD RT Versi 1 Lembar A3'!AT56="","",'Form FGD RT Versi 1 Lembar A3'!AT56)</f>
        <v/>
      </c>
      <c r="G62" s="376" t="str">
        <f t="shared" si="0"/>
        <v/>
      </c>
      <c r="H62" s="61" t="str">
        <f>IF('Form FGD RT Versi 1 Lembar A3'!AU56="","",'Form FGD RT Versi 1 Lembar A3'!AU56)</f>
        <v/>
      </c>
      <c r="I62" s="358" t="str">
        <f>IF('Form FGD RT Versi 1 Lembar A3'!AV56="","",'Form FGD RT Versi 1 Lembar A3'!AV56)</f>
        <v/>
      </c>
      <c r="J62" s="61" t="str">
        <f>IF('Form FGD RT Versi 1 Lembar A3'!AW56="","",'Form FGD RT Versi 1 Lembar A3'!AW56)</f>
        <v/>
      </c>
      <c r="K62" s="359" t="str">
        <f>IF('Form FGD RT Versi 1 Lembar A3'!AX56="","",'Form FGD RT Versi 1 Lembar A3'!AX56)</f>
        <v/>
      </c>
      <c r="L62" s="368" t="str">
        <f t="shared" si="1"/>
        <v/>
      </c>
      <c r="M62" s="89"/>
      <c r="N62" s="427"/>
    </row>
    <row r="63" spans="2:14" ht="18.75" customHeight="1" x14ac:dyDescent="0.25">
      <c r="B63" s="156">
        <v>47</v>
      </c>
      <c r="C63" s="68" t="str">
        <f>A.1_Update!C63</f>
        <v/>
      </c>
      <c r="D63" s="172" t="str">
        <f>IF('Form FGD RT Versi 1 Lembar A3'!AR57="","",'Form FGD RT Versi 1 Lembar A3'!AR57)</f>
        <v/>
      </c>
      <c r="E63" s="365" t="str">
        <f>IF('Form FGD RT Versi 1 Lembar A3'!AS57="","",'Form FGD RT Versi 1 Lembar A3'!AS57)</f>
        <v/>
      </c>
      <c r="F63" s="813" t="str">
        <f>IF('Form FGD RT Versi 1 Lembar A3'!AT57="","",'Form FGD RT Versi 1 Lembar A3'!AT57)</f>
        <v/>
      </c>
      <c r="G63" s="376" t="str">
        <f t="shared" si="0"/>
        <v/>
      </c>
      <c r="H63" s="61" t="str">
        <f>IF('Form FGD RT Versi 1 Lembar A3'!AU57="","",'Form FGD RT Versi 1 Lembar A3'!AU57)</f>
        <v/>
      </c>
      <c r="I63" s="358" t="str">
        <f>IF('Form FGD RT Versi 1 Lembar A3'!AV57="","",'Form FGD RT Versi 1 Lembar A3'!AV57)</f>
        <v/>
      </c>
      <c r="J63" s="61" t="str">
        <f>IF('Form FGD RT Versi 1 Lembar A3'!AW57="","",'Form FGD RT Versi 1 Lembar A3'!AW57)</f>
        <v/>
      </c>
      <c r="K63" s="359" t="str">
        <f>IF('Form FGD RT Versi 1 Lembar A3'!AX57="","",'Form FGD RT Versi 1 Lembar A3'!AX57)</f>
        <v/>
      </c>
      <c r="L63" s="368" t="str">
        <f t="shared" si="1"/>
        <v/>
      </c>
      <c r="M63" s="89"/>
      <c r="N63" s="427"/>
    </row>
    <row r="64" spans="2:14" ht="18.75" customHeight="1" x14ac:dyDescent="0.25">
      <c r="B64" s="156">
        <v>48</v>
      </c>
      <c r="C64" s="68" t="str">
        <f>A.1_Update!C64</f>
        <v/>
      </c>
      <c r="D64" s="172" t="str">
        <f>IF('Form FGD RT Versi 1 Lembar A3'!AR58="","",'Form FGD RT Versi 1 Lembar A3'!AR58)</f>
        <v/>
      </c>
      <c r="E64" s="365" t="str">
        <f>IF('Form FGD RT Versi 1 Lembar A3'!AS58="","",'Form FGD RT Versi 1 Lembar A3'!AS58)</f>
        <v/>
      </c>
      <c r="F64" s="813" t="str">
        <f>IF('Form FGD RT Versi 1 Lembar A3'!AT58="","",'Form FGD RT Versi 1 Lembar A3'!AT58)</f>
        <v/>
      </c>
      <c r="G64" s="376" t="str">
        <f t="shared" si="0"/>
        <v/>
      </c>
      <c r="H64" s="61" t="str">
        <f>IF('Form FGD RT Versi 1 Lembar A3'!AU58="","",'Form FGD RT Versi 1 Lembar A3'!AU58)</f>
        <v/>
      </c>
      <c r="I64" s="358" t="str">
        <f>IF('Form FGD RT Versi 1 Lembar A3'!AV58="","",'Form FGD RT Versi 1 Lembar A3'!AV58)</f>
        <v/>
      </c>
      <c r="J64" s="61" t="str">
        <f>IF('Form FGD RT Versi 1 Lembar A3'!AW58="","",'Form FGD RT Versi 1 Lembar A3'!AW58)</f>
        <v/>
      </c>
      <c r="K64" s="359" t="str">
        <f>IF('Form FGD RT Versi 1 Lembar A3'!AX58="","",'Form FGD RT Versi 1 Lembar A3'!AX58)</f>
        <v/>
      </c>
      <c r="L64" s="368" t="str">
        <f t="shared" si="1"/>
        <v/>
      </c>
      <c r="M64" s="89"/>
      <c r="N64" s="427"/>
    </row>
    <row r="65" spans="2:14" ht="18.75" customHeight="1" x14ac:dyDescent="0.25">
      <c r="B65" s="156">
        <v>49</v>
      </c>
      <c r="C65" s="68" t="str">
        <f>A.1_Update!C65</f>
        <v/>
      </c>
      <c r="D65" s="172" t="str">
        <f>IF('Form FGD RT Versi 1 Lembar A3'!AR59="","",'Form FGD RT Versi 1 Lembar A3'!AR59)</f>
        <v/>
      </c>
      <c r="E65" s="365" t="str">
        <f>IF('Form FGD RT Versi 1 Lembar A3'!AS59="","",'Form FGD RT Versi 1 Lembar A3'!AS59)</f>
        <v/>
      </c>
      <c r="F65" s="813" t="str">
        <f>IF('Form FGD RT Versi 1 Lembar A3'!AT59="","",'Form FGD RT Versi 1 Lembar A3'!AT59)</f>
        <v/>
      </c>
      <c r="G65" s="376" t="str">
        <f t="shared" si="0"/>
        <v/>
      </c>
      <c r="H65" s="61" t="str">
        <f>IF('Form FGD RT Versi 1 Lembar A3'!AU59="","",'Form FGD RT Versi 1 Lembar A3'!AU59)</f>
        <v/>
      </c>
      <c r="I65" s="358" t="str">
        <f>IF('Form FGD RT Versi 1 Lembar A3'!AV59="","",'Form FGD RT Versi 1 Lembar A3'!AV59)</f>
        <v/>
      </c>
      <c r="J65" s="61" t="str">
        <f>IF('Form FGD RT Versi 1 Lembar A3'!AW59="","",'Form FGD RT Versi 1 Lembar A3'!AW59)</f>
        <v/>
      </c>
      <c r="K65" s="359" t="str">
        <f>IF('Form FGD RT Versi 1 Lembar A3'!AX59="","",'Form FGD RT Versi 1 Lembar A3'!AX59)</f>
        <v/>
      </c>
      <c r="L65" s="368" t="str">
        <f t="shared" si="1"/>
        <v/>
      </c>
      <c r="M65" s="89"/>
      <c r="N65" s="427"/>
    </row>
    <row r="66" spans="2:14" ht="18.75" customHeight="1" x14ac:dyDescent="0.25">
      <c r="B66" s="156">
        <v>50</v>
      </c>
      <c r="C66" s="68" t="str">
        <f>A.1_Update!C66</f>
        <v/>
      </c>
      <c r="D66" s="172" t="str">
        <f>IF('Form FGD RT Versi 1 Lembar A3'!AR60="","",'Form FGD RT Versi 1 Lembar A3'!AR60)</f>
        <v/>
      </c>
      <c r="E66" s="365" t="str">
        <f>IF('Form FGD RT Versi 1 Lembar A3'!AS60="","",'Form FGD RT Versi 1 Lembar A3'!AS60)</f>
        <v/>
      </c>
      <c r="F66" s="813" t="str">
        <f>IF('Form FGD RT Versi 1 Lembar A3'!AT60="","",'Form FGD RT Versi 1 Lembar A3'!AT60)</f>
        <v/>
      </c>
      <c r="G66" s="376" t="str">
        <f t="shared" si="0"/>
        <v/>
      </c>
      <c r="H66" s="61" t="str">
        <f>IF('Form FGD RT Versi 1 Lembar A3'!AU60="","",'Form FGD RT Versi 1 Lembar A3'!AU60)</f>
        <v/>
      </c>
      <c r="I66" s="358" t="str">
        <f>IF('Form FGD RT Versi 1 Lembar A3'!AV60="","",'Form FGD RT Versi 1 Lembar A3'!AV60)</f>
        <v/>
      </c>
      <c r="J66" s="61" t="str">
        <f>IF('Form FGD RT Versi 1 Lembar A3'!AW60="","",'Form FGD RT Versi 1 Lembar A3'!AW60)</f>
        <v/>
      </c>
      <c r="K66" s="359" t="str">
        <f>IF('Form FGD RT Versi 1 Lembar A3'!AX60="","",'Form FGD RT Versi 1 Lembar A3'!AX60)</f>
        <v/>
      </c>
      <c r="L66" s="368" t="str">
        <f t="shared" si="1"/>
        <v/>
      </c>
      <c r="M66" s="89"/>
      <c r="N66" s="427"/>
    </row>
    <row r="67" spans="2:14" ht="18.75" customHeight="1" x14ac:dyDescent="0.25">
      <c r="B67" s="156">
        <v>51</v>
      </c>
      <c r="C67" s="68" t="str">
        <f>A.1_Update!C67</f>
        <v/>
      </c>
      <c r="D67" s="172" t="str">
        <f>IF('Form FGD RT Versi 1 Lembar A3'!AR61="","",'Form FGD RT Versi 1 Lembar A3'!AR61)</f>
        <v/>
      </c>
      <c r="E67" s="365" t="str">
        <f>IF('Form FGD RT Versi 1 Lembar A3'!AS61="","",'Form FGD RT Versi 1 Lembar A3'!AS61)</f>
        <v/>
      </c>
      <c r="F67" s="813" t="str">
        <f>IF('Form FGD RT Versi 1 Lembar A3'!AT61="","",'Form FGD RT Versi 1 Lembar A3'!AT61)</f>
        <v/>
      </c>
      <c r="G67" s="376" t="str">
        <f t="shared" si="0"/>
        <v/>
      </c>
      <c r="H67" s="61" t="str">
        <f>IF('Form FGD RT Versi 1 Lembar A3'!AU61="","",'Form FGD RT Versi 1 Lembar A3'!AU61)</f>
        <v/>
      </c>
      <c r="I67" s="358" t="str">
        <f>IF('Form FGD RT Versi 1 Lembar A3'!AV61="","",'Form FGD RT Versi 1 Lembar A3'!AV61)</f>
        <v/>
      </c>
      <c r="J67" s="61" t="str">
        <f>IF('Form FGD RT Versi 1 Lembar A3'!AW61="","",'Form FGD RT Versi 1 Lembar A3'!AW61)</f>
        <v/>
      </c>
      <c r="K67" s="359" t="str">
        <f>IF('Form FGD RT Versi 1 Lembar A3'!AX61="","",'Form FGD RT Versi 1 Lembar A3'!AX61)</f>
        <v/>
      </c>
      <c r="L67" s="368" t="str">
        <f t="shared" si="1"/>
        <v/>
      </c>
      <c r="M67" s="89"/>
      <c r="N67" s="427"/>
    </row>
    <row r="68" spans="2:14" ht="18.75" customHeight="1" x14ac:dyDescent="0.25">
      <c r="B68" s="156">
        <v>52</v>
      </c>
      <c r="C68" s="68" t="str">
        <f>A.1_Update!C68</f>
        <v/>
      </c>
      <c r="D68" s="172" t="str">
        <f>IF('Form FGD RT Versi 1 Lembar A3'!AR62="","",'Form FGD RT Versi 1 Lembar A3'!AR62)</f>
        <v/>
      </c>
      <c r="E68" s="365" t="str">
        <f>IF('Form FGD RT Versi 1 Lembar A3'!AS62="","",'Form FGD RT Versi 1 Lembar A3'!AS62)</f>
        <v/>
      </c>
      <c r="F68" s="813" t="str">
        <f>IF('Form FGD RT Versi 1 Lembar A3'!AT62="","",'Form FGD RT Versi 1 Lembar A3'!AT62)</f>
        <v/>
      </c>
      <c r="G68" s="376" t="str">
        <f t="shared" si="0"/>
        <v/>
      </c>
      <c r="H68" s="61" t="str">
        <f>IF('Form FGD RT Versi 1 Lembar A3'!AU62="","",'Form FGD RT Versi 1 Lembar A3'!AU62)</f>
        <v/>
      </c>
      <c r="I68" s="358" t="str">
        <f>IF('Form FGD RT Versi 1 Lembar A3'!AV62="","",'Form FGD RT Versi 1 Lembar A3'!AV62)</f>
        <v/>
      </c>
      <c r="J68" s="61" t="str">
        <f>IF('Form FGD RT Versi 1 Lembar A3'!AW62="","",'Form FGD RT Versi 1 Lembar A3'!AW62)</f>
        <v/>
      </c>
      <c r="K68" s="359" t="str">
        <f>IF('Form FGD RT Versi 1 Lembar A3'!AX62="","",'Form FGD RT Versi 1 Lembar A3'!AX62)</f>
        <v/>
      </c>
      <c r="L68" s="368" t="str">
        <f t="shared" si="1"/>
        <v/>
      </c>
      <c r="M68" s="89"/>
      <c r="N68" s="427"/>
    </row>
    <row r="69" spans="2:14" ht="18.75" customHeight="1" x14ac:dyDescent="0.25">
      <c r="B69" s="156">
        <v>53</v>
      </c>
      <c r="C69" s="68" t="str">
        <f>A.1_Update!C69</f>
        <v/>
      </c>
      <c r="D69" s="172" t="str">
        <f>IF('Form FGD RT Versi 1 Lembar A3'!AR63="","",'Form FGD RT Versi 1 Lembar A3'!AR63)</f>
        <v/>
      </c>
      <c r="E69" s="365" t="str">
        <f>IF('Form FGD RT Versi 1 Lembar A3'!AS63="","",'Form FGD RT Versi 1 Lembar A3'!AS63)</f>
        <v/>
      </c>
      <c r="F69" s="813" t="str">
        <f>IF('Form FGD RT Versi 1 Lembar A3'!AT63="","",'Form FGD RT Versi 1 Lembar A3'!AT63)</f>
        <v/>
      </c>
      <c r="G69" s="376" t="str">
        <f t="shared" si="0"/>
        <v/>
      </c>
      <c r="H69" s="61" t="str">
        <f>IF('Form FGD RT Versi 1 Lembar A3'!AU63="","",'Form FGD RT Versi 1 Lembar A3'!AU63)</f>
        <v/>
      </c>
      <c r="I69" s="358" t="str">
        <f>IF('Form FGD RT Versi 1 Lembar A3'!AV63="","",'Form FGD RT Versi 1 Lembar A3'!AV63)</f>
        <v/>
      </c>
      <c r="J69" s="61" t="str">
        <f>IF('Form FGD RT Versi 1 Lembar A3'!AW63="","",'Form FGD RT Versi 1 Lembar A3'!AW63)</f>
        <v/>
      </c>
      <c r="K69" s="359" t="str">
        <f>IF('Form FGD RT Versi 1 Lembar A3'!AX63="","",'Form FGD RT Versi 1 Lembar A3'!AX63)</f>
        <v/>
      </c>
      <c r="L69" s="368" t="str">
        <f t="shared" si="1"/>
        <v/>
      </c>
      <c r="M69" s="89"/>
      <c r="N69" s="427"/>
    </row>
    <row r="70" spans="2:14" ht="18.75" customHeight="1" x14ac:dyDescent="0.25">
      <c r="B70" s="156">
        <v>54</v>
      </c>
      <c r="C70" s="68" t="str">
        <f>A.1_Update!C70</f>
        <v/>
      </c>
      <c r="D70" s="172" t="str">
        <f>IF('Form FGD RT Versi 1 Lembar A3'!AR64="","",'Form FGD RT Versi 1 Lembar A3'!AR64)</f>
        <v/>
      </c>
      <c r="E70" s="365" t="str">
        <f>IF('Form FGD RT Versi 1 Lembar A3'!AS64="","",'Form FGD RT Versi 1 Lembar A3'!AS64)</f>
        <v/>
      </c>
      <c r="F70" s="813" t="str">
        <f>IF('Form FGD RT Versi 1 Lembar A3'!AT64="","",'Form FGD RT Versi 1 Lembar A3'!AT64)</f>
        <v/>
      </c>
      <c r="G70" s="376" t="str">
        <f t="shared" si="0"/>
        <v/>
      </c>
      <c r="H70" s="61" t="str">
        <f>IF('Form FGD RT Versi 1 Lembar A3'!AU64="","",'Form FGD RT Versi 1 Lembar A3'!AU64)</f>
        <v/>
      </c>
      <c r="I70" s="358" t="str">
        <f>IF('Form FGD RT Versi 1 Lembar A3'!AV64="","",'Form FGD RT Versi 1 Lembar A3'!AV64)</f>
        <v/>
      </c>
      <c r="J70" s="61" t="str">
        <f>IF('Form FGD RT Versi 1 Lembar A3'!AW64="","",'Form FGD RT Versi 1 Lembar A3'!AW64)</f>
        <v/>
      </c>
      <c r="K70" s="359" t="str">
        <f>IF('Form FGD RT Versi 1 Lembar A3'!AX64="","",'Form FGD RT Versi 1 Lembar A3'!AX64)</f>
        <v/>
      </c>
      <c r="L70" s="368" t="str">
        <f t="shared" si="1"/>
        <v/>
      </c>
      <c r="M70" s="89"/>
      <c r="N70" s="427"/>
    </row>
    <row r="71" spans="2:14" ht="18.75" customHeight="1" x14ac:dyDescent="0.25">
      <c r="B71" s="156">
        <v>55</v>
      </c>
      <c r="C71" s="68" t="str">
        <f>A.1_Update!C71</f>
        <v/>
      </c>
      <c r="D71" s="172" t="str">
        <f>IF('Form FGD RT Versi 1 Lembar A3'!AR65="","",'Form FGD RT Versi 1 Lembar A3'!AR65)</f>
        <v/>
      </c>
      <c r="E71" s="365" t="str">
        <f>IF('Form FGD RT Versi 1 Lembar A3'!AS65="","",'Form FGD RT Versi 1 Lembar A3'!AS65)</f>
        <v/>
      </c>
      <c r="F71" s="813" t="str">
        <f>IF('Form FGD RT Versi 1 Lembar A3'!AT65="","",'Form FGD RT Versi 1 Lembar A3'!AT65)</f>
        <v/>
      </c>
      <c r="G71" s="376" t="str">
        <f t="shared" si="0"/>
        <v/>
      </c>
      <c r="H71" s="61" t="str">
        <f>IF('Form FGD RT Versi 1 Lembar A3'!AU65="","",'Form FGD RT Versi 1 Lembar A3'!AU65)</f>
        <v/>
      </c>
      <c r="I71" s="358" t="str">
        <f>IF('Form FGD RT Versi 1 Lembar A3'!AV65="","",'Form FGD RT Versi 1 Lembar A3'!AV65)</f>
        <v/>
      </c>
      <c r="J71" s="61" t="str">
        <f>IF('Form FGD RT Versi 1 Lembar A3'!AW65="","",'Form FGD RT Versi 1 Lembar A3'!AW65)</f>
        <v/>
      </c>
      <c r="K71" s="359" t="str">
        <f>IF('Form FGD RT Versi 1 Lembar A3'!AX65="","",'Form FGD RT Versi 1 Lembar A3'!AX65)</f>
        <v/>
      </c>
      <c r="L71" s="368" t="str">
        <f t="shared" si="1"/>
        <v/>
      </c>
      <c r="M71" s="89"/>
      <c r="N71" s="427"/>
    </row>
    <row r="72" spans="2:14" ht="18.75" customHeight="1" x14ac:dyDescent="0.25">
      <c r="B72" s="156">
        <v>56</v>
      </c>
      <c r="C72" s="68" t="str">
        <f>A.1_Update!C72</f>
        <v/>
      </c>
      <c r="D72" s="172" t="str">
        <f>IF('Form FGD RT Versi 1 Lembar A3'!AR66="","",'Form FGD RT Versi 1 Lembar A3'!AR66)</f>
        <v/>
      </c>
      <c r="E72" s="365" t="str">
        <f>IF('Form FGD RT Versi 1 Lembar A3'!AS66="","",'Form FGD RT Versi 1 Lembar A3'!AS66)</f>
        <v/>
      </c>
      <c r="F72" s="813" t="str">
        <f>IF('Form FGD RT Versi 1 Lembar A3'!AT66="","",'Form FGD RT Versi 1 Lembar A3'!AT66)</f>
        <v/>
      </c>
      <c r="G72" s="376" t="str">
        <f t="shared" si="0"/>
        <v/>
      </c>
      <c r="H72" s="61" t="str">
        <f>IF('Form FGD RT Versi 1 Lembar A3'!AU66="","",'Form FGD RT Versi 1 Lembar A3'!AU66)</f>
        <v/>
      </c>
      <c r="I72" s="358" t="str">
        <f>IF('Form FGD RT Versi 1 Lembar A3'!AV66="","",'Form FGD RT Versi 1 Lembar A3'!AV66)</f>
        <v/>
      </c>
      <c r="J72" s="61" t="str">
        <f>IF('Form FGD RT Versi 1 Lembar A3'!AW66="","",'Form FGD RT Versi 1 Lembar A3'!AW66)</f>
        <v/>
      </c>
      <c r="K72" s="359" t="str">
        <f>IF('Form FGD RT Versi 1 Lembar A3'!AX66="","",'Form FGD RT Versi 1 Lembar A3'!AX66)</f>
        <v/>
      </c>
      <c r="L72" s="368" t="str">
        <f t="shared" si="1"/>
        <v/>
      </c>
      <c r="M72" s="89"/>
      <c r="N72" s="427"/>
    </row>
    <row r="73" spans="2:14" ht="18.75" customHeight="1" x14ac:dyDescent="0.25">
      <c r="B73" s="156">
        <v>57</v>
      </c>
      <c r="C73" s="68" t="str">
        <f>A.1_Update!C73</f>
        <v/>
      </c>
      <c r="D73" s="172" t="str">
        <f>IF('Form FGD RT Versi 1 Lembar A3'!AR67="","",'Form FGD RT Versi 1 Lembar A3'!AR67)</f>
        <v/>
      </c>
      <c r="E73" s="365" t="str">
        <f>IF('Form FGD RT Versi 1 Lembar A3'!AS67="","",'Form FGD RT Versi 1 Lembar A3'!AS67)</f>
        <v/>
      </c>
      <c r="F73" s="813" t="str">
        <f>IF('Form FGD RT Versi 1 Lembar A3'!AT67="","",'Form FGD RT Versi 1 Lembar A3'!AT67)</f>
        <v/>
      </c>
      <c r="G73" s="376" t="str">
        <f t="shared" si="0"/>
        <v/>
      </c>
      <c r="H73" s="61" t="str">
        <f>IF('Form FGD RT Versi 1 Lembar A3'!AU67="","",'Form FGD RT Versi 1 Lembar A3'!AU67)</f>
        <v/>
      </c>
      <c r="I73" s="358" t="str">
        <f>IF('Form FGD RT Versi 1 Lembar A3'!AV67="","",'Form FGD RT Versi 1 Lembar A3'!AV67)</f>
        <v/>
      </c>
      <c r="J73" s="61" t="str">
        <f>IF('Form FGD RT Versi 1 Lembar A3'!AW67="","",'Form FGD RT Versi 1 Lembar A3'!AW67)</f>
        <v/>
      </c>
      <c r="K73" s="359" t="str">
        <f>IF('Form FGD RT Versi 1 Lembar A3'!AX67="","",'Form FGD RT Versi 1 Lembar A3'!AX67)</f>
        <v/>
      </c>
      <c r="L73" s="368" t="str">
        <f t="shared" si="1"/>
        <v/>
      </c>
      <c r="M73" s="89"/>
      <c r="N73" s="427"/>
    </row>
    <row r="74" spans="2:14" ht="18.75" customHeight="1" x14ac:dyDescent="0.25">
      <c r="B74" s="156">
        <v>58</v>
      </c>
      <c r="C74" s="68" t="str">
        <f>A.1_Update!C74</f>
        <v/>
      </c>
      <c r="D74" s="172" t="str">
        <f>IF('Form FGD RT Versi 1 Lembar A3'!AR68="","",'Form FGD RT Versi 1 Lembar A3'!AR68)</f>
        <v/>
      </c>
      <c r="E74" s="365" t="str">
        <f>IF('Form FGD RT Versi 1 Lembar A3'!AS68="","",'Form FGD RT Versi 1 Lembar A3'!AS68)</f>
        <v/>
      </c>
      <c r="F74" s="813" t="str">
        <f>IF('Form FGD RT Versi 1 Lembar A3'!AT68="","",'Form FGD RT Versi 1 Lembar A3'!AT68)</f>
        <v/>
      </c>
      <c r="G74" s="376" t="str">
        <f t="shared" si="0"/>
        <v/>
      </c>
      <c r="H74" s="61" t="str">
        <f>IF('Form FGD RT Versi 1 Lembar A3'!AU68="","",'Form FGD RT Versi 1 Lembar A3'!AU68)</f>
        <v/>
      </c>
      <c r="I74" s="358" t="str">
        <f>IF('Form FGD RT Versi 1 Lembar A3'!AV68="","",'Form FGD RT Versi 1 Lembar A3'!AV68)</f>
        <v/>
      </c>
      <c r="J74" s="61" t="str">
        <f>IF('Form FGD RT Versi 1 Lembar A3'!AW68="","",'Form FGD RT Versi 1 Lembar A3'!AW68)</f>
        <v/>
      </c>
      <c r="K74" s="359" t="str">
        <f>IF('Form FGD RT Versi 1 Lembar A3'!AX68="","",'Form FGD RT Versi 1 Lembar A3'!AX68)</f>
        <v/>
      </c>
      <c r="L74" s="368" t="str">
        <f t="shared" si="1"/>
        <v/>
      </c>
      <c r="M74" s="89"/>
      <c r="N74" s="427"/>
    </row>
    <row r="75" spans="2:14" ht="18.75" customHeight="1" x14ac:dyDescent="0.25">
      <c r="B75" s="156">
        <v>59</v>
      </c>
      <c r="C75" s="68" t="str">
        <f>A.1_Update!C75</f>
        <v/>
      </c>
      <c r="D75" s="172" t="str">
        <f>IF('Form FGD RT Versi 1 Lembar A3'!AR69="","",'Form FGD RT Versi 1 Lembar A3'!AR69)</f>
        <v/>
      </c>
      <c r="E75" s="365" t="str">
        <f>IF('Form FGD RT Versi 1 Lembar A3'!AS69="","",'Form FGD RT Versi 1 Lembar A3'!AS69)</f>
        <v/>
      </c>
      <c r="F75" s="813" t="str">
        <f>IF('Form FGD RT Versi 1 Lembar A3'!AT69="","",'Form FGD RT Versi 1 Lembar A3'!AT69)</f>
        <v/>
      </c>
      <c r="G75" s="376" t="str">
        <f t="shared" si="0"/>
        <v/>
      </c>
      <c r="H75" s="61" t="str">
        <f>IF('Form FGD RT Versi 1 Lembar A3'!AU69="","",'Form FGD RT Versi 1 Lembar A3'!AU69)</f>
        <v/>
      </c>
      <c r="I75" s="358" t="str">
        <f>IF('Form FGD RT Versi 1 Lembar A3'!AV69="","",'Form FGD RT Versi 1 Lembar A3'!AV69)</f>
        <v/>
      </c>
      <c r="J75" s="61" t="str">
        <f>IF('Form FGD RT Versi 1 Lembar A3'!AW69="","",'Form FGD RT Versi 1 Lembar A3'!AW69)</f>
        <v/>
      </c>
      <c r="K75" s="359" t="str">
        <f>IF('Form FGD RT Versi 1 Lembar A3'!AX69="","",'Form FGD RT Versi 1 Lembar A3'!AX69)</f>
        <v/>
      </c>
      <c r="L75" s="368" t="str">
        <f t="shared" si="1"/>
        <v/>
      </c>
      <c r="M75" s="89"/>
      <c r="N75" s="427"/>
    </row>
    <row r="76" spans="2:14" ht="18.75" customHeight="1" x14ac:dyDescent="0.25">
      <c r="B76" s="156">
        <v>60</v>
      </c>
      <c r="C76" s="68" t="str">
        <f>A.1_Update!C76</f>
        <v/>
      </c>
      <c r="D76" s="172" t="str">
        <f>IF('Form FGD RT Versi 1 Lembar A3'!AR70="","",'Form FGD RT Versi 1 Lembar A3'!AR70)</f>
        <v/>
      </c>
      <c r="E76" s="365" t="str">
        <f>IF('Form FGD RT Versi 1 Lembar A3'!AS70="","",'Form FGD RT Versi 1 Lembar A3'!AS70)</f>
        <v/>
      </c>
      <c r="F76" s="813" t="str">
        <f>IF('Form FGD RT Versi 1 Lembar A3'!AT70="","",'Form FGD RT Versi 1 Lembar A3'!AT70)</f>
        <v/>
      </c>
      <c r="G76" s="376" t="str">
        <f t="shared" si="0"/>
        <v/>
      </c>
      <c r="H76" s="61" t="str">
        <f>IF('Form FGD RT Versi 1 Lembar A3'!AU70="","",'Form FGD RT Versi 1 Lembar A3'!AU70)</f>
        <v/>
      </c>
      <c r="I76" s="358" t="str">
        <f>IF('Form FGD RT Versi 1 Lembar A3'!AV70="","",'Form FGD RT Versi 1 Lembar A3'!AV70)</f>
        <v/>
      </c>
      <c r="J76" s="61" t="str">
        <f>IF('Form FGD RT Versi 1 Lembar A3'!AW70="","",'Form FGD RT Versi 1 Lembar A3'!AW70)</f>
        <v/>
      </c>
      <c r="K76" s="359" t="str">
        <f>IF('Form FGD RT Versi 1 Lembar A3'!AX70="","",'Form FGD RT Versi 1 Lembar A3'!AX70)</f>
        <v/>
      </c>
      <c r="L76" s="368" t="str">
        <f t="shared" si="1"/>
        <v/>
      </c>
      <c r="M76" s="89"/>
      <c r="N76" s="427"/>
    </row>
    <row r="77" spans="2:14" ht="18.75" customHeight="1" x14ac:dyDescent="0.25">
      <c r="B77" s="156">
        <v>61</v>
      </c>
      <c r="C77" s="68" t="str">
        <f>A.1_Update!C77</f>
        <v/>
      </c>
      <c r="D77" s="172" t="str">
        <f>IF('Form FGD RT Versi 1 Lembar A3'!AR71="","",'Form FGD RT Versi 1 Lembar A3'!AR71)</f>
        <v/>
      </c>
      <c r="E77" s="365" t="str">
        <f>IF('Form FGD RT Versi 1 Lembar A3'!AS71="","",'Form FGD RT Versi 1 Lembar A3'!AS71)</f>
        <v/>
      </c>
      <c r="F77" s="813" t="str">
        <f>IF('Form FGD RT Versi 1 Lembar A3'!AT71="","",'Form FGD RT Versi 1 Lembar A3'!AT71)</f>
        <v/>
      </c>
      <c r="G77" s="376" t="str">
        <f t="shared" si="0"/>
        <v/>
      </c>
      <c r="H77" s="61" t="str">
        <f>IF('Form FGD RT Versi 1 Lembar A3'!AU71="","",'Form FGD RT Versi 1 Lembar A3'!AU71)</f>
        <v/>
      </c>
      <c r="I77" s="358" t="str">
        <f>IF('Form FGD RT Versi 1 Lembar A3'!AV71="","",'Form FGD RT Versi 1 Lembar A3'!AV71)</f>
        <v/>
      </c>
      <c r="J77" s="61" t="str">
        <f>IF('Form FGD RT Versi 1 Lembar A3'!AW71="","",'Form FGD RT Versi 1 Lembar A3'!AW71)</f>
        <v/>
      </c>
      <c r="K77" s="359" t="str">
        <f>IF('Form FGD RT Versi 1 Lembar A3'!AX71="","",'Form FGD RT Versi 1 Lembar A3'!AX71)</f>
        <v/>
      </c>
      <c r="L77" s="368" t="str">
        <f t="shared" si="1"/>
        <v/>
      </c>
      <c r="M77" s="89"/>
      <c r="N77" s="427"/>
    </row>
    <row r="78" spans="2:14" ht="18.75" customHeight="1" x14ac:dyDescent="0.25">
      <c r="B78" s="156">
        <v>62</v>
      </c>
      <c r="C78" s="68" t="str">
        <f>A.1_Update!C78</f>
        <v/>
      </c>
      <c r="D78" s="172" t="str">
        <f>IF('Form FGD RT Versi 1 Lembar A3'!AR72="","",'Form FGD RT Versi 1 Lembar A3'!AR72)</f>
        <v/>
      </c>
      <c r="E78" s="365" t="str">
        <f>IF('Form FGD RT Versi 1 Lembar A3'!AS72="","",'Form FGD RT Versi 1 Lembar A3'!AS72)</f>
        <v/>
      </c>
      <c r="F78" s="813" t="str">
        <f>IF('Form FGD RT Versi 1 Lembar A3'!AT72="","",'Form FGD RT Versi 1 Lembar A3'!AT72)</f>
        <v/>
      </c>
      <c r="G78" s="376" t="str">
        <f t="shared" si="0"/>
        <v/>
      </c>
      <c r="H78" s="61" t="str">
        <f>IF('Form FGD RT Versi 1 Lembar A3'!AU72="","",'Form FGD RT Versi 1 Lembar A3'!AU72)</f>
        <v/>
      </c>
      <c r="I78" s="358" t="str">
        <f>IF('Form FGD RT Versi 1 Lembar A3'!AV72="","",'Form FGD RT Versi 1 Lembar A3'!AV72)</f>
        <v/>
      </c>
      <c r="J78" s="61" t="str">
        <f>IF('Form FGD RT Versi 1 Lembar A3'!AW72="","",'Form FGD RT Versi 1 Lembar A3'!AW72)</f>
        <v/>
      </c>
      <c r="K78" s="359" t="str">
        <f>IF('Form FGD RT Versi 1 Lembar A3'!AX72="","",'Form FGD RT Versi 1 Lembar A3'!AX72)</f>
        <v/>
      </c>
      <c r="L78" s="368" t="str">
        <f t="shared" si="1"/>
        <v/>
      </c>
      <c r="M78" s="89"/>
      <c r="N78" s="427"/>
    </row>
    <row r="79" spans="2:14" ht="18.75" customHeight="1" x14ac:dyDescent="0.25">
      <c r="B79" s="156">
        <v>63</v>
      </c>
      <c r="C79" s="68" t="str">
        <f>A.1_Update!C79</f>
        <v/>
      </c>
      <c r="D79" s="172" t="str">
        <f>IF('Form FGD RT Versi 1 Lembar A3'!AR73="","",'Form FGD RT Versi 1 Lembar A3'!AR73)</f>
        <v/>
      </c>
      <c r="E79" s="365" t="str">
        <f>IF('Form FGD RT Versi 1 Lembar A3'!AS73="","",'Form FGD RT Versi 1 Lembar A3'!AS73)</f>
        <v/>
      </c>
      <c r="F79" s="813" t="str">
        <f>IF('Form FGD RT Versi 1 Lembar A3'!AT73="","",'Form FGD RT Versi 1 Lembar A3'!AT73)</f>
        <v/>
      </c>
      <c r="G79" s="376" t="str">
        <f t="shared" si="0"/>
        <v/>
      </c>
      <c r="H79" s="61" t="str">
        <f>IF('Form FGD RT Versi 1 Lembar A3'!AU73="","",'Form FGD RT Versi 1 Lembar A3'!AU73)</f>
        <v/>
      </c>
      <c r="I79" s="358" t="str">
        <f>IF('Form FGD RT Versi 1 Lembar A3'!AV73="","",'Form FGD RT Versi 1 Lembar A3'!AV73)</f>
        <v/>
      </c>
      <c r="J79" s="61" t="str">
        <f>IF('Form FGD RT Versi 1 Lembar A3'!AW73="","",'Form FGD RT Versi 1 Lembar A3'!AW73)</f>
        <v/>
      </c>
      <c r="K79" s="359" t="str">
        <f>IF('Form FGD RT Versi 1 Lembar A3'!AX73="","",'Form FGD RT Versi 1 Lembar A3'!AX73)</f>
        <v/>
      </c>
      <c r="L79" s="368" t="str">
        <f t="shared" si="1"/>
        <v/>
      </c>
      <c r="M79" s="89"/>
      <c r="N79" s="427"/>
    </row>
    <row r="80" spans="2:14" ht="18.75" customHeight="1" x14ac:dyDescent="0.25">
      <c r="B80" s="156">
        <v>64</v>
      </c>
      <c r="C80" s="68" t="str">
        <f>A.1_Update!C80</f>
        <v/>
      </c>
      <c r="D80" s="172" t="str">
        <f>IF('Form FGD RT Versi 1 Lembar A3'!AR74="","",'Form FGD RT Versi 1 Lembar A3'!AR74)</f>
        <v/>
      </c>
      <c r="E80" s="365" t="str">
        <f>IF('Form FGD RT Versi 1 Lembar A3'!AS74="","",'Form FGD RT Versi 1 Lembar A3'!AS74)</f>
        <v/>
      </c>
      <c r="F80" s="813" t="str">
        <f>IF('Form FGD RT Versi 1 Lembar A3'!AT74="","",'Form FGD RT Versi 1 Lembar A3'!AT74)</f>
        <v/>
      </c>
      <c r="G80" s="376" t="str">
        <f t="shared" si="0"/>
        <v/>
      </c>
      <c r="H80" s="61" t="str">
        <f>IF('Form FGD RT Versi 1 Lembar A3'!AU74="","",'Form FGD RT Versi 1 Lembar A3'!AU74)</f>
        <v/>
      </c>
      <c r="I80" s="358" t="str">
        <f>IF('Form FGD RT Versi 1 Lembar A3'!AV74="","",'Form FGD RT Versi 1 Lembar A3'!AV74)</f>
        <v/>
      </c>
      <c r="J80" s="61" t="str">
        <f>IF('Form FGD RT Versi 1 Lembar A3'!AW74="","",'Form FGD RT Versi 1 Lembar A3'!AW74)</f>
        <v/>
      </c>
      <c r="K80" s="359" t="str">
        <f>IF('Form FGD RT Versi 1 Lembar A3'!AX74="","",'Form FGD RT Versi 1 Lembar A3'!AX74)</f>
        <v/>
      </c>
      <c r="L80" s="368" t="str">
        <f t="shared" si="1"/>
        <v/>
      </c>
      <c r="M80" s="89"/>
      <c r="N80" s="427"/>
    </row>
    <row r="81" spans="2:14" ht="18.75" customHeight="1" x14ac:dyDescent="0.25">
      <c r="B81" s="156">
        <v>65</v>
      </c>
      <c r="C81" s="68" t="str">
        <f>A.1_Update!C81</f>
        <v/>
      </c>
      <c r="D81" s="172" t="str">
        <f>IF('Form FGD RT Versi 1 Lembar A3'!AR75="","",'Form FGD RT Versi 1 Lembar A3'!AR75)</f>
        <v/>
      </c>
      <c r="E81" s="365" t="str">
        <f>IF('Form FGD RT Versi 1 Lembar A3'!AS75="","",'Form FGD RT Versi 1 Lembar A3'!AS75)</f>
        <v/>
      </c>
      <c r="F81" s="813" t="str">
        <f>IF('Form FGD RT Versi 1 Lembar A3'!AT75="","",'Form FGD RT Versi 1 Lembar A3'!AT75)</f>
        <v/>
      </c>
      <c r="G81" s="376" t="str">
        <f t="shared" si="0"/>
        <v/>
      </c>
      <c r="H81" s="61" t="str">
        <f>IF('Form FGD RT Versi 1 Lembar A3'!AU75="","",'Form FGD RT Versi 1 Lembar A3'!AU75)</f>
        <v/>
      </c>
      <c r="I81" s="358" t="str">
        <f>IF('Form FGD RT Versi 1 Lembar A3'!AV75="","",'Form FGD RT Versi 1 Lembar A3'!AV75)</f>
        <v/>
      </c>
      <c r="J81" s="61" t="str">
        <f>IF('Form FGD RT Versi 1 Lembar A3'!AW75="","",'Form FGD RT Versi 1 Lembar A3'!AW75)</f>
        <v/>
      </c>
      <c r="K81" s="359" t="str">
        <f>IF('Form FGD RT Versi 1 Lembar A3'!AX75="","",'Form FGD RT Versi 1 Lembar A3'!AX75)</f>
        <v/>
      </c>
      <c r="L81" s="368" t="str">
        <f t="shared" si="1"/>
        <v/>
      </c>
      <c r="M81" s="89"/>
      <c r="N81" s="427"/>
    </row>
    <row r="82" spans="2:14" ht="18.75" customHeight="1" x14ac:dyDescent="0.25">
      <c r="B82" s="156">
        <v>66</v>
      </c>
      <c r="C82" s="68" t="str">
        <f>A.1_Update!C82</f>
        <v/>
      </c>
      <c r="D82" s="172" t="str">
        <f>IF('Form FGD RT Versi 1 Lembar A3'!AR76="","",'Form FGD RT Versi 1 Lembar A3'!AR76)</f>
        <v/>
      </c>
      <c r="E82" s="365" t="str">
        <f>IF('Form FGD RT Versi 1 Lembar A3'!AS76="","",'Form FGD RT Versi 1 Lembar A3'!AS76)</f>
        <v/>
      </c>
      <c r="F82" s="813" t="str">
        <f>IF('Form FGD RT Versi 1 Lembar A3'!AT76="","",'Form FGD RT Versi 1 Lembar A3'!AT76)</f>
        <v/>
      </c>
      <c r="G82" s="376" t="str">
        <f t="shared" ref="G82:G145" si="2">IF(C82="","",IF(D82=1,1,0))</f>
        <v/>
      </c>
      <c r="H82" s="61" t="str">
        <f>IF('Form FGD RT Versi 1 Lembar A3'!AU76="","",'Form FGD RT Versi 1 Lembar A3'!AU76)</f>
        <v/>
      </c>
      <c r="I82" s="358" t="str">
        <f>IF('Form FGD RT Versi 1 Lembar A3'!AV76="","",'Form FGD RT Versi 1 Lembar A3'!AV76)</f>
        <v/>
      </c>
      <c r="J82" s="61" t="str">
        <f>IF('Form FGD RT Versi 1 Lembar A3'!AW76="","",'Form FGD RT Versi 1 Lembar A3'!AW76)</f>
        <v/>
      </c>
      <c r="K82" s="359" t="str">
        <f>IF('Form FGD RT Versi 1 Lembar A3'!AX76="","",'Form FGD RT Versi 1 Lembar A3'!AX76)</f>
        <v/>
      </c>
      <c r="L82" s="368" t="str">
        <f t="shared" ref="L82:L145" si="3">IF(C82="","",IF(AND(H82=1,J82=1),1,0))</f>
        <v/>
      </c>
      <c r="M82" s="89"/>
      <c r="N82" s="427"/>
    </row>
    <row r="83" spans="2:14" ht="18.75" customHeight="1" x14ac:dyDescent="0.25">
      <c r="B83" s="156">
        <v>67</v>
      </c>
      <c r="C83" s="68" t="str">
        <f>A.1_Update!C83</f>
        <v/>
      </c>
      <c r="D83" s="172" t="str">
        <f>IF('Form FGD RT Versi 1 Lembar A3'!AR77="","",'Form FGD RT Versi 1 Lembar A3'!AR77)</f>
        <v/>
      </c>
      <c r="E83" s="365" t="str">
        <f>IF('Form FGD RT Versi 1 Lembar A3'!AS77="","",'Form FGD RT Versi 1 Lembar A3'!AS77)</f>
        <v/>
      </c>
      <c r="F83" s="813" t="str">
        <f>IF('Form FGD RT Versi 1 Lembar A3'!AT77="","",'Form FGD RT Versi 1 Lembar A3'!AT77)</f>
        <v/>
      </c>
      <c r="G83" s="376" t="str">
        <f t="shared" si="2"/>
        <v/>
      </c>
      <c r="H83" s="61" t="str">
        <f>IF('Form FGD RT Versi 1 Lembar A3'!AU77="","",'Form FGD RT Versi 1 Lembar A3'!AU77)</f>
        <v/>
      </c>
      <c r="I83" s="358" t="str">
        <f>IF('Form FGD RT Versi 1 Lembar A3'!AV77="","",'Form FGD RT Versi 1 Lembar A3'!AV77)</f>
        <v/>
      </c>
      <c r="J83" s="61" t="str">
        <f>IF('Form FGD RT Versi 1 Lembar A3'!AW77="","",'Form FGD RT Versi 1 Lembar A3'!AW77)</f>
        <v/>
      </c>
      <c r="K83" s="359" t="str">
        <f>IF('Form FGD RT Versi 1 Lembar A3'!AX77="","",'Form FGD RT Versi 1 Lembar A3'!AX77)</f>
        <v/>
      </c>
      <c r="L83" s="368" t="str">
        <f t="shared" si="3"/>
        <v/>
      </c>
      <c r="M83" s="89"/>
      <c r="N83" s="427"/>
    </row>
    <row r="84" spans="2:14" ht="18.75" customHeight="1" x14ac:dyDescent="0.25">
      <c r="B84" s="156">
        <v>68</v>
      </c>
      <c r="C84" s="68" t="str">
        <f>A.1_Update!C84</f>
        <v/>
      </c>
      <c r="D84" s="172" t="str">
        <f>IF('Form FGD RT Versi 1 Lembar A3'!AR78="","",'Form FGD RT Versi 1 Lembar A3'!AR78)</f>
        <v/>
      </c>
      <c r="E84" s="365" t="str">
        <f>IF('Form FGD RT Versi 1 Lembar A3'!AS78="","",'Form FGD RT Versi 1 Lembar A3'!AS78)</f>
        <v/>
      </c>
      <c r="F84" s="813" t="str">
        <f>IF('Form FGD RT Versi 1 Lembar A3'!AT78="","",'Form FGD RT Versi 1 Lembar A3'!AT78)</f>
        <v/>
      </c>
      <c r="G84" s="376" t="str">
        <f t="shared" si="2"/>
        <v/>
      </c>
      <c r="H84" s="61" t="str">
        <f>IF('Form FGD RT Versi 1 Lembar A3'!AU78="","",'Form FGD RT Versi 1 Lembar A3'!AU78)</f>
        <v/>
      </c>
      <c r="I84" s="358" t="str">
        <f>IF('Form FGD RT Versi 1 Lembar A3'!AV78="","",'Form FGD RT Versi 1 Lembar A3'!AV78)</f>
        <v/>
      </c>
      <c r="J84" s="61" t="str">
        <f>IF('Form FGD RT Versi 1 Lembar A3'!AW78="","",'Form FGD RT Versi 1 Lembar A3'!AW78)</f>
        <v/>
      </c>
      <c r="K84" s="359" t="str">
        <f>IF('Form FGD RT Versi 1 Lembar A3'!AX78="","",'Form FGD RT Versi 1 Lembar A3'!AX78)</f>
        <v/>
      </c>
      <c r="L84" s="368" t="str">
        <f t="shared" si="3"/>
        <v/>
      </c>
      <c r="M84" s="89"/>
      <c r="N84" s="427"/>
    </row>
    <row r="85" spans="2:14" ht="18.75" customHeight="1" x14ac:dyDescent="0.25">
      <c r="B85" s="156">
        <v>69</v>
      </c>
      <c r="C85" s="68" t="str">
        <f>A.1_Update!C85</f>
        <v/>
      </c>
      <c r="D85" s="172" t="str">
        <f>IF('Form FGD RT Versi 1 Lembar A3'!AR79="","",'Form FGD RT Versi 1 Lembar A3'!AR79)</f>
        <v/>
      </c>
      <c r="E85" s="365" t="str">
        <f>IF('Form FGD RT Versi 1 Lembar A3'!AS79="","",'Form FGD RT Versi 1 Lembar A3'!AS79)</f>
        <v/>
      </c>
      <c r="F85" s="813" t="str">
        <f>IF('Form FGD RT Versi 1 Lembar A3'!AT79="","",'Form FGD RT Versi 1 Lembar A3'!AT79)</f>
        <v/>
      </c>
      <c r="G85" s="376" t="str">
        <f t="shared" si="2"/>
        <v/>
      </c>
      <c r="H85" s="61" t="str">
        <f>IF('Form FGD RT Versi 1 Lembar A3'!AU79="","",'Form FGD RT Versi 1 Lembar A3'!AU79)</f>
        <v/>
      </c>
      <c r="I85" s="358" t="str">
        <f>IF('Form FGD RT Versi 1 Lembar A3'!AV79="","",'Form FGD RT Versi 1 Lembar A3'!AV79)</f>
        <v/>
      </c>
      <c r="J85" s="61" t="str">
        <f>IF('Form FGD RT Versi 1 Lembar A3'!AW79="","",'Form FGD RT Versi 1 Lembar A3'!AW79)</f>
        <v/>
      </c>
      <c r="K85" s="359" t="str">
        <f>IF('Form FGD RT Versi 1 Lembar A3'!AX79="","",'Form FGD RT Versi 1 Lembar A3'!AX79)</f>
        <v/>
      </c>
      <c r="L85" s="368" t="str">
        <f t="shared" si="3"/>
        <v/>
      </c>
      <c r="M85" s="89"/>
      <c r="N85" s="427"/>
    </row>
    <row r="86" spans="2:14" ht="18.75" customHeight="1" x14ac:dyDescent="0.25">
      <c r="B86" s="156">
        <v>70</v>
      </c>
      <c r="C86" s="68" t="str">
        <f>A.1_Update!C86</f>
        <v/>
      </c>
      <c r="D86" s="172" t="str">
        <f>IF('Form FGD RT Versi 1 Lembar A3'!AR80="","",'Form FGD RT Versi 1 Lembar A3'!AR80)</f>
        <v/>
      </c>
      <c r="E86" s="365" t="str">
        <f>IF('Form FGD RT Versi 1 Lembar A3'!AS80="","",'Form FGD RT Versi 1 Lembar A3'!AS80)</f>
        <v/>
      </c>
      <c r="F86" s="813" t="str">
        <f>IF('Form FGD RT Versi 1 Lembar A3'!AT80="","",'Form FGD RT Versi 1 Lembar A3'!AT80)</f>
        <v/>
      </c>
      <c r="G86" s="376" t="str">
        <f t="shared" si="2"/>
        <v/>
      </c>
      <c r="H86" s="61" t="str">
        <f>IF('Form FGD RT Versi 1 Lembar A3'!AU80="","",'Form FGD RT Versi 1 Lembar A3'!AU80)</f>
        <v/>
      </c>
      <c r="I86" s="358" t="str">
        <f>IF('Form FGD RT Versi 1 Lembar A3'!AV80="","",'Form FGD RT Versi 1 Lembar A3'!AV80)</f>
        <v/>
      </c>
      <c r="J86" s="61" t="str">
        <f>IF('Form FGD RT Versi 1 Lembar A3'!AW80="","",'Form FGD RT Versi 1 Lembar A3'!AW80)</f>
        <v/>
      </c>
      <c r="K86" s="359" t="str">
        <f>IF('Form FGD RT Versi 1 Lembar A3'!AX80="","",'Form FGD RT Versi 1 Lembar A3'!AX80)</f>
        <v/>
      </c>
      <c r="L86" s="368" t="str">
        <f t="shared" si="3"/>
        <v/>
      </c>
      <c r="M86" s="89"/>
      <c r="N86" s="427"/>
    </row>
    <row r="87" spans="2:14" ht="18.75" customHeight="1" x14ac:dyDescent="0.25">
      <c r="B87" s="156">
        <v>71</v>
      </c>
      <c r="C87" s="68" t="str">
        <f>A.1_Update!C87</f>
        <v/>
      </c>
      <c r="D87" s="172" t="str">
        <f>IF('Form FGD RT Versi 1 Lembar A3'!AR81="","",'Form FGD RT Versi 1 Lembar A3'!AR81)</f>
        <v/>
      </c>
      <c r="E87" s="365" t="str">
        <f>IF('Form FGD RT Versi 1 Lembar A3'!AS81="","",'Form FGD RT Versi 1 Lembar A3'!AS81)</f>
        <v/>
      </c>
      <c r="F87" s="813" t="str">
        <f>IF('Form FGD RT Versi 1 Lembar A3'!AT81="","",'Form FGD RT Versi 1 Lembar A3'!AT81)</f>
        <v/>
      </c>
      <c r="G87" s="376" t="str">
        <f t="shared" si="2"/>
        <v/>
      </c>
      <c r="H87" s="61" t="str">
        <f>IF('Form FGD RT Versi 1 Lembar A3'!AU81="","",'Form FGD RT Versi 1 Lembar A3'!AU81)</f>
        <v/>
      </c>
      <c r="I87" s="358" t="str">
        <f>IF('Form FGD RT Versi 1 Lembar A3'!AV81="","",'Form FGD RT Versi 1 Lembar A3'!AV81)</f>
        <v/>
      </c>
      <c r="J87" s="61" t="str">
        <f>IF('Form FGD RT Versi 1 Lembar A3'!AW81="","",'Form FGD RT Versi 1 Lembar A3'!AW81)</f>
        <v/>
      </c>
      <c r="K87" s="359" t="str">
        <f>IF('Form FGD RT Versi 1 Lembar A3'!AX81="","",'Form FGD RT Versi 1 Lembar A3'!AX81)</f>
        <v/>
      </c>
      <c r="L87" s="368" t="str">
        <f t="shared" si="3"/>
        <v/>
      </c>
      <c r="M87" s="89"/>
      <c r="N87" s="427"/>
    </row>
    <row r="88" spans="2:14" ht="18.75" customHeight="1" x14ac:dyDescent="0.25">
      <c r="B88" s="156">
        <v>72</v>
      </c>
      <c r="C88" s="68" t="str">
        <f>A.1_Update!C88</f>
        <v/>
      </c>
      <c r="D88" s="172" t="str">
        <f>IF('Form FGD RT Versi 1 Lembar A3'!AR82="","",'Form FGD RT Versi 1 Lembar A3'!AR82)</f>
        <v/>
      </c>
      <c r="E88" s="365" t="str">
        <f>IF('Form FGD RT Versi 1 Lembar A3'!AS82="","",'Form FGD RT Versi 1 Lembar A3'!AS82)</f>
        <v/>
      </c>
      <c r="F88" s="813" t="str">
        <f>IF('Form FGD RT Versi 1 Lembar A3'!AT82="","",'Form FGD RT Versi 1 Lembar A3'!AT82)</f>
        <v/>
      </c>
      <c r="G88" s="376" t="str">
        <f t="shared" si="2"/>
        <v/>
      </c>
      <c r="H88" s="61" t="str">
        <f>IF('Form FGD RT Versi 1 Lembar A3'!AU82="","",'Form FGD RT Versi 1 Lembar A3'!AU82)</f>
        <v/>
      </c>
      <c r="I88" s="358" t="str">
        <f>IF('Form FGD RT Versi 1 Lembar A3'!AV82="","",'Form FGD RT Versi 1 Lembar A3'!AV82)</f>
        <v/>
      </c>
      <c r="J88" s="61" t="str">
        <f>IF('Form FGD RT Versi 1 Lembar A3'!AW82="","",'Form FGD RT Versi 1 Lembar A3'!AW82)</f>
        <v/>
      </c>
      <c r="K88" s="359" t="str">
        <f>IF('Form FGD RT Versi 1 Lembar A3'!AX82="","",'Form FGD RT Versi 1 Lembar A3'!AX82)</f>
        <v/>
      </c>
      <c r="L88" s="368" t="str">
        <f t="shared" si="3"/>
        <v/>
      </c>
      <c r="M88" s="89"/>
      <c r="N88" s="427"/>
    </row>
    <row r="89" spans="2:14" ht="18.75" customHeight="1" x14ac:dyDescent="0.25">
      <c r="B89" s="156">
        <v>73</v>
      </c>
      <c r="C89" s="68" t="str">
        <f>A.1_Update!C89</f>
        <v/>
      </c>
      <c r="D89" s="172" t="str">
        <f>IF('Form FGD RT Versi 1 Lembar A3'!AR83="","",'Form FGD RT Versi 1 Lembar A3'!AR83)</f>
        <v/>
      </c>
      <c r="E89" s="365" t="str">
        <f>IF('Form FGD RT Versi 1 Lembar A3'!AS83="","",'Form FGD RT Versi 1 Lembar A3'!AS83)</f>
        <v/>
      </c>
      <c r="F89" s="813" t="str">
        <f>IF('Form FGD RT Versi 1 Lembar A3'!AT83="","",'Form FGD RT Versi 1 Lembar A3'!AT83)</f>
        <v/>
      </c>
      <c r="G89" s="376" t="str">
        <f t="shared" si="2"/>
        <v/>
      </c>
      <c r="H89" s="61" t="str">
        <f>IF('Form FGD RT Versi 1 Lembar A3'!AU83="","",'Form FGD RT Versi 1 Lembar A3'!AU83)</f>
        <v/>
      </c>
      <c r="I89" s="358" t="str">
        <f>IF('Form FGD RT Versi 1 Lembar A3'!AV83="","",'Form FGD RT Versi 1 Lembar A3'!AV83)</f>
        <v/>
      </c>
      <c r="J89" s="61" t="str">
        <f>IF('Form FGD RT Versi 1 Lembar A3'!AW83="","",'Form FGD RT Versi 1 Lembar A3'!AW83)</f>
        <v/>
      </c>
      <c r="K89" s="359" t="str">
        <f>IF('Form FGD RT Versi 1 Lembar A3'!AX83="","",'Form FGD RT Versi 1 Lembar A3'!AX83)</f>
        <v/>
      </c>
      <c r="L89" s="368" t="str">
        <f t="shared" si="3"/>
        <v/>
      </c>
      <c r="M89" s="89"/>
      <c r="N89" s="427"/>
    </row>
    <row r="90" spans="2:14" ht="18.75" customHeight="1" x14ac:dyDescent="0.25">
      <c r="B90" s="156">
        <v>74</v>
      </c>
      <c r="C90" s="68" t="str">
        <f>A.1_Update!C90</f>
        <v/>
      </c>
      <c r="D90" s="172" t="str">
        <f>IF('Form FGD RT Versi 1 Lembar A3'!AR84="","",'Form FGD RT Versi 1 Lembar A3'!AR84)</f>
        <v/>
      </c>
      <c r="E90" s="365" t="str">
        <f>IF('Form FGD RT Versi 1 Lembar A3'!AS84="","",'Form FGD RT Versi 1 Lembar A3'!AS84)</f>
        <v/>
      </c>
      <c r="F90" s="813" t="str">
        <f>IF('Form FGD RT Versi 1 Lembar A3'!AT84="","",'Form FGD RT Versi 1 Lembar A3'!AT84)</f>
        <v/>
      </c>
      <c r="G90" s="376" t="str">
        <f t="shared" si="2"/>
        <v/>
      </c>
      <c r="H90" s="61" t="str">
        <f>IF('Form FGD RT Versi 1 Lembar A3'!AU84="","",'Form FGD RT Versi 1 Lembar A3'!AU84)</f>
        <v/>
      </c>
      <c r="I90" s="358" t="str">
        <f>IF('Form FGD RT Versi 1 Lembar A3'!AV84="","",'Form FGD RT Versi 1 Lembar A3'!AV84)</f>
        <v/>
      </c>
      <c r="J90" s="61" t="str">
        <f>IF('Form FGD RT Versi 1 Lembar A3'!AW84="","",'Form FGD RT Versi 1 Lembar A3'!AW84)</f>
        <v/>
      </c>
      <c r="K90" s="359" t="str">
        <f>IF('Form FGD RT Versi 1 Lembar A3'!AX84="","",'Form FGD RT Versi 1 Lembar A3'!AX84)</f>
        <v/>
      </c>
      <c r="L90" s="368" t="str">
        <f t="shared" si="3"/>
        <v/>
      </c>
      <c r="M90" s="89"/>
      <c r="N90" s="427"/>
    </row>
    <row r="91" spans="2:14" ht="18.75" customHeight="1" x14ac:dyDescent="0.25">
      <c r="B91" s="156">
        <v>75</v>
      </c>
      <c r="C91" s="68" t="str">
        <f>A.1_Update!C91</f>
        <v/>
      </c>
      <c r="D91" s="172" t="str">
        <f>IF('Form FGD RT Versi 1 Lembar A3'!AR85="","",'Form FGD RT Versi 1 Lembar A3'!AR85)</f>
        <v/>
      </c>
      <c r="E91" s="365" t="str">
        <f>IF('Form FGD RT Versi 1 Lembar A3'!AS85="","",'Form FGD RT Versi 1 Lembar A3'!AS85)</f>
        <v/>
      </c>
      <c r="F91" s="813" t="str">
        <f>IF('Form FGD RT Versi 1 Lembar A3'!AT85="","",'Form FGD RT Versi 1 Lembar A3'!AT85)</f>
        <v/>
      </c>
      <c r="G91" s="376" t="str">
        <f t="shared" si="2"/>
        <v/>
      </c>
      <c r="H91" s="61" t="str">
        <f>IF('Form FGD RT Versi 1 Lembar A3'!AU85="","",'Form FGD RT Versi 1 Lembar A3'!AU85)</f>
        <v/>
      </c>
      <c r="I91" s="358" t="str">
        <f>IF('Form FGD RT Versi 1 Lembar A3'!AV85="","",'Form FGD RT Versi 1 Lembar A3'!AV85)</f>
        <v/>
      </c>
      <c r="J91" s="61" t="str">
        <f>IF('Form FGD RT Versi 1 Lembar A3'!AW85="","",'Form FGD RT Versi 1 Lembar A3'!AW85)</f>
        <v/>
      </c>
      <c r="K91" s="359" t="str">
        <f>IF('Form FGD RT Versi 1 Lembar A3'!AX85="","",'Form FGD RT Versi 1 Lembar A3'!AX85)</f>
        <v/>
      </c>
      <c r="L91" s="368" t="str">
        <f t="shared" si="3"/>
        <v/>
      </c>
      <c r="M91" s="89"/>
      <c r="N91" s="427"/>
    </row>
    <row r="92" spans="2:14" ht="18.75" customHeight="1" x14ac:dyDescent="0.25">
      <c r="B92" s="156">
        <v>76</v>
      </c>
      <c r="C92" s="68" t="str">
        <f>A.1_Update!C92</f>
        <v/>
      </c>
      <c r="D92" s="172" t="str">
        <f>IF('Form FGD RT Versi 1 Lembar A3'!AR86="","",'Form FGD RT Versi 1 Lembar A3'!AR86)</f>
        <v/>
      </c>
      <c r="E92" s="365" t="str">
        <f>IF('Form FGD RT Versi 1 Lembar A3'!AS86="","",'Form FGD RT Versi 1 Lembar A3'!AS86)</f>
        <v/>
      </c>
      <c r="F92" s="813" t="str">
        <f>IF('Form FGD RT Versi 1 Lembar A3'!AT86="","",'Form FGD RT Versi 1 Lembar A3'!AT86)</f>
        <v/>
      </c>
      <c r="G92" s="376" t="str">
        <f t="shared" si="2"/>
        <v/>
      </c>
      <c r="H92" s="61" t="str">
        <f>IF('Form FGD RT Versi 1 Lembar A3'!AU86="","",'Form FGD RT Versi 1 Lembar A3'!AU86)</f>
        <v/>
      </c>
      <c r="I92" s="358" t="str">
        <f>IF('Form FGD RT Versi 1 Lembar A3'!AV86="","",'Form FGD RT Versi 1 Lembar A3'!AV86)</f>
        <v/>
      </c>
      <c r="J92" s="61" t="str">
        <f>IF('Form FGD RT Versi 1 Lembar A3'!AW86="","",'Form FGD RT Versi 1 Lembar A3'!AW86)</f>
        <v/>
      </c>
      <c r="K92" s="359" t="str">
        <f>IF('Form FGD RT Versi 1 Lembar A3'!AX86="","",'Form FGD RT Versi 1 Lembar A3'!AX86)</f>
        <v/>
      </c>
      <c r="L92" s="368" t="str">
        <f t="shared" si="3"/>
        <v/>
      </c>
      <c r="M92" s="89"/>
      <c r="N92" s="427"/>
    </row>
    <row r="93" spans="2:14" ht="18.75" customHeight="1" x14ac:dyDescent="0.25">
      <c r="B93" s="156">
        <v>77</v>
      </c>
      <c r="C93" s="68" t="str">
        <f>A.1_Update!C93</f>
        <v/>
      </c>
      <c r="D93" s="172" t="str">
        <f>IF('Form FGD RT Versi 1 Lembar A3'!AR87="","",'Form FGD RT Versi 1 Lembar A3'!AR87)</f>
        <v/>
      </c>
      <c r="E93" s="365" t="str">
        <f>IF('Form FGD RT Versi 1 Lembar A3'!AS87="","",'Form FGD RT Versi 1 Lembar A3'!AS87)</f>
        <v/>
      </c>
      <c r="F93" s="813" t="str">
        <f>IF('Form FGD RT Versi 1 Lembar A3'!AT87="","",'Form FGD RT Versi 1 Lembar A3'!AT87)</f>
        <v/>
      </c>
      <c r="G93" s="376" t="str">
        <f t="shared" si="2"/>
        <v/>
      </c>
      <c r="H93" s="61" t="str">
        <f>IF('Form FGD RT Versi 1 Lembar A3'!AU87="","",'Form FGD RT Versi 1 Lembar A3'!AU87)</f>
        <v/>
      </c>
      <c r="I93" s="358" t="str">
        <f>IF('Form FGD RT Versi 1 Lembar A3'!AV87="","",'Form FGD RT Versi 1 Lembar A3'!AV87)</f>
        <v/>
      </c>
      <c r="J93" s="61" t="str">
        <f>IF('Form FGD RT Versi 1 Lembar A3'!AW87="","",'Form FGD RT Versi 1 Lembar A3'!AW87)</f>
        <v/>
      </c>
      <c r="K93" s="359" t="str">
        <f>IF('Form FGD RT Versi 1 Lembar A3'!AX87="","",'Form FGD RT Versi 1 Lembar A3'!AX87)</f>
        <v/>
      </c>
      <c r="L93" s="368" t="str">
        <f t="shared" si="3"/>
        <v/>
      </c>
      <c r="M93" s="89"/>
      <c r="N93" s="427"/>
    </row>
    <row r="94" spans="2:14" ht="18.75" customHeight="1" x14ac:dyDescent="0.25">
      <c r="B94" s="156">
        <v>78</v>
      </c>
      <c r="C94" s="68" t="str">
        <f>A.1_Update!C94</f>
        <v/>
      </c>
      <c r="D94" s="172" t="str">
        <f>IF('Form FGD RT Versi 1 Lembar A3'!AR88="","",'Form FGD RT Versi 1 Lembar A3'!AR88)</f>
        <v/>
      </c>
      <c r="E94" s="365" t="str">
        <f>IF('Form FGD RT Versi 1 Lembar A3'!AS88="","",'Form FGD RT Versi 1 Lembar A3'!AS88)</f>
        <v/>
      </c>
      <c r="F94" s="813" t="str">
        <f>IF('Form FGD RT Versi 1 Lembar A3'!AT88="","",'Form FGD RT Versi 1 Lembar A3'!AT88)</f>
        <v/>
      </c>
      <c r="G94" s="376" t="str">
        <f t="shared" si="2"/>
        <v/>
      </c>
      <c r="H94" s="61" t="str">
        <f>IF('Form FGD RT Versi 1 Lembar A3'!AU88="","",'Form FGD RT Versi 1 Lembar A3'!AU88)</f>
        <v/>
      </c>
      <c r="I94" s="358" t="str">
        <f>IF('Form FGD RT Versi 1 Lembar A3'!AV88="","",'Form FGD RT Versi 1 Lembar A3'!AV88)</f>
        <v/>
      </c>
      <c r="J94" s="61" t="str">
        <f>IF('Form FGD RT Versi 1 Lembar A3'!AW88="","",'Form FGD RT Versi 1 Lembar A3'!AW88)</f>
        <v/>
      </c>
      <c r="K94" s="359" t="str">
        <f>IF('Form FGD RT Versi 1 Lembar A3'!AX88="","",'Form FGD RT Versi 1 Lembar A3'!AX88)</f>
        <v/>
      </c>
      <c r="L94" s="368" t="str">
        <f t="shared" si="3"/>
        <v/>
      </c>
      <c r="M94" s="89"/>
      <c r="N94" s="427"/>
    </row>
    <row r="95" spans="2:14" ht="18.75" customHeight="1" x14ac:dyDescent="0.25">
      <c r="B95" s="156">
        <v>79</v>
      </c>
      <c r="C95" s="68" t="str">
        <f>A.1_Update!C95</f>
        <v/>
      </c>
      <c r="D95" s="172" t="str">
        <f>IF('Form FGD RT Versi 1 Lembar A3'!AR89="","",'Form FGD RT Versi 1 Lembar A3'!AR89)</f>
        <v/>
      </c>
      <c r="E95" s="365" t="str">
        <f>IF('Form FGD RT Versi 1 Lembar A3'!AS89="","",'Form FGD RT Versi 1 Lembar A3'!AS89)</f>
        <v/>
      </c>
      <c r="F95" s="813" t="str">
        <f>IF('Form FGD RT Versi 1 Lembar A3'!AT89="","",'Form FGD RT Versi 1 Lembar A3'!AT89)</f>
        <v/>
      </c>
      <c r="G95" s="376" t="str">
        <f t="shared" si="2"/>
        <v/>
      </c>
      <c r="H95" s="61" t="str">
        <f>IF('Form FGD RT Versi 1 Lembar A3'!AU89="","",'Form FGD RT Versi 1 Lembar A3'!AU89)</f>
        <v/>
      </c>
      <c r="I95" s="358" t="str">
        <f>IF('Form FGD RT Versi 1 Lembar A3'!AV89="","",'Form FGD RT Versi 1 Lembar A3'!AV89)</f>
        <v/>
      </c>
      <c r="J95" s="61" t="str">
        <f>IF('Form FGD RT Versi 1 Lembar A3'!AW89="","",'Form FGD RT Versi 1 Lembar A3'!AW89)</f>
        <v/>
      </c>
      <c r="K95" s="359" t="str">
        <f>IF('Form FGD RT Versi 1 Lembar A3'!AX89="","",'Form FGD RT Versi 1 Lembar A3'!AX89)</f>
        <v/>
      </c>
      <c r="L95" s="368" t="str">
        <f t="shared" si="3"/>
        <v/>
      </c>
      <c r="M95" s="89"/>
      <c r="N95" s="427"/>
    </row>
    <row r="96" spans="2:14" ht="18.75" customHeight="1" x14ac:dyDescent="0.25">
      <c r="B96" s="156">
        <v>80</v>
      </c>
      <c r="C96" s="68" t="str">
        <f>A.1_Update!C96</f>
        <v/>
      </c>
      <c r="D96" s="172" t="str">
        <f>IF('Form FGD RT Versi 1 Lembar A3'!AR90="","",'Form FGD RT Versi 1 Lembar A3'!AR90)</f>
        <v/>
      </c>
      <c r="E96" s="365" t="str">
        <f>IF('Form FGD RT Versi 1 Lembar A3'!AS90="","",'Form FGD RT Versi 1 Lembar A3'!AS90)</f>
        <v/>
      </c>
      <c r="F96" s="813" t="str">
        <f>IF('Form FGD RT Versi 1 Lembar A3'!AT90="","",'Form FGD RT Versi 1 Lembar A3'!AT90)</f>
        <v/>
      </c>
      <c r="G96" s="376" t="str">
        <f t="shared" si="2"/>
        <v/>
      </c>
      <c r="H96" s="61" t="str">
        <f>IF('Form FGD RT Versi 1 Lembar A3'!AU90="","",'Form FGD RT Versi 1 Lembar A3'!AU90)</f>
        <v/>
      </c>
      <c r="I96" s="358" t="str">
        <f>IF('Form FGD RT Versi 1 Lembar A3'!AV90="","",'Form FGD RT Versi 1 Lembar A3'!AV90)</f>
        <v/>
      </c>
      <c r="J96" s="61" t="str">
        <f>IF('Form FGD RT Versi 1 Lembar A3'!AW90="","",'Form FGD RT Versi 1 Lembar A3'!AW90)</f>
        <v/>
      </c>
      <c r="K96" s="359" t="str">
        <f>IF('Form FGD RT Versi 1 Lembar A3'!AX90="","",'Form FGD RT Versi 1 Lembar A3'!AX90)</f>
        <v/>
      </c>
      <c r="L96" s="368" t="str">
        <f t="shared" si="3"/>
        <v/>
      </c>
      <c r="M96" s="89"/>
      <c r="N96" s="427"/>
    </row>
    <row r="97" spans="2:14" ht="18.75" customHeight="1" x14ac:dyDescent="0.25">
      <c r="B97" s="156">
        <v>81</v>
      </c>
      <c r="C97" s="68" t="str">
        <f>A.1_Update!C97</f>
        <v/>
      </c>
      <c r="D97" s="172" t="str">
        <f>IF('Form FGD RT Versi 1 Lembar A3'!AR91="","",'Form FGD RT Versi 1 Lembar A3'!AR91)</f>
        <v/>
      </c>
      <c r="E97" s="365" t="str">
        <f>IF('Form FGD RT Versi 1 Lembar A3'!AS91="","",'Form FGD RT Versi 1 Lembar A3'!AS91)</f>
        <v/>
      </c>
      <c r="F97" s="813" t="str">
        <f>IF('Form FGD RT Versi 1 Lembar A3'!AT91="","",'Form FGD RT Versi 1 Lembar A3'!AT91)</f>
        <v/>
      </c>
      <c r="G97" s="376" t="str">
        <f t="shared" si="2"/>
        <v/>
      </c>
      <c r="H97" s="61" t="str">
        <f>IF('Form FGD RT Versi 1 Lembar A3'!AU91="","",'Form FGD RT Versi 1 Lembar A3'!AU91)</f>
        <v/>
      </c>
      <c r="I97" s="358" t="str">
        <f>IF('Form FGD RT Versi 1 Lembar A3'!AV91="","",'Form FGD RT Versi 1 Lembar A3'!AV91)</f>
        <v/>
      </c>
      <c r="J97" s="61" t="str">
        <f>IF('Form FGD RT Versi 1 Lembar A3'!AW91="","",'Form FGD RT Versi 1 Lembar A3'!AW91)</f>
        <v/>
      </c>
      <c r="K97" s="359" t="str">
        <f>IF('Form FGD RT Versi 1 Lembar A3'!AX91="","",'Form FGD RT Versi 1 Lembar A3'!AX91)</f>
        <v/>
      </c>
      <c r="L97" s="368" t="str">
        <f t="shared" si="3"/>
        <v/>
      </c>
      <c r="M97" s="89"/>
      <c r="N97" s="427"/>
    </row>
    <row r="98" spans="2:14" ht="18.75" customHeight="1" x14ac:dyDescent="0.25">
      <c r="B98" s="156">
        <v>82</v>
      </c>
      <c r="C98" s="68" t="str">
        <f>A.1_Update!C98</f>
        <v/>
      </c>
      <c r="D98" s="172" t="str">
        <f>IF('Form FGD RT Versi 1 Lembar A3'!AR92="","",'Form FGD RT Versi 1 Lembar A3'!AR92)</f>
        <v/>
      </c>
      <c r="E98" s="365" t="str">
        <f>IF('Form FGD RT Versi 1 Lembar A3'!AS92="","",'Form FGD RT Versi 1 Lembar A3'!AS92)</f>
        <v/>
      </c>
      <c r="F98" s="813" t="str">
        <f>IF('Form FGD RT Versi 1 Lembar A3'!AT92="","",'Form FGD RT Versi 1 Lembar A3'!AT92)</f>
        <v/>
      </c>
      <c r="G98" s="376" t="str">
        <f t="shared" si="2"/>
        <v/>
      </c>
      <c r="H98" s="61" t="str">
        <f>IF('Form FGD RT Versi 1 Lembar A3'!AU92="","",'Form FGD RT Versi 1 Lembar A3'!AU92)</f>
        <v/>
      </c>
      <c r="I98" s="358" t="str">
        <f>IF('Form FGD RT Versi 1 Lembar A3'!AV92="","",'Form FGD RT Versi 1 Lembar A3'!AV92)</f>
        <v/>
      </c>
      <c r="J98" s="61" t="str">
        <f>IF('Form FGD RT Versi 1 Lembar A3'!AW92="","",'Form FGD RT Versi 1 Lembar A3'!AW92)</f>
        <v/>
      </c>
      <c r="K98" s="359" t="str">
        <f>IF('Form FGD RT Versi 1 Lembar A3'!AX92="","",'Form FGD RT Versi 1 Lembar A3'!AX92)</f>
        <v/>
      </c>
      <c r="L98" s="368" t="str">
        <f t="shared" si="3"/>
        <v/>
      </c>
      <c r="M98" s="89"/>
      <c r="N98" s="427"/>
    </row>
    <row r="99" spans="2:14" ht="18.75" customHeight="1" x14ac:dyDescent="0.25">
      <c r="B99" s="156">
        <v>83</v>
      </c>
      <c r="C99" s="68" t="str">
        <f>A.1_Update!C99</f>
        <v/>
      </c>
      <c r="D99" s="172" t="str">
        <f>IF('Form FGD RT Versi 1 Lembar A3'!AR93="","",'Form FGD RT Versi 1 Lembar A3'!AR93)</f>
        <v/>
      </c>
      <c r="E99" s="365" t="str">
        <f>IF('Form FGD RT Versi 1 Lembar A3'!AS93="","",'Form FGD RT Versi 1 Lembar A3'!AS93)</f>
        <v/>
      </c>
      <c r="F99" s="813" t="str">
        <f>IF('Form FGD RT Versi 1 Lembar A3'!AT93="","",'Form FGD RT Versi 1 Lembar A3'!AT93)</f>
        <v/>
      </c>
      <c r="G99" s="376" t="str">
        <f t="shared" si="2"/>
        <v/>
      </c>
      <c r="H99" s="61" t="str">
        <f>IF('Form FGD RT Versi 1 Lembar A3'!AU93="","",'Form FGD RT Versi 1 Lembar A3'!AU93)</f>
        <v/>
      </c>
      <c r="I99" s="358" t="str">
        <f>IF('Form FGD RT Versi 1 Lembar A3'!AV93="","",'Form FGD RT Versi 1 Lembar A3'!AV93)</f>
        <v/>
      </c>
      <c r="J99" s="61" t="str">
        <f>IF('Form FGD RT Versi 1 Lembar A3'!AW93="","",'Form FGD RT Versi 1 Lembar A3'!AW93)</f>
        <v/>
      </c>
      <c r="K99" s="359" t="str">
        <f>IF('Form FGD RT Versi 1 Lembar A3'!AX93="","",'Form FGD RT Versi 1 Lembar A3'!AX93)</f>
        <v/>
      </c>
      <c r="L99" s="368" t="str">
        <f t="shared" si="3"/>
        <v/>
      </c>
      <c r="M99" s="89"/>
      <c r="N99" s="427"/>
    </row>
    <row r="100" spans="2:14" ht="18.75" customHeight="1" x14ac:dyDescent="0.25">
      <c r="B100" s="156">
        <v>84</v>
      </c>
      <c r="C100" s="68" t="str">
        <f>A.1_Update!C100</f>
        <v/>
      </c>
      <c r="D100" s="172" t="str">
        <f>IF('Form FGD RT Versi 1 Lembar A3'!AR94="","",'Form FGD RT Versi 1 Lembar A3'!AR94)</f>
        <v/>
      </c>
      <c r="E100" s="365" t="str">
        <f>IF('Form FGD RT Versi 1 Lembar A3'!AS94="","",'Form FGD RT Versi 1 Lembar A3'!AS94)</f>
        <v/>
      </c>
      <c r="F100" s="813" t="str">
        <f>IF('Form FGD RT Versi 1 Lembar A3'!AT94="","",'Form FGD RT Versi 1 Lembar A3'!AT94)</f>
        <v/>
      </c>
      <c r="G100" s="376" t="str">
        <f t="shared" si="2"/>
        <v/>
      </c>
      <c r="H100" s="61" t="str">
        <f>IF('Form FGD RT Versi 1 Lembar A3'!AU94="","",'Form FGD RT Versi 1 Lembar A3'!AU94)</f>
        <v/>
      </c>
      <c r="I100" s="358" t="str">
        <f>IF('Form FGD RT Versi 1 Lembar A3'!AV94="","",'Form FGD RT Versi 1 Lembar A3'!AV94)</f>
        <v/>
      </c>
      <c r="J100" s="61" t="str">
        <f>IF('Form FGD RT Versi 1 Lembar A3'!AW94="","",'Form FGD RT Versi 1 Lembar A3'!AW94)</f>
        <v/>
      </c>
      <c r="K100" s="359" t="str">
        <f>IF('Form FGD RT Versi 1 Lembar A3'!AX94="","",'Form FGD RT Versi 1 Lembar A3'!AX94)</f>
        <v/>
      </c>
      <c r="L100" s="368" t="str">
        <f t="shared" si="3"/>
        <v/>
      </c>
      <c r="M100" s="89"/>
      <c r="N100" s="427"/>
    </row>
    <row r="101" spans="2:14" ht="18.75" customHeight="1" x14ac:dyDescent="0.25">
      <c r="B101" s="156">
        <v>85</v>
      </c>
      <c r="C101" s="68" t="str">
        <f>A.1_Update!C101</f>
        <v/>
      </c>
      <c r="D101" s="172" t="str">
        <f>IF('Form FGD RT Versi 1 Lembar A3'!AR95="","",'Form FGD RT Versi 1 Lembar A3'!AR95)</f>
        <v/>
      </c>
      <c r="E101" s="365" t="str">
        <f>IF('Form FGD RT Versi 1 Lembar A3'!AS95="","",'Form FGD RT Versi 1 Lembar A3'!AS95)</f>
        <v/>
      </c>
      <c r="F101" s="813" t="str">
        <f>IF('Form FGD RT Versi 1 Lembar A3'!AT95="","",'Form FGD RT Versi 1 Lembar A3'!AT95)</f>
        <v/>
      </c>
      <c r="G101" s="376" t="str">
        <f t="shared" si="2"/>
        <v/>
      </c>
      <c r="H101" s="61" t="str">
        <f>IF('Form FGD RT Versi 1 Lembar A3'!AU95="","",'Form FGD RT Versi 1 Lembar A3'!AU95)</f>
        <v/>
      </c>
      <c r="I101" s="358" t="str">
        <f>IF('Form FGD RT Versi 1 Lembar A3'!AV95="","",'Form FGD RT Versi 1 Lembar A3'!AV95)</f>
        <v/>
      </c>
      <c r="J101" s="61" t="str">
        <f>IF('Form FGD RT Versi 1 Lembar A3'!AW95="","",'Form FGD RT Versi 1 Lembar A3'!AW95)</f>
        <v/>
      </c>
      <c r="K101" s="359" t="str">
        <f>IF('Form FGD RT Versi 1 Lembar A3'!AX95="","",'Form FGD RT Versi 1 Lembar A3'!AX95)</f>
        <v/>
      </c>
      <c r="L101" s="368" t="str">
        <f t="shared" si="3"/>
        <v/>
      </c>
      <c r="M101" s="89"/>
      <c r="N101" s="427"/>
    </row>
    <row r="102" spans="2:14" ht="18.75" customHeight="1" x14ac:dyDescent="0.25">
      <c r="B102" s="156">
        <v>86</v>
      </c>
      <c r="C102" s="68" t="str">
        <f>A.1_Update!C102</f>
        <v/>
      </c>
      <c r="D102" s="172" t="str">
        <f>IF('Form FGD RT Versi 1 Lembar A3'!AR96="","",'Form FGD RT Versi 1 Lembar A3'!AR96)</f>
        <v/>
      </c>
      <c r="E102" s="365" t="str">
        <f>IF('Form FGD RT Versi 1 Lembar A3'!AS96="","",'Form FGD RT Versi 1 Lembar A3'!AS96)</f>
        <v/>
      </c>
      <c r="F102" s="813" t="str">
        <f>IF('Form FGD RT Versi 1 Lembar A3'!AT96="","",'Form FGD RT Versi 1 Lembar A3'!AT96)</f>
        <v/>
      </c>
      <c r="G102" s="376" t="str">
        <f t="shared" si="2"/>
        <v/>
      </c>
      <c r="H102" s="61" t="str">
        <f>IF('Form FGD RT Versi 1 Lembar A3'!AU96="","",'Form FGD RT Versi 1 Lembar A3'!AU96)</f>
        <v/>
      </c>
      <c r="I102" s="358" t="str">
        <f>IF('Form FGD RT Versi 1 Lembar A3'!AV96="","",'Form FGD RT Versi 1 Lembar A3'!AV96)</f>
        <v/>
      </c>
      <c r="J102" s="61" t="str">
        <f>IF('Form FGD RT Versi 1 Lembar A3'!AW96="","",'Form FGD RT Versi 1 Lembar A3'!AW96)</f>
        <v/>
      </c>
      <c r="K102" s="359" t="str">
        <f>IF('Form FGD RT Versi 1 Lembar A3'!AX96="","",'Form FGD RT Versi 1 Lembar A3'!AX96)</f>
        <v/>
      </c>
      <c r="L102" s="368" t="str">
        <f t="shared" si="3"/>
        <v/>
      </c>
      <c r="M102" s="89"/>
      <c r="N102" s="427"/>
    </row>
    <row r="103" spans="2:14" ht="18.75" customHeight="1" x14ac:dyDescent="0.25">
      <c r="B103" s="156">
        <v>87</v>
      </c>
      <c r="C103" s="68" t="str">
        <f>A.1_Update!C103</f>
        <v/>
      </c>
      <c r="D103" s="172" t="str">
        <f>IF('Form FGD RT Versi 1 Lembar A3'!AR97="","",'Form FGD RT Versi 1 Lembar A3'!AR97)</f>
        <v/>
      </c>
      <c r="E103" s="365" t="str">
        <f>IF('Form FGD RT Versi 1 Lembar A3'!AS97="","",'Form FGD RT Versi 1 Lembar A3'!AS97)</f>
        <v/>
      </c>
      <c r="F103" s="813" t="str">
        <f>IF('Form FGD RT Versi 1 Lembar A3'!AT97="","",'Form FGD RT Versi 1 Lembar A3'!AT97)</f>
        <v/>
      </c>
      <c r="G103" s="376" t="str">
        <f t="shared" si="2"/>
        <v/>
      </c>
      <c r="H103" s="61" t="str">
        <f>IF('Form FGD RT Versi 1 Lembar A3'!AU97="","",'Form FGD RT Versi 1 Lembar A3'!AU97)</f>
        <v/>
      </c>
      <c r="I103" s="358" t="str">
        <f>IF('Form FGD RT Versi 1 Lembar A3'!AV97="","",'Form FGD RT Versi 1 Lembar A3'!AV97)</f>
        <v/>
      </c>
      <c r="J103" s="61" t="str">
        <f>IF('Form FGD RT Versi 1 Lembar A3'!AW97="","",'Form FGD RT Versi 1 Lembar A3'!AW97)</f>
        <v/>
      </c>
      <c r="K103" s="359" t="str">
        <f>IF('Form FGD RT Versi 1 Lembar A3'!AX97="","",'Form FGD RT Versi 1 Lembar A3'!AX97)</f>
        <v/>
      </c>
      <c r="L103" s="368" t="str">
        <f t="shared" si="3"/>
        <v/>
      </c>
      <c r="M103" s="89"/>
      <c r="N103" s="427"/>
    </row>
    <row r="104" spans="2:14" ht="18.75" customHeight="1" x14ac:dyDescent="0.25">
      <c r="B104" s="156">
        <v>88</v>
      </c>
      <c r="C104" s="68" t="str">
        <f>A.1_Update!C104</f>
        <v/>
      </c>
      <c r="D104" s="172" t="str">
        <f>IF('Form FGD RT Versi 1 Lembar A3'!AR98="","",'Form FGD RT Versi 1 Lembar A3'!AR98)</f>
        <v/>
      </c>
      <c r="E104" s="365" t="str">
        <f>IF('Form FGD RT Versi 1 Lembar A3'!AS98="","",'Form FGD RT Versi 1 Lembar A3'!AS98)</f>
        <v/>
      </c>
      <c r="F104" s="813" t="str">
        <f>IF('Form FGD RT Versi 1 Lembar A3'!AT98="","",'Form FGD RT Versi 1 Lembar A3'!AT98)</f>
        <v/>
      </c>
      <c r="G104" s="376" t="str">
        <f t="shared" si="2"/>
        <v/>
      </c>
      <c r="H104" s="61" t="str">
        <f>IF('Form FGD RT Versi 1 Lembar A3'!AU98="","",'Form FGD RT Versi 1 Lembar A3'!AU98)</f>
        <v/>
      </c>
      <c r="I104" s="358" t="str">
        <f>IF('Form FGD RT Versi 1 Lembar A3'!AV98="","",'Form FGD RT Versi 1 Lembar A3'!AV98)</f>
        <v/>
      </c>
      <c r="J104" s="61" t="str">
        <f>IF('Form FGD RT Versi 1 Lembar A3'!AW98="","",'Form FGD RT Versi 1 Lembar A3'!AW98)</f>
        <v/>
      </c>
      <c r="K104" s="359" t="str">
        <f>IF('Form FGD RT Versi 1 Lembar A3'!AX98="","",'Form FGD RT Versi 1 Lembar A3'!AX98)</f>
        <v/>
      </c>
      <c r="L104" s="368" t="str">
        <f t="shared" si="3"/>
        <v/>
      </c>
      <c r="M104" s="89"/>
      <c r="N104" s="427"/>
    </row>
    <row r="105" spans="2:14" ht="18.75" customHeight="1" x14ac:dyDescent="0.25">
      <c r="B105" s="156">
        <v>89</v>
      </c>
      <c r="C105" s="68" t="str">
        <f>A.1_Update!C105</f>
        <v/>
      </c>
      <c r="D105" s="172" t="str">
        <f>IF('Form FGD RT Versi 1 Lembar A3'!AR99="","",'Form FGD RT Versi 1 Lembar A3'!AR99)</f>
        <v/>
      </c>
      <c r="E105" s="365" t="str">
        <f>IF('Form FGD RT Versi 1 Lembar A3'!AS99="","",'Form FGD RT Versi 1 Lembar A3'!AS99)</f>
        <v/>
      </c>
      <c r="F105" s="813" t="str">
        <f>IF('Form FGD RT Versi 1 Lembar A3'!AT99="","",'Form FGD RT Versi 1 Lembar A3'!AT99)</f>
        <v/>
      </c>
      <c r="G105" s="376" t="str">
        <f t="shared" si="2"/>
        <v/>
      </c>
      <c r="H105" s="61" t="str">
        <f>IF('Form FGD RT Versi 1 Lembar A3'!AU99="","",'Form FGD RT Versi 1 Lembar A3'!AU99)</f>
        <v/>
      </c>
      <c r="I105" s="358" t="str">
        <f>IF('Form FGD RT Versi 1 Lembar A3'!AV99="","",'Form FGD RT Versi 1 Lembar A3'!AV99)</f>
        <v/>
      </c>
      <c r="J105" s="61" t="str">
        <f>IF('Form FGD RT Versi 1 Lembar A3'!AW99="","",'Form FGD RT Versi 1 Lembar A3'!AW99)</f>
        <v/>
      </c>
      <c r="K105" s="359" t="str">
        <f>IF('Form FGD RT Versi 1 Lembar A3'!AX99="","",'Form FGD RT Versi 1 Lembar A3'!AX99)</f>
        <v/>
      </c>
      <c r="L105" s="368" t="str">
        <f t="shared" si="3"/>
        <v/>
      </c>
      <c r="M105" s="89"/>
      <c r="N105" s="427"/>
    </row>
    <row r="106" spans="2:14" ht="18.75" customHeight="1" x14ac:dyDescent="0.25">
      <c r="B106" s="156">
        <v>90</v>
      </c>
      <c r="C106" s="68" t="str">
        <f>A.1_Update!C106</f>
        <v/>
      </c>
      <c r="D106" s="172" t="str">
        <f>IF('Form FGD RT Versi 1 Lembar A3'!AR100="","",'Form FGD RT Versi 1 Lembar A3'!AR100)</f>
        <v/>
      </c>
      <c r="E106" s="365" t="str">
        <f>IF('Form FGD RT Versi 1 Lembar A3'!AS100="","",'Form FGD RT Versi 1 Lembar A3'!AS100)</f>
        <v/>
      </c>
      <c r="F106" s="813" t="str">
        <f>IF('Form FGD RT Versi 1 Lembar A3'!AT100="","",'Form FGD RT Versi 1 Lembar A3'!AT100)</f>
        <v/>
      </c>
      <c r="G106" s="376" t="str">
        <f t="shared" si="2"/>
        <v/>
      </c>
      <c r="H106" s="61" t="str">
        <f>IF('Form FGD RT Versi 1 Lembar A3'!AU100="","",'Form FGD RT Versi 1 Lembar A3'!AU100)</f>
        <v/>
      </c>
      <c r="I106" s="358" t="str">
        <f>IF('Form FGD RT Versi 1 Lembar A3'!AV100="","",'Form FGD RT Versi 1 Lembar A3'!AV100)</f>
        <v/>
      </c>
      <c r="J106" s="61" t="str">
        <f>IF('Form FGD RT Versi 1 Lembar A3'!AW100="","",'Form FGD RT Versi 1 Lembar A3'!AW100)</f>
        <v/>
      </c>
      <c r="K106" s="359" t="str">
        <f>IF('Form FGD RT Versi 1 Lembar A3'!AX100="","",'Form FGD RT Versi 1 Lembar A3'!AX100)</f>
        <v/>
      </c>
      <c r="L106" s="368" t="str">
        <f t="shared" si="3"/>
        <v/>
      </c>
      <c r="M106" s="89"/>
      <c r="N106" s="427"/>
    </row>
    <row r="107" spans="2:14" ht="18.75" customHeight="1" x14ac:dyDescent="0.25">
      <c r="B107" s="156">
        <v>91</v>
      </c>
      <c r="C107" s="68" t="str">
        <f>A.1_Update!C107</f>
        <v/>
      </c>
      <c r="D107" s="172" t="str">
        <f>IF('Form FGD RT Versi 1 Lembar A3'!AR101="","",'Form FGD RT Versi 1 Lembar A3'!AR101)</f>
        <v/>
      </c>
      <c r="E107" s="365" t="str">
        <f>IF('Form FGD RT Versi 1 Lembar A3'!AS101="","",'Form FGD RT Versi 1 Lembar A3'!AS101)</f>
        <v/>
      </c>
      <c r="F107" s="813" t="str">
        <f>IF('Form FGD RT Versi 1 Lembar A3'!AT101="","",'Form FGD RT Versi 1 Lembar A3'!AT101)</f>
        <v/>
      </c>
      <c r="G107" s="376" t="str">
        <f t="shared" si="2"/>
        <v/>
      </c>
      <c r="H107" s="61" t="str">
        <f>IF('Form FGD RT Versi 1 Lembar A3'!AU101="","",'Form FGD RT Versi 1 Lembar A3'!AU101)</f>
        <v/>
      </c>
      <c r="I107" s="358" t="str">
        <f>IF('Form FGD RT Versi 1 Lembar A3'!AV101="","",'Form FGD RT Versi 1 Lembar A3'!AV101)</f>
        <v/>
      </c>
      <c r="J107" s="61" t="str">
        <f>IF('Form FGD RT Versi 1 Lembar A3'!AW101="","",'Form FGD RT Versi 1 Lembar A3'!AW101)</f>
        <v/>
      </c>
      <c r="K107" s="359" t="str">
        <f>IF('Form FGD RT Versi 1 Lembar A3'!AX101="","",'Form FGD RT Versi 1 Lembar A3'!AX101)</f>
        <v/>
      </c>
      <c r="L107" s="368" t="str">
        <f t="shared" si="3"/>
        <v/>
      </c>
      <c r="M107" s="89"/>
      <c r="N107" s="427"/>
    </row>
    <row r="108" spans="2:14" ht="18.75" customHeight="1" x14ac:dyDescent="0.25">
      <c r="B108" s="156">
        <v>92</v>
      </c>
      <c r="C108" s="68" t="str">
        <f>A.1_Update!C108</f>
        <v/>
      </c>
      <c r="D108" s="172" t="str">
        <f>IF('Form FGD RT Versi 1 Lembar A3'!AR102="","",'Form FGD RT Versi 1 Lembar A3'!AR102)</f>
        <v/>
      </c>
      <c r="E108" s="365" t="str">
        <f>IF('Form FGD RT Versi 1 Lembar A3'!AS102="","",'Form FGD RT Versi 1 Lembar A3'!AS102)</f>
        <v/>
      </c>
      <c r="F108" s="813" t="str">
        <f>IF('Form FGD RT Versi 1 Lembar A3'!AT102="","",'Form FGD RT Versi 1 Lembar A3'!AT102)</f>
        <v/>
      </c>
      <c r="G108" s="376" t="str">
        <f t="shared" si="2"/>
        <v/>
      </c>
      <c r="H108" s="61" t="str">
        <f>IF('Form FGD RT Versi 1 Lembar A3'!AU102="","",'Form FGD RT Versi 1 Lembar A3'!AU102)</f>
        <v/>
      </c>
      <c r="I108" s="358" t="str">
        <f>IF('Form FGD RT Versi 1 Lembar A3'!AV102="","",'Form FGD RT Versi 1 Lembar A3'!AV102)</f>
        <v/>
      </c>
      <c r="J108" s="61" t="str">
        <f>IF('Form FGD RT Versi 1 Lembar A3'!AW102="","",'Form FGD RT Versi 1 Lembar A3'!AW102)</f>
        <v/>
      </c>
      <c r="K108" s="359" t="str">
        <f>IF('Form FGD RT Versi 1 Lembar A3'!AX102="","",'Form FGD RT Versi 1 Lembar A3'!AX102)</f>
        <v/>
      </c>
      <c r="L108" s="368" t="str">
        <f t="shared" si="3"/>
        <v/>
      </c>
      <c r="M108" s="89"/>
      <c r="N108" s="427"/>
    </row>
    <row r="109" spans="2:14" ht="18.75" customHeight="1" x14ac:dyDescent="0.25">
      <c r="B109" s="156">
        <v>93</v>
      </c>
      <c r="C109" s="68" t="str">
        <f>A.1_Update!C109</f>
        <v/>
      </c>
      <c r="D109" s="172" t="str">
        <f>IF('Form FGD RT Versi 1 Lembar A3'!AR103="","",'Form FGD RT Versi 1 Lembar A3'!AR103)</f>
        <v/>
      </c>
      <c r="E109" s="365" t="str">
        <f>IF('Form FGD RT Versi 1 Lembar A3'!AS103="","",'Form FGD RT Versi 1 Lembar A3'!AS103)</f>
        <v/>
      </c>
      <c r="F109" s="813" t="str">
        <f>IF('Form FGD RT Versi 1 Lembar A3'!AT103="","",'Form FGD RT Versi 1 Lembar A3'!AT103)</f>
        <v/>
      </c>
      <c r="G109" s="376" t="str">
        <f t="shared" si="2"/>
        <v/>
      </c>
      <c r="H109" s="61" t="str">
        <f>IF('Form FGD RT Versi 1 Lembar A3'!AU103="","",'Form FGD RT Versi 1 Lembar A3'!AU103)</f>
        <v/>
      </c>
      <c r="I109" s="358" t="str">
        <f>IF('Form FGD RT Versi 1 Lembar A3'!AV103="","",'Form FGD RT Versi 1 Lembar A3'!AV103)</f>
        <v/>
      </c>
      <c r="J109" s="61" t="str">
        <f>IF('Form FGD RT Versi 1 Lembar A3'!AW103="","",'Form FGD RT Versi 1 Lembar A3'!AW103)</f>
        <v/>
      </c>
      <c r="K109" s="359" t="str">
        <f>IF('Form FGD RT Versi 1 Lembar A3'!AX103="","",'Form FGD RT Versi 1 Lembar A3'!AX103)</f>
        <v/>
      </c>
      <c r="L109" s="368" t="str">
        <f t="shared" si="3"/>
        <v/>
      </c>
      <c r="M109" s="89"/>
      <c r="N109" s="427"/>
    </row>
    <row r="110" spans="2:14" ht="18.75" customHeight="1" x14ac:dyDescent="0.25">
      <c r="B110" s="156">
        <v>94</v>
      </c>
      <c r="C110" s="68" t="str">
        <f>A.1_Update!C110</f>
        <v/>
      </c>
      <c r="D110" s="172" t="str">
        <f>IF('Form FGD RT Versi 1 Lembar A3'!AR104="","",'Form FGD RT Versi 1 Lembar A3'!AR104)</f>
        <v/>
      </c>
      <c r="E110" s="365" t="str">
        <f>IF('Form FGD RT Versi 1 Lembar A3'!AS104="","",'Form FGD RT Versi 1 Lembar A3'!AS104)</f>
        <v/>
      </c>
      <c r="F110" s="813" t="str">
        <f>IF('Form FGD RT Versi 1 Lembar A3'!AT104="","",'Form FGD RT Versi 1 Lembar A3'!AT104)</f>
        <v/>
      </c>
      <c r="G110" s="376" t="str">
        <f t="shared" si="2"/>
        <v/>
      </c>
      <c r="H110" s="61" t="str">
        <f>IF('Form FGD RT Versi 1 Lembar A3'!AU104="","",'Form FGD RT Versi 1 Lembar A3'!AU104)</f>
        <v/>
      </c>
      <c r="I110" s="358" t="str">
        <f>IF('Form FGD RT Versi 1 Lembar A3'!AV104="","",'Form FGD RT Versi 1 Lembar A3'!AV104)</f>
        <v/>
      </c>
      <c r="J110" s="61" t="str">
        <f>IF('Form FGD RT Versi 1 Lembar A3'!AW104="","",'Form FGD RT Versi 1 Lembar A3'!AW104)</f>
        <v/>
      </c>
      <c r="K110" s="359" t="str">
        <f>IF('Form FGD RT Versi 1 Lembar A3'!AX104="","",'Form FGD RT Versi 1 Lembar A3'!AX104)</f>
        <v/>
      </c>
      <c r="L110" s="368" t="str">
        <f t="shared" si="3"/>
        <v/>
      </c>
      <c r="M110" s="89"/>
      <c r="N110" s="427"/>
    </row>
    <row r="111" spans="2:14" ht="18.75" customHeight="1" x14ac:dyDescent="0.25">
      <c r="B111" s="156">
        <v>95</v>
      </c>
      <c r="C111" s="68" t="str">
        <f>A.1_Update!C111</f>
        <v/>
      </c>
      <c r="D111" s="172" t="str">
        <f>IF('Form FGD RT Versi 1 Lembar A3'!AR105="","",'Form FGD RT Versi 1 Lembar A3'!AR105)</f>
        <v/>
      </c>
      <c r="E111" s="365" t="str">
        <f>IF('Form FGD RT Versi 1 Lembar A3'!AS105="","",'Form FGD RT Versi 1 Lembar A3'!AS105)</f>
        <v/>
      </c>
      <c r="F111" s="813" t="str">
        <f>IF('Form FGD RT Versi 1 Lembar A3'!AT105="","",'Form FGD RT Versi 1 Lembar A3'!AT105)</f>
        <v/>
      </c>
      <c r="G111" s="376" t="str">
        <f t="shared" si="2"/>
        <v/>
      </c>
      <c r="H111" s="61" t="str">
        <f>IF('Form FGD RT Versi 1 Lembar A3'!AU105="","",'Form FGD RT Versi 1 Lembar A3'!AU105)</f>
        <v/>
      </c>
      <c r="I111" s="358" t="str">
        <f>IF('Form FGD RT Versi 1 Lembar A3'!AV105="","",'Form FGD RT Versi 1 Lembar A3'!AV105)</f>
        <v/>
      </c>
      <c r="J111" s="61" t="str">
        <f>IF('Form FGD RT Versi 1 Lembar A3'!AW105="","",'Form FGD RT Versi 1 Lembar A3'!AW105)</f>
        <v/>
      </c>
      <c r="K111" s="359" t="str">
        <f>IF('Form FGD RT Versi 1 Lembar A3'!AX105="","",'Form FGD RT Versi 1 Lembar A3'!AX105)</f>
        <v/>
      </c>
      <c r="L111" s="368" t="str">
        <f t="shared" si="3"/>
        <v/>
      </c>
      <c r="M111" s="89"/>
      <c r="N111" s="427"/>
    </row>
    <row r="112" spans="2:14" ht="18.75" customHeight="1" x14ac:dyDescent="0.25">
      <c r="B112" s="156">
        <v>96</v>
      </c>
      <c r="C112" s="68" t="str">
        <f>A.1_Update!C112</f>
        <v/>
      </c>
      <c r="D112" s="172" t="str">
        <f>IF('Form FGD RT Versi 1 Lembar A3'!AR106="","",'Form FGD RT Versi 1 Lembar A3'!AR106)</f>
        <v/>
      </c>
      <c r="E112" s="365" t="str">
        <f>IF('Form FGD RT Versi 1 Lembar A3'!AS106="","",'Form FGD RT Versi 1 Lembar A3'!AS106)</f>
        <v/>
      </c>
      <c r="F112" s="813" t="str">
        <f>IF('Form FGD RT Versi 1 Lembar A3'!AT106="","",'Form FGD RT Versi 1 Lembar A3'!AT106)</f>
        <v/>
      </c>
      <c r="G112" s="376" t="str">
        <f t="shared" si="2"/>
        <v/>
      </c>
      <c r="H112" s="61" t="str">
        <f>IF('Form FGD RT Versi 1 Lembar A3'!AU106="","",'Form FGD RT Versi 1 Lembar A3'!AU106)</f>
        <v/>
      </c>
      <c r="I112" s="358" t="str">
        <f>IF('Form FGD RT Versi 1 Lembar A3'!AV106="","",'Form FGD RT Versi 1 Lembar A3'!AV106)</f>
        <v/>
      </c>
      <c r="J112" s="61" t="str">
        <f>IF('Form FGD RT Versi 1 Lembar A3'!AW106="","",'Form FGD RT Versi 1 Lembar A3'!AW106)</f>
        <v/>
      </c>
      <c r="K112" s="359" t="str">
        <f>IF('Form FGD RT Versi 1 Lembar A3'!AX106="","",'Form FGD RT Versi 1 Lembar A3'!AX106)</f>
        <v/>
      </c>
      <c r="L112" s="368" t="str">
        <f t="shared" si="3"/>
        <v/>
      </c>
      <c r="M112" s="89"/>
      <c r="N112" s="427"/>
    </row>
    <row r="113" spans="2:14" ht="18.75" customHeight="1" x14ac:dyDescent="0.25">
      <c r="B113" s="156">
        <v>97</v>
      </c>
      <c r="C113" s="68" t="str">
        <f>A.1_Update!C113</f>
        <v/>
      </c>
      <c r="D113" s="172" t="str">
        <f>IF('Form FGD RT Versi 1 Lembar A3'!AR107="","",'Form FGD RT Versi 1 Lembar A3'!AR107)</f>
        <v/>
      </c>
      <c r="E113" s="365" t="str">
        <f>IF('Form FGD RT Versi 1 Lembar A3'!AS107="","",'Form FGD RT Versi 1 Lembar A3'!AS107)</f>
        <v/>
      </c>
      <c r="F113" s="813" t="str">
        <f>IF('Form FGD RT Versi 1 Lembar A3'!AT107="","",'Form FGD RT Versi 1 Lembar A3'!AT107)</f>
        <v/>
      </c>
      <c r="G113" s="376" t="str">
        <f t="shared" si="2"/>
        <v/>
      </c>
      <c r="H113" s="61" t="str">
        <f>IF('Form FGD RT Versi 1 Lembar A3'!AU107="","",'Form FGD RT Versi 1 Lembar A3'!AU107)</f>
        <v/>
      </c>
      <c r="I113" s="358" t="str">
        <f>IF('Form FGD RT Versi 1 Lembar A3'!AV107="","",'Form FGD RT Versi 1 Lembar A3'!AV107)</f>
        <v/>
      </c>
      <c r="J113" s="61" t="str">
        <f>IF('Form FGD RT Versi 1 Lembar A3'!AW107="","",'Form FGD RT Versi 1 Lembar A3'!AW107)</f>
        <v/>
      </c>
      <c r="K113" s="359" t="str">
        <f>IF('Form FGD RT Versi 1 Lembar A3'!AX107="","",'Form FGD RT Versi 1 Lembar A3'!AX107)</f>
        <v/>
      </c>
      <c r="L113" s="368" t="str">
        <f t="shared" si="3"/>
        <v/>
      </c>
      <c r="M113" s="89"/>
      <c r="N113" s="427"/>
    </row>
    <row r="114" spans="2:14" ht="18.75" customHeight="1" x14ac:dyDescent="0.25">
      <c r="B114" s="156">
        <v>98</v>
      </c>
      <c r="C114" s="68" t="str">
        <f>A.1_Update!C114</f>
        <v/>
      </c>
      <c r="D114" s="172" t="str">
        <f>IF('Form FGD RT Versi 1 Lembar A3'!AR108="","",'Form FGD RT Versi 1 Lembar A3'!AR108)</f>
        <v/>
      </c>
      <c r="E114" s="365" t="str">
        <f>IF('Form FGD RT Versi 1 Lembar A3'!AS108="","",'Form FGD RT Versi 1 Lembar A3'!AS108)</f>
        <v/>
      </c>
      <c r="F114" s="813" t="str">
        <f>IF('Form FGD RT Versi 1 Lembar A3'!AT108="","",'Form FGD RT Versi 1 Lembar A3'!AT108)</f>
        <v/>
      </c>
      <c r="G114" s="376" t="str">
        <f t="shared" si="2"/>
        <v/>
      </c>
      <c r="H114" s="61" t="str">
        <f>IF('Form FGD RT Versi 1 Lembar A3'!AU108="","",'Form FGD RT Versi 1 Lembar A3'!AU108)</f>
        <v/>
      </c>
      <c r="I114" s="358" t="str">
        <f>IF('Form FGD RT Versi 1 Lembar A3'!AV108="","",'Form FGD RT Versi 1 Lembar A3'!AV108)</f>
        <v/>
      </c>
      <c r="J114" s="61" t="str">
        <f>IF('Form FGD RT Versi 1 Lembar A3'!AW108="","",'Form FGD RT Versi 1 Lembar A3'!AW108)</f>
        <v/>
      </c>
      <c r="K114" s="359" t="str">
        <f>IF('Form FGD RT Versi 1 Lembar A3'!AX108="","",'Form FGD RT Versi 1 Lembar A3'!AX108)</f>
        <v/>
      </c>
      <c r="L114" s="368" t="str">
        <f t="shared" si="3"/>
        <v/>
      </c>
      <c r="M114" s="89"/>
      <c r="N114" s="427"/>
    </row>
    <row r="115" spans="2:14" ht="18.75" customHeight="1" x14ac:dyDescent="0.25">
      <c r="B115" s="156">
        <v>99</v>
      </c>
      <c r="C115" s="68" t="str">
        <f>A.1_Update!C115</f>
        <v/>
      </c>
      <c r="D115" s="172" t="str">
        <f>IF('Form FGD RT Versi 1 Lembar A3'!AR109="","",'Form FGD RT Versi 1 Lembar A3'!AR109)</f>
        <v/>
      </c>
      <c r="E115" s="365" t="str">
        <f>IF('Form FGD RT Versi 1 Lembar A3'!AS109="","",'Form FGD RT Versi 1 Lembar A3'!AS109)</f>
        <v/>
      </c>
      <c r="F115" s="813" t="str">
        <f>IF('Form FGD RT Versi 1 Lembar A3'!AT109="","",'Form FGD RT Versi 1 Lembar A3'!AT109)</f>
        <v/>
      </c>
      <c r="G115" s="376" t="str">
        <f t="shared" si="2"/>
        <v/>
      </c>
      <c r="H115" s="61" t="str">
        <f>IF('Form FGD RT Versi 1 Lembar A3'!AU109="","",'Form FGD RT Versi 1 Lembar A3'!AU109)</f>
        <v/>
      </c>
      <c r="I115" s="358" t="str">
        <f>IF('Form FGD RT Versi 1 Lembar A3'!AV109="","",'Form FGD RT Versi 1 Lembar A3'!AV109)</f>
        <v/>
      </c>
      <c r="J115" s="61" t="str">
        <f>IF('Form FGD RT Versi 1 Lembar A3'!AW109="","",'Form FGD RT Versi 1 Lembar A3'!AW109)</f>
        <v/>
      </c>
      <c r="K115" s="359" t="str">
        <f>IF('Form FGD RT Versi 1 Lembar A3'!AX109="","",'Form FGD RT Versi 1 Lembar A3'!AX109)</f>
        <v/>
      </c>
      <c r="L115" s="368" t="str">
        <f t="shared" si="3"/>
        <v/>
      </c>
      <c r="M115" s="89"/>
      <c r="N115" s="427"/>
    </row>
    <row r="116" spans="2:14" ht="18.75" customHeight="1" x14ac:dyDescent="0.25">
      <c r="B116" s="156">
        <v>100</v>
      </c>
      <c r="C116" s="68" t="str">
        <f>A.1_Update!C116</f>
        <v/>
      </c>
      <c r="D116" s="172" t="str">
        <f>IF('Form FGD RT Versi 1 Lembar A3'!AR110="","",'Form FGD RT Versi 1 Lembar A3'!AR110)</f>
        <v/>
      </c>
      <c r="E116" s="365" t="str">
        <f>IF('Form FGD RT Versi 1 Lembar A3'!AS110="","",'Form FGD RT Versi 1 Lembar A3'!AS110)</f>
        <v/>
      </c>
      <c r="F116" s="813" t="str">
        <f>IF('Form FGD RT Versi 1 Lembar A3'!AT110="","",'Form FGD RT Versi 1 Lembar A3'!AT110)</f>
        <v/>
      </c>
      <c r="G116" s="376" t="str">
        <f t="shared" si="2"/>
        <v/>
      </c>
      <c r="H116" s="61" t="str">
        <f>IF('Form FGD RT Versi 1 Lembar A3'!AU110="","",'Form FGD RT Versi 1 Lembar A3'!AU110)</f>
        <v/>
      </c>
      <c r="I116" s="358" t="str">
        <f>IF('Form FGD RT Versi 1 Lembar A3'!AV110="","",'Form FGD RT Versi 1 Lembar A3'!AV110)</f>
        <v/>
      </c>
      <c r="J116" s="61" t="str">
        <f>IF('Form FGD RT Versi 1 Lembar A3'!AW110="","",'Form FGD RT Versi 1 Lembar A3'!AW110)</f>
        <v/>
      </c>
      <c r="K116" s="359" t="str">
        <f>IF('Form FGD RT Versi 1 Lembar A3'!AX110="","",'Form FGD RT Versi 1 Lembar A3'!AX110)</f>
        <v/>
      </c>
      <c r="L116" s="368" t="str">
        <f t="shared" si="3"/>
        <v/>
      </c>
      <c r="M116" s="89"/>
      <c r="N116" s="427"/>
    </row>
    <row r="117" spans="2:14" ht="18.75" customHeight="1" x14ac:dyDescent="0.25">
      <c r="B117" s="156">
        <v>101</v>
      </c>
      <c r="C117" s="68" t="str">
        <f>A.1_Update!C117</f>
        <v/>
      </c>
      <c r="D117" s="172" t="str">
        <f>IF('Form FGD RT Versi 1 Lembar A3'!AR111="","",'Form FGD RT Versi 1 Lembar A3'!AR111)</f>
        <v/>
      </c>
      <c r="E117" s="365" t="str">
        <f>IF('Form FGD RT Versi 1 Lembar A3'!AS111="","",'Form FGD RT Versi 1 Lembar A3'!AS111)</f>
        <v/>
      </c>
      <c r="F117" s="813" t="str">
        <f>IF('Form FGD RT Versi 1 Lembar A3'!AT111="","",'Form FGD RT Versi 1 Lembar A3'!AT111)</f>
        <v/>
      </c>
      <c r="G117" s="376" t="str">
        <f t="shared" si="2"/>
        <v/>
      </c>
      <c r="H117" s="61" t="str">
        <f>IF('Form FGD RT Versi 1 Lembar A3'!AU111="","",'Form FGD RT Versi 1 Lembar A3'!AU111)</f>
        <v/>
      </c>
      <c r="I117" s="358" t="str">
        <f>IF('Form FGD RT Versi 1 Lembar A3'!AV111="","",'Form FGD RT Versi 1 Lembar A3'!AV111)</f>
        <v/>
      </c>
      <c r="J117" s="61" t="str">
        <f>IF('Form FGD RT Versi 1 Lembar A3'!AW111="","",'Form FGD RT Versi 1 Lembar A3'!AW111)</f>
        <v/>
      </c>
      <c r="K117" s="359" t="str">
        <f>IF('Form FGD RT Versi 1 Lembar A3'!AX111="","",'Form FGD RT Versi 1 Lembar A3'!AX111)</f>
        <v/>
      </c>
      <c r="L117" s="368" t="str">
        <f t="shared" si="3"/>
        <v/>
      </c>
      <c r="M117" s="89"/>
      <c r="N117" s="427"/>
    </row>
    <row r="118" spans="2:14" ht="18.75" customHeight="1" x14ac:dyDescent="0.25">
      <c r="B118" s="156">
        <v>102</v>
      </c>
      <c r="C118" s="68" t="str">
        <f>A.1_Update!C118</f>
        <v/>
      </c>
      <c r="D118" s="172" t="str">
        <f>IF('Form FGD RT Versi 1 Lembar A3'!AR112="","",'Form FGD RT Versi 1 Lembar A3'!AR112)</f>
        <v/>
      </c>
      <c r="E118" s="365" t="str">
        <f>IF('Form FGD RT Versi 1 Lembar A3'!AS112="","",'Form FGD RT Versi 1 Lembar A3'!AS112)</f>
        <v/>
      </c>
      <c r="F118" s="813" t="str">
        <f>IF('Form FGD RT Versi 1 Lembar A3'!AT112="","",'Form FGD RT Versi 1 Lembar A3'!AT112)</f>
        <v/>
      </c>
      <c r="G118" s="376" t="str">
        <f t="shared" si="2"/>
        <v/>
      </c>
      <c r="H118" s="61" t="str">
        <f>IF('Form FGD RT Versi 1 Lembar A3'!AU112="","",'Form FGD RT Versi 1 Lembar A3'!AU112)</f>
        <v/>
      </c>
      <c r="I118" s="358" t="str">
        <f>IF('Form FGD RT Versi 1 Lembar A3'!AV112="","",'Form FGD RT Versi 1 Lembar A3'!AV112)</f>
        <v/>
      </c>
      <c r="J118" s="61" t="str">
        <f>IF('Form FGD RT Versi 1 Lembar A3'!AW112="","",'Form FGD RT Versi 1 Lembar A3'!AW112)</f>
        <v/>
      </c>
      <c r="K118" s="359" t="str">
        <f>IF('Form FGD RT Versi 1 Lembar A3'!AX112="","",'Form FGD RT Versi 1 Lembar A3'!AX112)</f>
        <v/>
      </c>
      <c r="L118" s="368" t="str">
        <f t="shared" si="3"/>
        <v/>
      </c>
      <c r="M118" s="89"/>
      <c r="N118" s="427"/>
    </row>
    <row r="119" spans="2:14" ht="18.75" customHeight="1" x14ac:dyDescent="0.25">
      <c r="B119" s="156">
        <v>103</v>
      </c>
      <c r="C119" s="68" t="str">
        <f>A.1_Update!C119</f>
        <v/>
      </c>
      <c r="D119" s="172" t="str">
        <f>IF('Form FGD RT Versi 1 Lembar A3'!AR113="","",'Form FGD RT Versi 1 Lembar A3'!AR113)</f>
        <v/>
      </c>
      <c r="E119" s="365" t="str">
        <f>IF('Form FGD RT Versi 1 Lembar A3'!AS113="","",'Form FGD RT Versi 1 Lembar A3'!AS113)</f>
        <v/>
      </c>
      <c r="F119" s="813" t="str">
        <f>IF('Form FGD RT Versi 1 Lembar A3'!AT113="","",'Form FGD RT Versi 1 Lembar A3'!AT113)</f>
        <v/>
      </c>
      <c r="G119" s="376" t="str">
        <f t="shared" si="2"/>
        <v/>
      </c>
      <c r="H119" s="61" t="str">
        <f>IF('Form FGD RT Versi 1 Lembar A3'!AU113="","",'Form FGD RT Versi 1 Lembar A3'!AU113)</f>
        <v/>
      </c>
      <c r="I119" s="358" t="str">
        <f>IF('Form FGD RT Versi 1 Lembar A3'!AV113="","",'Form FGD RT Versi 1 Lembar A3'!AV113)</f>
        <v/>
      </c>
      <c r="J119" s="61" t="str">
        <f>IF('Form FGD RT Versi 1 Lembar A3'!AW113="","",'Form FGD RT Versi 1 Lembar A3'!AW113)</f>
        <v/>
      </c>
      <c r="K119" s="359" t="str">
        <f>IF('Form FGD RT Versi 1 Lembar A3'!AX113="","",'Form FGD RT Versi 1 Lembar A3'!AX113)</f>
        <v/>
      </c>
      <c r="L119" s="368" t="str">
        <f t="shared" si="3"/>
        <v/>
      </c>
      <c r="M119" s="89"/>
      <c r="N119" s="427"/>
    </row>
    <row r="120" spans="2:14" ht="18.75" customHeight="1" x14ac:dyDescent="0.25">
      <c r="B120" s="156">
        <v>104</v>
      </c>
      <c r="C120" s="68" t="str">
        <f>A.1_Update!C120</f>
        <v/>
      </c>
      <c r="D120" s="172" t="str">
        <f>IF('Form FGD RT Versi 1 Lembar A3'!AR114="","",'Form FGD RT Versi 1 Lembar A3'!AR114)</f>
        <v/>
      </c>
      <c r="E120" s="365" t="str">
        <f>IF('Form FGD RT Versi 1 Lembar A3'!AS114="","",'Form FGD RT Versi 1 Lembar A3'!AS114)</f>
        <v/>
      </c>
      <c r="F120" s="813" t="str">
        <f>IF('Form FGD RT Versi 1 Lembar A3'!AT114="","",'Form FGD RT Versi 1 Lembar A3'!AT114)</f>
        <v/>
      </c>
      <c r="G120" s="376" t="str">
        <f t="shared" si="2"/>
        <v/>
      </c>
      <c r="H120" s="61" t="str">
        <f>IF('Form FGD RT Versi 1 Lembar A3'!AU114="","",'Form FGD RT Versi 1 Lembar A3'!AU114)</f>
        <v/>
      </c>
      <c r="I120" s="358" t="str">
        <f>IF('Form FGD RT Versi 1 Lembar A3'!AV114="","",'Form FGD RT Versi 1 Lembar A3'!AV114)</f>
        <v/>
      </c>
      <c r="J120" s="61" t="str">
        <f>IF('Form FGD RT Versi 1 Lembar A3'!AW114="","",'Form FGD RT Versi 1 Lembar A3'!AW114)</f>
        <v/>
      </c>
      <c r="K120" s="359" t="str">
        <f>IF('Form FGD RT Versi 1 Lembar A3'!AX114="","",'Form FGD RT Versi 1 Lembar A3'!AX114)</f>
        <v/>
      </c>
      <c r="L120" s="368" t="str">
        <f t="shared" si="3"/>
        <v/>
      </c>
      <c r="M120" s="89"/>
      <c r="N120" s="427"/>
    </row>
    <row r="121" spans="2:14" ht="18.75" customHeight="1" x14ac:dyDescent="0.25">
      <c r="B121" s="156">
        <v>105</v>
      </c>
      <c r="C121" s="68" t="str">
        <f>A.1_Update!C121</f>
        <v/>
      </c>
      <c r="D121" s="172" t="str">
        <f>IF('Form FGD RT Versi 1 Lembar A3'!AR115="","",'Form FGD RT Versi 1 Lembar A3'!AR115)</f>
        <v/>
      </c>
      <c r="E121" s="365" t="str">
        <f>IF('Form FGD RT Versi 1 Lembar A3'!AS115="","",'Form FGD RT Versi 1 Lembar A3'!AS115)</f>
        <v/>
      </c>
      <c r="F121" s="813" t="str">
        <f>IF('Form FGD RT Versi 1 Lembar A3'!AT115="","",'Form FGD RT Versi 1 Lembar A3'!AT115)</f>
        <v/>
      </c>
      <c r="G121" s="376" t="str">
        <f t="shared" si="2"/>
        <v/>
      </c>
      <c r="H121" s="61" t="str">
        <f>IF('Form FGD RT Versi 1 Lembar A3'!AU115="","",'Form FGD RT Versi 1 Lembar A3'!AU115)</f>
        <v/>
      </c>
      <c r="I121" s="358" t="str">
        <f>IF('Form FGD RT Versi 1 Lembar A3'!AV115="","",'Form FGD RT Versi 1 Lembar A3'!AV115)</f>
        <v/>
      </c>
      <c r="J121" s="61" t="str">
        <f>IF('Form FGD RT Versi 1 Lembar A3'!AW115="","",'Form FGD RT Versi 1 Lembar A3'!AW115)</f>
        <v/>
      </c>
      <c r="K121" s="359" t="str">
        <f>IF('Form FGD RT Versi 1 Lembar A3'!AX115="","",'Form FGD RT Versi 1 Lembar A3'!AX115)</f>
        <v/>
      </c>
      <c r="L121" s="368" t="str">
        <f t="shared" si="3"/>
        <v/>
      </c>
      <c r="M121" s="89"/>
      <c r="N121" s="427"/>
    </row>
    <row r="122" spans="2:14" ht="18.75" customHeight="1" x14ac:dyDescent="0.25">
      <c r="B122" s="156">
        <v>106</v>
      </c>
      <c r="C122" s="68" t="str">
        <f>A.1_Update!C122</f>
        <v/>
      </c>
      <c r="D122" s="172" t="str">
        <f>IF('Form FGD RT Versi 1 Lembar A3'!AR116="","",'Form FGD RT Versi 1 Lembar A3'!AR116)</f>
        <v/>
      </c>
      <c r="E122" s="365" t="str">
        <f>IF('Form FGD RT Versi 1 Lembar A3'!AS116="","",'Form FGD RT Versi 1 Lembar A3'!AS116)</f>
        <v/>
      </c>
      <c r="F122" s="813" t="str">
        <f>IF('Form FGD RT Versi 1 Lembar A3'!AT116="","",'Form FGD RT Versi 1 Lembar A3'!AT116)</f>
        <v/>
      </c>
      <c r="G122" s="376" t="str">
        <f t="shared" si="2"/>
        <v/>
      </c>
      <c r="H122" s="61" t="str">
        <f>IF('Form FGD RT Versi 1 Lembar A3'!AU116="","",'Form FGD RT Versi 1 Lembar A3'!AU116)</f>
        <v/>
      </c>
      <c r="I122" s="358" t="str">
        <f>IF('Form FGD RT Versi 1 Lembar A3'!AV116="","",'Form FGD RT Versi 1 Lembar A3'!AV116)</f>
        <v/>
      </c>
      <c r="J122" s="61" t="str">
        <f>IF('Form FGD RT Versi 1 Lembar A3'!AW116="","",'Form FGD RT Versi 1 Lembar A3'!AW116)</f>
        <v/>
      </c>
      <c r="K122" s="359" t="str">
        <f>IF('Form FGD RT Versi 1 Lembar A3'!AX116="","",'Form FGD RT Versi 1 Lembar A3'!AX116)</f>
        <v/>
      </c>
      <c r="L122" s="368" t="str">
        <f t="shared" si="3"/>
        <v/>
      </c>
      <c r="M122" s="89"/>
      <c r="N122" s="427"/>
    </row>
    <row r="123" spans="2:14" ht="18.75" customHeight="1" x14ac:dyDescent="0.25">
      <c r="B123" s="156">
        <v>107</v>
      </c>
      <c r="C123" s="68" t="str">
        <f>A.1_Update!C123</f>
        <v/>
      </c>
      <c r="D123" s="172" t="str">
        <f>IF('Form FGD RT Versi 1 Lembar A3'!AR117="","",'Form FGD RT Versi 1 Lembar A3'!AR117)</f>
        <v/>
      </c>
      <c r="E123" s="365" t="str">
        <f>IF('Form FGD RT Versi 1 Lembar A3'!AS117="","",'Form FGD RT Versi 1 Lembar A3'!AS117)</f>
        <v/>
      </c>
      <c r="F123" s="813" t="str">
        <f>IF('Form FGD RT Versi 1 Lembar A3'!AT117="","",'Form FGD RT Versi 1 Lembar A3'!AT117)</f>
        <v/>
      </c>
      <c r="G123" s="376" t="str">
        <f t="shared" si="2"/>
        <v/>
      </c>
      <c r="H123" s="61" t="str">
        <f>IF('Form FGD RT Versi 1 Lembar A3'!AU117="","",'Form FGD RT Versi 1 Lembar A3'!AU117)</f>
        <v/>
      </c>
      <c r="I123" s="358" t="str">
        <f>IF('Form FGD RT Versi 1 Lembar A3'!AV117="","",'Form FGD RT Versi 1 Lembar A3'!AV117)</f>
        <v/>
      </c>
      <c r="J123" s="61" t="str">
        <f>IF('Form FGD RT Versi 1 Lembar A3'!AW117="","",'Form FGD RT Versi 1 Lembar A3'!AW117)</f>
        <v/>
      </c>
      <c r="K123" s="359" t="str">
        <f>IF('Form FGD RT Versi 1 Lembar A3'!AX117="","",'Form FGD RT Versi 1 Lembar A3'!AX117)</f>
        <v/>
      </c>
      <c r="L123" s="368" t="str">
        <f t="shared" si="3"/>
        <v/>
      </c>
      <c r="M123" s="89"/>
      <c r="N123" s="427"/>
    </row>
    <row r="124" spans="2:14" ht="18.75" customHeight="1" x14ac:dyDescent="0.25">
      <c r="B124" s="156">
        <v>108</v>
      </c>
      <c r="C124" s="68" t="str">
        <f>A.1_Update!C124</f>
        <v/>
      </c>
      <c r="D124" s="172" t="str">
        <f>IF('Form FGD RT Versi 1 Lembar A3'!AR118="","",'Form FGD RT Versi 1 Lembar A3'!AR118)</f>
        <v/>
      </c>
      <c r="E124" s="365" t="str">
        <f>IF('Form FGD RT Versi 1 Lembar A3'!AS118="","",'Form FGD RT Versi 1 Lembar A3'!AS118)</f>
        <v/>
      </c>
      <c r="F124" s="813" t="str">
        <f>IF('Form FGD RT Versi 1 Lembar A3'!AT118="","",'Form FGD RT Versi 1 Lembar A3'!AT118)</f>
        <v/>
      </c>
      <c r="G124" s="376" t="str">
        <f t="shared" si="2"/>
        <v/>
      </c>
      <c r="H124" s="61" t="str">
        <f>IF('Form FGD RT Versi 1 Lembar A3'!AU118="","",'Form FGD RT Versi 1 Lembar A3'!AU118)</f>
        <v/>
      </c>
      <c r="I124" s="358" t="str">
        <f>IF('Form FGD RT Versi 1 Lembar A3'!AV118="","",'Form FGD RT Versi 1 Lembar A3'!AV118)</f>
        <v/>
      </c>
      <c r="J124" s="61" t="str">
        <f>IF('Form FGD RT Versi 1 Lembar A3'!AW118="","",'Form FGD RT Versi 1 Lembar A3'!AW118)</f>
        <v/>
      </c>
      <c r="K124" s="359" t="str">
        <f>IF('Form FGD RT Versi 1 Lembar A3'!AX118="","",'Form FGD RT Versi 1 Lembar A3'!AX118)</f>
        <v/>
      </c>
      <c r="L124" s="368" t="str">
        <f t="shared" si="3"/>
        <v/>
      </c>
      <c r="M124" s="89"/>
      <c r="N124" s="427"/>
    </row>
    <row r="125" spans="2:14" ht="18.75" customHeight="1" x14ac:dyDescent="0.25">
      <c r="B125" s="156">
        <v>109</v>
      </c>
      <c r="C125" s="68" t="str">
        <f>A.1_Update!C125</f>
        <v/>
      </c>
      <c r="D125" s="172" t="str">
        <f>IF('Form FGD RT Versi 1 Lembar A3'!AR119="","",'Form FGD RT Versi 1 Lembar A3'!AR119)</f>
        <v/>
      </c>
      <c r="E125" s="365" t="str">
        <f>IF('Form FGD RT Versi 1 Lembar A3'!AS119="","",'Form FGD RT Versi 1 Lembar A3'!AS119)</f>
        <v/>
      </c>
      <c r="F125" s="813" t="str">
        <f>IF('Form FGD RT Versi 1 Lembar A3'!AT119="","",'Form FGD RT Versi 1 Lembar A3'!AT119)</f>
        <v/>
      </c>
      <c r="G125" s="376" t="str">
        <f t="shared" si="2"/>
        <v/>
      </c>
      <c r="H125" s="61" t="str">
        <f>IF('Form FGD RT Versi 1 Lembar A3'!AU119="","",'Form FGD RT Versi 1 Lembar A3'!AU119)</f>
        <v/>
      </c>
      <c r="I125" s="358" t="str">
        <f>IF('Form FGD RT Versi 1 Lembar A3'!AV119="","",'Form FGD RT Versi 1 Lembar A3'!AV119)</f>
        <v/>
      </c>
      <c r="J125" s="61" t="str">
        <f>IF('Form FGD RT Versi 1 Lembar A3'!AW119="","",'Form FGD RT Versi 1 Lembar A3'!AW119)</f>
        <v/>
      </c>
      <c r="K125" s="359" t="str">
        <f>IF('Form FGD RT Versi 1 Lembar A3'!AX119="","",'Form FGD RT Versi 1 Lembar A3'!AX119)</f>
        <v/>
      </c>
      <c r="L125" s="368" t="str">
        <f t="shared" si="3"/>
        <v/>
      </c>
      <c r="M125" s="89"/>
      <c r="N125" s="427"/>
    </row>
    <row r="126" spans="2:14" ht="18.75" customHeight="1" x14ac:dyDescent="0.25">
      <c r="B126" s="156">
        <v>110</v>
      </c>
      <c r="C126" s="68" t="str">
        <f>A.1_Update!C126</f>
        <v/>
      </c>
      <c r="D126" s="172" t="str">
        <f>IF('Form FGD RT Versi 1 Lembar A3'!AR120="","",'Form FGD RT Versi 1 Lembar A3'!AR120)</f>
        <v/>
      </c>
      <c r="E126" s="365" t="str">
        <f>IF('Form FGD RT Versi 1 Lembar A3'!AS120="","",'Form FGD RT Versi 1 Lembar A3'!AS120)</f>
        <v/>
      </c>
      <c r="F126" s="813" t="str">
        <f>IF('Form FGD RT Versi 1 Lembar A3'!AT120="","",'Form FGD RT Versi 1 Lembar A3'!AT120)</f>
        <v/>
      </c>
      <c r="G126" s="376" t="str">
        <f t="shared" si="2"/>
        <v/>
      </c>
      <c r="H126" s="61" t="str">
        <f>IF('Form FGD RT Versi 1 Lembar A3'!AU120="","",'Form FGD RT Versi 1 Lembar A3'!AU120)</f>
        <v/>
      </c>
      <c r="I126" s="358" t="str">
        <f>IF('Form FGD RT Versi 1 Lembar A3'!AV120="","",'Form FGD RT Versi 1 Lembar A3'!AV120)</f>
        <v/>
      </c>
      <c r="J126" s="61" t="str">
        <f>IF('Form FGD RT Versi 1 Lembar A3'!AW120="","",'Form FGD RT Versi 1 Lembar A3'!AW120)</f>
        <v/>
      </c>
      <c r="K126" s="359" t="str">
        <f>IF('Form FGD RT Versi 1 Lembar A3'!AX120="","",'Form FGD RT Versi 1 Lembar A3'!AX120)</f>
        <v/>
      </c>
      <c r="L126" s="368" t="str">
        <f t="shared" si="3"/>
        <v/>
      </c>
      <c r="M126" s="89"/>
      <c r="N126" s="427"/>
    </row>
    <row r="127" spans="2:14" ht="18.75" customHeight="1" x14ac:dyDescent="0.25">
      <c r="B127" s="156">
        <v>111</v>
      </c>
      <c r="C127" s="68" t="str">
        <f>A.1_Update!C127</f>
        <v/>
      </c>
      <c r="D127" s="172" t="str">
        <f>IF('Form FGD RT Versi 1 Lembar A3'!AR121="","",'Form FGD RT Versi 1 Lembar A3'!AR121)</f>
        <v/>
      </c>
      <c r="E127" s="365" t="str">
        <f>IF('Form FGD RT Versi 1 Lembar A3'!AS121="","",'Form FGD RT Versi 1 Lembar A3'!AS121)</f>
        <v/>
      </c>
      <c r="F127" s="813" t="str">
        <f>IF('Form FGD RT Versi 1 Lembar A3'!AT121="","",'Form FGD RT Versi 1 Lembar A3'!AT121)</f>
        <v/>
      </c>
      <c r="G127" s="376" t="str">
        <f t="shared" si="2"/>
        <v/>
      </c>
      <c r="H127" s="61" t="str">
        <f>IF('Form FGD RT Versi 1 Lembar A3'!AU121="","",'Form FGD RT Versi 1 Lembar A3'!AU121)</f>
        <v/>
      </c>
      <c r="I127" s="358" t="str">
        <f>IF('Form FGD RT Versi 1 Lembar A3'!AV121="","",'Form FGD RT Versi 1 Lembar A3'!AV121)</f>
        <v/>
      </c>
      <c r="J127" s="61" t="str">
        <f>IF('Form FGD RT Versi 1 Lembar A3'!AW121="","",'Form FGD RT Versi 1 Lembar A3'!AW121)</f>
        <v/>
      </c>
      <c r="K127" s="359" t="str">
        <f>IF('Form FGD RT Versi 1 Lembar A3'!AX121="","",'Form FGD RT Versi 1 Lembar A3'!AX121)</f>
        <v/>
      </c>
      <c r="L127" s="368" t="str">
        <f t="shared" si="3"/>
        <v/>
      </c>
      <c r="M127" s="89"/>
      <c r="N127" s="427"/>
    </row>
    <row r="128" spans="2:14" ht="18.75" customHeight="1" x14ac:dyDescent="0.25">
      <c r="B128" s="156">
        <v>112</v>
      </c>
      <c r="C128" s="68" t="str">
        <f>A.1_Update!C128</f>
        <v/>
      </c>
      <c r="D128" s="172" t="str">
        <f>IF('Form FGD RT Versi 1 Lembar A3'!AR122="","",'Form FGD RT Versi 1 Lembar A3'!AR122)</f>
        <v/>
      </c>
      <c r="E128" s="365" t="str">
        <f>IF('Form FGD RT Versi 1 Lembar A3'!AS122="","",'Form FGD RT Versi 1 Lembar A3'!AS122)</f>
        <v/>
      </c>
      <c r="F128" s="813" t="str">
        <f>IF('Form FGD RT Versi 1 Lembar A3'!AT122="","",'Form FGD RT Versi 1 Lembar A3'!AT122)</f>
        <v/>
      </c>
      <c r="G128" s="376" t="str">
        <f t="shared" si="2"/>
        <v/>
      </c>
      <c r="H128" s="61" t="str">
        <f>IF('Form FGD RT Versi 1 Lembar A3'!AU122="","",'Form FGD RT Versi 1 Lembar A3'!AU122)</f>
        <v/>
      </c>
      <c r="I128" s="358" t="str">
        <f>IF('Form FGD RT Versi 1 Lembar A3'!AV122="","",'Form FGD RT Versi 1 Lembar A3'!AV122)</f>
        <v/>
      </c>
      <c r="J128" s="61" t="str">
        <f>IF('Form FGD RT Versi 1 Lembar A3'!AW122="","",'Form FGD RT Versi 1 Lembar A3'!AW122)</f>
        <v/>
      </c>
      <c r="K128" s="359" t="str">
        <f>IF('Form FGD RT Versi 1 Lembar A3'!AX122="","",'Form FGD RT Versi 1 Lembar A3'!AX122)</f>
        <v/>
      </c>
      <c r="L128" s="368" t="str">
        <f t="shared" si="3"/>
        <v/>
      </c>
      <c r="M128" s="89"/>
      <c r="N128" s="427"/>
    </row>
    <row r="129" spans="2:14" ht="18.75" customHeight="1" x14ac:dyDescent="0.25">
      <c r="B129" s="156">
        <v>113</v>
      </c>
      <c r="C129" s="68" t="str">
        <f>A.1_Update!C129</f>
        <v/>
      </c>
      <c r="D129" s="172" t="str">
        <f>IF('Form FGD RT Versi 1 Lembar A3'!AR123="","",'Form FGD RT Versi 1 Lembar A3'!AR123)</f>
        <v/>
      </c>
      <c r="E129" s="365" t="str">
        <f>IF('Form FGD RT Versi 1 Lembar A3'!AS123="","",'Form FGD RT Versi 1 Lembar A3'!AS123)</f>
        <v/>
      </c>
      <c r="F129" s="813" t="str">
        <f>IF('Form FGD RT Versi 1 Lembar A3'!AT123="","",'Form FGD RT Versi 1 Lembar A3'!AT123)</f>
        <v/>
      </c>
      <c r="G129" s="376" t="str">
        <f t="shared" si="2"/>
        <v/>
      </c>
      <c r="H129" s="61" t="str">
        <f>IF('Form FGD RT Versi 1 Lembar A3'!AU123="","",'Form FGD RT Versi 1 Lembar A3'!AU123)</f>
        <v/>
      </c>
      <c r="I129" s="358" t="str">
        <f>IF('Form FGD RT Versi 1 Lembar A3'!AV123="","",'Form FGD RT Versi 1 Lembar A3'!AV123)</f>
        <v/>
      </c>
      <c r="J129" s="61" t="str">
        <f>IF('Form FGD RT Versi 1 Lembar A3'!AW123="","",'Form FGD RT Versi 1 Lembar A3'!AW123)</f>
        <v/>
      </c>
      <c r="K129" s="359" t="str">
        <f>IF('Form FGD RT Versi 1 Lembar A3'!AX123="","",'Form FGD RT Versi 1 Lembar A3'!AX123)</f>
        <v/>
      </c>
      <c r="L129" s="368" t="str">
        <f t="shared" si="3"/>
        <v/>
      </c>
      <c r="M129" s="89"/>
      <c r="N129" s="427"/>
    </row>
    <row r="130" spans="2:14" ht="18.75" customHeight="1" x14ac:dyDescent="0.25">
      <c r="B130" s="156">
        <v>114</v>
      </c>
      <c r="C130" s="68" t="str">
        <f>A.1_Update!C130</f>
        <v/>
      </c>
      <c r="D130" s="172" t="str">
        <f>IF('Form FGD RT Versi 1 Lembar A3'!AR124="","",'Form FGD RT Versi 1 Lembar A3'!AR124)</f>
        <v/>
      </c>
      <c r="E130" s="365" t="str">
        <f>IF('Form FGD RT Versi 1 Lembar A3'!AS124="","",'Form FGD RT Versi 1 Lembar A3'!AS124)</f>
        <v/>
      </c>
      <c r="F130" s="813" t="str">
        <f>IF('Form FGD RT Versi 1 Lembar A3'!AT124="","",'Form FGD RT Versi 1 Lembar A3'!AT124)</f>
        <v/>
      </c>
      <c r="G130" s="376" t="str">
        <f t="shared" si="2"/>
        <v/>
      </c>
      <c r="H130" s="61" t="str">
        <f>IF('Form FGD RT Versi 1 Lembar A3'!AU124="","",'Form FGD RT Versi 1 Lembar A3'!AU124)</f>
        <v/>
      </c>
      <c r="I130" s="358" t="str">
        <f>IF('Form FGD RT Versi 1 Lembar A3'!AV124="","",'Form FGD RT Versi 1 Lembar A3'!AV124)</f>
        <v/>
      </c>
      <c r="J130" s="61" t="str">
        <f>IF('Form FGD RT Versi 1 Lembar A3'!AW124="","",'Form FGD RT Versi 1 Lembar A3'!AW124)</f>
        <v/>
      </c>
      <c r="K130" s="359" t="str">
        <f>IF('Form FGD RT Versi 1 Lembar A3'!AX124="","",'Form FGD RT Versi 1 Lembar A3'!AX124)</f>
        <v/>
      </c>
      <c r="L130" s="368" t="str">
        <f t="shared" si="3"/>
        <v/>
      </c>
      <c r="M130" s="89"/>
      <c r="N130" s="427"/>
    </row>
    <row r="131" spans="2:14" ht="18.75" customHeight="1" x14ac:dyDescent="0.25">
      <c r="B131" s="156">
        <v>115</v>
      </c>
      <c r="C131" s="68" t="str">
        <f>A.1_Update!C131</f>
        <v/>
      </c>
      <c r="D131" s="172" t="str">
        <f>IF('Form FGD RT Versi 1 Lembar A3'!AR125="","",'Form FGD RT Versi 1 Lembar A3'!AR125)</f>
        <v/>
      </c>
      <c r="E131" s="365" t="str">
        <f>IF('Form FGD RT Versi 1 Lembar A3'!AS125="","",'Form FGD RT Versi 1 Lembar A3'!AS125)</f>
        <v/>
      </c>
      <c r="F131" s="813" t="str">
        <f>IF('Form FGD RT Versi 1 Lembar A3'!AT125="","",'Form FGD RT Versi 1 Lembar A3'!AT125)</f>
        <v/>
      </c>
      <c r="G131" s="376" t="str">
        <f t="shared" si="2"/>
        <v/>
      </c>
      <c r="H131" s="61" t="str">
        <f>IF('Form FGD RT Versi 1 Lembar A3'!AU125="","",'Form FGD RT Versi 1 Lembar A3'!AU125)</f>
        <v/>
      </c>
      <c r="I131" s="358" t="str">
        <f>IF('Form FGD RT Versi 1 Lembar A3'!AV125="","",'Form FGD RT Versi 1 Lembar A3'!AV125)</f>
        <v/>
      </c>
      <c r="J131" s="61" t="str">
        <f>IF('Form FGD RT Versi 1 Lembar A3'!AW125="","",'Form FGD RT Versi 1 Lembar A3'!AW125)</f>
        <v/>
      </c>
      <c r="K131" s="359" t="str">
        <f>IF('Form FGD RT Versi 1 Lembar A3'!AX125="","",'Form FGD RT Versi 1 Lembar A3'!AX125)</f>
        <v/>
      </c>
      <c r="L131" s="368" t="str">
        <f t="shared" si="3"/>
        <v/>
      </c>
      <c r="M131" s="89"/>
      <c r="N131" s="427"/>
    </row>
    <row r="132" spans="2:14" ht="18.75" customHeight="1" x14ac:dyDescent="0.25">
      <c r="B132" s="156">
        <v>116</v>
      </c>
      <c r="C132" s="68" t="str">
        <f>A.1_Update!C132</f>
        <v/>
      </c>
      <c r="D132" s="172" t="str">
        <f>IF('Form FGD RT Versi 1 Lembar A3'!AR126="","",'Form FGD RT Versi 1 Lembar A3'!AR126)</f>
        <v/>
      </c>
      <c r="E132" s="365" t="str">
        <f>IF('Form FGD RT Versi 1 Lembar A3'!AS126="","",'Form FGD RT Versi 1 Lembar A3'!AS126)</f>
        <v/>
      </c>
      <c r="F132" s="813" t="str">
        <f>IF('Form FGD RT Versi 1 Lembar A3'!AT126="","",'Form FGD RT Versi 1 Lembar A3'!AT126)</f>
        <v/>
      </c>
      <c r="G132" s="376" t="str">
        <f t="shared" si="2"/>
        <v/>
      </c>
      <c r="H132" s="61" t="str">
        <f>IF('Form FGD RT Versi 1 Lembar A3'!AU126="","",'Form FGD RT Versi 1 Lembar A3'!AU126)</f>
        <v/>
      </c>
      <c r="I132" s="358" t="str">
        <f>IF('Form FGD RT Versi 1 Lembar A3'!AV126="","",'Form FGD RT Versi 1 Lembar A3'!AV126)</f>
        <v/>
      </c>
      <c r="J132" s="61" t="str">
        <f>IF('Form FGD RT Versi 1 Lembar A3'!AW126="","",'Form FGD RT Versi 1 Lembar A3'!AW126)</f>
        <v/>
      </c>
      <c r="K132" s="359" t="str">
        <f>IF('Form FGD RT Versi 1 Lembar A3'!AX126="","",'Form FGD RT Versi 1 Lembar A3'!AX126)</f>
        <v/>
      </c>
      <c r="L132" s="368" t="str">
        <f t="shared" si="3"/>
        <v/>
      </c>
      <c r="M132" s="89"/>
      <c r="N132" s="427"/>
    </row>
    <row r="133" spans="2:14" ht="18.75" customHeight="1" x14ac:dyDescent="0.25">
      <c r="B133" s="156">
        <v>117</v>
      </c>
      <c r="C133" s="68" t="str">
        <f>A.1_Update!C133</f>
        <v/>
      </c>
      <c r="D133" s="172" t="str">
        <f>IF('Form FGD RT Versi 1 Lembar A3'!AR127="","",'Form FGD RT Versi 1 Lembar A3'!AR127)</f>
        <v/>
      </c>
      <c r="E133" s="365" t="str">
        <f>IF('Form FGD RT Versi 1 Lembar A3'!AS127="","",'Form FGD RT Versi 1 Lembar A3'!AS127)</f>
        <v/>
      </c>
      <c r="F133" s="813" t="str">
        <f>IF('Form FGD RT Versi 1 Lembar A3'!AT127="","",'Form FGD RT Versi 1 Lembar A3'!AT127)</f>
        <v/>
      </c>
      <c r="G133" s="376" t="str">
        <f t="shared" si="2"/>
        <v/>
      </c>
      <c r="H133" s="61" t="str">
        <f>IF('Form FGD RT Versi 1 Lembar A3'!AU127="","",'Form FGD RT Versi 1 Lembar A3'!AU127)</f>
        <v/>
      </c>
      <c r="I133" s="358" t="str">
        <f>IF('Form FGD RT Versi 1 Lembar A3'!AV127="","",'Form FGD RT Versi 1 Lembar A3'!AV127)</f>
        <v/>
      </c>
      <c r="J133" s="61" t="str">
        <f>IF('Form FGD RT Versi 1 Lembar A3'!AW127="","",'Form FGD RT Versi 1 Lembar A3'!AW127)</f>
        <v/>
      </c>
      <c r="K133" s="359" t="str">
        <f>IF('Form FGD RT Versi 1 Lembar A3'!AX127="","",'Form FGD RT Versi 1 Lembar A3'!AX127)</f>
        <v/>
      </c>
      <c r="L133" s="368" t="str">
        <f t="shared" si="3"/>
        <v/>
      </c>
      <c r="M133" s="89"/>
      <c r="N133" s="427"/>
    </row>
    <row r="134" spans="2:14" ht="18.75" customHeight="1" x14ac:dyDescent="0.25">
      <c r="B134" s="156">
        <v>118</v>
      </c>
      <c r="C134" s="68" t="str">
        <f>A.1_Update!C134</f>
        <v/>
      </c>
      <c r="D134" s="172" t="str">
        <f>IF('Form FGD RT Versi 1 Lembar A3'!AR128="","",'Form FGD RT Versi 1 Lembar A3'!AR128)</f>
        <v/>
      </c>
      <c r="E134" s="365" t="str">
        <f>IF('Form FGD RT Versi 1 Lembar A3'!AS128="","",'Form FGD RT Versi 1 Lembar A3'!AS128)</f>
        <v/>
      </c>
      <c r="F134" s="813" t="str">
        <f>IF('Form FGD RT Versi 1 Lembar A3'!AT128="","",'Form FGD RT Versi 1 Lembar A3'!AT128)</f>
        <v/>
      </c>
      <c r="G134" s="376" t="str">
        <f t="shared" si="2"/>
        <v/>
      </c>
      <c r="H134" s="61" t="str">
        <f>IF('Form FGD RT Versi 1 Lembar A3'!AU128="","",'Form FGD RT Versi 1 Lembar A3'!AU128)</f>
        <v/>
      </c>
      <c r="I134" s="358" t="str">
        <f>IF('Form FGD RT Versi 1 Lembar A3'!AV128="","",'Form FGD RT Versi 1 Lembar A3'!AV128)</f>
        <v/>
      </c>
      <c r="J134" s="61" t="str">
        <f>IF('Form FGD RT Versi 1 Lembar A3'!AW128="","",'Form FGD RT Versi 1 Lembar A3'!AW128)</f>
        <v/>
      </c>
      <c r="K134" s="359" t="str">
        <f>IF('Form FGD RT Versi 1 Lembar A3'!AX128="","",'Form FGD RT Versi 1 Lembar A3'!AX128)</f>
        <v/>
      </c>
      <c r="L134" s="368" t="str">
        <f t="shared" si="3"/>
        <v/>
      </c>
      <c r="M134" s="89"/>
      <c r="N134" s="427"/>
    </row>
    <row r="135" spans="2:14" ht="18.75" customHeight="1" x14ac:dyDescent="0.25">
      <c r="B135" s="156">
        <v>119</v>
      </c>
      <c r="C135" s="68" t="str">
        <f>A.1_Update!C135</f>
        <v/>
      </c>
      <c r="D135" s="172" t="str">
        <f>IF('Form FGD RT Versi 1 Lembar A3'!AR129="","",'Form FGD RT Versi 1 Lembar A3'!AR129)</f>
        <v/>
      </c>
      <c r="E135" s="365" t="str">
        <f>IF('Form FGD RT Versi 1 Lembar A3'!AS129="","",'Form FGD RT Versi 1 Lembar A3'!AS129)</f>
        <v/>
      </c>
      <c r="F135" s="813" t="str">
        <f>IF('Form FGD RT Versi 1 Lembar A3'!AT129="","",'Form FGD RT Versi 1 Lembar A3'!AT129)</f>
        <v/>
      </c>
      <c r="G135" s="376" t="str">
        <f t="shared" si="2"/>
        <v/>
      </c>
      <c r="H135" s="61" t="str">
        <f>IF('Form FGD RT Versi 1 Lembar A3'!AU129="","",'Form FGD RT Versi 1 Lembar A3'!AU129)</f>
        <v/>
      </c>
      <c r="I135" s="358" t="str">
        <f>IF('Form FGD RT Versi 1 Lembar A3'!AV129="","",'Form FGD RT Versi 1 Lembar A3'!AV129)</f>
        <v/>
      </c>
      <c r="J135" s="61" t="str">
        <f>IF('Form FGD RT Versi 1 Lembar A3'!AW129="","",'Form FGD RT Versi 1 Lembar A3'!AW129)</f>
        <v/>
      </c>
      <c r="K135" s="359" t="str">
        <f>IF('Form FGD RT Versi 1 Lembar A3'!AX129="","",'Form FGD RT Versi 1 Lembar A3'!AX129)</f>
        <v/>
      </c>
      <c r="L135" s="368" t="str">
        <f t="shared" si="3"/>
        <v/>
      </c>
      <c r="M135" s="89"/>
      <c r="N135" s="427"/>
    </row>
    <row r="136" spans="2:14" ht="18.75" customHeight="1" x14ac:dyDescent="0.25">
      <c r="B136" s="156">
        <v>120</v>
      </c>
      <c r="C136" s="68" t="str">
        <f>A.1_Update!C136</f>
        <v/>
      </c>
      <c r="D136" s="172" t="str">
        <f>IF('Form FGD RT Versi 1 Lembar A3'!AR130="","",'Form FGD RT Versi 1 Lembar A3'!AR130)</f>
        <v/>
      </c>
      <c r="E136" s="365" t="str">
        <f>IF('Form FGD RT Versi 1 Lembar A3'!AS130="","",'Form FGD RT Versi 1 Lembar A3'!AS130)</f>
        <v/>
      </c>
      <c r="F136" s="813" t="str">
        <f>IF('Form FGD RT Versi 1 Lembar A3'!AT130="","",'Form FGD RT Versi 1 Lembar A3'!AT130)</f>
        <v/>
      </c>
      <c r="G136" s="376" t="str">
        <f t="shared" si="2"/>
        <v/>
      </c>
      <c r="H136" s="61" t="str">
        <f>IF('Form FGD RT Versi 1 Lembar A3'!AU130="","",'Form FGD RT Versi 1 Lembar A3'!AU130)</f>
        <v/>
      </c>
      <c r="I136" s="358" t="str">
        <f>IF('Form FGD RT Versi 1 Lembar A3'!AV130="","",'Form FGD RT Versi 1 Lembar A3'!AV130)</f>
        <v/>
      </c>
      <c r="J136" s="61" t="str">
        <f>IF('Form FGD RT Versi 1 Lembar A3'!AW130="","",'Form FGD RT Versi 1 Lembar A3'!AW130)</f>
        <v/>
      </c>
      <c r="K136" s="359" t="str">
        <f>IF('Form FGD RT Versi 1 Lembar A3'!AX130="","",'Form FGD RT Versi 1 Lembar A3'!AX130)</f>
        <v/>
      </c>
      <c r="L136" s="368" t="str">
        <f t="shared" si="3"/>
        <v/>
      </c>
      <c r="M136" s="89"/>
      <c r="N136" s="427"/>
    </row>
    <row r="137" spans="2:14" ht="18.75" customHeight="1" x14ac:dyDescent="0.25">
      <c r="B137" s="156">
        <v>121</v>
      </c>
      <c r="C137" s="68" t="str">
        <f>A.1_Update!C137</f>
        <v/>
      </c>
      <c r="D137" s="172" t="str">
        <f>IF('Form FGD RT Versi 1 Lembar A3'!AR131="","",'Form FGD RT Versi 1 Lembar A3'!AR131)</f>
        <v/>
      </c>
      <c r="E137" s="365" t="str">
        <f>IF('Form FGD RT Versi 1 Lembar A3'!AS131="","",'Form FGD RT Versi 1 Lembar A3'!AS131)</f>
        <v/>
      </c>
      <c r="F137" s="813" t="str">
        <f>IF('Form FGD RT Versi 1 Lembar A3'!AT131="","",'Form FGD RT Versi 1 Lembar A3'!AT131)</f>
        <v/>
      </c>
      <c r="G137" s="376" t="str">
        <f t="shared" si="2"/>
        <v/>
      </c>
      <c r="H137" s="61" t="str">
        <f>IF('Form FGD RT Versi 1 Lembar A3'!AU131="","",'Form FGD RT Versi 1 Lembar A3'!AU131)</f>
        <v/>
      </c>
      <c r="I137" s="358" t="str">
        <f>IF('Form FGD RT Versi 1 Lembar A3'!AV131="","",'Form FGD RT Versi 1 Lembar A3'!AV131)</f>
        <v/>
      </c>
      <c r="J137" s="61" t="str">
        <f>IF('Form FGD RT Versi 1 Lembar A3'!AW131="","",'Form FGD RT Versi 1 Lembar A3'!AW131)</f>
        <v/>
      </c>
      <c r="K137" s="359" t="str">
        <f>IF('Form FGD RT Versi 1 Lembar A3'!AX131="","",'Form FGD RT Versi 1 Lembar A3'!AX131)</f>
        <v/>
      </c>
      <c r="L137" s="368" t="str">
        <f t="shared" si="3"/>
        <v/>
      </c>
      <c r="M137" s="89"/>
      <c r="N137" s="427"/>
    </row>
    <row r="138" spans="2:14" ht="18.75" customHeight="1" x14ac:dyDescent="0.25">
      <c r="B138" s="156">
        <v>122</v>
      </c>
      <c r="C138" s="68" t="str">
        <f>A.1_Update!C138</f>
        <v/>
      </c>
      <c r="D138" s="172" t="str">
        <f>IF('Form FGD RT Versi 1 Lembar A3'!AR132="","",'Form FGD RT Versi 1 Lembar A3'!AR132)</f>
        <v/>
      </c>
      <c r="E138" s="365" t="str">
        <f>IF('Form FGD RT Versi 1 Lembar A3'!AS132="","",'Form FGD RT Versi 1 Lembar A3'!AS132)</f>
        <v/>
      </c>
      <c r="F138" s="813" t="str">
        <f>IF('Form FGD RT Versi 1 Lembar A3'!AT132="","",'Form FGD RT Versi 1 Lembar A3'!AT132)</f>
        <v/>
      </c>
      <c r="G138" s="376" t="str">
        <f t="shared" si="2"/>
        <v/>
      </c>
      <c r="H138" s="61" t="str">
        <f>IF('Form FGD RT Versi 1 Lembar A3'!AU132="","",'Form FGD RT Versi 1 Lembar A3'!AU132)</f>
        <v/>
      </c>
      <c r="I138" s="358" t="str">
        <f>IF('Form FGD RT Versi 1 Lembar A3'!AV132="","",'Form FGD RT Versi 1 Lembar A3'!AV132)</f>
        <v/>
      </c>
      <c r="J138" s="61" t="str">
        <f>IF('Form FGD RT Versi 1 Lembar A3'!AW132="","",'Form FGD RT Versi 1 Lembar A3'!AW132)</f>
        <v/>
      </c>
      <c r="K138" s="359" t="str">
        <f>IF('Form FGD RT Versi 1 Lembar A3'!AX132="","",'Form FGD RT Versi 1 Lembar A3'!AX132)</f>
        <v/>
      </c>
      <c r="L138" s="368" t="str">
        <f t="shared" si="3"/>
        <v/>
      </c>
      <c r="M138" s="89"/>
      <c r="N138" s="427"/>
    </row>
    <row r="139" spans="2:14" ht="18.75" customHeight="1" x14ac:dyDescent="0.25">
      <c r="B139" s="156">
        <v>123</v>
      </c>
      <c r="C139" s="68" t="str">
        <f>A.1_Update!C139</f>
        <v/>
      </c>
      <c r="D139" s="172" t="str">
        <f>IF('Form FGD RT Versi 1 Lembar A3'!AR133="","",'Form FGD RT Versi 1 Lembar A3'!AR133)</f>
        <v/>
      </c>
      <c r="E139" s="365" t="str">
        <f>IF('Form FGD RT Versi 1 Lembar A3'!AS133="","",'Form FGD RT Versi 1 Lembar A3'!AS133)</f>
        <v/>
      </c>
      <c r="F139" s="813" t="str">
        <f>IF('Form FGD RT Versi 1 Lembar A3'!AT133="","",'Form FGD RT Versi 1 Lembar A3'!AT133)</f>
        <v/>
      </c>
      <c r="G139" s="376" t="str">
        <f t="shared" si="2"/>
        <v/>
      </c>
      <c r="H139" s="61" t="str">
        <f>IF('Form FGD RT Versi 1 Lembar A3'!AU133="","",'Form FGD RT Versi 1 Lembar A3'!AU133)</f>
        <v/>
      </c>
      <c r="I139" s="358" t="str">
        <f>IF('Form FGD RT Versi 1 Lembar A3'!AV133="","",'Form FGD RT Versi 1 Lembar A3'!AV133)</f>
        <v/>
      </c>
      <c r="J139" s="61" t="str">
        <f>IF('Form FGD RT Versi 1 Lembar A3'!AW133="","",'Form FGD RT Versi 1 Lembar A3'!AW133)</f>
        <v/>
      </c>
      <c r="K139" s="359" t="str">
        <f>IF('Form FGD RT Versi 1 Lembar A3'!AX133="","",'Form FGD RT Versi 1 Lembar A3'!AX133)</f>
        <v/>
      </c>
      <c r="L139" s="368" t="str">
        <f t="shared" si="3"/>
        <v/>
      </c>
      <c r="M139" s="89"/>
      <c r="N139" s="427"/>
    </row>
    <row r="140" spans="2:14" ht="18.75" customHeight="1" x14ac:dyDescent="0.25">
      <c r="B140" s="156">
        <v>124</v>
      </c>
      <c r="C140" s="68" t="str">
        <f>A.1_Update!C140</f>
        <v/>
      </c>
      <c r="D140" s="172" t="str">
        <f>IF('Form FGD RT Versi 1 Lembar A3'!AR134="","",'Form FGD RT Versi 1 Lembar A3'!AR134)</f>
        <v/>
      </c>
      <c r="E140" s="365" t="str">
        <f>IF('Form FGD RT Versi 1 Lembar A3'!AS134="","",'Form FGD RT Versi 1 Lembar A3'!AS134)</f>
        <v/>
      </c>
      <c r="F140" s="813" t="str">
        <f>IF('Form FGD RT Versi 1 Lembar A3'!AT134="","",'Form FGD RT Versi 1 Lembar A3'!AT134)</f>
        <v/>
      </c>
      <c r="G140" s="376" t="str">
        <f t="shared" si="2"/>
        <v/>
      </c>
      <c r="H140" s="61" t="str">
        <f>IF('Form FGD RT Versi 1 Lembar A3'!AU134="","",'Form FGD RT Versi 1 Lembar A3'!AU134)</f>
        <v/>
      </c>
      <c r="I140" s="358" t="str">
        <f>IF('Form FGD RT Versi 1 Lembar A3'!AV134="","",'Form FGD RT Versi 1 Lembar A3'!AV134)</f>
        <v/>
      </c>
      <c r="J140" s="61" t="str">
        <f>IF('Form FGD RT Versi 1 Lembar A3'!AW134="","",'Form FGD RT Versi 1 Lembar A3'!AW134)</f>
        <v/>
      </c>
      <c r="K140" s="359" t="str">
        <f>IF('Form FGD RT Versi 1 Lembar A3'!AX134="","",'Form FGD RT Versi 1 Lembar A3'!AX134)</f>
        <v/>
      </c>
      <c r="L140" s="368" t="str">
        <f t="shared" si="3"/>
        <v/>
      </c>
      <c r="M140" s="89"/>
      <c r="N140" s="427"/>
    </row>
    <row r="141" spans="2:14" ht="18.75" customHeight="1" x14ac:dyDescent="0.25">
      <c r="B141" s="156">
        <v>125</v>
      </c>
      <c r="C141" s="68" t="str">
        <f>A.1_Update!C141</f>
        <v/>
      </c>
      <c r="D141" s="172" t="str">
        <f>IF('Form FGD RT Versi 1 Lembar A3'!AR135="","",'Form FGD RT Versi 1 Lembar A3'!AR135)</f>
        <v/>
      </c>
      <c r="E141" s="365" t="str">
        <f>IF('Form FGD RT Versi 1 Lembar A3'!AS135="","",'Form FGD RT Versi 1 Lembar A3'!AS135)</f>
        <v/>
      </c>
      <c r="F141" s="813" t="str">
        <f>IF('Form FGD RT Versi 1 Lembar A3'!AT135="","",'Form FGD RT Versi 1 Lembar A3'!AT135)</f>
        <v/>
      </c>
      <c r="G141" s="376" t="str">
        <f t="shared" si="2"/>
        <v/>
      </c>
      <c r="H141" s="61" t="str">
        <f>IF('Form FGD RT Versi 1 Lembar A3'!AU135="","",'Form FGD RT Versi 1 Lembar A3'!AU135)</f>
        <v/>
      </c>
      <c r="I141" s="358" t="str">
        <f>IF('Form FGD RT Versi 1 Lembar A3'!AV135="","",'Form FGD RT Versi 1 Lembar A3'!AV135)</f>
        <v/>
      </c>
      <c r="J141" s="61" t="str">
        <f>IF('Form FGD RT Versi 1 Lembar A3'!AW135="","",'Form FGD RT Versi 1 Lembar A3'!AW135)</f>
        <v/>
      </c>
      <c r="K141" s="359" t="str">
        <f>IF('Form FGD RT Versi 1 Lembar A3'!AX135="","",'Form FGD RT Versi 1 Lembar A3'!AX135)</f>
        <v/>
      </c>
      <c r="L141" s="368" t="str">
        <f t="shared" si="3"/>
        <v/>
      </c>
      <c r="M141" s="89"/>
      <c r="N141" s="427"/>
    </row>
    <row r="142" spans="2:14" ht="18.75" customHeight="1" x14ac:dyDescent="0.25">
      <c r="B142" s="156">
        <v>126</v>
      </c>
      <c r="C142" s="68" t="str">
        <f>A.1_Update!C142</f>
        <v/>
      </c>
      <c r="D142" s="172" t="str">
        <f>IF('Form FGD RT Versi 1 Lembar A3'!AR136="","",'Form FGD RT Versi 1 Lembar A3'!AR136)</f>
        <v/>
      </c>
      <c r="E142" s="365" t="str">
        <f>IF('Form FGD RT Versi 1 Lembar A3'!AS136="","",'Form FGD RT Versi 1 Lembar A3'!AS136)</f>
        <v/>
      </c>
      <c r="F142" s="813" t="str">
        <f>IF('Form FGD RT Versi 1 Lembar A3'!AT136="","",'Form FGD RT Versi 1 Lembar A3'!AT136)</f>
        <v/>
      </c>
      <c r="G142" s="376" t="str">
        <f t="shared" si="2"/>
        <v/>
      </c>
      <c r="H142" s="61" t="str">
        <f>IF('Form FGD RT Versi 1 Lembar A3'!AU136="","",'Form FGD RT Versi 1 Lembar A3'!AU136)</f>
        <v/>
      </c>
      <c r="I142" s="358" t="str">
        <f>IF('Form FGD RT Versi 1 Lembar A3'!AV136="","",'Form FGD RT Versi 1 Lembar A3'!AV136)</f>
        <v/>
      </c>
      <c r="J142" s="61" t="str">
        <f>IF('Form FGD RT Versi 1 Lembar A3'!AW136="","",'Form FGD RT Versi 1 Lembar A3'!AW136)</f>
        <v/>
      </c>
      <c r="K142" s="359" t="str">
        <f>IF('Form FGD RT Versi 1 Lembar A3'!AX136="","",'Form FGD RT Versi 1 Lembar A3'!AX136)</f>
        <v/>
      </c>
      <c r="L142" s="368" t="str">
        <f t="shared" si="3"/>
        <v/>
      </c>
      <c r="M142" s="89"/>
      <c r="N142" s="427"/>
    </row>
    <row r="143" spans="2:14" ht="18.75" customHeight="1" x14ac:dyDescent="0.25">
      <c r="B143" s="156">
        <v>127</v>
      </c>
      <c r="C143" s="68" t="str">
        <f>A.1_Update!C143</f>
        <v/>
      </c>
      <c r="D143" s="172" t="str">
        <f>IF('Form FGD RT Versi 1 Lembar A3'!AR137="","",'Form FGD RT Versi 1 Lembar A3'!AR137)</f>
        <v/>
      </c>
      <c r="E143" s="365" t="str">
        <f>IF('Form FGD RT Versi 1 Lembar A3'!AS137="","",'Form FGD RT Versi 1 Lembar A3'!AS137)</f>
        <v/>
      </c>
      <c r="F143" s="813" t="str">
        <f>IF('Form FGD RT Versi 1 Lembar A3'!AT137="","",'Form FGD RT Versi 1 Lembar A3'!AT137)</f>
        <v/>
      </c>
      <c r="G143" s="376" t="str">
        <f t="shared" si="2"/>
        <v/>
      </c>
      <c r="H143" s="61" t="str">
        <f>IF('Form FGD RT Versi 1 Lembar A3'!AU137="","",'Form FGD RT Versi 1 Lembar A3'!AU137)</f>
        <v/>
      </c>
      <c r="I143" s="358" t="str">
        <f>IF('Form FGD RT Versi 1 Lembar A3'!AV137="","",'Form FGD RT Versi 1 Lembar A3'!AV137)</f>
        <v/>
      </c>
      <c r="J143" s="61" t="str">
        <f>IF('Form FGD RT Versi 1 Lembar A3'!AW137="","",'Form FGD RT Versi 1 Lembar A3'!AW137)</f>
        <v/>
      </c>
      <c r="K143" s="359" t="str">
        <f>IF('Form FGD RT Versi 1 Lembar A3'!AX137="","",'Form FGD RT Versi 1 Lembar A3'!AX137)</f>
        <v/>
      </c>
      <c r="L143" s="368" t="str">
        <f t="shared" si="3"/>
        <v/>
      </c>
      <c r="M143" s="89"/>
      <c r="N143" s="427"/>
    </row>
    <row r="144" spans="2:14" ht="18.75" customHeight="1" x14ac:dyDescent="0.25">
      <c r="B144" s="156">
        <v>128</v>
      </c>
      <c r="C144" s="68" t="str">
        <f>A.1_Update!C144</f>
        <v/>
      </c>
      <c r="D144" s="172" t="str">
        <f>IF('Form FGD RT Versi 1 Lembar A3'!AR138="","",'Form FGD RT Versi 1 Lembar A3'!AR138)</f>
        <v/>
      </c>
      <c r="E144" s="365" t="str">
        <f>IF('Form FGD RT Versi 1 Lembar A3'!AS138="","",'Form FGD RT Versi 1 Lembar A3'!AS138)</f>
        <v/>
      </c>
      <c r="F144" s="813" t="str">
        <f>IF('Form FGD RT Versi 1 Lembar A3'!AT138="","",'Form FGD RT Versi 1 Lembar A3'!AT138)</f>
        <v/>
      </c>
      <c r="G144" s="376" t="str">
        <f t="shared" si="2"/>
        <v/>
      </c>
      <c r="H144" s="61" t="str">
        <f>IF('Form FGD RT Versi 1 Lembar A3'!AU138="","",'Form FGD RT Versi 1 Lembar A3'!AU138)</f>
        <v/>
      </c>
      <c r="I144" s="358" t="str">
        <f>IF('Form FGD RT Versi 1 Lembar A3'!AV138="","",'Form FGD RT Versi 1 Lembar A3'!AV138)</f>
        <v/>
      </c>
      <c r="J144" s="61" t="str">
        <f>IF('Form FGD RT Versi 1 Lembar A3'!AW138="","",'Form FGD RT Versi 1 Lembar A3'!AW138)</f>
        <v/>
      </c>
      <c r="K144" s="359" t="str">
        <f>IF('Form FGD RT Versi 1 Lembar A3'!AX138="","",'Form FGD RT Versi 1 Lembar A3'!AX138)</f>
        <v/>
      </c>
      <c r="L144" s="368" t="str">
        <f t="shared" si="3"/>
        <v/>
      </c>
      <c r="M144" s="89"/>
      <c r="N144" s="427"/>
    </row>
    <row r="145" spans="2:14" ht="18.75" customHeight="1" x14ac:dyDescent="0.25">
      <c r="B145" s="156">
        <v>129</v>
      </c>
      <c r="C145" s="68" t="str">
        <f>A.1_Update!C145</f>
        <v/>
      </c>
      <c r="D145" s="172" t="str">
        <f>IF('Form FGD RT Versi 1 Lembar A3'!AR139="","",'Form FGD RT Versi 1 Lembar A3'!AR139)</f>
        <v/>
      </c>
      <c r="E145" s="365" t="str">
        <f>IF('Form FGD RT Versi 1 Lembar A3'!AS139="","",'Form FGD RT Versi 1 Lembar A3'!AS139)</f>
        <v/>
      </c>
      <c r="F145" s="813" t="str">
        <f>IF('Form FGD RT Versi 1 Lembar A3'!AT139="","",'Form FGD RT Versi 1 Lembar A3'!AT139)</f>
        <v/>
      </c>
      <c r="G145" s="376" t="str">
        <f t="shared" si="2"/>
        <v/>
      </c>
      <c r="H145" s="61" t="str">
        <f>IF('Form FGD RT Versi 1 Lembar A3'!AU139="","",'Form FGD RT Versi 1 Lembar A3'!AU139)</f>
        <v/>
      </c>
      <c r="I145" s="358" t="str">
        <f>IF('Form FGD RT Versi 1 Lembar A3'!AV139="","",'Form FGD RT Versi 1 Lembar A3'!AV139)</f>
        <v/>
      </c>
      <c r="J145" s="61" t="str">
        <f>IF('Form FGD RT Versi 1 Lembar A3'!AW139="","",'Form FGD RT Versi 1 Lembar A3'!AW139)</f>
        <v/>
      </c>
      <c r="K145" s="359" t="str">
        <f>IF('Form FGD RT Versi 1 Lembar A3'!AX139="","",'Form FGD RT Versi 1 Lembar A3'!AX139)</f>
        <v/>
      </c>
      <c r="L145" s="368" t="str">
        <f t="shared" si="3"/>
        <v/>
      </c>
      <c r="M145" s="89"/>
      <c r="N145" s="427"/>
    </row>
    <row r="146" spans="2:14" ht="18.75" customHeight="1" x14ac:dyDescent="0.25">
      <c r="B146" s="156">
        <v>130</v>
      </c>
      <c r="C146" s="68" t="str">
        <f>A.1_Update!C146</f>
        <v/>
      </c>
      <c r="D146" s="172" t="str">
        <f>IF('Form FGD RT Versi 1 Lembar A3'!AR140="","",'Form FGD RT Versi 1 Lembar A3'!AR140)</f>
        <v/>
      </c>
      <c r="E146" s="365" t="str">
        <f>IF('Form FGD RT Versi 1 Lembar A3'!AS140="","",'Form FGD RT Versi 1 Lembar A3'!AS140)</f>
        <v/>
      </c>
      <c r="F146" s="813" t="str">
        <f>IF('Form FGD RT Versi 1 Lembar A3'!AT140="","",'Form FGD RT Versi 1 Lembar A3'!AT140)</f>
        <v/>
      </c>
      <c r="G146" s="376" t="str">
        <f t="shared" ref="G146:G166" si="4">IF(C146="","",IF(D146=1,1,0))</f>
        <v/>
      </c>
      <c r="H146" s="61" t="str">
        <f>IF('Form FGD RT Versi 1 Lembar A3'!AU140="","",'Form FGD RT Versi 1 Lembar A3'!AU140)</f>
        <v/>
      </c>
      <c r="I146" s="358" t="str">
        <f>IF('Form FGD RT Versi 1 Lembar A3'!AV140="","",'Form FGD RT Versi 1 Lembar A3'!AV140)</f>
        <v/>
      </c>
      <c r="J146" s="61" t="str">
        <f>IF('Form FGD RT Versi 1 Lembar A3'!AW140="","",'Form FGD RT Versi 1 Lembar A3'!AW140)</f>
        <v/>
      </c>
      <c r="K146" s="359" t="str">
        <f>IF('Form FGD RT Versi 1 Lembar A3'!AX140="","",'Form FGD RT Versi 1 Lembar A3'!AX140)</f>
        <v/>
      </c>
      <c r="L146" s="368" t="str">
        <f t="shared" ref="L146:L166" si="5">IF(C146="","",IF(AND(H146=1,J146=1),1,0))</f>
        <v/>
      </c>
      <c r="M146" s="89"/>
      <c r="N146" s="427"/>
    </row>
    <row r="147" spans="2:14" ht="18.75" customHeight="1" x14ac:dyDescent="0.25">
      <c r="B147" s="156">
        <v>131</v>
      </c>
      <c r="C147" s="68" t="str">
        <f>A.1_Update!C147</f>
        <v/>
      </c>
      <c r="D147" s="172" t="str">
        <f>IF('Form FGD RT Versi 1 Lembar A3'!AR141="","",'Form FGD RT Versi 1 Lembar A3'!AR141)</f>
        <v/>
      </c>
      <c r="E147" s="365" t="str">
        <f>IF('Form FGD RT Versi 1 Lembar A3'!AS141="","",'Form FGD RT Versi 1 Lembar A3'!AS141)</f>
        <v/>
      </c>
      <c r="F147" s="813" t="str">
        <f>IF('Form FGD RT Versi 1 Lembar A3'!AT141="","",'Form FGD RT Versi 1 Lembar A3'!AT141)</f>
        <v/>
      </c>
      <c r="G147" s="376" t="str">
        <f t="shared" si="4"/>
        <v/>
      </c>
      <c r="H147" s="61" t="str">
        <f>IF('Form FGD RT Versi 1 Lembar A3'!AU141="","",'Form FGD RT Versi 1 Lembar A3'!AU141)</f>
        <v/>
      </c>
      <c r="I147" s="358" t="str">
        <f>IF('Form FGD RT Versi 1 Lembar A3'!AV141="","",'Form FGD RT Versi 1 Lembar A3'!AV141)</f>
        <v/>
      </c>
      <c r="J147" s="61" t="str">
        <f>IF('Form FGD RT Versi 1 Lembar A3'!AW141="","",'Form FGD RT Versi 1 Lembar A3'!AW141)</f>
        <v/>
      </c>
      <c r="K147" s="359" t="str">
        <f>IF('Form FGD RT Versi 1 Lembar A3'!AX141="","",'Form FGD RT Versi 1 Lembar A3'!AX141)</f>
        <v/>
      </c>
      <c r="L147" s="368" t="str">
        <f t="shared" si="5"/>
        <v/>
      </c>
      <c r="M147" s="89"/>
      <c r="N147" s="427"/>
    </row>
    <row r="148" spans="2:14" ht="18.75" customHeight="1" x14ac:dyDescent="0.25">
      <c r="B148" s="156">
        <v>132</v>
      </c>
      <c r="C148" s="68" t="str">
        <f>A.1_Update!C148</f>
        <v/>
      </c>
      <c r="D148" s="172" t="str">
        <f>IF('Form FGD RT Versi 1 Lembar A3'!AR142="","",'Form FGD RT Versi 1 Lembar A3'!AR142)</f>
        <v/>
      </c>
      <c r="E148" s="365" t="str">
        <f>IF('Form FGD RT Versi 1 Lembar A3'!AS142="","",'Form FGD RT Versi 1 Lembar A3'!AS142)</f>
        <v/>
      </c>
      <c r="F148" s="813" t="str">
        <f>IF('Form FGD RT Versi 1 Lembar A3'!AT142="","",'Form FGD RT Versi 1 Lembar A3'!AT142)</f>
        <v/>
      </c>
      <c r="G148" s="376" t="str">
        <f t="shared" si="4"/>
        <v/>
      </c>
      <c r="H148" s="61" t="str">
        <f>IF('Form FGD RT Versi 1 Lembar A3'!AU142="","",'Form FGD RT Versi 1 Lembar A3'!AU142)</f>
        <v/>
      </c>
      <c r="I148" s="358" t="str">
        <f>IF('Form FGD RT Versi 1 Lembar A3'!AV142="","",'Form FGD RT Versi 1 Lembar A3'!AV142)</f>
        <v/>
      </c>
      <c r="J148" s="61" t="str">
        <f>IF('Form FGD RT Versi 1 Lembar A3'!AW142="","",'Form FGD RT Versi 1 Lembar A3'!AW142)</f>
        <v/>
      </c>
      <c r="K148" s="359" t="str">
        <f>IF('Form FGD RT Versi 1 Lembar A3'!AX142="","",'Form FGD RT Versi 1 Lembar A3'!AX142)</f>
        <v/>
      </c>
      <c r="L148" s="368" t="str">
        <f t="shared" si="5"/>
        <v/>
      </c>
      <c r="M148" s="89"/>
      <c r="N148" s="427"/>
    </row>
    <row r="149" spans="2:14" ht="18.75" customHeight="1" x14ac:dyDescent="0.25">
      <c r="B149" s="156">
        <v>133</v>
      </c>
      <c r="C149" s="68" t="str">
        <f>A.1_Update!C149</f>
        <v/>
      </c>
      <c r="D149" s="172" t="str">
        <f>IF('Form FGD RT Versi 1 Lembar A3'!AR143="","",'Form FGD RT Versi 1 Lembar A3'!AR143)</f>
        <v/>
      </c>
      <c r="E149" s="365" t="str">
        <f>IF('Form FGD RT Versi 1 Lembar A3'!AS143="","",'Form FGD RT Versi 1 Lembar A3'!AS143)</f>
        <v/>
      </c>
      <c r="F149" s="813" t="str">
        <f>IF('Form FGD RT Versi 1 Lembar A3'!AT143="","",'Form FGD RT Versi 1 Lembar A3'!AT143)</f>
        <v/>
      </c>
      <c r="G149" s="376" t="str">
        <f t="shared" si="4"/>
        <v/>
      </c>
      <c r="H149" s="61" t="str">
        <f>IF('Form FGD RT Versi 1 Lembar A3'!AU143="","",'Form FGD RT Versi 1 Lembar A3'!AU143)</f>
        <v/>
      </c>
      <c r="I149" s="358" t="str">
        <f>IF('Form FGD RT Versi 1 Lembar A3'!AV143="","",'Form FGD RT Versi 1 Lembar A3'!AV143)</f>
        <v/>
      </c>
      <c r="J149" s="61" t="str">
        <f>IF('Form FGD RT Versi 1 Lembar A3'!AW143="","",'Form FGD RT Versi 1 Lembar A3'!AW143)</f>
        <v/>
      </c>
      <c r="K149" s="359" t="str">
        <f>IF('Form FGD RT Versi 1 Lembar A3'!AX143="","",'Form FGD RT Versi 1 Lembar A3'!AX143)</f>
        <v/>
      </c>
      <c r="L149" s="368" t="str">
        <f t="shared" si="5"/>
        <v/>
      </c>
      <c r="M149" s="89"/>
      <c r="N149" s="427"/>
    </row>
    <row r="150" spans="2:14" ht="18.75" customHeight="1" x14ac:dyDescent="0.25">
      <c r="B150" s="156">
        <v>134</v>
      </c>
      <c r="C150" s="68" t="str">
        <f>A.1_Update!C150</f>
        <v/>
      </c>
      <c r="D150" s="172" t="str">
        <f>IF('Form FGD RT Versi 1 Lembar A3'!AR144="","",'Form FGD RT Versi 1 Lembar A3'!AR144)</f>
        <v/>
      </c>
      <c r="E150" s="365" t="str">
        <f>IF('Form FGD RT Versi 1 Lembar A3'!AS144="","",'Form FGD RT Versi 1 Lembar A3'!AS144)</f>
        <v/>
      </c>
      <c r="F150" s="813" t="str">
        <f>IF('Form FGD RT Versi 1 Lembar A3'!AT144="","",'Form FGD RT Versi 1 Lembar A3'!AT144)</f>
        <v/>
      </c>
      <c r="G150" s="376" t="str">
        <f t="shared" si="4"/>
        <v/>
      </c>
      <c r="H150" s="61" t="str">
        <f>IF('Form FGD RT Versi 1 Lembar A3'!AU144="","",'Form FGD RT Versi 1 Lembar A3'!AU144)</f>
        <v/>
      </c>
      <c r="I150" s="358" t="str">
        <f>IF('Form FGD RT Versi 1 Lembar A3'!AV144="","",'Form FGD RT Versi 1 Lembar A3'!AV144)</f>
        <v/>
      </c>
      <c r="J150" s="61" t="str">
        <f>IF('Form FGD RT Versi 1 Lembar A3'!AW144="","",'Form FGD RT Versi 1 Lembar A3'!AW144)</f>
        <v/>
      </c>
      <c r="K150" s="359" t="str">
        <f>IF('Form FGD RT Versi 1 Lembar A3'!AX144="","",'Form FGD RT Versi 1 Lembar A3'!AX144)</f>
        <v/>
      </c>
      <c r="L150" s="368" t="str">
        <f t="shared" si="5"/>
        <v/>
      </c>
      <c r="M150" s="89"/>
      <c r="N150" s="427"/>
    </row>
    <row r="151" spans="2:14" ht="18.75" customHeight="1" x14ac:dyDescent="0.25">
      <c r="B151" s="156">
        <v>135</v>
      </c>
      <c r="C151" s="68" t="str">
        <f>A.1_Update!C151</f>
        <v/>
      </c>
      <c r="D151" s="172" t="str">
        <f>IF('Form FGD RT Versi 1 Lembar A3'!AR145="","",'Form FGD RT Versi 1 Lembar A3'!AR145)</f>
        <v/>
      </c>
      <c r="E151" s="365" t="str">
        <f>IF('Form FGD RT Versi 1 Lembar A3'!AS145="","",'Form FGD RT Versi 1 Lembar A3'!AS145)</f>
        <v/>
      </c>
      <c r="F151" s="813" t="str">
        <f>IF('Form FGD RT Versi 1 Lembar A3'!AT145="","",'Form FGD RT Versi 1 Lembar A3'!AT145)</f>
        <v/>
      </c>
      <c r="G151" s="376" t="str">
        <f t="shared" si="4"/>
        <v/>
      </c>
      <c r="H151" s="61" t="str">
        <f>IF('Form FGD RT Versi 1 Lembar A3'!AU145="","",'Form FGD RT Versi 1 Lembar A3'!AU145)</f>
        <v/>
      </c>
      <c r="I151" s="358" t="str">
        <f>IF('Form FGD RT Versi 1 Lembar A3'!AV145="","",'Form FGD RT Versi 1 Lembar A3'!AV145)</f>
        <v/>
      </c>
      <c r="J151" s="61" t="str">
        <f>IF('Form FGD RT Versi 1 Lembar A3'!AW145="","",'Form FGD RT Versi 1 Lembar A3'!AW145)</f>
        <v/>
      </c>
      <c r="K151" s="359" t="str">
        <f>IF('Form FGD RT Versi 1 Lembar A3'!AX145="","",'Form FGD RT Versi 1 Lembar A3'!AX145)</f>
        <v/>
      </c>
      <c r="L151" s="368" t="str">
        <f t="shared" si="5"/>
        <v/>
      </c>
      <c r="M151" s="89"/>
      <c r="N151" s="427"/>
    </row>
    <row r="152" spans="2:14" ht="18.75" customHeight="1" x14ac:dyDescent="0.25">
      <c r="B152" s="156">
        <v>136</v>
      </c>
      <c r="C152" s="68" t="str">
        <f>A.1_Update!C152</f>
        <v/>
      </c>
      <c r="D152" s="172" t="str">
        <f>IF('Form FGD RT Versi 1 Lembar A3'!AR146="","",'Form FGD RT Versi 1 Lembar A3'!AR146)</f>
        <v/>
      </c>
      <c r="E152" s="365" t="str">
        <f>IF('Form FGD RT Versi 1 Lembar A3'!AS146="","",'Form FGD RT Versi 1 Lembar A3'!AS146)</f>
        <v/>
      </c>
      <c r="F152" s="813" t="str">
        <f>IF('Form FGD RT Versi 1 Lembar A3'!AT146="","",'Form FGD RT Versi 1 Lembar A3'!AT146)</f>
        <v/>
      </c>
      <c r="G152" s="376" t="str">
        <f t="shared" si="4"/>
        <v/>
      </c>
      <c r="H152" s="61" t="str">
        <f>IF('Form FGD RT Versi 1 Lembar A3'!AU146="","",'Form FGD RT Versi 1 Lembar A3'!AU146)</f>
        <v/>
      </c>
      <c r="I152" s="358" t="str">
        <f>IF('Form FGD RT Versi 1 Lembar A3'!AV146="","",'Form FGD RT Versi 1 Lembar A3'!AV146)</f>
        <v/>
      </c>
      <c r="J152" s="61" t="str">
        <f>IF('Form FGD RT Versi 1 Lembar A3'!AW146="","",'Form FGD RT Versi 1 Lembar A3'!AW146)</f>
        <v/>
      </c>
      <c r="K152" s="359" t="str">
        <f>IF('Form FGD RT Versi 1 Lembar A3'!AX146="","",'Form FGD RT Versi 1 Lembar A3'!AX146)</f>
        <v/>
      </c>
      <c r="L152" s="368" t="str">
        <f t="shared" si="5"/>
        <v/>
      </c>
      <c r="M152" s="89"/>
      <c r="N152" s="427"/>
    </row>
    <row r="153" spans="2:14" ht="18.75" customHeight="1" x14ac:dyDescent="0.25">
      <c r="B153" s="156">
        <v>137</v>
      </c>
      <c r="C153" s="68" t="str">
        <f>A.1_Update!C153</f>
        <v/>
      </c>
      <c r="D153" s="172" t="str">
        <f>IF('Form FGD RT Versi 1 Lembar A3'!AR147="","",'Form FGD RT Versi 1 Lembar A3'!AR147)</f>
        <v/>
      </c>
      <c r="E153" s="365" t="str">
        <f>IF('Form FGD RT Versi 1 Lembar A3'!AS147="","",'Form FGD RT Versi 1 Lembar A3'!AS147)</f>
        <v/>
      </c>
      <c r="F153" s="813" t="str">
        <f>IF('Form FGD RT Versi 1 Lembar A3'!AT147="","",'Form FGD RT Versi 1 Lembar A3'!AT147)</f>
        <v/>
      </c>
      <c r="G153" s="376" t="str">
        <f t="shared" si="4"/>
        <v/>
      </c>
      <c r="H153" s="61" t="str">
        <f>IF('Form FGD RT Versi 1 Lembar A3'!AU147="","",'Form FGD RT Versi 1 Lembar A3'!AU147)</f>
        <v/>
      </c>
      <c r="I153" s="358" t="str">
        <f>IF('Form FGD RT Versi 1 Lembar A3'!AV147="","",'Form FGD RT Versi 1 Lembar A3'!AV147)</f>
        <v/>
      </c>
      <c r="J153" s="61" t="str">
        <f>IF('Form FGD RT Versi 1 Lembar A3'!AW147="","",'Form FGD RT Versi 1 Lembar A3'!AW147)</f>
        <v/>
      </c>
      <c r="K153" s="359" t="str">
        <f>IF('Form FGD RT Versi 1 Lembar A3'!AX147="","",'Form FGD RT Versi 1 Lembar A3'!AX147)</f>
        <v/>
      </c>
      <c r="L153" s="368" t="str">
        <f t="shared" si="5"/>
        <v/>
      </c>
      <c r="M153" s="89"/>
      <c r="N153" s="427"/>
    </row>
    <row r="154" spans="2:14" ht="18.75" customHeight="1" x14ac:dyDescent="0.25">
      <c r="B154" s="156">
        <v>138</v>
      </c>
      <c r="C154" s="68" t="str">
        <f>A.1_Update!C154</f>
        <v/>
      </c>
      <c r="D154" s="172" t="str">
        <f>IF('Form FGD RT Versi 1 Lembar A3'!AR148="","",'Form FGD RT Versi 1 Lembar A3'!AR148)</f>
        <v/>
      </c>
      <c r="E154" s="365" t="str">
        <f>IF('Form FGD RT Versi 1 Lembar A3'!AS148="","",'Form FGD RT Versi 1 Lembar A3'!AS148)</f>
        <v/>
      </c>
      <c r="F154" s="813" t="str">
        <f>IF('Form FGD RT Versi 1 Lembar A3'!AT148="","",'Form FGD RT Versi 1 Lembar A3'!AT148)</f>
        <v/>
      </c>
      <c r="G154" s="376" t="str">
        <f t="shared" si="4"/>
        <v/>
      </c>
      <c r="H154" s="61" t="str">
        <f>IF('Form FGD RT Versi 1 Lembar A3'!AU148="","",'Form FGD RT Versi 1 Lembar A3'!AU148)</f>
        <v/>
      </c>
      <c r="I154" s="358" t="str">
        <f>IF('Form FGD RT Versi 1 Lembar A3'!AV148="","",'Form FGD RT Versi 1 Lembar A3'!AV148)</f>
        <v/>
      </c>
      <c r="J154" s="61" t="str">
        <f>IF('Form FGD RT Versi 1 Lembar A3'!AW148="","",'Form FGD RT Versi 1 Lembar A3'!AW148)</f>
        <v/>
      </c>
      <c r="K154" s="359" t="str">
        <f>IF('Form FGD RT Versi 1 Lembar A3'!AX148="","",'Form FGD RT Versi 1 Lembar A3'!AX148)</f>
        <v/>
      </c>
      <c r="L154" s="368" t="str">
        <f t="shared" si="5"/>
        <v/>
      </c>
      <c r="M154" s="89"/>
      <c r="N154" s="427"/>
    </row>
    <row r="155" spans="2:14" ht="18.75" customHeight="1" x14ac:dyDescent="0.25">
      <c r="B155" s="156">
        <v>139</v>
      </c>
      <c r="C155" s="68" t="str">
        <f>A.1_Update!C155</f>
        <v/>
      </c>
      <c r="D155" s="172" t="str">
        <f>IF('Form FGD RT Versi 1 Lembar A3'!AR149="","",'Form FGD RT Versi 1 Lembar A3'!AR149)</f>
        <v/>
      </c>
      <c r="E155" s="365" t="str">
        <f>IF('Form FGD RT Versi 1 Lembar A3'!AS149="","",'Form FGD RT Versi 1 Lembar A3'!AS149)</f>
        <v/>
      </c>
      <c r="F155" s="813" t="str">
        <f>IF('Form FGD RT Versi 1 Lembar A3'!AT149="","",'Form FGD RT Versi 1 Lembar A3'!AT149)</f>
        <v/>
      </c>
      <c r="G155" s="376" t="str">
        <f t="shared" si="4"/>
        <v/>
      </c>
      <c r="H155" s="61" t="str">
        <f>IF('Form FGD RT Versi 1 Lembar A3'!AU149="","",'Form FGD RT Versi 1 Lembar A3'!AU149)</f>
        <v/>
      </c>
      <c r="I155" s="358" t="str">
        <f>IF('Form FGD RT Versi 1 Lembar A3'!AV149="","",'Form FGD RT Versi 1 Lembar A3'!AV149)</f>
        <v/>
      </c>
      <c r="J155" s="61" t="str">
        <f>IF('Form FGD RT Versi 1 Lembar A3'!AW149="","",'Form FGD RT Versi 1 Lembar A3'!AW149)</f>
        <v/>
      </c>
      <c r="K155" s="359" t="str">
        <f>IF('Form FGD RT Versi 1 Lembar A3'!AX149="","",'Form FGD RT Versi 1 Lembar A3'!AX149)</f>
        <v/>
      </c>
      <c r="L155" s="368" t="str">
        <f t="shared" si="5"/>
        <v/>
      </c>
      <c r="M155" s="89"/>
      <c r="N155" s="427"/>
    </row>
    <row r="156" spans="2:14" ht="18.75" customHeight="1" x14ac:dyDescent="0.25">
      <c r="B156" s="156">
        <v>140</v>
      </c>
      <c r="C156" s="68" t="str">
        <f>A.1_Update!C156</f>
        <v/>
      </c>
      <c r="D156" s="172" t="str">
        <f>IF('Form FGD RT Versi 1 Lembar A3'!AR150="","",'Form FGD RT Versi 1 Lembar A3'!AR150)</f>
        <v/>
      </c>
      <c r="E156" s="365" t="str">
        <f>IF('Form FGD RT Versi 1 Lembar A3'!AS150="","",'Form FGD RT Versi 1 Lembar A3'!AS150)</f>
        <v/>
      </c>
      <c r="F156" s="813" t="str">
        <f>IF('Form FGD RT Versi 1 Lembar A3'!AT150="","",'Form FGD RT Versi 1 Lembar A3'!AT150)</f>
        <v/>
      </c>
      <c r="G156" s="376" t="str">
        <f t="shared" si="4"/>
        <v/>
      </c>
      <c r="H156" s="61" t="str">
        <f>IF('Form FGD RT Versi 1 Lembar A3'!AU150="","",'Form FGD RT Versi 1 Lembar A3'!AU150)</f>
        <v/>
      </c>
      <c r="I156" s="358" t="str">
        <f>IF('Form FGD RT Versi 1 Lembar A3'!AV150="","",'Form FGD RT Versi 1 Lembar A3'!AV150)</f>
        <v/>
      </c>
      <c r="J156" s="61" t="str">
        <f>IF('Form FGD RT Versi 1 Lembar A3'!AW150="","",'Form FGD RT Versi 1 Lembar A3'!AW150)</f>
        <v/>
      </c>
      <c r="K156" s="359" t="str">
        <f>IF('Form FGD RT Versi 1 Lembar A3'!AX150="","",'Form FGD RT Versi 1 Lembar A3'!AX150)</f>
        <v/>
      </c>
      <c r="L156" s="368" t="str">
        <f t="shared" si="5"/>
        <v/>
      </c>
      <c r="M156" s="89"/>
      <c r="N156" s="427"/>
    </row>
    <row r="157" spans="2:14" ht="18.75" customHeight="1" x14ac:dyDescent="0.25">
      <c r="B157" s="156">
        <v>141</v>
      </c>
      <c r="C157" s="68" t="str">
        <f>A.1_Update!C157</f>
        <v/>
      </c>
      <c r="D157" s="172" t="str">
        <f>IF('Form FGD RT Versi 1 Lembar A3'!AR151="","",'Form FGD RT Versi 1 Lembar A3'!AR151)</f>
        <v/>
      </c>
      <c r="E157" s="365" t="str">
        <f>IF('Form FGD RT Versi 1 Lembar A3'!AS151="","",'Form FGD RT Versi 1 Lembar A3'!AS151)</f>
        <v/>
      </c>
      <c r="F157" s="813" t="str">
        <f>IF('Form FGD RT Versi 1 Lembar A3'!AT151="","",'Form FGD RT Versi 1 Lembar A3'!AT151)</f>
        <v/>
      </c>
      <c r="G157" s="376" t="str">
        <f t="shared" si="4"/>
        <v/>
      </c>
      <c r="H157" s="61" t="str">
        <f>IF('Form FGD RT Versi 1 Lembar A3'!AU151="","",'Form FGD RT Versi 1 Lembar A3'!AU151)</f>
        <v/>
      </c>
      <c r="I157" s="358" t="str">
        <f>IF('Form FGD RT Versi 1 Lembar A3'!AV151="","",'Form FGD RT Versi 1 Lembar A3'!AV151)</f>
        <v/>
      </c>
      <c r="J157" s="61" t="str">
        <f>IF('Form FGD RT Versi 1 Lembar A3'!AW151="","",'Form FGD RT Versi 1 Lembar A3'!AW151)</f>
        <v/>
      </c>
      <c r="K157" s="359" t="str">
        <f>IF('Form FGD RT Versi 1 Lembar A3'!AX151="","",'Form FGD RT Versi 1 Lembar A3'!AX151)</f>
        <v/>
      </c>
      <c r="L157" s="368" t="str">
        <f t="shared" si="5"/>
        <v/>
      </c>
      <c r="M157" s="89"/>
      <c r="N157" s="427"/>
    </row>
    <row r="158" spans="2:14" ht="18.75" customHeight="1" x14ac:dyDescent="0.25">
      <c r="B158" s="156">
        <v>142</v>
      </c>
      <c r="C158" s="68" t="str">
        <f>A.1_Update!C158</f>
        <v/>
      </c>
      <c r="D158" s="172" t="str">
        <f>IF('Form FGD RT Versi 1 Lembar A3'!AR152="","",'Form FGD RT Versi 1 Lembar A3'!AR152)</f>
        <v/>
      </c>
      <c r="E158" s="365" t="str">
        <f>IF('Form FGD RT Versi 1 Lembar A3'!AS152="","",'Form FGD RT Versi 1 Lembar A3'!AS152)</f>
        <v/>
      </c>
      <c r="F158" s="813" t="str">
        <f>IF('Form FGD RT Versi 1 Lembar A3'!AT152="","",'Form FGD RT Versi 1 Lembar A3'!AT152)</f>
        <v/>
      </c>
      <c r="G158" s="376" t="str">
        <f t="shared" si="4"/>
        <v/>
      </c>
      <c r="H158" s="61" t="str">
        <f>IF('Form FGD RT Versi 1 Lembar A3'!AU152="","",'Form FGD RT Versi 1 Lembar A3'!AU152)</f>
        <v/>
      </c>
      <c r="I158" s="358" t="str">
        <f>IF('Form FGD RT Versi 1 Lembar A3'!AV152="","",'Form FGD RT Versi 1 Lembar A3'!AV152)</f>
        <v/>
      </c>
      <c r="J158" s="61" t="str">
        <f>IF('Form FGD RT Versi 1 Lembar A3'!AW152="","",'Form FGD RT Versi 1 Lembar A3'!AW152)</f>
        <v/>
      </c>
      <c r="K158" s="359" t="str">
        <f>IF('Form FGD RT Versi 1 Lembar A3'!AX152="","",'Form FGD RT Versi 1 Lembar A3'!AX152)</f>
        <v/>
      </c>
      <c r="L158" s="368" t="str">
        <f t="shared" si="5"/>
        <v/>
      </c>
      <c r="M158" s="89"/>
      <c r="N158" s="427"/>
    </row>
    <row r="159" spans="2:14" ht="18.75" customHeight="1" x14ac:dyDescent="0.25">
      <c r="B159" s="156">
        <v>143</v>
      </c>
      <c r="C159" s="68" t="str">
        <f>A.1_Update!C159</f>
        <v/>
      </c>
      <c r="D159" s="172" t="str">
        <f>IF('Form FGD RT Versi 1 Lembar A3'!AR153="","",'Form FGD RT Versi 1 Lembar A3'!AR153)</f>
        <v/>
      </c>
      <c r="E159" s="365" t="str">
        <f>IF('Form FGD RT Versi 1 Lembar A3'!AS153="","",'Form FGD RT Versi 1 Lembar A3'!AS153)</f>
        <v/>
      </c>
      <c r="F159" s="813" t="str">
        <f>IF('Form FGD RT Versi 1 Lembar A3'!AT153="","",'Form FGD RT Versi 1 Lembar A3'!AT153)</f>
        <v/>
      </c>
      <c r="G159" s="376" t="str">
        <f t="shared" si="4"/>
        <v/>
      </c>
      <c r="H159" s="61" t="str">
        <f>IF('Form FGD RT Versi 1 Lembar A3'!AU153="","",'Form FGD RT Versi 1 Lembar A3'!AU153)</f>
        <v/>
      </c>
      <c r="I159" s="358" t="str">
        <f>IF('Form FGD RT Versi 1 Lembar A3'!AV153="","",'Form FGD RT Versi 1 Lembar A3'!AV153)</f>
        <v/>
      </c>
      <c r="J159" s="61" t="str">
        <f>IF('Form FGD RT Versi 1 Lembar A3'!AW153="","",'Form FGD RT Versi 1 Lembar A3'!AW153)</f>
        <v/>
      </c>
      <c r="K159" s="359" t="str">
        <f>IF('Form FGD RT Versi 1 Lembar A3'!AX153="","",'Form FGD RT Versi 1 Lembar A3'!AX153)</f>
        <v/>
      </c>
      <c r="L159" s="368" t="str">
        <f t="shared" si="5"/>
        <v/>
      </c>
      <c r="M159" s="89"/>
      <c r="N159" s="427"/>
    </row>
    <row r="160" spans="2:14" ht="18.75" customHeight="1" x14ac:dyDescent="0.25">
      <c r="B160" s="156">
        <v>144</v>
      </c>
      <c r="C160" s="68" t="str">
        <f>A.1_Update!C160</f>
        <v/>
      </c>
      <c r="D160" s="172" t="str">
        <f>IF('Form FGD RT Versi 1 Lembar A3'!AR154="","",'Form FGD RT Versi 1 Lembar A3'!AR154)</f>
        <v/>
      </c>
      <c r="E160" s="365" t="str">
        <f>IF('Form FGD RT Versi 1 Lembar A3'!AS154="","",'Form FGD RT Versi 1 Lembar A3'!AS154)</f>
        <v/>
      </c>
      <c r="F160" s="813" t="str">
        <f>IF('Form FGD RT Versi 1 Lembar A3'!AT154="","",'Form FGD RT Versi 1 Lembar A3'!AT154)</f>
        <v/>
      </c>
      <c r="G160" s="376" t="str">
        <f t="shared" si="4"/>
        <v/>
      </c>
      <c r="H160" s="61" t="str">
        <f>IF('Form FGD RT Versi 1 Lembar A3'!AU154="","",'Form FGD RT Versi 1 Lembar A3'!AU154)</f>
        <v/>
      </c>
      <c r="I160" s="358" t="str">
        <f>IF('Form FGD RT Versi 1 Lembar A3'!AV154="","",'Form FGD RT Versi 1 Lembar A3'!AV154)</f>
        <v/>
      </c>
      <c r="J160" s="61" t="str">
        <f>IF('Form FGD RT Versi 1 Lembar A3'!AW154="","",'Form FGD RT Versi 1 Lembar A3'!AW154)</f>
        <v/>
      </c>
      <c r="K160" s="359" t="str">
        <f>IF('Form FGD RT Versi 1 Lembar A3'!AX154="","",'Form FGD RT Versi 1 Lembar A3'!AX154)</f>
        <v/>
      </c>
      <c r="L160" s="368" t="str">
        <f t="shared" si="5"/>
        <v/>
      </c>
      <c r="M160" s="89"/>
      <c r="N160" s="427"/>
    </row>
    <row r="161" spans="1:66" ht="18.75" customHeight="1" x14ac:dyDescent="0.25">
      <c r="B161" s="156">
        <v>145</v>
      </c>
      <c r="C161" s="68" t="str">
        <f>A.1_Update!C161</f>
        <v/>
      </c>
      <c r="D161" s="172" t="str">
        <f>IF('Form FGD RT Versi 1 Lembar A3'!AR155="","",'Form FGD RT Versi 1 Lembar A3'!AR155)</f>
        <v/>
      </c>
      <c r="E161" s="365" t="str">
        <f>IF('Form FGD RT Versi 1 Lembar A3'!AS155="","",'Form FGD RT Versi 1 Lembar A3'!AS155)</f>
        <v/>
      </c>
      <c r="F161" s="813" t="str">
        <f>IF('Form FGD RT Versi 1 Lembar A3'!AT155="","",'Form FGD RT Versi 1 Lembar A3'!AT155)</f>
        <v/>
      </c>
      <c r="G161" s="376" t="str">
        <f t="shared" si="4"/>
        <v/>
      </c>
      <c r="H161" s="61" t="str">
        <f>IF('Form FGD RT Versi 1 Lembar A3'!AU155="","",'Form FGD RT Versi 1 Lembar A3'!AU155)</f>
        <v/>
      </c>
      <c r="I161" s="358" t="str">
        <f>IF('Form FGD RT Versi 1 Lembar A3'!AV155="","",'Form FGD RT Versi 1 Lembar A3'!AV155)</f>
        <v/>
      </c>
      <c r="J161" s="61" t="str">
        <f>IF('Form FGD RT Versi 1 Lembar A3'!AW155="","",'Form FGD RT Versi 1 Lembar A3'!AW155)</f>
        <v/>
      </c>
      <c r="K161" s="359" t="str">
        <f>IF('Form FGD RT Versi 1 Lembar A3'!AX155="","",'Form FGD RT Versi 1 Lembar A3'!AX155)</f>
        <v/>
      </c>
      <c r="L161" s="368" t="str">
        <f t="shared" si="5"/>
        <v/>
      </c>
      <c r="M161" s="89"/>
      <c r="N161" s="427"/>
    </row>
    <row r="162" spans="1:66" ht="18.75" customHeight="1" x14ac:dyDescent="0.25">
      <c r="B162" s="156">
        <v>146</v>
      </c>
      <c r="C162" s="68" t="str">
        <f>A.1_Update!C162</f>
        <v/>
      </c>
      <c r="D162" s="172" t="str">
        <f>IF('Form FGD RT Versi 1 Lembar A3'!AR156="","",'Form FGD RT Versi 1 Lembar A3'!AR156)</f>
        <v/>
      </c>
      <c r="E162" s="365" t="str">
        <f>IF('Form FGD RT Versi 1 Lembar A3'!AS156="","",'Form FGD RT Versi 1 Lembar A3'!AS156)</f>
        <v/>
      </c>
      <c r="F162" s="813" t="str">
        <f>IF('Form FGD RT Versi 1 Lembar A3'!AT156="","",'Form FGD RT Versi 1 Lembar A3'!AT156)</f>
        <v/>
      </c>
      <c r="G162" s="376" t="str">
        <f t="shared" si="4"/>
        <v/>
      </c>
      <c r="H162" s="61" t="str">
        <f>IF('Form FGD RT Versi 1 Lembar A3'!AU156="","",'Form FGD RT Versi 1 Lembar A3'!AU156)</f>
        <v/>
      </c>
      <c r="I162" s="358" t="str">
        <f>IF('Form FGD RT Versi 1 Lembar A3'!AV156="","",'Form FGD RT Versi 1 Lembar A3'!AV156)</f>
        <v/>
      </c>
      <c r="J162" s="61" t="str">
        <f>IF('Form FGD RT Versi 1 Lembar A3'!AW156="","",'Form FGD RT Versi 1 Lembar A3'!AW156)</f>
        <v/>
      </c>
      <c r="K162" s="359" t="str">
        <f>IF('Form FGD RT Versi 1 Lembar A3'!AX156="","",'Form FGD RT Versi 1 Lembar A3'!AX156)</f>
        <v/>
      </c>
      <c r="L162" s="368" t="str">
        <f t="shared" si="5"/>
        <v/>
      </c>
      <c r="M162" s="89"/>
      <c r="N162" s="427"/>
    </row>
    <row r="163" spans="1:66" ht="18.75" customHeight="1" x14ac:dyDescent="0.25">
      <c r="B163" s="156">
        <v>147</v>
      </c>
      <c r="C163" s="68" t="str">
        <f>A.1_Update!C163</f>
        <v/>
      </c>
      <c r="D163" s="172" t="str">
        <f>IF('Form FGD RT Versi 1 Lembar A3'!AR157="","",'Form FGD RT Versi 1 Lembar A3'!AR157)</f>
        <v/>
      </c>
      <c r="E163" s="365" t="str">
        <f>IF('Form FGD RT Versi 1 Lembar A3'!AS157="","",'Form FGD RT Versi 1 Lembar A3'!AS157)</f>
        <v/>
      </c>
      <c r="F163" s="813" t="str">
        <f>IF('Form FGD RT Versi 1 Lembar A3'!AT157="","",'Form FGD RT Versi 1 Lembar A3'!AT157)</f>
        <v/>
      </c>
      <c r="G163" s="376" t="str">
        <f t="shared" si="4"/>
        <v/>
      </c>
      <c r="H163" s="61" t="str">
        <f>IF('Form FGD RT Versi 1 Lembar A3'!AU157="","",'Form FGD RT Versi 1 Lembar A3'!AU157)</f>
        <v/>
      </c>
      <c r="I163" s="358" t="str">
        <f>IF('Form FGD RT Versi 1 Lembar A3'!AV157="","",'Form FGD RT Versi 1 Lembar A3'!AV157)</f>
        <v/>
      </c>
      <c r="J163" s="61" t="str">
        <f>IF('Form FGD RT Versi 1 Lembar A3'!AW157="","",'Form FGD RT Versi 1 Lembar A3'!AW157)</f>
        <v/>
      </c>
      <c r="K163" s="359" t="str">
        <f>IF('Form FGD RT Versi 1 Lembar A3'!AX157="","",'Form FGD RT Versi 1 Lembar A3'!AX157)</f>
        <v/>
      </c>
      <c r="L163" s="368" t="str">
        <f t="shared" si="5"/>
        <v/>
      </c>
      <c r="M163" s="89"/>
      <c r="N163" s="427"/>
    </row>
    <row r="164" spans="1:66" ht="18.75" customHeight="1" x14ac:dyDescent="0.25">
      <c r="B164" s="156">
        <v>148</v>
      </c>
      <c r="C164" s="68" t="str">
        <f>A.1_Update!C164</f>
        <v/>
      </c>
      <c r="D164" s="172" t="str">
        <f>IF('Form FGD RT Versi 1 Lembar A3'!AR158="","",'Form FGD RT Versi 1 Lembar A3'!AR158)</f>
        <v/>
      </c>
      <c r="E164" s="365" t="str">
        <f>IF('Form FGD RT Versi 1 Lembar A3'!AS158="","",'Form FGD RT Versi 1 Lembar A3'!AS158)</f>
        <v/>
      </c>
      <c r="F164" s="813" t="str">
        <f>IF('Form FGD RT Versi 1 Lembar A3'!AT158="","",'Form FGD RT Versi 1 Lembar A3'!AT158)</f>
        <v/>
      </c>
      <c r="G164" s="376" t="str">
        <f t="shared" si="4"/>
        <v/>
      </c>
      <c r="H164" s="61" t="str">
        <f>IF('Form FGD RT Versi 1 Lembar A3'!AU158="","",'Form FGD RT Versi 1 Lembar A3'!AU158)</f>
        <v/>
      </c>
      <c r="I164" s="358" t="str">
        <f>IF('Form FGD RT Versi 1 Lembar A3'!AV158="","",'Form FGD RT Versi 1 Lembar A3'!AV158)</f>
        <v/>
      </c>
      <c r="J164" s="61" t="str">
        <f>IF('Form FGD RT Versi 1 Lembar A3'!AW158="","",'Form FGD RT Versi 1 Lembar A3'!AW158)</f>
        <v/>
      </c>
      <c r="K164" s="359" t="str">
        <f>IF('Form FGD RT Versi 1 Lembar A3'!AX158="","",'Form FGD RT Versi 1 Lembar A3'!AX158)</f>
        <v/>
      </c>
      <c r="L164" s="368" t="str">
        <f t="shared" si="5"/>
        <v/>
      </c>
      <c r="M164" s="89"/>
      <c r="N164" s="427"/>
    </row>
    <row r="165" spans="1:66" ht="18.75" customHeight="1" x14ac:dyDescent="0.25">
      <c r="B165" s="156">
        <v>149</v>
      </c>
      <c r="C165" s="68" t="str">
        <f>A.1_Update!C165</f>
        <v/>
      </c>
      <c r="D165" s="172" t="str">
        <f>IF('Form FGD RT Versi 1 Lembar A3'!AR159="","",'Form FGD RT Versi 1 Lembar A3'!AR159)</f>
        <v/>
      </c>
      <c r="E165" s="365" t="str">
        <f>IF('Form FGD RT Versi 1 Lembar A3'!AS159="","",'Form FGD RT Versi 1 Lembar A3'!AS159)</f>
        <v/>
      </c>
      <c r="F165" s="813" t="str">
        <f>IF('Form FGD RT Versi 1 Lembar A3'!AT159="","",'Form FGD RT Versi 1 Lembar A3'!AT159)</f>
        <v/>
      </c>
      <c r="G165" s="376" t="str">
        <f t="shared" si="4"/>
        <v/>
      </c>
      <c r="H165" s="61" t="str">
        <f>IF('Form FGD RT Versi 1 Lembar A3'!AU159="","",'Form FGD RT Versi 1 Lembar A3'!AU159)</f>
        <v/>
      </c>
      <c r="I165" s="358" t="str">
        <f>IF('Form FGD RT Versi 1 Lembar A3'!AV159="","",'Form FGD RT Versi 1 Lembar A3'!AV159)</f>
        <v/>
      </c>
      <c r="J165" s="61" t="str">
        <f>IF('Form FGD RT Versi 1 Lembar A3'!AW159="","",'Form FGD RT Versi 1 Lembar A3'!AW159)</f>
        <v/>
      </c>
      <c r="K165" s="359" t="str">
        <f>IF('Form FGD RT Versi 1 Lembar A3'!AX159="","",'Form FGD RT Versi 1 Lembar A3'!AX159)</f>
        <v/>
      </c>
      <c r="L165" s="368" t="str">
        <f t="shared" si="5"/>
        <v/>
      </c>
      <c r="M165" s="89"/>
      <c r="N165" s="427"/>
    </row>
    <row r="166" spans="1:66" ht="18.75" customHeight="1" thickBot="1" x14ac:dyDescent="0.3">
      <c r="B166" s="156">
        <v>150</v>
      </c>
      <c r="C166" s="68" t="str">
        <f>A.1_Update!C166</f>
        <v/>
      </c>
      <c r="D166" s="172" t="str">
        <f>IF('Form FGD RT Versi 1 Lembar A3'!AR160="","",'Form FGD RT Versi 1 Lembar A3'!AR160)</f>
        <v/>
      </c>
      <c r="E166" s="365" t="str">
        <f>IF('Form FGD RT Versi 1 Lembar A3'!AS160="","",'Form FGD RT Versi 1 Lembar A3'!AS160)</f>
        <v/>
      </c>
      <c r="F166" s="813" t="str">
        <f>IF('Form FGD RT Versi 1 Lembar A3'!AT160="","",'Form FGD RT Versi 1 Lembar A3'!AT160)</f>
        <v/>
      </c>
      <c r="G166" s="376" t="str">
        <f t="shared" si="4"/>
        <v/>
      </c>
      <c r="H166" s="61" t="str">
        <f>IF('Form FGD RT Versi 1 Lembar A3'!AU160="","",'Form FGD RT Versi 1 Lembar A3'!AU160)</f>
        <v/>
      </c>
      <c r="I166" s="358" t="str">
        <f>IF('Form FGD RT Versi 1 Lembar A3'!AV160="","",'Form FGD RT Versi 1 Lembar A3'!AV160)</f>
        <v/>
      </c>
      <c r="J166" s="61" t="str">
        <f>IF('Form FGD RT Versi 1 Lembar A3'!AW160="","",'Form FGD RT Versi 1 Lembar A3'!AW160)</f>
        <v/>
      </c>
      <c r="K166" s="359" t="str">
        <f>IF('Form FGD RT Versi 1 Lembar A3'!AX160="","",'Form FGD RT Versi 1 Lembar A3'!AX160)</f>
        <v/>
      </c>
      <c r="L166" s="368" t="str">
        <f t="shared" si="5"/>
        <v/>
      </c>
      <c r="M166" s="89"/>
      <c r="N166" s="427"/>
    </row>
    <row r="167" spans="1:66" s="64" customFormat="1" ht="17.25" customHeight="1" thickBot="1" x14ac:dyDescent="0.3">
      <c r="A167" s="92"/>
      <c r="B167" s="1353"/>
      <c r="C167" s="160" t="s">
        <v>154</v>
      </c>
      <c r="D167" s="599">
        <f t="shared" ref="D167:L167" si="6">SUM(D17:D166)</f>
        <v>40</v>
      </c>
      <c r="E167" s="600">
        <f t="shared" si="6"/>
        <v>0</v>
      </c>
      <c r="F167" s="392">
        <f t="shared" si="6"/>
        <v>0</v>
      </c>
      <c r="G167" s="377">
        <f t="shared" si="6"/>
        <v>40</v>
      </c>
      <c r="H167" s="603">
        <f t="shared" si="6"/>
        <v>40</v>
      </c>
      <c r="I167" s="604">
        <f t="shared" si="6"/>
        <v>0</v>
      </c>
      <c r="J167" s="599">
        <f t="shared" si="6"/>
        <v>40</v>
      </c>
      <c r="K167" s="601">
        <f t="shared" si="6"/>
        <v>0</v>
      </c>
      <c r="L167" s="377">
        <f t="shared" si="6"/>
        <v>40</v>
      </c>
      <c r="M167" s="89"/>
      <c r="N167" s="84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</row>
    <row r="168" spans="1:66" s="64" customFormat="1" ht="17.25" customHeight="1" thickBot="1" x14ac:dyDescent="0.3">
      <c r="A168" s="92"/>
      <c r="B168" s="1354"/>
      <c r="C168" s="175" t="s">
        <v>155</v>
      </c>
      <c r="D168" s="1322">
        <f>SUM(D167:F167)</f>
        <v>40</v>
      </c>
      <c r="E168" s="1372"/>
      <c r="F168" s="1323"/>
      <c r="G168" s="378">
        <f>COUNT(G17:G166)</f>
        <v>40</v>
      </c>
      <c r="H168" s="1373">
        <f>SUM(H167:I167)</f>
        <v>40</v>
      </c>
      <c r="I168" s="1374"/>
      <c r="J168" s="1373">
        <f>SUM(J167:K167)</f>
        <v>40</v>
      </c>
      <c r="K168" s="1374"/>
      <c r="L168" s="380">
        <f>COUNT(L17:L166)</f>
        <v>40</v>
      </c>
      <c r="M168" s="89"/>
      <c r="N168" s="84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</row>
    <row r="169" spans="1:66" s="305" customFormat="1" ht="17.25" customHeight="1" thickBot="1" x14ac:dyDescent="0.3">
      <c r="A169" s="33"/>
      <c r="B169" s="1355"/>
      <c r="C169" s="304" t="s">
        <v>420</v>
      </c>
      <c r="D169" s="602">
        <f>D167+E167</f>
        <v>40</v>
      </c>
      <c r="E169" s="1313" t="str">
        <f>IF((D169=H168)*AND(D169=J168),"OKE","Cek Ulang")</f>
        <v>OKE</v>
      </c>
      <c r="F169" s="1387"/>
      <c r="G169" s="379">
        <f>G167/G168</f>
        <v>1</v>
      </c>
      <c r="H169" s="1313" t="str">
        <f>IF((D169=H168)*AND(D169=J168),"OKE","Cek Ulang")</f>
        <v>OKE</v>
      </c>
      <c r="I169" s="1387"/>
      <c r="J169" s="1313" t="str">
        <f>IF((D169=H168)*AND(D169=J168),"OKE","Cek Ulang")</f>
        <v>OKE</v>
      </c>
      <c r="K169" s="1387"/>
      <c r="L169" s="379">
        <f>L167/L168</f>
        <v>1</v>
      </c>
      <c r="M169" s="89"/>
      <c r="N169" s="84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</row>
    <row r="170" spans="1:66" s="84" customFormat="1" x14ac:dyDescent="0.25"/>
    <row r="171" spans="1:66" s="84" customFormat="1" x14ac:dyDescent="0.25">
      <c r="B171" s="92" t="s">
        <v>386</v>
      </c>
    </row>
    <row r="172" spans="1:66" s="84" customFormat="1" x14ac:dyDescent="0.25">
      <c r="B172" s="163" t="s">
        <v>387</v>
      </c>
      <c r="C172" s="92" t="s">
        <v>401</v>
      </c>
    </row>
    <row r="173" spans="1:66" s="84" customFormat="1" x14ac:dyDescent="0.25">
      <c r="C173" s="84" t="s">
        <v>402</v>
      </c>
    </row>
    <row r="174" spans="1:66" s="84" customFormat="1" x14ac:dyDescent="0.25">
      <c r="C174" s="84" t="s">
        <v>403</v>
      </c>
    </row>
    <row r="175" spans="1:66" s="84" customFormat="1" x14ac:dyDescent="0.25">
      <c r="B175" s="163" t="s">
        <v>388</v>
      </c>
      <c r="C175" s="92" t="s">
        <v>404</v>
      </c>
    </row>
    <row r="176" spans="1:66" s="84" customFormat="1" x14ac:dyDescent="0.25">
      <c r="C176" s="84" t="s">
        <v>405</v>
      </c>
    </row>
    <row r="177" spans="2:3" s="84" customFormat="1" x14ac:dyDescent="0.25">
      <c r="B177" s="163" t="s">
        <v>391</v>
      </c>
      <c r="C177" s="92" t="s">
        <v>389</v>
      </c>
    </row>
    <row r="178" spans="2:3" s="84" customFormat="1" ht="15.75" thickBot="1" x14ac:dyDescent="0.3">
      <c r="B178" s="282"/>
      <c r="C178" s="90" t="s">
        <v>513</v>
      </c>
    </row>
    <row r="179" spans="2:3" ht="17.25" thickTop="1" thickBot="1" x14ac:dyDescent="0.3">
      <c r="B179" s="299"/>
      <c r="C179" s="93" t="s">
        <v>514</v>
      </c>
    </row>
    <row r="180" spans="2:3" s="84" customFormat="1" ht="15.75" thickTop="1" x14ac:dyDescent="0.25"/>
    <row r="181" spans="2:3" s="84" customFormat="1" x14ac:dyDescent="0.25"/>
    <row r="182" spans="2:3" s="84" customFormat="1" x14ac:dyDescent="0.25"/>
    <row r="183" spans="2:3" s="84" customFormat="1" x14ac:dyDescent="0.25"/>
    <row r="184" spans="2:3" s="84" customFormat="1" x14ac:dyDescent="0.25"/>
    <row r="185" spans="2:3" s="84" customFormat="1" x14ac:dyDescent="0.25"/>
    <row r="186" spans="2:3" s="84" customFormat="1" x14ac:dyDescent="0.25"/>
    <row r="187" spans="2:3" s="84" customFormat="1" x14ac:dyDescent="0.25"/>
    <row r="188" spans="2:3" s="84" customFormat="1" x14ac:dyDescent="0.25"/>
    <row r="189" spans="2:3" s="84" customFormat="1" x14ac:dyDescent="0.25"/>
    <row r="190" spans="2:3" s="84" customFormat="1" x14ac:dyDescent="0.25"/>
    <row r="191" spans="2:3" s="84" customFormat="1" x14ac:dyDescent="0.25"/>
    <row r="192" spans="2:3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</sheetData>
  <mergeCells count="19">
    <mergeCell ref="E169:F169"/>
    <mergeCell ref="H169:I169"/>
    <mergeCell ref="J169:K169"/>
    <mergeCell ref="B167:B169"/>
    <mergeCell ref="D168:F168"/>
    <mergeCell ref="H168:I168"/>
    <mergeCell ref="J168:K168"/>
    <mergeCell ref="N12:N13"/>
    <mergeCell ref="L11:L15"/>
    <mergeCell ref="G12:G15"/>
    <mergeCell ref="B11:B15"/>
    <mergeCell ref="C11:C15"/>
    <mergeCell ref="D11:K11"/>
    <mergeCell ref="D13:F13"/>
    <mergeCell ref="D12:F12"/>
    <mergeCell ref="H12:I12"/>
    <mergeCell ref="J12:K12"/>
    <mergeCell ref="H13:I13"/>
    <mergeCell ref="J13:K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Form FGD RT Versi 1 Lembar A3</vt:lpstr>
      <vt:lpstr>Form Lingkungan TK RT</vt:lpstr>
      <vt:lpstr>A. DP-RT</vt:lpstr>
      <vt:lpstr>A.1_Update</vt:lpstr>
      <vt:lpstr>Sheet1</vt:lpstr>
      <vt:lpstr>A.2</vt:lpstr>
      <vt:lpstr>A.3</vt:lpstr>
      <vt:lpstr>A.4</vt:lpstr>
      <vt:lpstr>A.5</vt:lpstr>
      <vt:lpstr>A.6.1</vt:lpstr>
      <vt:lpstr>A.6.2</vt:lpstr>
      <vt:lpstr>A.6.3</vt:lpstr>
      <vt:lpstr>B.DP-LINGKUNGAN</vt:lpstr>
      <vt:lpstr>B.1-B.6-Lingkungan (tk RT)</vt:lpstr>
      <vt:lpstr>C. Rekap data RT (logbook SIM)</vt:lpstr>
      <vt:lpstr>Kekumuhan Awal_RT</vt:lpstr>
      <vt:lpstr>'A. DP-RT'!Print_Area</vt:lpstr>
      <vt:lpstr>'B.1-B.6-Lingkungan (tk RT)'!Print_Area</vt:lpstr>
      <vt:lpstr>'Form FGD RT Versi 1 Lembar A3'!Print_Area</vt:lpstr>
      <vt:lpstr>'Form Lingkungan TK RT'!Print_Area</vt:lpstr>
      <vt:lpstr>'Kekumuhan Awal_RT'!Print_Area</vt:lpstr>
      <vt:lpstr>'A. DP-RT'!Print_Titles</vt:lpstr>
      <vt:lpstr>A.1_Update!Print_Titles</vt:lpstr>
      <vt:lpstr>A.2!Print_Titles</vt:lpstr>
      <vt:lpstr>A.3!Print_Titles</vt:lpstr>
      <vt:lpstr>A.4!Print_Titles</vt:lpstr>
      <vt:lpstr>A.5!Print_Titles</vt:lpstr>
      <vt:lpstr>A.6.1!Print_Titles</vt:lpstr>
      <vt:lpstr>A.6.2!Print_Titles</vt:lpstr>
      <vt:lpstr>A.6.3!Print_Titles</vt:lpstr>
      <vt:lpstr>'Form FGD RT Versi 1 Lembar A3'!Print_Titles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</cp:lastModifiedBy>
  <cp:lastPrinted>2015-07-28T05:40:39Z</cp:lastPrinted>
  <dcterms:created xsi:type="dcterms:W3CDTF">2015-04-18T02:55:52Z</dcterms:created>
  <dcterms:modified xsi:type="dcterms:W3CDTF">2023-10-19T04:10:29Z</dcterms:modified>
</cp:coreProperties>
</file>