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Y:\RnD\CUSTOMER 2\ACC FORMULA Agustus 2021\MS Glow\Formula\Blemish face Oil\"/>
    </mc:Choice>
  </mc:AlternateContent>
  <xr:revisionPtr revIDLastSave="0" documentId="13_ncr:1_{450A66AB-D1B5-4D13-A7D0-54B82B5FC491}" xr6:coauthVersionLast="47" xr6:coauthVersionMax="47" xr10:uidLastSave="{00000000-0000-0000-0000-000000000000}"/>
  <bookViews>
    <workbookView xWindow="1530" yWindow="1770" windowWidth="20340" windowHeight="711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I13" i="2" s="1"/>
  <c r="J13" i="2" s="1"/>
  <c r="E14" i="2"/>
  <c r="E9" i="2"/>
  <c r="E5" i="2"/>
  <c r="I5" i="2" s="1"/>
  <c r="J5" i="2" s="1"/>
  <c r="E3" i="2"/>
  <c r="E4" i="2"/>
  <c r="I4" i="2" s="1"/>
  <c r="J4" i="2" s="1"/>
  <c r="E6" i="2"/>
  <c r="I6" i="2" s="1"/>
  <c r="J6" i="2" s="1"/>
  <c r="I15" i="2"/>
  <c r="J15" i="2" s="1"/>
  <c r="G15" i="2"/>
  <c r="I14" i="2"/>
  <c r="J14" i="2" s="1"/>
  <c r="G14" i="2"/>
  <c r="G13" i="2"/>
  <c r="I12" i="2"/>
  <c r="J12" i="2" s="1"/>
  <c r="G12" i="2"/>
  <c r="I9" i="2"/>
  <c r="J9" i="2" s="1"/>
  <c r="G9" i="2"/>
  <c r="I8" i="2"/>
  <c r="J8" i="2" s="1"/>
  <c r="G8" i="2"/>
  <c r="I7" i="2"/>
  <c r="J7" i="2" s="1"/>
  <c r="G7" i="2"/>
  <c r="G6" i="2"/>
  <c r="G5" i="2"/>
  <c r="G4" i="2"/>
  <c r="F3" i="2"/>
  <c r="F16" i="2" s="1"/>
  <c r="I3" i="2" l="1"/>
  <c r="G3" i="2"/>
  <c r="G16" i="2" s="1"/>
  <c r="J3" i="2" l="1"/>
  <c r="J16" i="2" s="1"/>
  <c r="J18" i="2" s="1"/>
  <c r="I16" i="2"/>
  <c r="I18" i="2" s="1"/>
</calcChain>
</file>

<file path=xl/sharedStrings.xml><?xml version="1.0" encoding="utf-8"?>
<sst xmlns="http://schemas.openxmlformats.org/spreadsheetml/2006/main" count="48" uniqueCount="34">
  <si>
    <t>No.</t>
  </si>
  <si>
    <t>Formula</t>
  </si>
  <si>
    <t>Price</t>
  </si>
  <si>
    <t>%</t>
  </si>
  <si>
    <t>Ditimbang</t>
  </si>
  <si>
    <t>Satuan</t>
  </si>
  <si>
    <t>Price/100 g</t>
  </si>
  <si>
    <t>g</t>
  </si>
  <si>
    <t>Squalane</t>
  </si>
  <si>
    <t>Myritol</t>
  </si>
  <si>
    <t>Jojoba Oil</t>
  </si>
  <si>
    <t>Sunflower Oil</t>
  </si>
  <si>
    <t>Grape Seed Oil</t>
  </si>
  <si>
    <t>Olive Oil</t>
  </si>
  <si>
    <t>Defensil Plus</t>
  </si>
  <si>
    <t>Tocopherol</t>
  </si>
  <si>
    <t>Price/20 g</t>
  </si>
  <si>
    <t>Jinten Hitam</t>
  </si>
  <si>
    <t>Lavender Oil</t>
  </si>
  <si>
    <t>Tea Tree Oil</t>
  </si>
  <si>
    <t>Blemish Face Oil</t>
  </si>
  <si>
    <t>Breakdown</t>
  </si>
  <si>
    <t>Caprylic/capric Triglyceride</t>
  </si>
  <si>
    <t>Helianthus Annuus Seed Oil</t>
  </si>
  <si>
    <t>Olea Europaea Oil</t>
  </si>
  <si>
    <t>Simmondsia Chinensis (Jojoba) Seed Oil</t>
  </si>
  <si>
    <t>Octyldodecanol </t>
  </si>
  <si>
    <t>Ribes Nigrum (Black Currant) Seed Oil</t>
  </si>
  <si>
    <t>Rosmarinus Officinalis (Rosemary) Leaf Extract</t>
  </si>
  <si>
    <t>Nigella sativa Seed Oil</t>
  </si>
  <si>
    <t> Melaleuca Alternifolia (Tea Tree) Leaf Oil</t>
  </si>
  <si>
    <t xml:space="preserve">    </t>
  </si>
  <si>
    <t>Vitis Vinifera (Grape) Seed Oil</t>
  </si>
  <si>
    <t>Lavandula Angustifolia 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</si>
</sst>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charset val="1"/>
      <scheme val="minor"/>
    </font>
    <font>
      <sz val="11"/>
      <color theme="2" tint="-0.89999084444715716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vertical="center"/>
    </xf>
    <xf numFmtId="0" fontId="0" fillId="0" borderId="2" xfId="0" applyFont="1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abSelected="1" zoomScale="80" zoomScaleNormal="80" workbookViewId="0">
      <selection activeCell="F5" sqref="F5"/>
    </sheetView>
  </sheetViews>
  <sheetFormatPr defaultRowHeight="15" x14ac:dyDescent="0.25"/>
  <cols>
    <col min="1" max="1" width="6.140625" customWidth="1"/>
    <col min="2" max="2" width="21.140625" customWidth="1"/>
    <col min="3" max="3" width="43.140625" customWidth="1"/>
    <col min="4" max="4" width="10.85546875" customWidth="1"/>
    <col min="7" max="7" width="12.7109375" customWidth="1"/>
    <col min="9" max="9" width="11.28515625" customWidth="1"/>
    <col min="10" max="10" width="13" customWidth="1"/>
  </cols>
  <sheetData>
    <row r="1" spans="1:10" x14ac:dyDescent="0.25">
      <c r="A1" t="s">
        <v>20</v>
      </c>
    </row>
    <row r="2" spans="1:10" x14ac:dyDescent="0.25">
      <c r="A2" s="1" t="s">
        <v>0</v>
      </c>
      <c r="B2" s="1" t="s">
        <v>1</v>
      </c>
      <c r="C2" s="1" t="s">
        <v>21</v>
      </c>
      <c r="D2" s="1" t="s">
        <v>2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16</v>
      </c>
    </row>
    <row r="3" spans="1:10" x14ac:dyDescent="0.25">
      <c r="A3" s="2">
        <v>1</v>
      </c>
      <c r="B3" s="3" t="s">
        <v>8</v>
      </c>
      <c r="C3" s="24" t="s">
        <v>8</v>
      </c>
      <c r="D3" s="21">
        <v>27</v>
      </c>
      <c r="E3" s="16">
        <f>(D3+10%)*14500</f>
        <v>392950</v>
      </c>
      <c r="F3" s="5">
        <f>100-SUM(F4:F15)</f>
        <v>63.174999999999997</v>
      </c>
      <c r="G3" s="2">
        <f>(F3/100)*200</f>
        <v>126.34999999999998</v>
      </c>
      <c r="H3" s="5" t="s">
        <v>7</v>
      </c>
      <c r="I3" s="4">
        <f t="shared" ref="I3:I15" si="0">(E3/1000)*F3</f>
        <v>24824.616249999999</v>
      </c>
      <c r="J3" s="2">
        <f>0.2*I3</f>
        <v>4964.9232499999998</v>
      </c>
    </row>
    <row r="4" spans="1:10" x14ac:dyDescent="0.25">
      <c r="A4" s="6">
        <v>2</v>
      </c>
      <c r="B4" s="7" t="s">
        <v>9</v>
      </c>
      <c r="C4" s="25" t="s">
        <v>22</v>
      </c>
      <c r="D4" s="22">
        <v>13</v>
      </c>
      <c r="E4" s="17">
        <f>(D4+10%)*14500</f>
        <v>189950</v>
      </c>
      <c r="F4" s="9">
        <v>14</v>
      </c>
      <c r="G4" s="6">
        <f t="shared" ref="G4:G15" si="1">(F4/100)*200</f>
        <v>28.000000000000004</v>
      </c>
      <c r="H4" s="9" t="s">
        <v>7</v>
      </c>
      <c r="I4" s="8">
        <f t="shared" si="0"/>
        <v>2659.2999999999997</v>
      </c>
      <c r="J4" s="6">
        <f t="shared" ref="J4:J15" si="2">0.2*I4</f>
        <v>531.86</v>
      </c>
    </row>
    <row r="5" spans="1:10" x14ac:dyDescent="0.25">
      <c r="A5" s="6">
        <v>3</v>
      </c>
      <c r="B5" s="10" t="s">
        <v>10</v>
      </c>
      <c r="C5" s="25" t="s">
        <v>25</v>
      </c>
      <c r="D5" s="23">
        <v>35</v>
      </c>
      <c r="E5" s="17">
        <f>(D5+10%)*14500</f>
        <v>508950</v>
      </c>
      <c r="F5" s="11">
        <v>5</v>
      </c>
      <c r="G5" s="6">
        <f t="shared" si="1"/>
        <v>10</v>
      </c>
      <c r="H5" s="11" t="s">
        <v>7</v>
      </c>
      <c r="I5" s="8">
        <f t="shared" si="0"/>
        <v>2544.75</v>
      </c>
      <c r="J5" s="6">
        <f t="shared" si="2"/>
        <v>508.95000000000005</v>
      </c>
    </row>
    <row r="6" spans="1:10" x14ac:dyDescent="0.25">
      <c r="A6" s="6">
        <v>4</v>
      </c>
      <c r="B6" s="10" t="s">
        <v>11</v>
      </c>
      <c r="C6" s="26" t="s">
        <v>23</v>
      </c>
      <c r="D6" s="23">
        <v>6</v>
      </c>
      <c r="E6" s="17">
        <f t="shared" ref="E6" si="3">(27+10%)*14500</f>
        <v>392950</v>
      </c>
      <c r="F6" s="11">
        <v>4</v>
      </c>
      <c r="G6" s="6">
        <f t="shared" si="1"/>
        <v>8</v>
      </c>
      <c r="H6" s="11" t="s">
        <v>7</v>
      </c>
      <c r="I6" s="8">
        <f t="shared" si="0"/>
        <v>1571.8</v>
      </c>
      <c r="J6" s="6">
        <f t="shared" si="2"/>
        <v>314.36</v>
      </c>
    </row>
    <row r="7" spans="1:10" x14ac:dyDescent="0.25">
      <c r="A7" s="6">
        <v>5</v>
      </c>
      <c r="B7" s="7" t="s">
        <v>12</v>
      </c>
      <c r="C7" s="25" t="s">
        <v>32</v>
      </c>
      <c r="D7" s="22"/>
      <c r="E7" s="18">
        <v>666000</v>
      </c>
      <c r="F7" s="9">
        <v>3</v>
      </c>
      <c r="G7" s="6">
        <f t="shared" si="1"/>
        <v>6</v>
      </c>
      <c r="H7" s="9" t="s">
        <v>7</v>
      </c>
      <c r="I7" s="8">
        <f t="shared" si="0"/>
        <v>1998</v>
      </c>
      <c r="J7" s="6">
        <f t="shared" si="2"/>
        <v>399.6</v>
      </c>
    </row>
    <row r="8" spans="1:10" x14ac:dyDescent="0.25">
      <c r="A8" s="6">
        <v>6</v>
      </c>
      <c r="B8" s="7" t="s">
        <v>13</v>
      </c>
      <c r="C8" s="25" t="s">
        <v>24</v>
      </c>
      <c r="D8" s="22"/>
      <c r="E8" s="19">
        <v>69500</v>
      </c>
      <c r="F8" s="9">
        <v>2</v>
      </c>
      <c r="G8" s="6">
        <f t="shared" si="1"/>
        <v>4</v>
      </c>
      <c r="H8" s="9" t="s">
        <v>7</v>
      </c>
      <c r="I8" s="8">
        <f t="shared" si="0"/>
        <v>139</v>
      </c>
      <c r="J8" s="6">
        <f t="shared" si="2"/>
        <v>27.8</v>
      </c>
    </row>
    <row r="9" spans="1:10" x14ac:dyDescent="0.25">
      <c r="A9" s="6">
        <v>7</v>
      </c>
      <c r="B9" s="7" t="s">
        <v>14</v>
      </c>
      <c r="C9" s="27" t="s">
        <v>26</v>
      </c>
      <c r="D9" s="22">
        <v>475</v>
      </c>
      <c r="E9" s="17">
        <f>(D9+10%)*14500</f>
        <v>6888950</v>
      </c>
      <c r="F9" s="9">
        <v>7.5</v>
      </c>
      <c r="G9" s="6">
        <f t="shared" si="1"/>
        <v>15</v>
      </c>
      <c r="H9" s="9" t="s">
        <v>7</v>
      </c>
      <c r="I9" s="8">
        <f t="shared" si="0"/>
        <v>51667.125</v>
      </c>
      <c r="J9" s="6">
        <f t="shared" si="2"/>
        <v>10333.425000000001</v>
      </c>
    </row>
    <row r="10" spans="1:10" x14ac:dyDescent="0.25">
      <c r="A10" s="6"/>
      <c r="B10" s="7"/>
      <c r="C10" s="27" t="s">
        <v>27</v>
      </c>
      <c r="D10" s="22"/>
      <c r="E10" s="17"/>
      <c r="F10" s="9"/>
      <c r="G10" s="6"/>
      <c r="H10" s="9"/>
      <c r="I10" s="8"/>
      <c r="J10" s="6"/>
    </row>
    <row r="11" spans="1:10" x14ac:dyDescent="0.25">
      <c r="A11" s="6"/>
      <c r="B11" s="7"/>
      <c r="C11" s="27" t="s">
        <v>28</v>
      </c>
      <c r="D11" s="22" t="s">
        <v>31</v>
      </c>
      <c r="E11" s="17"/>
      <c r="F11" s="9"/>
      <c r="G11" s="6"/>
      <c r="H11" s="9"/>
      <c r="I11" s="8"/>
      <c r="J11" s="6"/>
    </row>
    <row r="12" spans="1:10" x14ac:dyDescent="0.25">
      <c r="A12" s="6">
        <v>8</v>
      </c>
      <c r="B12" s="7" t="s">
        <v>17</v>
      </c>
      <c r="C12" s="25" t="s">
        <v>29</v>
      </c>
      <c r="D12" s="22">
        <v>48</v>
      </c>
      <c r="E12" s="17">
        <f t="shared" ref="E12:E14" si="4">(D12+10%)*14500</f>
        <v>697450</v>
      </c>
      <c r="F12" s="9">
        <v>1</v>
      </c>
      <c r="G12" s="6">
        <f t="shared" si="1"/>
        <v>2</v>
      </c>
      <c r="H12" s="9" t="s">
        <v>7</v>
      </c>
      <c r="I12" s="8">
        <f t="shared" si="0"/>
        <v>697.45</v>
      </c>
      <c r="J12" s="6">
        <f t="shared" si="2"/>
        <v>139.49</v>
      </c>
    </row>
    <row r="13" spans="1:10" x14ac:dyDescent="0.25">
      <c r="A13" s="6">
        <v>9</v>
      </c>
      <c r="B13" s="7" t="s">
        <v>18</v>
      </c>
      <c r="C13" s="25" t="s">
        <v>33</v>
      </c>
      <c r="D13" s="22">
        <v>460</v>
      </c>
      <c r="E13" s="17">
        <f t="shared" si="4"/>
        <v>6671450</v>
      </c>
      <c r="F13" s="9">
        <v>0.05</v>
      </c>
      <c r="G13" s="6">
        <f t="shared" si="1"/>
        <v>0.1</v>
      </c>
      <c r="H13" s="9" t="s">
        <v>7</v>
      </c>
      <c r="I13" s="8">
        <f t="shared" si="0"/>
        <v>333.57249999999999</v>
      </c>
      <c r="J13" s="6">
        <f t="shared" si="2"/>
        <v>66.714500000000001</v>
      </c>
    </row>
    <row r="14" spans="1:10" x14ac:dyDescent="0.25">
      <c r="A14" s="6">
        <v>10</v>
      </c>
      <c r="B14" s="7" t="s">
        <v>15</v>
      </c>
      <c r="C14" s="25" t="s">
        <v>15</v>
      </c>
      <c r="D14" s="22">
        <v>36</v>
      </c>
      <c r="E14" s="17">
        <f t="shared" si="4"/>
        <v>523450</v>
      </c>
      <c r="F14" s="9">
        <v>0.2</v>
      </c>
      <c r="G14" s="6">
        <f t="shared" si="1"/>
        <v>0.4</v>
      </c>
      <c r="H14" s="9" t="s">
        <v>7</v>
      </c>
      <c r="I14" s="8">
        <f t="shared" si="0"/>
        <v>104.69000000000001</v>
      </c>
      <c r="J14" s="6">
        <f t="shared" si="2"/>
        <v>20.938000000000002</v>
      </c>
    </row>
    <row r="15" spans="1:10" x14ac:dyDescent="0.25">
      <c r="A15" s="6">
        <v>11</v>
      </c>
      <c r="B15" s="7" t="s">
        <v>19</v>
      </c>
      <c r="C15" s="25" t="s">
        <v>30</v>
      </c>
      <c r="D15" s="15"/>
      <c r="E15" s="20">
        <v>1000000</v>
      </c>
      <c r="F15" s="9">
        <v>7.4999999999999997E-2</v>
      </c>
      <c r="G15" s="6">
        <f t="shared" si="1"/>
        <v>0.15</v>
      </c>
      <c r="H15" s="9" t="s">
        <v>7</v>
      </c>
      <c r="I15" s="8">
        <f t="shared" si="0"/>
        <v>75</v>
      </c>
      <c r="J15" s="12">
        <f t="shared" si="2"/>
        <v>15</v>
      </c>
    </row>
    <row r="16" spans="1:10" x14ac:dyDescent="0.25">
      <c r="A16" s="13"/>
      <c r="B16" s="13"/>
      <c r="C16" s="13"/>
      <c r="D16" s="13"/>
      <c r="E16" s="15"/>
      <c r="F16" s="14">
        <f>SUM(F3:F15)</f>
        <v>100</v>
      </c>
      <c r="G16" s="14">
        <f>SUM(G3:G15)</f>
        <v>200</v>
      </c>
      <c r="H16" s="14" t="s">
        <v>7</v>
      </c>
      <c r="I16" s="14">
        <f>SUM(I3:I15)</f>
        <v>86615.303749999992</v>
      </c>
      <c r="J16" s="12">
        <f>SUM(J3:J15)</f>
        <v>17323.060750000001</v>
      </c>
    </row>
    <row r="18" spans="9:10" x14ac:dyDescent="0.25">
      <c r="I18">
        <f>I16/0.5*1.1*1.2*1.02</f>
        <v>233237.68993799997</v>
      </c>
      <c r="J18">
        <f>J16/0.5*1.1*1.2*1.02</f>
        <v>46647.537987600001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 1</dc:creator>
  <cp:lastModifiedBy>RND</cp:lastModifiedBy>
  <cp:lastPrinted>2020-06-08T09:44:53Z</cp:lastPrinted>
  <dcterms:created xsi:type="dcterms:W3CDTF">2020-06-08T08:16:09Z</dcterms:created>
  <dcterms:modified xsi:type="dcterms:W3CDTF">2022-04-11T04:40:18Z</dcterms:modified>
</cp:coreProperties>
</file>