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ts\database\"/>
    </mc:Choice>
  </mc:AlternateContent>
  <bookViews>
    <workbookView xWindow="0" yWindow="0" windowWidth="23040" windowHeight="9180"/>
  </bookViews>
  <sheets>
    <sheet name="FTS" sheetId="6" r:id="rId1"/>
    <sheet name="tb_relasi" sheetId="4" r:id="rId2"/>
    <sheet name="tb_period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8" i="6" l="1"/>
  <c r="J166" i="6"/>
  <c r="J154" i="6"/>
  <c r="J142" i="6"/>
  <c r="J130" i="6"/>
  <c r="J118" i="6"/>
  <c r="J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07" i="6"/>
  <c r="I178" i="6" l="1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83" i="6"/>
  <c r="B169" i="6" l="1"/>
  <c r="B170" i="6"/>
  <c r="B171" i="6"/>
  <c r="B172" i="6"/>
  <c r="B173" i="6"/>
  <c r="B174" i="6"/>
  <c r="B175" i="6"/>
  <c r="B176" i="6"/>
  <c r="B177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2" i="6"/>
  <c r="B106" i="6"/>
  <c r="C77" i="6"/>
  <c r="C76" i="6"/>
  <c r="C74" i="6" l="1"/>
  <c r="C75" i="6" l="1"/>
  <c r="C83" i="6" s="1"/>
  <c r="C78" i="6" l="1"/>
  <c r="D95" i="6"/>
  <c r="C90" i="6"/>
  <c r="D99" i="6"/>
  <c r="C94" i="6"/>
  <c r="D87" i="6"/>
  <c r="C100" i="6"/>
  <c r="C98" i="6"/>
  <c r="D91" i="6"/>
  <c r="C86" i="6"/>
  <c r="C99" i="6"/>
  <c r="C96" i="6"/>
  <c r="D101" i="6"/>
  <c r="D85" i="6"/>
  <c r="D90" i="6"/>
  <c r="C95" i="6"/>
  <c r="D100" i="6"/>
  <c r="D93" i="6"/>
  <c r="C87" i="6"/>
  <c r="D89" i="6"/>
  <c r="C101" i="6"/>
  <c r="F101" i="6" s="1"/>
  <c r="D84" i="6"/>
  <c r="D94" i="6"/>
  <c r="C92" i="6"/>
  <c r="D97" i="6"/>
  <c r="C93" i="6"/>
  <c r="F93" i="6" s="1"/>
  <c r="D86" i="6"/>
  <c r="C91" i="6"/>
  <c r="D96" i="6"/>
  <c r="C97" i="6"/>
  <c r="C88" i="6"/>
  <c r="C85" i="6"/>
  <c r="D92" i="6"/>
  <c r="C89" i="6"/>
  <c r="C84" i="6"/>
  <c r="D98" i="6"/>
  <c r="D88" i="6"/>
  <c r="D83" i="6"/>
  <c r="F83" i="6" s="1"/>
  <c r="F85" i="6" l="1"/>
  <c r="C106" i="6"/>
  <c r="D107" i="6" s="1"/>
  <c r="F95" i="6"/>
  <c r="F84" i="6"/>
  <c r="F87" i="6"/>
  <c r="F92" i="6"/>
  <c r="F96" i="6"/>
  <c r="F88" i="6"/>
  <c r="F100" i="6"/>
  <c r="F97" i="6"/>
  <c r="F99" i="6"/>
  <c r="F90" i="6"/>
  <c r="F89" i="6"/>
  <c r="F86" i="6"/>
  <c r="C152" i="6"/>
  <c r="C113" i="6"/>
  <c r="C142" i="6"/>
  <c r="C146" i="6"/>
  <c r="F91" i="6"/>
  <c r="C168" i="6"/>
  <c r="C129" i="6"/>
  <c r="C138" i="6"/>
  <c r="C150" i="6"/>
  <c r="C156" i="6"/>
  <c r="C172" i="6"/>
  <c r="C143" i="6"/>
  <c r="C117" i="6"/>
  <c r="C147" i="6"/>
  <c r="C133" i="6"/>
  <c r="C139" i="6"/>
  <c r="C149" i="6"/>
  <c r="C125" i="6"/>
  <c r="C144" i="6"/>
  <c r="C128" i="6"/>
  <c r="C112" i="6"/>
  <c r="C158" i="6"/>
  <c r="C169" i="6"/>
  <c r="C164" i="6"/>
  <c r="C119" i="6"/>
  <c r="C118" i="6"/>
  <c r="C171" i="6"/>
  <c r="C115" i="6"/>
  <c r="C167" i="6"/>
  <c r="C151" i="6"/>
  <c r="C109" i="6"/>
  <c r="C136" i="6"/>
  <c r="C166" i="6"/>
  <c r="C176" i="6"/>
  <c r="C165" i="6"/>
  <c r="C110" i="6"/>
  <c r="C135" i="6"/>
  <c r="C159" i="6"/>
  <c r="C137" i="6"/>
  <c r="C132" i="6"/>
  <c r="C162" i="6"/>
  <c r="C134" i="6"/>
  <c r="C157" i="6"/>
  <c r="C175" i="6"/>
  <c r="C127" i="6"/>
  <c r="C155" i="6"/>
  <c r="C145" i="6"/>
  <c r="C121" i="6"/>
  <c r="C140" i="6"/>
  <c r="C124" i="6"/>
  <c r="C108" i="6"/>
  <c r="C154" i="6"/>
  <c r="C160" i="6"/>
  <c r="C107" i="6"/>
  <c r="C130" i="6"/>
  <c r="C114" i="6"/>
  <c r="C111" i="6"/>
  <c r="C163" i="6"/>
  <c r="C174" i="6"/>
  <c r="C141" i="6"/>
  <c r="C120" i="6"/>
  <c r="C177" i="6"/>
  <c r="E177" i="6" s="1"/>
  <c r="C131" i="6"/>
  <c r="C126" i="6"/>
  <c r="C161" i="6"/>
  <c r="C170" i="6"/>
  <c r="C148" i="6"/>
  <c r="C116" i="6"/>
  <c r="C173" i="6"/>
  <c r="C123" i="6"/>
  <c r="C122" i="6"/>
  <c r="C153" i="6"/>
  <c r="F98" i="6"/>
  <c r="F94" i="6"/>
  <c r="E170" i="6" l="1"/>
  <c r="D171" i="6"/>
  <c r="E124" i="6"/>
  <c r="D125" i="6"/>
  <c r="E134" i="6"/>
  <c r="D135" i="6"/>
  <c r="E151" i="6"/>
  <c r="D152" i="6"/>
  <c r="E158" i="6"/>
  <c r="D159" i="6"/>
  <c r="D157" i="6"/>
  <c r="E156" i="6"/>
  <c r="E113" i="6"/>
  <c r="D114" i="6"/>
  <c r="E173" i="6"/>
  <c r="D174" i="6"/>
  <c r="E161" i="6"/>
  <c r="D162" i="6"/>
  <c r="E120" i="6"/>
  <c r="D121" i="6"/>
  <c r="E111" i="6"/>
  <c r="D112" i="6"/>
  <c r="E160" i="6"/>
  <c r="D161" i="6"/>
  <c r="D141" i="6"/>
  <c r="E140" i="6"/>
  <c r="E127" i="6"/>
  <c r="D128" i="6"/>
  <c r="E162" i="6"/>
  <c r="D163" i="6"/>
  <c r="E135" i="6"/>
  <c r="D136" i="6"/>
  <c r="E166" i="6"/>
  <c r="D167" i="6"/>
  <c r="E167" i="6"/>
  <c r="D168" i="6"/>
  <c r="E119" i="6"/>
  <c r="D120" i="6"/>
  <c r="D113" i="6"/>
  <c r="E112" i="6"/>
  <c r="E149" i="6"/>
  <c r="D150" i="6"/>
  <c r="E117" i="6"/>
  <c r="D118" i="6"/>
  <c r="E150" i="6"/>
  <c r="D151" i="6"/>
  <c r="E152" i="6"/>
  <c r="D153" i="6"/>
  <c r="E123" i="6"/>
  <c r="D124" i="6"/>
  <c r="E163" i="6"/>
  <c r="D164" i="6"/>
  <c r="E155" i="6"/>
  <c r="D156" i="6"/>
  <c r="E159" i="6"/>
  <c r="D160" i="6"/>
  <c r="E118" i="6"/>
  <c r="D119" i="6"/>
  <c r="E125" i="6"/>
  <c r="D126" i="6"/>
  <c r="D169" i="6"/>
  <c r="E168" i="6"/>
  <c r="E153" i="6"/>
  <c r="D154" i="6"/>
  <c r="E116" i="6"/>
  <c r="D117" i="6"/>
  <c r="E126" i="6"/>
  <c r="D127" i="6"/>
  <c r="E141" i="6"/>
  <c r="D142" i="6"/>
  <c r="E114" i="6"/>
  <c r="D115" i="6"/>
  <c r="E154" i="6"/>
  <c r="D155" i="6"/>
  <c r="E121" i="6"/>
  <c r="D122" i="6"/>
  <c r="D176" i="6"/>
  <c r="E175" i="6"/>
  <c r="D133" i="6"/>
  <c r="E132" i="6"/>
  <c r="E110" i="6"/>
  <c r="D111" i="6"/>
  <c r="E136" i="6"/>
  <c r="D137" i="6"/>
  <c r="E115" i="6"/>
  <c r="D116" i="6"/>
  <c r="E164" i="6"/>
  <c r="D165" i="6"/>
  <c r="D129" i="6"/>
  <c r="E128" i="6"/>
  <c r="E139" i="6"/>
  <c r="D140" i="6"/>
  <c r="E143" i="6"/>
  <c r="D144" i="6"/>
  <c r="E138" i="6"/>
  <c r="D139" i="6"/>
  <c r="E146" i="6"/>
  <c r="D147" i="6"/>
  <c r="E107" i="6"/>
  <c r="R90" i="6" s="1"/>
  <c r="D108" i="6"/>
  <c r="K84" i="6" s="1"/>
  <c r="E176" i="6"/>
  <c r="D177" i="6"/>
  <c r="F177" i="6" s="1"/>
  <c r="E147" i="6"/>
  <c r="D148" i="6"/>
  <c r="E122" i="6"/>
  <c r="D123" i="6"/>
  <c r="E148" i="6"/>
  <c r="D149" i="6"/>
  <c r="E131" i="6"/>
  <c r="D132" i="6"/>
  <c r="E174" i="6"/>
  <c r="D175" i="6"/>
  <c r="E130" i="6"/>
  <c r="D131" i="6"/>
  <c r="D109" i="6"/>
  <c r="E108" i="6"/>
  <c r="E145" i="6"/>
  <c r="D146" i="6"/>
  <c r="E157" i="6"/>
  <c r="D158" i="6"/>
  <c r="E137" i="6"/>
  <c r="D138" i="6"/>
  <c r="E165" i="6"/>
  <c r="D166" i="6"/>
  <c r="E109" i="6"/>
  <c r="D110" i="6"/>
  <c r="E171" i="6"/>
  <c r="D172" i="6"/>
  <c r="D170" i="6"/>
  <c r="E169" i="6"/>
  <c r="D145" i="6"/>
  <c r="E144" i="6"/>
  <c r="E133" i="6"/>
  <c r="D134" i="6"/>
  <c r="E172" i="6"/>
  <c r="D173" i="6"/>
  <c r="E129" i="6"/>
  <c r="D130" i="6"/>
  <c r="E142" i="6"/>
  <c r="D143" i="6"/>
  <c r="L101" i="6" l="1"/>
  <c r="R99" i="6"/>
  <c r="I98" i="6"/>
  <c r="O89" i="6"/>
  <c r="W97" i="6"/>
  <c r="S93" i="6"/>
  <c r="V84" i="6"/>
  <c r="M100" i="6"/>
  <c r="I96" i="6"/>
  <c r="R93" i="6"/>
  <c r="R84" i="6"/>
  <c r="P100" i="6"/>
  <c r="L96" i="6"/>
  <c r="Z91" i="6"/>
  <c r="P91" i="6"/>
  <c r="I88" i="6"/>
  <c r="AA91" i="6"/>
  <c r="K91" i="6"/>
  <c r="Q89" i="6"/>
  <c r="J86" i="6"/>
  <c r="Q86" i="6"/>
  <c r="U98" i="6"/>
  <c r="N83" i="6"/>
  <c r="N99" i="6"/>
  <c r="O100" i="6"/>
  <c r="L93" i="6"/>
  <c r="P98" i="6"/>
  <c r="Y95" i="6"/>
  <c r="I95" i="6"/>
  <c r="L94" i="6"/>
  <c r="O93" i="6"/>
  <c r="R92" i="6"/>
  <c r="N91" i="6"/>
  <c r="T89" i="6"/>
  <c r="M87" i="6"/>
  <c r="U83" i="6"/>
  <c r="N100" i="6"/>
  <c r="T83" i="6"/>
  <c r="V101" i="6"/>
  <c r="Y100" i="6"/>
  <c r="I100" i="6"/>
  <c r="L99" i="6"/>
  <c r="O98" i="6"/>
  <c r="R97" i="6"/>
  <c r="U96" i="6"/>
  <c r="X95" i="6"/>
  <c r="AA94" i="6"/>
  <c r="K94" i="6"/>
  <c r="N93" i="6"/>
  <c r="Q92" i="6"/>
  <c r="M91" i="6"/>
  <c r="S89" i="6"/>
  <c r="I87" i="6"/>
  <c r="Y83" i="6"/>
  <c r="R100" i="6"/>
  <c r="W83" i="6"/>
  <c r="Y101" i="6"/>
  <c r="I101" i="6"/>
  <c r="L100" i="6"/>
  <c r="O99" i="6"/>
  <c r="R98" i="6"/>
  <c r="U97" i="6"/>
  <c r="X96" i="6"/>
  <c r="AA95" i="6"/>
  <c r="K95" i="6"/>
  <c r="N94" i="6"/>
  <c r="Q93" i="6"/>
  <c r="T92" i="6"/>
  <c r="R91" i="6"/>
  <c r="X89" i="6"/>
  <c r="U87" i="6"/>
  <c r="N84" i="6"/>
  <c r="L91" i="6"/>
  <c r="O90" i="6"/>
  <c r="R89" i="6"/>
  <c r="U88" i="6"/>
  <c r="X87" i="6"/>
  <c r="AA86" i="6"/>
  <c r="K86" i="6"/>
  <c r="N85" i="6"/>
  <c r="Q84" i="6"/>
  <c r="W91" i="6"/>
  <c r="Z90" i="6"/>
  <c r="J90" i="6"/>
  <c r="M89" i="6"/>
  <c r="P88" i="6"/>
  <c r="S87" i="6"/>
  <c r="V86" i="6"/>
  <c r="Y85" i="6"/>
  <c r="I85" i="6"/>
  <c r="L84" i="6"/>
  <c r="Z87" i="6"/>
  <c r="J87" i="6"/>
  <c r="M86" i="6"/>
  <c r="P85" i="6"/>
  <c r="S84" i="6"/>
  <c r="Y98" i="6"/>
  <c r="K96" i="6"/>
  <c r="Z84" i="6"/>
  <c r="K100" i="6"/>
  <c r="P93" i="6"/>
  <c r="J83" i="6"/>
  <c r="P97" i="6"/>
  <c r="Z100" i="6"/>
  <c r="Z96" i="6"/>
  <c r="M95" i="6"/>
  <c r="V92" i="6"/>
  <c r="I90" i="6"/>
  <c r="V100" i="6"/>
  <c r="Z101" i="6"/>
  <c r="P99" i="6"/>
  <c r="V97" i="6"/>
  <c r="O94" i="6"/>
  <c r="U91" i="6"/>
  <c r="AA89" i="6"/>
  <c r="K101" i="6"/>
  <c r="K83" i="6"/>
  <c r="V98" i="6"/>
  <c r="I97" i="6"/>
  <c r="R94" i="6"/>
  <c r="X92" i="6"/>
  <c r="R88" i="6"/>
  <c r="K85" i="6"/>
  <c r="V89" i="6"/>
  <c r="L87" i="6"/>
  <c r="U84" i="6"/>
  <c r="W87" i="6"/>
  <c r="M85" i="6"/>
  <c r="K88" i="6"/>
  <c r="W84" i="6"/>
  <c r="Y91" i="6"/>
  <c r="V83" i="6"/>
  <c r="Z95" i="6"/>
  <c r="J84" i="6"/>
  <c r="Z99" i="6"/>
  <c r="T86" i="6"/>
  <c r="V96" i="6"/>
  <c r="X93" i="6"/>
  <c r="X97" i="6"/>
  <c r="Q94" i="6"/>
  <c r="L90" i="6"/>
  <c r="V99" i="6"/>
  <c r="T90" i="6"/>
  <c r="X101" i="6"/>
  <c r="Q98" i="6"/>
  <c r="J95" i="6"/>
  <c r="Q91" i="6"/>
  <c r="P101" i="6"/>
  <c r="AA92" i="6"/>
  <c r="R83" i="6"/>
  <c r="J99" i="6"/>
  <c r="V95" i="6"/>
  <c r="O92" i="6"/>
  <c r="Q83" i="6"/>
  <c r="Q99" i="6"/>
  <c r="L98" i="6"/>
  <c r="O97" i="6"/>
  <c r="R96" i="6"/>
  <c r="U95" i="6"/>
  <c r="X94" i="6"/>
  <c r="AA93" i="6"/>
  <c r="K93" i="6"/>
  <c r="N92" i="6"/>
  <c r="Y90" i="6"/>
  <c r="L89" i="6"/>
  <c r="P86" i="6"/>
  <c r="AA101" i="6"/>
  <c r="U99" i="6"/>
  <c r="P83" i="6"/>
  <c r="R101" i="6"/>
  <c r="U100" i="6"/>
  <c r="X99" i="6"/>
  <c r="AA98" i="6"/>
  <c r="K98" i="6"/>
  <c r="N97" i="6"/>
  <c r="Q96" i="6"/>
  <c r="T95" i="6"/>
  <c r="W94" i="6"/>
  <c r="Z93" i="6"/>
  <c r="J93" i="6"/>
  <c r="M92" i="6"/>
  <c r="X90" i="6"/>
  <c r="K89" i="6"/>
  <c r="L86" i="6"/>
  <c r="M83" i="6"/>
  <c r="Y99" i="6"/>
  <c r="S83" i="6"/>
  <c r="U101" i="6"/>
  <c r="X100" i="6"/>
  <c r="AA99" i="6"/>
  <c r="K99" i="6"/>
  <c r="N98" i="6"/>
  <c r="Q97" i="6"/>
  <c r="T96" i="6"/>
  <c r="W95" i="6"/>
  <c r="Z94" i="6"/>
  <c r="J94" i="6"/>
  <c r="M93" i="6"/>
  <c r="P92" i="6"/>
  <c r="J91" i="6"/>
  <c r="P89" i="6"/>
  <c r="X86" i="6"/>
  <c r="X91" i="6"/>
  <c r="AA90" i="6"/>
  <c r="K90" i="6"/>
  <c r="N89" i="6"/>
  <c r="Q88" i="6"/>
  <c r="T87" i="6"/>
  <c r="W86" i="6"/>
  <c r="Z85" i="6"/>
  <c r="J85" i="6"/>
  <c r="M84" i="6"/>
  <c r="S91" i="6"/>
  <c r="V90" i="6"/>
  <c r="Y89" i="6"/>
  <c r="I89" i="6"/>
  <c r="L88" i="6"/>
  <c r="O87" i="6"/>
  <c r="R86" i="6"/>
  <c r="U85" i="6"/>
  <c r="X84" i="6"/>
  <c r="S88" i="6"/>
  <c r="V87" i="6"/>
  <c r="Y86" i="6"/>
  <c r="I86" i="6"/>
  <c r="L85" i="6"/>
  <c r="O84" i="6"/>
  <c r="W92" i="6"/>
  <c r="U94" i="6"/>
  <c r="W96" i="6"/>
  <c r="Q87" i="6"/>
  <c r="W100" i="6"/>
  <c r="I94" i="6"/>
  <c r="T98" i="6"/>
  <c r="J96" i="6"/>
  <c r="P94" i="6"/>
  <c r="V91" i="6"/>
  <c r="J88" i="6"/>
  <c r="X83" i="6"/>
  <c r="J101" i="6"/>
  <c r="S98" i="6"/>
  <c r="Y96" i="6"/>
  <c r="L95" i="6"/>
  <c r="U92" i="6"/>
  <c r="Y87" i="6"/>
  <c r="AA83" i="6"/>
  <c r="M101" i="6"/>
  <c r="S99" i="6"/>
  <c r="Y97" i="6"/>
  <c r="O95" i="6"/>
  <c r="U93" i="6"/>
  <c r="M90" i="6"/>
  <c r="S90" i="6"/>
  <c r="Y88" i="6"/>
  <c r="O86" i="6"/>
  <c r="R85" i="6"/>
  <c r="N90" i="6"/>
  <c r="T88" i="6"/>
  <c r="Z86" i="6"/>
  <c r="P84" i="6"/>
  <c r="N87" i="6"/>
  <c r="T85" i="6"/>
  <c r="O96" i="6"/>
  <c r="N95" i="6"/>
  <c r="K92" i="6"/>
  <c r="S92" i="6"/>
  <c r="R95" i="6"/>
  <c r="S96" i="6"/>
  <c r="J100" i="6"/>
  <c r="S97" i="6"/>
  <c r="W85" i="6"/>
  <c r="AA96" i="6"/>
  <c r="T93" i="6"/>
  <c r="N88" i="6"/>
  <c r="L97" i="6"/>
  <c r="Z83" i="6"/>
  <c r="AA100" i="6"/>
  <c r="T97" i="6"/>
  <c r="M94" i="6"/>
  <c r="W89" i="6"/>
  <c r="S100" i="6"/>
  <c r="Z88" i="6"/>
  <c r="T101" i="6"/>
  <c r="M98" i="6"/>
  <c r="Y94" i="6"/>
  <c r="I91" i="6"/>
  <c r="W101" i="6"/>
  <c r="X98" i="6"/>
  <c r="AA97" i="6"/>
  <c r="K97" i="6"/>
  <c r="N96" i="6"/>
  <c r="Q95" i="6"/>
  <c r="T94" i="6"/>
  <c r="W93" i="6"/>
  <c r="Z92" i="6"/>
  <c r="J92" i="6"/>
  <c r="Q90" i="6"/>
  <c r="W88" i="6"/>
  <c r="S85" i="6"/>
  <c r="O101" i="6"/>
  <c r="I99" i="6"/>
  <c r="L83" i="6"/>
  <c r="N101" i="6"/>
  <c r="Q100" i="6"/>
  <c r="T99" i="6"/>
  <c r="W98" i="6"/>
  <c r="Z97" i="6"/>
  <c r="J97" i="6"/>
  <c r="M96" i="6"/>
  <c r="P95" i="6"/>
  <c r="S94" i="6"/>
  <c r="V93" i="6"/>
  <c r="Y92" i="6"/>
  <c r="I92" i="6"/>
  <c r="P90" i="6"/>
  <c r="V88" i="6"/>
  <c r="O85" i="6"/>
  <c r="S101" i="6"/>
  <c r="M99" i="6"/>
  <c r="O83" i="6"/>
  <c r="Q101" i="6"/>
  <c r="T100" i="6"/>
  <c r="W99" i="6"/>
  <c r="Z98" i="6"/>
  <c r="J98" i="6"/>
  <c r="M97" i="6"/>
  <c r="P96" i="6"/>
  <c r="S95" i="6"/>
  <c r="V94" i="6"/>
  <c r="Y93" i="6"/>
  <c r="I93" i="6"/>
  <c r="L92" i="6"/>
  <c r="U90" i="6"/>
  <c r="AA88" i="6"/>
  <c r="AA85" i="6"/>
  <c r="T91" i="6"/>
  <c r="W90" i="6"/>
  <c r="Z89" i="6"/>
  <c r="J89" i="6"/>
  <c r="M88" i="6"/>
  <c r="P87" i="6"/>
  <c r="S86" i="6"/>
  <c r="V85" i="6"/>
  <c r="Y84" i="6"/>
  <c r="I84" i="6"/>
  <c r="O91" i="6"/>
  <c r="U89" i="6"/>
  <c r="X88" i="6"/>
  <c r="AA87" i="6"/>
  <c r="K87" i="6"/>
  <c r="N86" i="6"/>
  <c r="Q85" i="6"/>
  <c r="T84" i="6"/>
  <c r="O88" i="6"/>
  <c r="R87" i="6"/>
  <c r="U86" i="6"/>
  <c r="X85" i="6"/>
  <c r="AA84" i="6"/>
  <c r="F107" i="6"/>
  <c r="I83" i="6"/>
  <c r="F172" i="6"/>
  <c r="F121" i="6"/>
  <c r="F145" i="6"/>
  <c r="F109" i="6"/>
  <c r="F133" i="6"/>
  <c r="F113" i="6"/>
  <c r="F157" i="6"/>
  <c r="F143" i="6"/>
  <c r="F166" i="6"/>
  <c r="F149" i="6"/>
  <c r="F108" i="6"/>
  <c r="F140" i="6"/>
  <c r="F137" i="6"/>
  <c r="F122" i="6"/>
  <c r="F127" i="6"/>
  <c r="F126" i="6"/>
  <c r="F164" i="6"/>
  <c r="F118" i="6"/>
  <c r="F168" i="6"/>
  <c r="F136" i="6"/>
  <c r="F161" i="6"/>
  <c r="F174" i="6"/>
  <c r="F152" i="6"/>
  <c r="F130" i="6"/>
  <c r="F134" i="6"/>
  <c r="F110" i="6"/>
  <c r="F138" i="6"/>
  <c r="F146" i="6"/>
  <c r="F131" i="6"/>
  <c r="F132" i="6"/>
  <c r="F123" i="6"/>
  <c r="F147" i="6"/>
  <c r="F144" i="6"/>
  <c r="F116" i="6"/>
  <c r="F111" i="6"/>
  <c r="F155" i="6"/>
  <c r="F142" i="6"/>
  <c r="F117" i="6"/>
  <c r="F119" i="6"/>
  <c r="F156" i="6"/>
  <c r="F124" i="6"/>
  <c r="F151" i="6"/>
  <c r="F150" i="6"/>
  <c r="F120" i="6"/>
  <c r="F167" i="6"/>
  <c r="F163" i="6"/>
  <c r="F112" i="6"/>
  <c r="F162" i="6"/>
  <c r="F114" i="6"/>
  <c r="F159" i="6"/>
  <c r="F135" i="6"/>
  <c r="F171" i="6"/>
  <c r="F173" i="6"/>
  <c r="F158" i="6"/>
  <c r="F175" i="6"/>
  <c r="F148" i="6"/>
  <c r="F139" i="6"/>
  <c r="F165" i="6"/>
  <c r="F115" i="6"/>
  <c r="F154" i="6"/>
  <c r="F160" i="6"/>
  <c r="F153" i="6"/>
  <c r="F128" i="6"/>
  <c r="F125" i="6"/>
  <c r="F170" i="6"/>
  <c r="F129" i="6"/>
  <c r="F176" i="6"/>
  <c r="F169" i="6"/>
  <c r="F141" i="6"/>
  <c r="AD101" i="6" l="1"/>
  <c r="G148" i="6" s="1"/>
  <c r="H148" i="6" s="1"/>
  <c r="AD85" i="6"/>
  <c r="AD86" i="6"/>
  <c r="AD99" i="6"/>
  <c r="G136" i="6" s="1"/>
  <c r="H136" i="6" s="1"/>
  <c r="AD88" i="6"/>
  <c r="G176" i="6" s="1"/>
  <c r="H176" i="6" s="1"/>
  <c r="AD97" i="6"/>
  <c r="AD98" i="6"/>
  <c r="G113" i="6" s="1"/>
  <c r="H113" i="6" s="1"/>
  <c r="AD92" i="6"/>
  <c r="G144" i="6" s="1"/>
  <c r="H144" i="6" s="1"/>
  <c r="AD93" i="6"/>
  <c r="G143" i="6" s="1"/>
  <c r="H143" i="6" s="1"/>
  <c r="AD94" i="6"/>
  <c r="AD96" i="6"/>
  <c r="G130" i="6" s="1"/>
  <c r="H130" i="6" s="1"/>
  <c r="AD89" i="6"/>
  <c r="G120" i="6" s="1"/>
  <c r="H120" i="6" s="1"/>
  <c r="AD95" i="6"/>
  <c r="G150" i="6" s="1"/>
  <c r="H150" i="6" s="1"/>
  <c r="AD84" i="6"/>
  <c r="AD91" i="6"/>
  <c r="G117" i="6" s="1"/>
  <c r="H117" i="6" s="1"/>
  <c r="AD87" i="6"/>
  <c r="G171" i="6" s="1"/>
  <c r="H171" i="6" s="1"/>
  <c r="AD100" i="6"/>
  <c r="AD90" i="6"/>
  <c r="G149" i="6"/>
  <c r="H149" i="6" s="1"/>
  <c r="AD83" i="6"/>
  <c r="G160" i="6" s="1"/>
  <c r="H160" i="6" s="1"/>
  <c r="G174" i="6"/>
  <c r="H174" i="6" s="1"/>
  <c r="G107" i="6"/>
  <c r="H107" i="6" s="1"/>
  <c r="G127" i="6"/>
  <c r="H127" i="6" s="1"/>
  <c r="G168" i="6"/>
  <c r="H168" i="6" s="1"/>
  <c r="G162" i="6"/>
  <c r="H162" i="6" s="1"/>
  <c r="G112" i="6"/>
  <c r="H112" i="6" s="1"/>
  <c r="G157" i="6"/>
  <c r="H157" i="6" s="1"/>
  <c r="G158" i="6"/>
  <c r="H158" i="6" s="1"/>
  <c r="G151" i="6"/>
  <c r="H151" i="6" s="1"/>
  <c r="G141" i="6"/>
  <c r="H141" i="6" s="1"/>
  <c r="G167" i="6"/>
  <c r="H167" i="6" s="1"/>
  <c r="G170" i="6"/>
  <c r="H170" i="6" s="1"/>
  <c r="G175" i="6"/>
  <c r="H175" i="6" s="1"/>
  <c r="G121" i="6" l="1"/>
  <c r="H121" i="6" s="1"/>
  <c r="G159" i="6"/>
  <c r="H159" i="6" s="1"/>
  <c r="G156" i="6"/>
  <c r="H156" i="6" s="1"/>
  <c r="G129" i="6"/>
  <c r="H129" i="6" s="1"/>
  <c r="G131" i="6"/>
  <c r="H131" i="6" s="1"/>
  <c r="G125" i="6"/>
  <c r="H125" i="6" s="1"/>
  <c r="G138" i="6"/>
  <c r="H138" i="6" s="1"/>
  <c r="G155" i="6"/>
  <c r="H155" i="6" s="1"/>
  <c r="G146" i="6"/>
  <c r="H146" i="6" s="1"/>
  <c r="G118" i="6"/>
  <c r="H118" i="6" s="1"/>
  <c r="G137" i="6"/>
  <c r="H137" i="6" s="1"/>
  <c r="G114" i="6"/>
  <c r="H114" i="6" s="1"/>
  <c r="G140" i="6"/>
  <c r="H140" i="6" s="1"/>
  <c r="G134" i="6"/>
  <c r="H134" i="6" s="1"/>
  <c r="G124" i="6"/>
  <c r="H124" i="6" s="1"/>
  <c r="G123" i="6"/>
  <c r="H123" i="6" s="1"/>
  <c r="G132" i="6"/>
  <c r="H132" i="6" s="1"/>
  <c r="G166" i="6"/>
  <c r="H166" i="6" s="1"/>
  <c r="G177" i="6"/>
  <c r="G108" i="6"/>
  <c r="H108" i="6" s="1"/>
  <c r="G173" i="6"/>
  <c r="H173" i="6" s="1"/>
  <c r="G142" i="6"/>
  <c r="H142" i="6" s="1"/>
  <c r="G147" i="6"/>
  <c r="H147" i="6" s="1"/>
  <c r="G119" i="6"/>
  <c r="H119" i="6" s="1"/>
  <c r="G111" i="6"/>
  <c r="H111" i="6" s="1"/>
  <c r="G169" i="6"/>
  <c r="H169" i="6" s="1"/>
  <c r="G164" i="6"/>
  <c r="H164" i="6" s="1"/>
  <c r="G152" i="6"/>
  <c r="H152" i="6" s="1"/>
  <c r="G109" i="6"/>
  <c r="H109" i="6" s="1"/>
  <c r="G133" i="6"/>
  <c r="H133" i="6" s="1"/>
  <c r="G139" i="6"/>
  <c r="H139" i="6" s="1"/>
  <c r="G126" i="6"/>
  <c r="H126" i="6" s="1"/>
  <c r="G165" i="6"/>
  <c r="H165" i="6" s="1"/>
  <c r="G153" i="6"/>
  <c r="H153" i="6" s="1"/>
  <c r="G145" i="6"/>
  <c r="H145" i="6" s="1"/>
  <c r="G172" i="6"/>
  <c r="H172" i="6" s="1"/>
  <c r="G161" i="6"/>
  <c r="H161" i="6" s="1"/>
  <c r="G116" i="6"/>
  <c r="H116" i="6" s="1"/>
  <c r="G122" i="6"/>
  <c r="H122" i="6" s="1"/>
  <c r="G110" i="6"/>
  <c r="H110" i="6" s="1"/>
  <c r="G163" i="6"/>
  <c r="H163" i="6" s="1"/>
  <c r="G115" i="6"/>
  <c r="H115" i="6" s="1"/>
  <c r="G128" i="6"/>
  <c r="H128" i="6" s="1"/>
  <c r="G135" i="6"/>
  <c r="H135" i="6" s="1"/>
  <c r="G154" i="6"/>
  <c r="H154" i="6" s="1"/>
  <c r="H177" i="6" l="1"/>
</calcChain>
</file>

<file path=xl/sharedStrings.xml><?xml version="1.0" encoding="utf-8"?>
<sst xmlns="http://schemas.openxmlformats.org/spreadsheetml/2006/main" count="363" uniqueCount="140">
  <si>
    <t>P01</t>
  </si>
  <si>
    <t>J01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</si>
  <si>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</si>
  <si>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</si>
  <si>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</si>
  <si>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</si>
  <si>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</si>
  <si>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</si>
  <si>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</si>
  <si>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</si>
  <si>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</si>
  <si>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</si>
  <si>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</si>
  <si>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</si>
  <si>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</si>
  <si>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</si>
  <si>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</si>
  <si>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</si>
  <si>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</si>
  <si>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</si>
  <si>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</si>
  <si>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</si>
  <si>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</si>
  <si>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</si>
  <si>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</si>
  <si>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</si>
  <si>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</si>
  <si>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</si>
  <si>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</si>
  <si>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</si>
  <si>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</si>
  <si>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</si>
  <si>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</si>
  <si>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</si>
  <si>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</si>
  <si>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</si>
  <si>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</si>
  <si>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</si>
  <si>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</si>
  <si>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</si>
  <si>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</si>
  <si>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</si>
  <si>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</si>
  <si>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</si>
  <si>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</si>
  <si>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</si>
  <si>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</si>
  <si>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</si>
  <si>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</si>
  <si>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</si>
  <si>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</si>
  <si>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</si>
  <si>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</si>
  <si>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</si>
  <si>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</si>
  <si>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</si>
  <si>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</si>
  <si>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</si>
  <si>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</si>
  <si>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</si>
  <si>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</si>
  <si>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</si>
  <si>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</si>
  <si>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</si>
  <si>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</si>
  <si>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</si>
  <si>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</si>
  <si>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</si>
  <si>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</si>
  <si>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</si>
  <si>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</si>
  <si>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</si>
  <si>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</si>
  <si>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kode_periode</t>
  </si>
  <si>
    <t>kode_jenis</t>
  </si>
  <si>
    <t>nilai</t>
  </si>
  <si>
    <t>tanggal</t>
  </si>
  <si>
    <t>id_data</t>
  </si>
  <si>
    <t>jumlah</t>
  </si>
  <si>
    <t>Lag</t>
  </si>
  <si>
    <t>Total</t>
  </si>
  <si>
    <t>Basis Interval</t>
  </si>
  <si>
    <t>Dmin</t>
  </si>
  <si>
    <t>Dmax</t>
  </si>
  <si>
    <t>Interval</t>
  </si>
  <si>
    <t>UOD</t>
  </si>
  <si>
    <t>No</t>
  </si>
  <si>
    <t>Ui</t>
  </si>
  <si>
    <t>a</t>
  </si>
  <si>
    <t>b</t>
  </si>
  <si>
    <t>Ai</t>
  </si>
  <si>
    <t>Nilai Tengah</t>
  </si>
  <si>
    <t>U1</t>
  </si>
  <si>
    <t>A01</t>
  </si>
  <si>
    <t>U2</t>
  </si>
  <si>
    <t>A02</t>
  </si>
  <si>
    <t>U3</t>
  </si>
  <si>
    <t>A03</t>
  </si>
  <si>
    <t>U4</t>
  </si>
  <si>
    <t>A04</t>
  </si>
  <si>
    <t>U5</t>
  </si>
  <si>
    <t>A05</t>
  </si>
  <si>
    <t>U6</t>
  </si>
  <si>
    <t>A06</t>
  </si>
  <si>
    <t>U7</t>
  </si>
  <si>
    <t>A07</t>
  </si>
  <si>
    <t>U8</t>
  </si>
  <si>
    <t>A08</t>
  </si>
  <si>
    <t>U9</t>
  </si>
  <si>
    <t>A09</t>
  </si>
  <si>
    <t>U10</t>
  </si>
  <si>
    <t>A10</t>
  </si>
  <si>
    <t>U11</t>
  </si>
  <si>
    <t>A11</t>
  </si>
  <si>
    <t>U12</t>
  </si>
  <si>
    <t>A12</t>
  </si>
  <si>
    <t>U13</t>
  </si>
  <si>
    <t>A13</t>
  </si>
  <si>
    <t>U14</t>
  </si>
  <si>
    <t>A14</t>
  </si>
  <si>
    <t>U15</t>
  </si>
  <si>
    <t>A15</t>
  </si>
  <si>
    <t>U16</t>
  </si>
  <si>
    <t>A16</t>
  </si>
  <si>
    <t>U17</t>
  </si>
  <si>
    <t>A17</t>
  </si>
  <si>
    <t>U18</t>
  </si>
  <si>
    <t>A18</t>
  </si>
  <si>
    <t>Fuzzifikasi</t>
  </si>
  <si>
    <t>Left</t>
  </si>
  <si>
    <t>Right</t>
  </si>
  <si>
    <t>Relationship</t>
  </si>
  <si>
    <t>Prediksi</t>
  </si>
  <si>
    <t>Selisih</t>
  </si>
  <si>
    <t>AFER</t>
  </si>
  <si>
    <t>Rata</t>
  </si>
  <si>
    <t>U19</t>
  </si>
  <si>
    <t>A19</t>
  </si>
  <si>
    <t>Afer</t>
  </si>
  <si>
    <t>AFER/Tahun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</si>
</sst>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Border="1"/>
    <xf numFmtId="0" fontId="0" fillId="0" borderId="1" xfId="0" applyBorder="1"/>
    <xf numFmtId="0" fontId="4" fillId="4" borderId="1" xfId="3" applyBorder="1"/>
    <xf numFmtId="0" fontId="3" fillId="3" borderId="1" xfId="2" applyBorder="1"/>
    <xf numFmtId="0" fontId="5" fillId="0" borderId="0" xfId="0" applyFont="1"/>
    <xf numFmtId="0" fontId="0" fillId="0" borderId="0" xfId="0" applyFill="1" applyBorder="1"/>
    <xf numFmtId="0" fontId="0" fillId="0" borderId="0" xfId="0" applyBorder="1"/>
    <xf numFmtId="164" fontId="3" fillId="3" borderId="1" xfId="4" applyNumberFormat="1" applyFont="1" applyFill="1" applyBorder="1"/>
    <xf numFmtId="43" fontId="3" fillId="3" borderId="1" xfId="4" applyNumberFormat="1" applyFont="1" applyFill="1" applyBorder="1"/>
    <xf numFmtId="164" fontId="0" fillId="0" borderId="1" xfId="4" applyNumberFormat="1" applyFont="1" applyBorder="1"/>
    <xf numFmtId="164" fontId="4" fillId="4" borderId="1" xfId="4" applyNumberFormat="1" applyFont="1" applyFill="1" applyBorder="1"/>
    <xf numFmtId="43" fontId="0" fillId="0" borderId="1" xfId="0" applyNumberFormat="1" applyBorder="1"/>
    <xf numFmtId="43" fontId="3" fillId="3" borderId="1" xfId="2" applyNumberFormat="1" applyBorder="1"/>
    <xf numFmtId="14" fontId="0" fillId="0" borderId="1" xfId="0" applyNumberFormat="1" applyBorder="1"/>
    <xf numFmtId="43" fontId="0" fillId="0" borderId="0" xfId="0" applyNumberFormat="1"/>
    <xf numFmtId="43" fontId="0" fillId="0" borderId="1" xfId="0" applyNumberFormat="1" applyBorder="1" applyAlignment="1">
      <alignment horizontal="center" vertical="center"/>
    </xf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1"/>
  <sheetViews>
    <sheetView tabSelected="1" topLeftCell="A167" workbookViewId="0">
      <selection activeCell="L180" sqref="L180"/>
    </sheetView>
  </sheetViews>
  <sheetFormatPr defaultRowHeight="14.4" x14ac:dyDescent="0.3"/>
  <cols>
    <col min="2" max="2" width="12.5546875" bestFit="1" customWidth="1"/>
    <col min="3" max="3" width="12.6640625" bestFit="1" customWidth="1"/>
    <col min="4" max="4" width="12.5546875" bestFit="1" customWidth="1"/>
    <col min="6" max="6" width="15.21875" bestFit="1" customWidth="1"/>
    <col min="7" max="7" width="12.5546875" bestFit="1" customWidth="1"/>
    <col min="8" max="8" width="11" bestFit="1" customWidth="1"/>
    <col min="9" max="9" width="11.77734375" bestFit="1" customWidth="1"/>
    <col min="10" max="10" width="11.109375" bestFit="1" customWidth="1"/>
    <col min="11" max="11" width="11.77734375" bestFit="1" customWidth="1"/>
    <col min="12" max="12" width="4.109375" bestFit="1" customWidth="1"/>
    <col min="13" max="14" width="6" bestFit="1" customWidth="1"/>
    <col min="15" max="16" width="4.109375" bestFit="1" customWidth="1"/>
    <col min="17" max="26" width="6" bestFit="1" customWidth="1"/>
    <col min="27" max="27" width="4.109375" bestFit="1" customWidth="1"/>
    <col min="28" max="28" width="6" bestFit="1" customWidth="1"/>
    <col min="29" max="29" width="4.109375" bestFit="1" customWidth="1"/>
    <col min="30" max="30" width="12" bestFit="1" customWidth="1"/>
    <col min="31" max="35" width="9" bestFit="1" customWidth="1"/>
    <col min="36" max="36" width="7" bestFit="1" customWidth="1"/>
    <col min="37" max="38" width="9" bestFit="1" customWidth="1"/>
    <col min="39" max="39" width="10" bestFit="1" customWidth="1"/>
    <col min="40" max="44" width="9" bestFit="1" customWidth="1"/>
    <col min="45" max="47" width="10" bestFit="1" customWidth="1"/>
    <col min="48" max="48" width="4.109375" bestFit="1" customWidth="1"/>
    <col min="49" max="49" width="10" bestFit="1" customWidth="1"/>
  </cols>
  <sheetData>
    <row r="1" spans="1:3" x14ac:dyDescent="0.3">
      <c r="A1" s="1" t="s">
        <v>77</v>
      </c>
      <c r="B1" s="1" t="s">
        <v>78</v>
      </c>
      <c r="C1" s="1" t="s">
        <v>79</v>
      </c>
    </row>
    <row r="2" spans="1:3" x14ac:dyDescent="0.3">
      <c r="A2" s="2">
        <v>1</v>
      </c>
      <c r="B2" s="2">
        <v>597558</v>
      </c>
      <c r="C2" s="3">
        <f>ABS(B3-B2)</f>
        <v>83706</v>
      </c>
    </row>
    <row r="3" spans="1:3" x14ac:dyDescent="0.3">
      <c r="A3" s="2">
        <v>2</v>
      </c>
      <c r="B3" s="2">
        <v>513852</v>
      </c>
      <c r="C3" s="3">
        <f t="shared" ref="C3:C66" si="0">ABS(B4-B3)</f>
        <v>62586</v>
      </c>
    </row>
    <row r="4" spans="1:3" x14ac:dyDescent="0.3">
      <c r="A4" s="2">
        <v>3</v>
      </c>
      <c r="B4" s="2">
        <v>576438</v>
      </c>
      <c r="C4" s="3">
        <f t="shared" si="0"/>
        <v>42043</v>
      </c>
    </row>
    <row r="5" spans="1:3" x14ac:dyDescent="0.3">
      <c r="A5" s="2">
        <v>4</v>
      </c>
      <c r="B5" s="2">
        <v>534395</v>
      </c>
      <c r="C5" s="3">
        <f t="shared" si="0"/>
        <v>113395</v>
      </c>
    </row>
    <row r="6" spans="1:3" x14ac:dyDescent="0.3">
      <c r="A6" s="2">
        <v>5</v>
      </c>
      <c r="B6" s="2">
        <v>647790</v>
      </c>
      <c r="C6" s="3">
        <f t="shared" si="0"/>
        <v>387773</v>
      </c>
    </row>
    <row r="7" spans="1:3" x14ac:dyDescent="0.3">
      <c r="A7" s="2">
        <v>6</v>
      </c>
      <c r="B7" s="2">
        <v>1035563</v>
      </c>
      <c r="C7" s="3">
        <f t="shared" si="0"/>
        <v>49387</v>
      </c>
    </row>
    <row r="8" spans="1:3" x14ac:dyDescent="0.3">
      <c r="A8" s="2">
        <v>7</v>
      </c>
      <c r="B8" s="2">
        <v>1084950</v>
      </c>
      <c r="C8" s="3">
        <f t="shared" si="0"/>
        <v>380288</v>
      </c>
    </row>
    <row r="9" spans="1:3" x14ac:dyDescent="0.3">
      <c r="A9" s="2">
        <v>8</v>
      </c>
      <c r="B9" s="2">
        <v>704662</v>
      </c>
      <c r="C9" s="3">
        <f t="shared" si="0"/>
        <v>20578</v>
      </c>
    </row>
    <row r="10" spans="1:3" x14ac:dyDescent="0.3">
      <c r="A10" s="2">
        <v>9</v>
      </c>
      <c r="B10" s="2">
        <v>725240</v>
      </c>
      <c r="C10" s="3">
        <f t="shared" si="0"/>
        <v>39996</v>
      </c>
    </row>
    <row r="11" spans="1:3" x14ac:dyDescent="0.3">
      <c r="A11" s="2">
        <v>10</v>
      </c>
      <c r="B11" s="2">
        <v>685244</v>
      </c>
      <c r="C11" s="3">
        <f t="shared" si="0"/>
        <v>29282</v>
      </c>
    </row>
    <row r="12" spans="1:3" x14ac:dyDescent="0.3">
      <c r="A12" s="2">
        <v>11</v>
      </c>
      <c r="B12" s="2">
        <v>655962</v>
      </c>
      <c r="C12" s="3">
        <f t="shared" si="0"/>
        <v>226064</v>
      </c>
    </row>
    <row r="13" spans="1:3" x14ac:dyDescent="0.3">
      <c r="A13" s="2">
        <v>12</v>
      </c>
      <c r="B13" s="2">
        <v>882026</v>
      </c>
      <c r="C13" s="3">
        <f t="shared" si="0"/>
        <v>223718</v>
      </c>
    </row>
    <row r="14" spans="1:3" x14ac:dyDescent="0.3">
      <c r="A14" s="2">
        <v>13</v>
      </c>
      <c r="B14" s="2">
        <v>658308</v>
      </c>
      <c r="C14" s="3">
        <f t="shared" si="0"/>
        <v>137846</v>
      </c>
    </row>
    <row r="15" spans="1:3" x14ac:dyDescent="0.3">
      <c r="A15" s="2">
        <v>14</v>
      </c>
      <c r="B15" s="2">
        <v>520462</v>
      </c>
      <c r="C15" s="3">
        <f t="shared" si="0"/>
        <v>98372</v>
      </c>
    </row>
    <row r="16" spans="1:3" x14ac:dyDescent="0.3">
      <c r="A16" s="2">
        <v>15</v>
      </c>
      <c r="B16" s="2">
        <v>618834</v>
      </c>
      <c r="C16" s="3">
        <f t="shared" si="0"/>
        <v>86876</v>
      </c>
    </row>
    <row r="17" spans="1:3" x14ac:dyDescent="0.3">
      <c r="A17" s="2">
        <v>16</v>
      </c>
      <c r="B17" s="2">
        <v>705710</v>
      </c>
      <c r="C17" s="3">
        <f t="shared" si="0"/>
        <v>59243</v>
      </c>
    </row>
    <row r="18" spans="1:3" x14ac:dyDescent="0.3">
      <c r="A18" s="2">
        <v>17</v>
      </c>
      <c r="B18" s="2">
        <v>646467</v>
      </c>
      <c r="C18" s="3">
        <f t="shared" si="0"/>
        <v>13251</v>
      </c>
    </row>
    <row r="19" spans="1:3" x14ac:dyDescent="0.3">
      <c r="A19" s="2">
        <v>18</v>
      </c>
      <c r="B19" s="2">
        <v>659718</v>
      </c>
      <c r="C19" s="3">
        <f t="shared" si="0"/>
        <v>230650</v>
      </c>
    </row>
    <row r="20" spans="1:3" x14ac:dyDescent="0.3">
      <c r="A20" s="2">
        <v>19</v>
      </c>
      <c r="B20" s="2">
        <v>890368</v>
      </c>
      <c r="C20" s="3">
        <f t="shared" si="0"/>
        <v>100045</v>
      </c>
    </row>
    <row r="21" spans="1:3" x14ac:dyDescent="0.3">
      <c r="A21" s="2">
        <v>20</v>
      </c>
      <c r="B21" s="2">
        <v>790323</v>
      </c>
      <c r="C21" s="3">
        <f t="shared" si="0"/>
        <v>41703</v>
      </c>
    </row>
    <row r="22" spans="1:3" x14ac:dyDescent="0.3">
      <c r="A22" s="2">
        <v>21</v>
      </c>
      <c r="B22" s="2">
        <v>832026</v>
      </c>
      <c r="C22" s="3">
        <f t="shared" si="0"/>
        <v>99306</v>
      </c>
    </row>
    <row r="23" spans="1:3" x14ac:dyDescent="0.3">
      <c r="A23" s="2">
        <v>22</v>
      </c>
      <c r="B23" s="2">
        <v>732720</v>
      </c>
      <c r="C23" s="3">
        <f t="shared" si="0"/>
        <v>8929</v>
      </c>
    </row>
    <row r="24" spans="1:3" x14ac:dyDescent="0.3">
      <c r="A24" s="2">
        <v>23</v>
      </c>
      <c r="B24" s="2">
        <v>741649</v>
      </c>
      <c r="C24" s="3">
        <f t="shared" si="0"/>
        <v>197399</v>
      </c>
    </row>
    <row r="25" spans="1:3" x14ac:dyDescent="0.3">
      <c r="A25" s="2">
        <v>24</v>
      </c>
      <c r="B25" s="2">
        <v>939048</v>
      </c>
      <c r="C25" s="3">
        <f t="shared" si="0"/>
        <v>195592</v>
      </c>
    </row>
    <row r="26" spans="1:3" x14ac:dyDescent="0.3">
      <c r="A26" s="2">
        <v>25</v>
      </c>
      <c r="B26" s="2">
        <v>743456</v>
      </c>
      <c r="C26" s="3">
        <f t="shared" si="0"/>
        <v>87737</v>
      </c>
    </row>
    <row r="27" spans="1:3" x14ac:dyDescent="0.3">
      <c r="A27" s="2">
        <v>26</v>
      </c>
      <c r="B27" s="2">
        <v>655719</v>
      </c>
      <c r="C27" s="3">
        <f t="shared" si="0"/>
        <v>106903</v>
      </c>
    </row>
    <row r="28" spans="1:3" x14ac:dyDescent="0.3">
      <c r="A28" s="2">
        <v>27</v>
      </c>
      <c r="B28" s="2">
        <v>762622</v>
      </c>
      <c r="C28" s="3">
        <f t="shared" si="0"/>
        <v>14665</v>
      </c>
    </row>
    <row r="29" spans="1:3" x14ac:dyDescent="0.3">
      <c r="A29" s="2">
        <v>28</v>
      </c>
      <c r="B29" s="2">
        <v>777287</v>
      </c>
      <c r="C29" s="3">
        <f t="shared" si="0"/>
        <v>94766</v>
      </c>
    </row>
    <row r="30" spans="1:3" x14ac:dyDescent="0.3">
      <c r="A30" s="2">
        <v>29</v>
      </c>
      <c r="B30" s="2">
        <v>682521</v>
      </c>
      <c r="C30" s="3">
        <f t="shared" si="0"/>
        <v>473630</v>
      </c>
    </row>
    <row r="31" spans="1:3" x14ac:dyDescent="0.3">
      <c r="A31" s="2">
        <v>30</v>
      </c>
      <c r="B31" s="2">
        <v>1156151</v>
      </c>
      <c r="C31" s="3">
        <f t="shared" si="0"/>
        <v>249804</v>
      </c>
    </row>
    <row r="32" spans="1:3" x14ac:dyDescent="0.3">
      <c r="A32" s="2">
        <v>31</v>
      </c>
      <c r="B32" s="2">
        <v>906347</v>
      </c>
      <c r="C32" s="3">
        <f t="shared" si="0"/>
        <v>135983</v>
      </c>
    </row>
    <row r="33" spans="1:3" x14ac:dyDescent="0.3">
      <c r="A33" s="2">
        <v>32</v>
      </c>
      <c r="B33" s="2">
        <v>770364</v>
      </c>
      <c r="C33" s="3">
        <f t="shared" si="0"/>
        <v>3780</v>
      </c>
    </row>
    <row r="34" spans="1:3" x14ac:dyDescent="0.3">
      <c r="A34" s="2">
        <v>33</v>
      </c>
      <c r="B34" s="2">
        <v>774144</v>
      </c>
      <c r="C34" s="3">
        <f t="shared" si="0"/>
        <v>12020</v>
      </c>
    </row>
    <row r="35" spans="1:3" x14ac:dyDescent="0.3">
      <c r="A35" s="2">
        <v>34</v>
      </c>
      <c r="B35" s="2">
        <v>762124</v>
      </c>
      <c r="C35" s="3">
        <f t="shared" si="0"/>
        <v>44273</v>
      </c>
    </row>
    <row r="36" spans="1:3" x14ac:dyDescent="0.3">
      <c r="A36" s="2">
        <v>35</v>
      </c>
      <c r="B36" s="2">
        <v>806397</v>
      </c>
      <c r="C36" s="3">
        <f t="shared" si="0"/>
        <v>154462</v>
      </c>
    </row>
    <row r="37" spans="1:3" x14ac:dyDescent="0.3">
      <c r="A37" s="2">
        <v>36</v>
      </c>
      <c r="B37" s="2">
        <v>960859</v>
      </c>
      <c r="C37" s="3">
        <f t="shared" si="0"/>
        <v>167332</v>
      </c>
    </row>
    <row r="38" spans="1:3" x14ac:dyDescent="0.3">
      <c r="A38" s="2">
        <v>37</v>
      </c>
      <c r="B38" s="2">
        <v>793527</v>
      </c>
      <c r="C38" s="3">
        <f t="shared" si="0"/>
        <v>101414</v>
      </c>
    </row>
    <row r="39" spans="1:3" x14ac:dyDescent="0.3">
      <c r="A39" s="2">
        <v>38</v>
      </c>
      <c r="B39" s="2">
        <v>692113</v>
      </c>
      <c r="C39" s="3">
        <f t="shared" si="0"/>
        <v>95503</v>
      </c>
    </row>
    <row r="40" spans="1:3" x14ac:dyDescent="0.3">
      <c r="A40" s="2">
        <v>39</v>
      </c>
      <c r="B40" s="2">
        <v>787616</v>
      </c>
      <c r="C40" s="3">
        <f t="shared" si="0"/>
        <v>8381</v>
      </c>
    </row>
    <row r="41" spans="1:3" x14ac:dyDescent="0.3">
      <c r="A41" s="2">
        <v>40</v>
      </c>
      <c r="B41" s="2">
        <v>795997</v>
      </c>
      <c r="C41" s="3">
        <f t="shared" si="0"/>
        <v>139915</v>
      </c>
    </row>
    <row r="42" spans="1:3" x14ac:dyDescent="0.3">
      <c r="A42" s="2">
        <v>41</v>
      </c>
      <c r="B42" s="2">
        <v>656082</v>
      </c>
      <c r="C42" s="3">
        <f t="shared" si="0"/>
        <v>631795</v>
      </c>
    </row>
    <row r="43" spans="1:3" x14ac:dyDescent="0.3">
      <c r="A43" s="2">
        <v>42</v>
      </c>
      <c r="B43" s="2">
        <v>1287877</v>
      </c>
      <c r="C43" s="3">
        <f t="shared" si="0"/>
        <v>351947</v>
      </c>
    </row>
    <row r="44" spans="1:3" x14ac:dyDescent="0.3">
      <c r="A44" s="2">
        <v>43</v>
      </c>
      <c r="B44" s="2">
        <v>935930</v>
      </c>
      <c r="C44" s="3">
        <f t="shared" si="0"/>
        <v>10570</v>
      </c>
    </row>
    <row r="45" spans="1:3" x14ac:dyDescent="0.3">
      <c r="A45" s="2">
        <v>44</v>
      </c>
      <c r="B45" s="2">
        <v>925360</v>
      </c>
      <c r="C45" s="3">
        <f t="shared" si="0"/>
        <v>113357</v>
      </c>
    </row>
    <row r="46" spans="1:3" x14ac:dyDescent="0.3">
      <c r="A46" s="2">
        <v>45</v>
      </c>
      <c r="B46" s="2">
        <v>812003</v>
      </c>
      <c r="C46" s="3">
        <f t="shared" si="0"/>
        <v>41004</v>
      </c>
    </row>
    <row r="47" spans="1:3" x14ac:dyDescent="0.3">
      <c r="A47" s="2">
        <v>46</v>
      </c>
      <c r="B47" s="2">
        <v>853007</v>
      </c>
      <c r="C47" s="3">
        <f t="shared" si="0"/>
        <v>381</v>
      </c>
    </row>
    <row r="48" spans="1:3" x14ac:dyDescent="0.3">
      <c r="A48" s="2">
        <v>47</v>
      </c>
      <c r="B48" s="2">
        <v>852626</v>
      </c>
      <c r="C48" s="3">
        <f t="shared" si="0"/>
        <v>300275</v>
      </c>
    </row>
    <row r="49" spans="1:3" x14ac:dyDescent="0.3">
      <c r="A49" s="2">
        <v>48</v>
      </c>
      <c r="B49" s="2">
        <v>1152901</v>
      </c>
      <c r="C49" s="3">
        <f t="shared" si="0"/>
        <v>273199</v>
      </c>
    </row>
    <row r="50" spans="1:3" x14ac:dyDescent="0.3">
      <c r="A50" s="2">
        <v>49</v>
      </c>
      <c r="B50" s="2">
        <v>879702</v>
      </c>
      <c r="C50" s="3">
        <f t="shared" si="0"/>
        <v>158597</v>
      </c>
    </row>
    <row r="51" spans="1:3" x14ac:dyDescent="0.3">
      <c r="A51" s="2">
        <v>50</v>
      </c>
      <c r="B51" s="2">
        <v>721105</v>
      </c>
      <c r="C51" s="3">
        <f t="shared" si="0"/>
        <v>153653</v>
      </c>
    </row>
    <row r="52" spans="1:3" x14ac:dyDescent="0.3">
      <c r="A52" s="2">
        <v>51</v>
      </c>
      <c r="B52" s="2">
        <v>567452</v>
      </c>
      <c r="C52" s="3">
        <f t="shared" si="0"/>
        <v>392332</v>
      </c>
    </row>
    <row r="53" spans="1:3" x14ac:dyDescent="0.3">
      <c r="A53" s="2">
        <v>52</v>
      </c>
      <c r="B53" s="2">
        <v>175120</v>
      </c>
      <c r="C53" s="3">
        <f t="shared" si="0"/>
        <v>73172</v>
      </c>
    </row>
    <row r="54" spans="1:3" x14ac:dyDescent="0.3">
      <c r="A54" s="2">
        <v>53</v>
      </c>
      <c r="B54" s="2">
        <v>101948</v>
      </c>
      <c r="C54" s="3">
        <f t="shared" si="0"/>
        <v>35447</v>
      </c>
    </row>
    <row r="55" spans="1:3" x14ac:dyDescent="0.3">
      <c r="A55" s="2">
        <v>54</v>
      </c>
      <c r="B55" s="2">
        <v>137395</v>
      </c>
      <c r="C55" s="3">
        <f t="shared" si="0"/>
        <v>91717</v>
      </c>
    </row>
    <row r="56" spans="1:3" x14ac:dyDescent="0.3">
      <c r="A56" s="2">
        <v>55</v>
      </c>
      <c r="B56" s="2">
        <v>229112</v>
      </c>
      <c r="C56" s="3">
        <f t="shared" si="0"/>
        <v>126620</v>
      </c>
    </row>
    <row r="57" spans="1:3" x14ac:dyDescent="0.3">
      <c r="A57" s="2">
        <v>56</v>
      </c>
      <c r="B57" s="2">
        <v>355732</v>
      </c>
      <c r="C57" s="3">
        <f t="shared" si="0"/>
        <v>72383</v>
      </c>
    </row>
    <row r="58" spans="1:3" x14ac:dyDescent="0.3">
      <c r="A58" s="2">
        <v>57</v>
      </c>
      <c r="B58" s="2">
        <v>283349</v>
      </c>
      <c r="C58" s="3">
        <f t="shared" si="0"/>
        <v>53955</v>
      </c>
    </row>
    <row r="59" spans="1:3" x14ac:dyDescent="0.3">
      <c r="A59" s="2">
        <v>58</v>
      </c>
      <c r="B59" s="2">
        <v>337304</v>
      </c>
      <c r="C59" s="3">
        <f t="shared" si="0"/>
        <v>87793</v>
      </c>
    </row>
    <row r="60" spans="1:3" x14ac:dyDescent="0.3">
      <c r="A60" s="2">
        <v>59</v>
      </c>
      <c r="B60" s="2">
        <v>425097</v>
      </c>
      <c r="C60" s="3">
        <f t="shared" si="0"/>
        <v>42256</v>
      </c>
    </row>
    <row r="61" spans="1:3" x14ac:dyDescent="0.3">
      <c r="A61" s="2">
        <v>60</v>
      </c>
      <c r="B61" s="2">
        <v>382841</v>
      </c>
      <c r="C61" s="3">
        <f t="shared" si="0"/>
        <v>100593</v>
      </c>
    </row>
    <row r="62" spans="1:3" x14ac:dyDescent="0.3">
      <c r="A62" s="2">
        <v>61</v>
      </c>
      <c r="B62" s="2">
        <v>282248</v>
      </c>
      <c r="C62" s="3">
        <f t="shared" si="0"/>
        <v>41640</v>
      </c>
    </row>
    <row r="63" spans="1:3" x14ac:dyDescent="0.3">
      <c r="A63" s="2">
        <v>62</v>
      </c>
      <c r="B63" s="2">
        <v>240608</v>
      </c>
      <c r="C63" s="3">
        <f t="shared" si="0"/>
        <v>64971</v>
      </c>
    </row>
    <row r="64" spans="1:3" x14ac:dyDescent="0.3">
      <c r="A64" s="2">
        <v>63</v>
      </c>
      <c r="B64" s="2">
        <v>305579</v>
      </c>
      <c r="C64" s="3">
        <f t="shared" si="0"/>
        <v>25014</v>
      </c>
    </row>
    <row r="65" spans="1:3" x14ac:dyDescent="0.3">
      <c r="A65" s="2">
        <v>64</v>
      </c>
      <c r="B65" s="2">
        <v>330593</v>
      </c>
      <c r="C65" s="3">
        <f t="shared" si="0"/>
        <v>33366</v>
      </c>
    </row>
    <row r="66" spans="1:3" x14ac:dyDescent="0.3">
      <c r="A66" s="2">
        <v>65</v>
      </c>
      <c r="B66" s="2">
        <v>363959</v>
      </c>
      <c r="C66" s="3">
        <f t="shared" si="0"/>
        <v>134893</v>
      </c>
    </row>
    <row r="67" spans="1:3" x14ac:dyDescent="0.3">
      <c r="A67" s="2">
        <v>66</v>
      </c>
      <c r="B67" s="2">
        <v>498852</v>
      </c>
      <c r="C67" s="3">
        <f t="shared" ref="C67:C72" si="1">ABS(B68-B67)</f>
        <v>332134</v>
      </c>
    </row>
    <row r="68" spans="1:3" x14ac:dyDescent="0.3">
      <c r="A68" s="2">
        <v>67</v>
      </c>
      <c r="B68" s="2">
        <v>166718</v>
      </c>
      <c r="C68" s="3">
        <f t="shared" si="1"/>
        <v>35469</v>
      </c>
    </row>
    <row r="69" spans="1:3" x14ac:dyDescent="0.3">
      <c r="A69" s="2">
        <v>68</v>
      </c>
      <c r="B69" s="2">
        <v>202187</v>
      </c>
      <c r="C69" s="3">
        <f t="shared" si="1"/>
        <v>96763</v>
      </c>
    </row>
    <row r="70" spans="1:3" x14ac:dyDescent="0.3">
      <c r="A70" s="2">
        <v>69</v>
      </c>
      <c r="B70" s="2">
        <v>298950</v>
      </c>
      <c r="C70" s="3">
        <f t="shared" si="1"/>
        <v>169876</v>
      </c>
    </row>
    <row r="71" spans="1:3" x14ac:dyDescent="0.3">
      <c r="A71" s="2">
        <v>70</v>
      </c>
      <c r="B71" s="2">
        <v>468826</v>
      </c>
      <c r="C71" s="3">
        <f t="shared" si="1"/>
        <v>44656</v>
      </c>
    </row>
    <row r="72" spans="1:3" x14ac:dyDescent="0.3">
      <c r="A72" s="2">
        <v>71</v>
      </c>
      <c r="B72" s="2">
        <v>513482</v>
      </c>
      <c r="C72" s="3">
        <f t="shared" si="1"/>
        <v>116108</v>
      </c>
    </row>
    <row r="73" spans="1:3" x14ac:dyDescent="0.3">
      <c r="A73" s="2">
        <v>72</v>
      </c>
      <c r="B73" s="2">
        <v>629590</v>
      </c>
      <c r="C73" s="3">
        <v>0</v>
      </c>
    </row>
    <row r="74" spans="1:3" x14ac:dyDescent="0.3">
      <c r="B74" s="2" t="s">
        <v>80</v>
      </c>
      <c r="C74" s="8">
        <f>SUM(C2:C73)</f>
        <v>9024532</v>
      </c>
    </row>
    <row r="75" spans="1:3" x14ac:dyDescent="0.3">
      <c r="B75" s="2" t="s">
        <v>81</v>
      </c>
      <c r="C75" s="8">
        <f>ROUND(0.5*C74/(72-1),0)</f>
        <v>63553</v>
      </c>
    </row>
    <row r="76" spans="1:3" x14ac:dyDescent="0.3">
      <c r="B76" s="2" t="s">
        <v>82</v>
      </c>
      <c r="C76" s="8">
        <f>MIN(B2:B73)</f>
        <v>101948</v>
      </c>
    </row>
    <row r="77" spans="1:3" x14ac:dyDescent="0.3">
      <c r="B77" s="2" t="s">
        <v>83</v>
      </c>
      <c r="C77" s="8">
        <f>MAX(B2:B73)</f>
        <v>1287877</v>
      </c>
    </row>
    <row r="78" spans="1:3" x14ac:dyDescent="0.3">
      <c r="B78" s="2" t="s">
        <v>84</v>
      </c>
      <c r="C78" s="9">
        <f>(C77-C76)/C75</f>
        <v>18.660472361650907</v>
      </c>
    </row>
    <row r="80" spans="1:3" x14ac:dyDescent="0.3">
      <c r="A80" s="5" t="s">
        <v>85</v>
      </c>
    </row>
    <row r="82" spans="1:49" x14ac:dyDescent="0.3">
      <c r="A82" s="1" t="s">
        <v>86</v>
      </c>
      <c r="B82" s="1" t="s">
        <v>87</v>
      </c>
      <c r="C82" s="1" t="s">
        <v>88</v>
      </c>
      <c r="D82" s="1" t="s">
        <v>89</v>
      </c>
      <c r="E82" s="1" t="s">
        <v>90</v>
      </c>
      <c r="F82" s="1" t="s">
        <v>91</v>
      </c>
      <c r="G82" s="6"/>
      <c r="H82" s="1"/>
      <c r="I82" s="1" t="s">
        <v>93</v>
      </c>
      <c r="J82" s="1" t="s">
        <v>95</v>
      </c>
      <c r="K82" s="1" t="s">
        <v>97</v>
      </c>
      <c r="L82" s="1" t="s">
        <v>99</v>
      </c>
      <c r="M82" s="1" t="s">
        <v>101</v>
      </c>
      <c r="N82" s="1" t="s">
        <v>103</v>
      </c>
      <c r="O82" s="1" t="s">
        <v>105</v>
      </c>
      <c r="P82" s="1" t="s">
        <v>107</v>
      </c>
      <c r="Q82" s="1" t="s">
        <v>109</v>
      </c>
      <c r="R82" s="1" t="s">
        <v>111</v>
      </c>
      <c r="S82" s="1" t="s">
        <v>113</v>
      </c>
      <c r="T82" s="1" t="s">
        <v>115</v>
      </c>
      <c r="U82" s="1" t="s">
        <v>117</v>
      </c>
      <c r="V82" s="1" t="s">
        <v>119</v>
      </c>
      <c r="W82" s="1" t="s">
        <v>121</v>
      </c>
      <c r="X82" s="1" t="s">
        <v>123</v>
      </c>
      <c r="Y82" s="1" t="s">
        <v>125</v>
      </c>
      <c r="Z82" s="1" t="s">
        <v>127</v>
      </c>
      <c r="AA82" s="1" t="s">
        <v>137</v>
      </c>
      <c r="AC82" s="1"/>
      <c r="AD82" s="1" t="s">
        <v>135</v>
      </c>
      <c r="AE82" s="1" t="s">
        <v>93</v>
      </c>
      <c r="AF82" s="1" t="s">
        <v>95</v>
      </c>
      <c r="AG82" s="1" t="s">
        <v>97</v>
      </c>
      <c r="AH82" s="1" t="s">
        <v>99</v>
      </c>
      <c r="AI82" s="1" t="s">
        <v>101</v>
      </c>
      <c r="AJ82" s="1" t="s">
        <v>103</v>
      </c>
      <c r="AK82" s="1" t="s">
        <v>105</v>
      </c>
      <c r="AL82" s="1" t="s">
        <v>107</v>
      </c>
      <c r="AM82" s="1" t="s">
        <v>109</v>
      </c>
      <c r="AN82" s="1" t="s">
        <v>111</v>
      </c>
      <c r="AO82" s="1" t="s">
        <v>113</v>
      </c>
      <c r="AP82" s="1" t="s">
        <v>115</v>
      </c>
      <c r="AQ82" s="1" t="s">
        <v>117</v>
      </c>
      <c r="AR82" s="1" t="s">
        <v>119</v>
      </c>
      <c r="AS82" s="1" t="s">
        <v>121</v>
      </c>
      <c r="AT82" s="1" t="s">
        <v>123</v>
      </c>
      <c r="AU82" s="1" t="s">
        <v>125</v>
      </c>
      <c r="AV82" s="1" t="s">
        <v>127</v>
      </c>
      <c r="AW82" s="1" t="s">
        <v>137</v>
      </c>
    </row>
    <row r="83" spans="1:49" x14ac:dyDescent="0.3">
      <c r="A83" s="2">
        <v>0</v>
      </c>
      <c r="B83" s="2" t="s">
        <v>92</v>
      </c>
      <c r="C83" s="10">
        <f>$C$76+A83*$C$75</f>
        <v>101948</v>
      </c>
      <c r="D83" s="10">
        <f>$C$76+(A83+1)*$C$75</f>
        <v>165501</v>
      </c>
      <c r="E83" s="3" t="s">
        <v>93</v>
      </c>
      <c r="F83" s="11">
        <f>AVERAGE(C83:D83)</f>
        <v>133724.5</v>
      </c>
      <c r="G83" s="7"/>
      <c r="H83" s="1" t="s">
        <v>93</v>
      </c>
      <c r="I83" s="2">
        <f>COUNTIFS($D$107:$D$177,$H83,$E$107:$E$177,I$82)</f>
        <v>1</v>
      </c>
      <c r="J83" s="2">
        <f t="shared" ref="J83:AA97" si="2">COUNTIFS($D$107:$D$177,$H83,$E$107:$E$177,J$82)</f>
        <v>0</v>
      </c>
      <c r="K83" s="2">
        <f t="shared" si="2"/>
        <v>1</v>
      </c>
      <c r="L83" s="2">
        <f t="shared" si="2"/>
        <v>0</v>
      </c>
      <c r="M83" s="2">
        <f t="shared" si="2"/>
        <v>0</v>
      </c>
      <c r="N83" s="2">
        <f t="shared" si="2"/>
        <v>0</v>
      </c>
      <c r="O83" s="2">
        <f t="shared" si="2"/>
        <v>0</v>
      </c>
      <c r="P83" s="2">
        <f t="shared" si="2"/>
        <v>0</v>
      </c>
      <c r="Q83" s="2">
        <f t="shared" si="2"/>
        <v>0</v>
      </c>
      <c r="R83" s="2">
        <f t="shared" si="2"/>
        <v>0</v>
      </c>
      <c r="S83" s="2">
        <f t="shared" si="2"/>
        <v>0</v>
      </c>
      <c r="T83" s="2">
        <f t="shared" si="2"/>
        <v>0</v>
      </c>
      <c r="U83" s="2">
        <f t="shared" si="2"/>
        <v>0</v>
      </c>
      <c r="V83" s="2">
        <f t="shared" si="2"/>
        <v>0</v>
      </c>
      <c r="W83" s="2">
        <f t="shared" si="2"/>
        <v>0</v>
      </c>
      <c r="X83" s="2">
        <f t="shared" si="2"/>
        <v>0</v>
      </c>
      <c r="Y83" s="2">
        <f t="shared" si="2"/>
        <v>0</v>
      </c>
      <c r="Z83" s="2">
        <f t="shared" si="2"/>
        <v>0</v>
      </c>
      <c r="AA83" s="2">
        <f t="shared" si="2"/>
        <v>0</v>
      </c>
      <c r="AC83" s="1" t="s">
        <v>93</v>
      </c>
      <c r="AD83" s="3">
        <f t="shared" ref="AD83:AD101" si="3">IFERROR(AVERAGE(AE83:AW83),0)</f>
        <v>197277.5</v>
      </c>
      <c r="AE83" s="2">
        <f>IF(I83&gt;0,1*VLOOKUP(I$82,$E$82:$F$101,2,0),"")</f>
        <v>133724.5</v>
      </c>
      <c r="AF83" s="2" t="str">
        <f t="shared" ref="AF83:AW97" si="4">IF(J83&gt;0,1*VLOOKUP(J$82,$E$82:$F$101,2,0),"")</f>
        <v/>
      </c>
      <c r="AG83" s="2">
        <f t="shared" si="4"/>
        <v>260830.5</v>
      </c>
      <c r="AH83" s="2" t="str">
        <f t="shared" si="4"/>
        <v/>
      </c>
      <c r="AI83" s="2" t="str">
        <f t="shared" si="4"/>
        <v/>
      </c>
      <c r="AJ83" s="2" t="str">
        <f t="shared" si="4"/>
        <v/>
      </c>
      <c r="AK83" s="2" t="str">
        <f t="shared" si="4"/>
        <v/>
      </c>
      <c r="AL83" s="2" t="str">
        <f t="shared" si="4"/>
        <v/>
      </c>
      <c r="AM83" s="2" t="str">
        <f t="shared" si="4"/>
        <v/>
      </c>
      <c r="AN83" s="2" t="str">
        <f t="shared" si="4"/>
        <v/>
      </c>
      <c r="AO83" s="2" t="str">
        <f t="shared" si="4"/>
        <v/>
      </c>
      <c r="AP83" s="2" t="str">
        <f t="shared" si="4"/>
        <v/>
      </c>
      <c r="AQ83" s="2" t="str">
        <f t="shared" si="4"/>
        <v/>
      </c>
      <c r="AR83" s="2" t="str">
        <f t="shared" si="4"/>
        <v/>
      </c>
      <c r="AS83" s="2" t="str">
        <f t="shared" si="4"/>
        <v/>
      </c>
      <c r="AT83" s="2" t="str">
        <f t="shared" si="4"/>
        <v/>
      </c>
      <c r="AU83" s="2" t="str">
        <f t="shared" si="4"/>
        <v/>
      </c>
      <c r="AV83" s="2" t="str">
        <f t="shared" si="4"/>
        <v/>
      </c>
      <c r="AW83" s="2" t="str">
        <f t="shared" si="4"/>
        <v/>
      </c>
    </row>
    <row r="84" spans="1:49" x14ac:dyDescent="0.3">
      <c r="A84" s="2">
        <v>1</v>
      </c>
      <c r="B84" s="2" t="s">
        <v>94</v>
      </c>
      <c r="C84" s="10">
        <f t="shared" ref="C84:C101" si="5">$C$76+A84*$C$75</f>
        <v>165501</v>
      </c>
      <c r="D84" s="10">
        <f t="shared" ref="D84:D101" si="6">$C$76+(A84+1)*$C$75</f>
        <v>229054</v>
      </c>
      <c r="E84" s="3" t="s">
        <v>95</v>
      </c>
      <c r="F84" s="11">
        <f t="shared" ref="F84:F101" si="7">AVERAGE(C84:D84)</f>
        <v>197277.5</v>
      </c>
      <c r="G84" s="7"/>
      <c r="H84" s="1" t="s">
        <v>95</v>
      </c>
      <c r="I84" s="2">
        <f t="shared" ref="I84:X101" si="8">COUNTIFS($D$107:$D$177,$H84,$E$107:$E$177,I$82)</f>
        <v>1</v>
      </c>
      <c r="J84" s="2">
        <f t="shared" si="2"/>
        <v>1</v>
      </c>
      <c r="K84" s="2">
        <f t="shared" si="2"/>
        <v>0</v>
      </c>
      <c r="L84" s="2">
        <f t="shared" si="2"/>
        <v>1</v>
      </c>
      <c r="M84" s="2">
        <f t="shared" si="2"/>
        <v>0</v>
      </c>
      <c r="N84" s="2">
        <f t="shared" si="2"/>
        <v>0</v>
      </c>
      <c r="O84" s="2">
        <f t="shared" si="2"/>
        <v>0</v>
      </c>
      <c r="P84" s="2">
        <f t="shared" si="2"/>
        <v>0</v>
      </c>
      <c r="Q84" s="2">
        <f t="shared" si="2"/>
        <v>0</v>
      </c>
      <c r="R84" s="2">
        <f t="shared" si="2"/>
        <v>0</v>
      </c>
      <c r="S84" s="2">
        <f t="shared" si="2"/>
        <v>0</v>
      </c>
      <c r="T84" s="2">
        <f t="shared" si="2"/>
        <v>0</v>
      </c>
      <c r="U84" s="2">
        <f t="shared" si="2"/>
        <v>0</v>
      </c>
      <c r="V84" s="2">
        <f t="shared" si="2"/>
        <v>0</v>
      </c>
      <c r="W84" s="2">
        <f t="shared" si="2"/>
        <v>0</v>
      </c>
      <c r="X84" s="2">
        <f t="shared" si="2"/>
        <v>0</v>
      </c>
      <c r="Y84" s="2">
        <f t="shared" si="2"/>
        <v>0</v>
      </c>
      <c r="Z84" s="2">
        <f t="shared" si="2"/>
        <v>0</v>
      </c>
      <c r="AA84" s="2">
        <f t="shared" si="2"/>
        <v>0</v>
      </c>
      <c r="AC84" s="1" t="s">
        <v>95</v>
      </c>
      <c r="AD84" s="3">
        <f t="shared" si="3"/>
        <v>218461.83333333334</v>
      </c>
      <c r="AE84" s="2">
        <f t="shared" ref="AE84:AE101" si="9">IF(I84&gt;0,1*VLOOKUP(I$82,$E$82:$F$101,2,0),"")</f>
        <v>133724.5</v>
      </c>
      <c r="AF84" s="2">
        <f t="shared" si="4"/>
        <v>197277.5</v>
      </c>
      <c r="AG84" s="2" t="str">
        <f t="shared" si="4"/>
        <v/>
      </c>
      <c r="AH84" s="2">
        <f t="shared" si="4"/>
        <v>324383.5</v>
      </c>
      <c r="AI84" s="2" t="str">
        <f t="shared" si="4"/>
        <v/>
      </c>
      <c r="AJ84" s="2" t="str">
        <f t="shared" si="4"/>
        <v/>
      </c>
      <c r="AK84" s="2" t="str">
        <f t="shared" si="4"/>
        <v/>
      </c>
      <c r="AL84" s="2" t="str">
        <f t="shared" si="4"/>
        <v/>
      </c>
      <c r="AM84" s="2" t="str">
        <f t="shared" si="4"/>
        <v/>
      </c>
      <c r="AN84" s="2" t="str">
        <f t="shared" si="4"/>
        <v/>
      </c>
      <c r="AO84" s="2" t="str">
        <f t="shared" si="4"/>
        <v/>
      </c>
      <c r="AP84" s="2" t="str">
        <f t="shared" si="4"/>
        <v/>
      </c>
      <c r="AQ84" s="2" t="str">
        <f t="shared" si="4"/>
        <v/>
      </c>
      <c r="AR84" s="2" t="str">
        <f t="shared" si="4"/>
        <v/>
      </c>
      <c r="AS84" s="2" t="str">
        <f t="shared" si="4"/>
        <v/>
      </c>
      <c r="AT84" s="2" t="str">
        <f t="shared" si="4"/>
        <v/>
      </c>
      <c r="AU84" s="2" t="str">
        <f t="shared" si="4"/>
        <v/>
      </c>
      <c r="AV84" s="2" t="str">
        <f t="shared" si="4"/>
        <v/>
      </c>
      <c r="AW84" s="2" t="str">
        <f t="shared" si="4"/>
        <v/>
      </c>
    </row>
    <row r="85" spans="1:49" x14ac:dyDescent="0.3">
      <c r="A85" s="2">
        <v>2</v>
      </c>
      <c r="B85" s="2" t="s">
        <v>96</v>
      </c>
      <c r="C85" s="10">
        <f t="shared" si="5"/>
        <v>229054</v>
      </c>
      <c r="D85" s="10">
        <f t="shared" si="6"/>
        <v>292607</v>
      </c>
      <c r="E85" s="3" t="s">
        <v>97</v>
      </c>
      <c r="F85" s="11">
        <f t="shared" si="7"/>
        <v>260830.5</v>
      </c>
      <c r="G85" s="7"/>
      <c r="H85" s="1" t="s">
        <v>97</v>
      </c>
      <c r="I85" s="2">
        <f t="shared" si="8"/>
        <v>0</v>
      </c>
      <c r="J85" s="2">
        <f t="shared" si="2"/>
        <v>0</v>
      </c>
      <c r="K85" s="2">
        <f t="shared" si="2"/>
        <v>1</v>
      </c>
      <c r="L85" s="2">
        <f t="shared" si="2"/>
        <v>3</v>
      </c>
      <c r="M85" s="2">
        <f t="shared" si="2"/>
        <v>0</v>
      </c>
      <c r="N85" s="2">
        <f t="shared" si="2"/>
        <v>0</v>
      </c>
      <c r="O85" s="2">
        <f t="shared" si="2"/>
        <v>0</v>
      </c>
      <c r="P85" s="2">
        <f t="shared" si="2"/>
        <v>0</v>
      </c>
      <c r="Q85" s="2">
        <f t="shared" si="2"/>
        <v>0</v>
      </c>
      <c r="R85" s="2">
        <f t="shared" si="2"/>
        <v>0</v>
      </c>
      <c r="S85" s="2">
        <f t="shared" si="2"/>
        <v>0</v>
      </c>
      <c r="T85" s="2">
        <f t="shared" si="2"/>
        <v>0</v>
      </c>
      <c r="U85" s="2">
        <f t="shared" si="2"/>
        <v>0</v>
      </c>
      <c r="V85" s="2">
        <f t="shared" si="2"/>
        <v>0</v>
      </c>
      <c r="W85" s="2">
        <f t="shared" si="2"/>
        <v>0</v>
      </c>
      <c r="X85" s="2">
        <f t="shared" si="2"/>
        <v>0</v>
      </c>
      <c r="Y85" s="2">
        <f t="shared" si="2"/>
        <v>0</v>
      </c>
      <c r="Z85" s="2">
        <f t="shared" si="2"/>
        <v>0</v>
      </c>
      <c r="AA85" s="2">
        <f t="shared" si="2"/>
        <v>0</v>
      </c>
      <c r="AC85" s="1" t="s">
        <v>97</v>
      </c>
      <c r="AD85" s="3">
        <f t="shared" si="3"/>
        <v>292607</v>
      </c>
      <c r="AE85" s="2" t="str">
        <f t="shared" si="9"/>
        <v/>
      </c>
      <c r="AF85" s="2" t="str">
        <f t="shared" si="4"/>
        <v/>
      </c>
      <c r="AG85" s="2">
        <f t="shared" si="4"/>
        <v>260830.5</v>
      </c>
      <c r="AH85" s="2">
        <f t="shared" si="4"/>
        <v>324383.5</v>
      </c>
      <c r="AI85" s="2" t="str">
        <f t="shared" si="4"/>
        <v/>
      </c>
      <c r="AJ85" s="2" t="str">
        <f t="shared" si="4"/>
        <v/>
      </c>
      <c r="AK85" s="2" t="str">
        <f t="shared" si="4"/>
        <v/>
      </c>
      <c r="AL85" s="2" t="str">
        <f t="shared" si="4"/>
        <v/>
      </c>
      <c r="AM85" s="2" t="str">
        <f t="shared" si="4"/>
        <v/>
      </c>
      <c r="AN85" s="2" t="str">
        <f t="shared" si="4"/>
        <v/>
      </c>
      <c r="AO85" s="2" t="str">
        <f t="shared" si="4"/>
        <v/>
      </c>
      <c r="AP85" s="2" t="str">
        <f t="shared" si="4"/>
        <v/>
      </c>
      <c r="AQ85" s="2" t="str">
        <f t="shared" si="4"/>
        <v/>
      </c>
      <c r="AR85" s="2" t="str">
        <f t="shared" si="4"/>
        <v/>
      </c>
      <c r="AS85" s="2" t="str">
        <f t="shared" si="4"/>
        <v/>
      </c>
      <c r="AT85" s="2" t="str">
        <f t="shared" si="4"/>
        <v/>
      </c>
      <c r="AU85" s="2" t="str">
        <f t="shared" si="4"/>
        <v/>
      </c>
      <c r="AV85" s="2" t="str">
        <f t="shared" si="4"/>
        <v/>
      </c>
      <c r="AW85" s="2" t="str">
        <f t="shared" si="4"/>
        <v/>
      </c>
    </row>
    <row r="86" spans="1:49" x14ac:dyDescent="0.3">
      <c r="A86" s="2">
        <v>3</v>
      </c>
      <c r="B86" s="2" t="s">
        <v>98</v>
      </c>
      <c r="C86" s="10">
        <f t="shared" si="5"/>
        <v>292607</v>
      </c>
      <c r="D86" s="10">
        <f t="shared" si="6"/>
        <v>356160</v>
      </c>
      <c r="E86" s="3" t="s">
        <v>99</v>
      </c>
      <c r="F86" s="11">
        <f t="shared" si="7"/>
        <v>324383.5</v>
      </c>
      <c r="G86" s="7"/>
      <c r="H86" s="1" t="s">
        <v>99</v>
      </c>
      <c r="I86" s="2">
        <f t="shared" si="8"/>
        <v>0</v>
      </c>
      <c r="J86" s="2">
        <f t="shared" si="2"/>
        <v>0</v>
      </c>
      <c r="K86" s="2">
        <f t="shared" si="2"/>
        <v>1</v>
      </c>
      <c r="L86" s="2">
        <f t="shared" si="2"/>
        <v>1</v>
      </c>
      <c r="M86" s="2">
        <f t="shared" si="2"/>
        <v>1</v>
      </c>
      <c r="N86" s="2">
        <f t="shared" si="2"/>
        <v>2</v>
      </c>
      <c r="O86" s="2">
        <f t="shared" si="2"/>
        <v>0</v>
      </c>
      <c r="P86" s="2">
        <f t="shared" si="2"/>
        <v>0</v>
      </c>
      <c r="Q86" s="2">
        <f t="shared" si="2"/>
        <v>0</v>
      </c>
      <c r="R86" s="2">
        <f t="shared" si="2"/>
        <v>0</v>
      </c>
      <c r="S86" s="2">
        <f t="shared" si="2"/>
        <v>0</v>
      </c>
      <c r="T86" s="2">
        <f t="shared" si="2"/>
        <v>0</v>
      </c>
      <c r="U86" s="2">
        <f t="shared" si="2"/>
        <v>0</v>
      </c>
      <c r="V86" s="2">
        <f t="shared" si="2"/>
        <v>0</v>
      </c>
      <c r="W86" s="2">
        <f t="shared" si="2"/>
        <v>0</v>
      </c>
      <c r="X86" s="2">
        <f t="shared" si="2"/>
        <v>0</v>
      </c>
      <c r="Y86" s="2">
        <f t="shared" si="2"/>
        <v>0</v>
      </c>
      <c r="Z86" s="2">
        <f t="shared" si="2"/>
        <v>0</v>
      </c>
      <c r="AA86" s="2">
        <f t="shared" si="2"/>
        <v>0</v>
      </c>
      <c r="AC86" s="1" t="s">
        <v>99</v>
      </c>
      <c r="AD86" s="3">
        <f t="shared" si="3"/>
        <v>356160</v>
      </c>
      <c r="AE86" s="2" t="str">
        <f t="shared" si="9"/>
        <v/>
      </c>
      <c r="AF86" s="2" t="str">
        <f t="shared" si="4"/>
        <v/>
      </c>
      <c r="AG86" s="2">
        <f t="shared" si="4"/>
        <v>260830.5</v>
      </c>
      <c r="AH86" s="2">
        <f t="shared" si="4"/>
        <v>324383.5</v>
      </c>
      <c r="AI86" s="2">
        <f t="shared" si="4"/>
        <v>387936.5</v>
      </c>
      <c r="AJ86" s="2">
        <f t="shared" si="4"/>
        <v>451489.5</v>
      </c>
      <c r="AK86" s="2" t="str">
        <f t="shared" si="4"/>
        <v/>
      </c>
      <c r="AL86" s="2" t="str">
        <f t="shared" si="4"/>
        <v/>
      </c>
      <c r="AM86" s="2" t="str">
        <f t="shared" si="4"/>
        <v/>
      </c>
      <c r="AN86" s="2" t="str">
        <f t="shared" si="4"/>
        <v/>
      </c>
      <c r="AO86" s="2" t="str">
        <f t="shared" si="4"/>
        <v/>
      </c>
      <c r="AP86" s="2" t="str">
        <f t="shared" si="4"/>
        <v/>
      </c>
      <c r="AQ86" s="2" t="str">
        <f t="shared" si="4"/>
        <v/>
      </c>
      <c r="AR86" s="2" t="str">
        <f t="shared" si="4"/>
        <v/>
      </c>
      <c r="AS86" s="2" t="str">
        <f t="shared" si="4"/>
        <v/>
      </c>
      <c r="AT86" s="2" t="str">
        <f t="shared" si="4"/>
        <v/>
      </c>
      <c r="AU86" s="2" t="str">
        <f t="shared" si="4"/>
        <v/>
      </c>
      <c r="AV86" s="2" t="str">
        <f t="shared" si="4"/>
        <v/>
      </c>
      <c r="AW86" s="2" t="str">
        <f t="shared" si="4"/>
        <v/>
      </c>
    </row>
    <row r="87" spans="1:49" x14ac:dyDescent="0.3">
      <c r="A87" s="2">
        <v>4</v>
      </c>
      <c r="B87" s="2" t="s">
        <v>100</v>
      </c>
      <c r="C87" s="10">
        <f t="shared" si="5"/>
        <v>356160</v>
      </c>
      <c r="D87" s="10">
        <f t="shared" si="6"/>
        <v>419713</v>
      </c>
      <c r="E87" s="3" t="s">
        <v>101</v>
      </c>
      <c r="F87" s="11">
        <f t="shared" si="7"/>
        <v>387936.5</v>
      </c>
      <c r="G87" s="7"/>
      <c r="H87" s="1" t="s">
        <v>101</v>
      </c>
      <c r="I87" s="2">
        <f t="shared" si="8"/>
        <v>0</v>
      </c>
      <c r="J87" s="2">
        <f t="shared" si="2"/>
        <v>0</v>
      </c>
      <c r="K87" s="2">
        <f t="shared" si="2"/>
        <v>1</v>
      </c>
      <c r="L87" s="2">
        <f t="shared" si="2"/>
        <v>0</v>
      </c>
      <c r="M87" s="2">
        <f t="shared" si="2"/>
        <v>0</v>
      </c>
      <c r="N87" s="2">
        <f t="shared" si="2"/>
        <v>0</v>
      </c>
      <c r="O87" s="2">
        <f t="shared" si="2"/>
        <v>1</v>
      </c>
      <c r="P87" s="2">
        <f t="shared" si="2"/>
        <v>0</v>
      </c>
      <c r="Q87" s="2">
        <f t="shared" si="2"/>
        <v>0</v>
      </c>
      <c r="R87" s="2">
        <f t="shared" si="2"/>
        <v>0</v>
      </c>
      <c r="S87" s="2">
        <f t="shared" si="2"/>
        <v>0</v>
      </c>
      <c r="T87" s="2">
        <f t="shared" si="2"/>
        <v>0</v>
      </c>
      <c r="U87" s="2">
        <f t="shared" si="2"/>
        <v>0</v>
      </c>
      <c r="V87" s="2">
        <f t="shared" si="2"/>
        <v>0</v>
      </c>
      <c r="W87" s="2">
        <f t="shared" si="2"/>
        <v>0</v>
      </c>
      <c r="X87" s="2">
        <f t="shared" si="2"/>
        <v>0</v>
      </c>
      <c r="Y87" s="2">
        <f t="shared" si="2"/>
        <v>0</v>
      </c>
      <c r="Z87" s="2">
        <f t="shared" si="2"/>
        <v>0</v>
      </c>
      <c r="AA87" s="2">
        <f t="shared" si="2"/>
        <v>0</v>
      </c>
      <c r="AC87" s="1" t="s">
        <v>101</v>
      </c>
      <c r="AD87" s="3">
        <f t="shared" si="3"/>
        <v>387936.5</v>
      </c>
      <c r="AE87" s="2" t="str">
        <f t="shared" si="9"/>
        <v/>
      </c>
      <c r="AF87" s="2" t="str">
        <f t="shared" si="4"/>
        <v/>
      </c>
      <c r="AG87" s="2">
        <f t="shared" si="4"/>
        <v>260830.5</v>
      </c>
      <c r="AH87" s="2" t="str">
        <f t="shared" si="4"/>
        <v/>
      </c>
      <c r="AI87" s="2" t="str">
        <f t="shared" si="4"/>
        <v/>
      </c>
      <c r="AJ87" s="2" t="str">
        <f t="shared" si="4"/>
        <v/>
      </c>
      <c r="AK87" s="2">
        <f t="shared" si="4"/>
        <v>515042.5</v>
      </c>
      <c r="AL87" s="2" t="str">
        <f t="shared" si="4"/>
        <v/>
      </c>
      <c r="AM87" s="2" t="str">
        <f t="shared" si="4"/>
        <v/>
      </c>
      <c r="AN87" s="2" t="str">
        <f t="shared" si="4"/>
        <v/>
      </c>
      <c r="AO87" s="2" t="str">
        <f t="shared" si="4"/>
        <v/>
      </c>
      <c r="AP87" s="2" t="str">
        <f t="shared" si="4"/>
        <v/>
      </c>
      <c r="AQ87" s="2" t="str">
        <f t="shared" si="4"/>
        <v/>
      </c>
      <c r="AR87" s="2" t="str">
        <f t="shared" si="4"/>
        <v/>
      </c>
      <c r="AS87" s="2" t="str">
        <f t="shared" si="4"/>
        <v/>
      </c>
      <c r="AT87" s="2" t="str">
        <f t="shared" si="4"/>
        <v/>
      </c>
      <c r="AU87" s="2" t="str">
        <f t="shared" si="4"/>
        <v/>
      </c>
      <c r="AV87" s="2" t="str">
        <f t="shared" si="4"/>
        <v/>
      </c>
      <c r="AW87" s="2" t="str">
        <f t="shared" si="4"/>
        <v/>
      </c>
    </row>
    <row r="88" spans="1:49" x14ac:dyDescent="0.3">
      <c r="A88" s="2">
        <v>5</v>
      </c>
      <c r="B88" s="2" t="s">
        <v>102</v>
      </c>
      <c r="C88" s="10">
        <f t="shared" si="5"/>
        <v>419713</v>
      </c>
      <c r="D88" s="10">
        <f t="shared" si="6"/>
        <v>483266</v>
      </c>
      <c r="E88" s="3" t="s">
        <v>103</v>
      </c>
      <c r="F88" s="11">
        <f t="shared" si="7"/>
        <v>451489.5</v>
      </c>
      <c r="G88" s="7"/>
      <c r="H88" s="1" t="s">
        <v>103</v>
      </c>
      <c r="I88" s="2">
        <f t="shared" si="8"/>
        <v>0</v>
      </c>
      <c r="J88" s="2">
        <f t="shared" si="2"/>
        <v>0</v>
      </c>
      <c r="K88" s="2">
        <f t="shared" si="2"/>
        <v>0</v>
      </c>
      <c r="L88" s="2">
        <f t="shared" si="2"/>
        <v>0</v>
      </c>
      <c r="M88" s="2">
        <f t="shared" si="2"/>
        <v>1</v>
      </c>
      <c r="N88" s="2">
        <f t="shared" si="2"/>
        <v>0</v>
      </c>
      <c r="O88" s="2">
        <f t="shared" si="2"/>
        <v>1</v>
      </c>
      <c r="P88" s="2">
        <f t="shared" si="2"/>
        <v>0</v>
      </c>
      <c r="Q88" s="2">
        <f t="shared" si="2"/>
        <v>0</v>
      </c>
      <c r="R88" s="2">
        <f t="shared" si="2"/>
        <v>0</v>
      </c>
      <c r="S88" s="2">
        <f t="shared" si="2"/>
        <v>0</v>
      </c>
      <c r="T88" s="2">
        <f t="shared" si="2"/>
        <v>0</v>
      </c>
      <c r="U88" s="2">
        <f t="shared" si="2"/>
        <v>0</v>
      </c>
      <c r="V88" s="2">
        <f t="shared" si="2"/>
        <v>0</v>
      </c>
      <c r="W88" s="2">
        <f t="shared" si="2"/>
        <v>0</v>
      </c>
      <c r="X88" s="2">
        <f t="shared" si="2"/>
        <v>0</v>
      </c>
      <c r="Y88" s="2">
        <f t="shared" si="2"/>
        <v>0</v>
      </c>
      <c r="Z88" s="2">
        <f t="shared" si="2"/>
        <v>0</v>
      </c>
      <c r="AA88" s="2">
        <f t="shared" si="2"/>
        <v>0</v>
      </c>
      <c r="AC88" s="1" t="s">
        <v>103</v>
      </c>
      <c r="AD88" s="3">
        <f t="shared" si="3"/>
        <v>451489.5</v>
      </c>
      <c r="AE88" s="2" t="str">
        <f t="shared" si="9"/>
        <v/>
      </c>
      <c r="AF88" s="2" t="str">
        <f t="shared" si="4"/>
        <v/>
      </c>
      <c r="AG88" s="2" t="str">
        <f t="shared" si="4"/>
        <v/>
      </c>
      <c r="AH88" s="2" t="str">
        <f t="shared" si="4"/>
        <v/>
      </c>
      <c r="AI88" s="2">
        <f t="shared" si="4"/>
        <v>387936.5</v>
      </c>
      <c r="AJ88" s="2" t="str">
        <f t="shared" si="4"/>
        <v/>
      </c>
      <c r="AK88" s="2">
        <f t="shared" si="4"/>
        <v>515042.5</v>
      </c>
      <c r="AL88" s="2" t="str">
        <f t="shared" si="4"/>
        <v/>
      </c>
      <c r="AM88" s="2" t="str">
        <f t="shared" si="4"/>
        <v/>
      </c>
      <c r="AN88" s="2" t="str">
        <f t="shared" si="4"/>
        <v/>
      </c>
      <c r="AO88" s="2" t="str">
        <f t="shared" si="4"/>
        <v/>
      </c>
      <c r="AP88" s="2" t="str">
        <f t="shared" si="4"/>
        <v/>
      </c>
      <c r="AQ88" s="2" t="str">
        <f t="shared" si="4"/>
        <v/>
      </c>
      <c r="AR88" s="2" t="str">
        <f t="shared" si="4"/>
        <v/>
      </c>
      <c r="AS88" s="2" t="str">
        <f t="shared" si="4"/>
        <v/>
      </c>
      <c r="AT88" s="2" t="str">
        <f t="shared" si="4"/>
        <v/>
      </c>
      <c r="AU88" s="2" t="str">
        <f t="shared" si="4"/>
        <v/>
      </c>
      <c r="AV88" s="2" t="str">
        <f t="shared" si="4"/>
        <v/>
      </c>
      <c r="AW88" s="2" t="str">
        <f t="shared" si="4"/>
        <v/>
      </c>
    </row>
    <row r="89" spans="1:49" x14ac:dyDescent="0.3">
      <c r="A89" s="2">
        <v>6</v>
      </c>
      <c r="B89" s="2" t="s">
        <v>104</v>
      </c>
      <c r="C89" s="10">
        <f t="shared" si="5"/>
        <v>483266</v>
      </c>
      <c r="D89" s="10">
        <f t="shared" si="6"/>
        <v>546819</v>
      </c>
      <c r="E89" s="3" t="s">
        <v>105</v>
      </c>
      <c r="F89" s="11">
        <f t="shared" si="7"/>
        <v>515042.5</v>
      </c>
      <c r="G89" s="7"/>
      <c r="H89" s="1" t="s">
        <v>105</v>
      </c>
      <c r="I89" s="2">
        <f t="shared" si="8"/>
        <v>0</v>
      </c>
      <c r="J89" s="2">
        <f t="shared" si="2"/>
        <v>1</v>
      </c>
      <c r="K89" s="2">
        <f t="shared" si="2"/>
        <v>0</v>
      </c>
      <c r="L89" s="2">
        <f t="shared" si="2"/>
        <v>0</v>
      </c>
      <c r="M89" s="2">
        <f t="shared" si="2"/>
        <v>0</v>
      </c>
      <c r="N89" s="2">
        <f t="shared" si="2"/>
        <v>0</v>
      </c>
      <c r="O89" s="2">
        <f t="shared" si="2"/>
        <v>0</v>
      </c>
      <c r="P89" s="2">
        <f t="shared" si="2"/>
        <v>1</v>
      </c>
      <c r="Q89" s="2">
        <f t="shared" si="2"/>
        <v>3</v>
      </c>
      <c r="R89" s="2">
        <f t="shared" si="2"/>
        <v>0</v>
      </c>
      <c r="S89" s="2">
        <f t="shared" si="2"/>
        <v>0</v>
      </c>
      <c r="T89" s="2">
        <f t="shared" si="2"/>
        <v>0</v>
      </c>
      <c r="U89" s="2">
        <f t="shared" si="2"/>
        <v>0</v>
      </c>
      <c r="V89" s="2">
        <f t="shared" si="2"/>
        <v>0</v>
      </c>
      <c r="W89" s="2">
        <f t="shared" si="2"/>
        <v>0</v>
      </c>
      <c r="X89" s="2">
        <f t="shared" si="2"/>
        <v>0</v>
      </c>
      <c r="Y89" s="2">
        <f t="shared" si="2"/>
        <v>0</v>
      </c>
      <c r="Z89" s="2">
        <f t="shared" si="2"/>
        <v>0</v>
      </c>
      <c r="AA89" s="2">
        <f t="shared" si="2"/>
        <v>0</v>
      </c>
      <c r="AC89" s="1" t="s">
        <v>105</v>
      </c>
      <c r="AD89" s="3">
        <f t="shared" si="3"/>
        <v>472673.83333333331</v>
      </c>
      <c r="AE89" s="2" t="str">
        <f t="shared" si="9"/>
        <v/>
      </c>
      <c r="AF89" s="2">
        <f t="shared" si="4"/>
        <v>197277.5</v>
      </c>
      <c r="AG89" s="2" t="str">
        <f t="shared" si="4"/>
        <v/>
      </c>
      <c r="AH89" s="2" t="str">
        <f t="shared" si="4"/>
        <v/>
      </c>
      <c r="AI89" s="2" t="str">
        <f t="shared" si="4"/>
        <v/>
      </c>
      <c r="AJ89" s="2" t="str">
        <f t="shared" si="4"/>
        <v/>
      </c>
      <c r="AK89" s="2" t="str">
        <f t="shared" si="4"/>
        <v/>
      </c>
      <c r="AL89" s="2">
        <f t="shared" si="4"/>
        <v>578595.5</v>
      </c>
      <c r="AM89" s="2">
        <f t="shared" si="4"/>
        <v>642148.5</v>
      </c>
      <c r="AN89" s="2" t="str">
        <f t="shared" si="4"/>
        <v/>
      </c>
      <c r="AO89" s="2" t="str">
        <f t="shared" si="4"/>
        <v/>
      </c>
      <c r="AP89" s="2" t="str">
        <f t="shared" si="4"/>
        <v/>
      </c>
      <c r="AQ89" s="2" t="str">
        <f t="shared" si="4"/>
        <v/>
      </c>
      <c r="AR89" s="2" t="str">
        <f t="shared" si="4"/>
        <v/>
      </c>
      <c r="AS89" s="2" t="str">
        <f t="shared" si="4"/>
        <v/>
      </c>
      <c r="AT89" s="2" t="str">
        <f t="shared" si="4"/>
        <v/>
      </c>
      <c r="AU89" s="2" t="str">
        <f t="shared" si="4"/>
        <v/>
      </c>
      <c r="AV89" s="2" t="str">
        <f t="shared" si="4"/>
        <v/>
      </c>
      <c r="AW89" s="2" t="str">
        <f t="shared" si="4"/>
        <v/>
      </c>
    </row>
    <row r="90" spans="1:49" x14ac:dyDescent="0.3">
      <c r="A90" s="2">
        <v>7</v>
      </c>
      <c r="B90" s="2" t="s">
        <v>106</v>
      </c>
      <c r="C90" s="10">
        <f t="shared" si="5"/>
        <v>546819</v>
      </c>
      <c r="D90" s="10">
        <f t="shared" si="6"/>
        <v>610372</v>
      </c>
      <c r="E90" s="3" t="s">
        <v>107</v>
      </c>
      <c r="F90" s="11">
        <f t="shared" si="7"/>
        <v>578595.5</v>
      </c>
      <c r="G90" s="7"/>
      <c r="H90" s="1" t="s">
        <v>107</v>
      </c>
      <c r="I90" s="2">
        <f t="shared" si="8"/>
        <v>0</v>
      </c>
      <c r="J90" s="2">
        <f t="shared" si="2"/>
        <v>1</v>
      </c>
      <c r="K90" s="2">
        <f t="shared" si="2"/>
        <v>0</v>
      </c>
      <c r="L90" s="2">
        <f t="shared" si="2"/>
        <v>0</v>
      </c>
      <c r="M90" s="2">
        <f t="shared" si="2"/>
        <v>0</v>
      </c>
      <c r="N90" s="2">
        <f t="shared" si="2"/>
        <v>0</v>
      </c>
      <c r="O90" s="2">
        <f t="shared" si="2"/>
        <v>2</v>
      </c>
      <c r="P90" s="2">
        <f t="shared" si="2"/>
        <v>0</v>
      </c>
      <c r="Q90" s="2">
        <f t="shared" si="2"/>
        <v>0</v>
      </c>
      <c r="R90" s="2">
        <f t="shared" si="2"/>
        <v>0</v>
      </c>
      <c r="S90" s="2">
        <f t="shared" si="2"/>
        <v>0</v>
      </c>
      <c r="T90" s="2">
        <f t="shared" si="2"/>
        <v>0</v>
      </c>
      <c r="U90" s="2">
        <f t="shared" si="2"/>
        <v>0</v>
      </c>
      <c r="V90" s="2">
        <f t="shared" si="2"/>
        <v>0</v>
      </c>
      <c r="W90" s="2">
        <f t="shared" si="2"/>
        <v>0</v>
      </c>
      <c r="X90" s="2">
        <f t="shared" si="2"/>
        <v>0</v>
      </c>
      <c r="Y90" s="2">
        <f t="shared" si="2"/>
        <v>0</v>
      </c>
      <c r="Z90" s="2">
        <f t="shared" si="2"/>
        <v>0</v>
      </c>
      <c r="AA90" s="2">
        <f t="shared" si="2"/>
        <v>0</v>
      </c>
      <c r="AC90" s="1" t="s">
        <v>107</v>
      </c>
      <c r="AD90" s="3">
        <f t="shared" si="3"/>
        <v>356160</v>
      </c>
      <c r="AE90" s="2" t="str">
        <f t="shared" si="9"/>
        <v/>
      </c>
      <c r="AF90" s="2">
        <f t="shared" si="4"/>
        <v>197277.5</v>
      </c>
      <c r="AG90" s="2" t="str">
        <f t="shared" si="4"/>
        <v/>
      </c>
      <c r="AH90" s="2" t="str">
        <f t="shared" si="4"/>
        <v/>
      </c>
      <c r="AI90" s="2" t="str">
        <f t="shared" si="4"/>
        <v/>
      </c>
      <c r="AJ90" s="2" t="str">
        <f t="shared" si="4"/>
        <v/>
      </c>
      <c r="AK90" s="2">
        <f t="shared" si="4"/>
        <v>515042.5</v>
      </c>
      <c r="AL90" s="2" t="str">
        <f t="shared" si="4"/>
        <v/>
      </c>
      <c r="AM90" s="2" t="str">
        <f t="shared" si="4"/>
        <v/>
      </c>
      <c r="AN90" s="2" t="str">
        <f t="shared" si="4"/>
        <v/>
      </c>
      <c r="AO90" s="2" t="str">
        <f t="shared" si="4"/>
        <v/>
      </c>
      <c r="AP90" s="2" t="str">
        <f t="shared" si="4"/>
        <v/>
      </c>
      <c r="AQ90" s="2" t="str">
        <f t="shared" si="4"/>
        <v/>
      </c>
      <c r="AR90" s="2" t="str">
        <f t="shared" si="4"/>
        <v/>
      </c>
      <c r="AS90" s="2" t="str">
        <f t="shared" si="4"/>
        <v/>
      </c>
      <c r="AT90" s="2" t="str">
        <f t="shared" si="4"/>
        <v/>
      </c>
      <c r="AU90" s="2" t="str">
        <f t="shared" si="4"/>
        <v/>
      </c>
      <c r="AV90" s="2" t="str">
        <f t="shared" si="4"/>
        <v/>
      </c>
      <c r="AW90" s="2" t="str">
        <f t="shared" si="4"/>
        <v/>
      </c>
    </row>
    <row r="91" spans="1:49" x14ac:dyDescent="0.3">
      <c r="A91" s="2">
        <v>8</v>
      </c>
      <c r="B91" s="2" t="s">
        <v>108</v>
      </c>
      <c r="C91" s="10">
        <f t="shared" si="5"/>
        <v>610372</v>
      </c>
      <c r="D91" s="10">
        <f t="shared" si="6"/>
        <v>673925</v>
      </c>
      <c r="E91" s="3" t="s">
        <v>109</v>
      </c>
      <c r="F91" s="11">
        <f t="shared" si="7"/>
        <v>642148.5</v>
      </c>
      <c r="G91" s="7"/>
      <c r="H91" s="1" t="s">
        <v>109</v>
      </c>
      <c r="I91" s="2">
        <f t="shared" si="8"/>
        <v>0</v>
      </c>
      <c r="J91" s="2">
        <f t="shared" si="2"/>
        <v>0</v>
      </c>
      <c r="K91" s="2">
        <f t="shared" si="2"/>
        <v>0</v>
      </c>
      <c r="L91" s="2">
        <f t="shared" si="2"/>
        <v>0</v>
      </c>
      <c r="M91" s="2">
        <f t="shared" si="2"/>
        <v>0</v>
      </c>
      <c r="N91" s="2">
        <f t="shared" si="2"/>
        <v>0</v>
      </c>
      <c r="O91" s="2">
        <f t="shared" si="2"/>
        <v>1</v>
      </c>
      <c r="P91" s="2">
        <f t="shared" si="2"/>
        <v>0</v>
      </c>
      <c r="Q91" s="2">
        <f t="shared" si="2"/>
        <v>1</v>
      </c>
      <c r="R91" s="2">
        <f t="shared" si="2"/>
        <v>1</v>
      </c>
      <c r="S91" s="2">
        <f t="shared" si="2"/>
        <v>1</v>
      </c>
      <c r="T91" s="2">
        <f t="shared" si="2"/>
        <v>0</v>
      </c>
      <c r="U91" s="2">
        <f t="shared" si="2"/>
        <v>2</v>
      </c>
      <c r="V91" s="2">
        <f t="shared" si="2"/>
        <v>0</v>
      </c>
      <c r="W91" s="2">
        <f t="shared" si="2"/>
        <v>1</v>
      </c>
      <c r="X91" s="2">
        <f t="shared" si="2"/>
        <v>0</v>
      </c>
      <c r="Y91" s="2">
        <f t="shared" si="2"/>
        <v>0</v>
      </c>
      <c r="Z91" s="2">
        <f t="shared" si="2"/>
        <v>0</v>
      </c>
      <c r="AA91" s="2">
        <f t="shared" si="2"/>
        <v>1</v>
      </c>
      <c r="AC91" s="1" t="s">
        <v>109</v>
      </c>
      <c r="AD91" s="3">
        <f t="shared" si="3"/>
        <v>832807.5</v>
      </c>
      <c r="AE91" s="2" t="str">
        <f t="shared" si="9"/>
        <v/>
      </c>
      <c r="AF91" s="2" t="str">
        <f t="shared" si="4"/>
        <v/>
      </c>
      <c r="AG91" s="2" t="str">
        <f t="shared" si="4"/>
        <v/>
      </c>
      <c r="AH91" s="2" t="str">
        <f t="shared" si="4"/>
        <v/>
      </c>
      <c r="AI91" s="2" t="str">
        <f t="shared" si="4"/>
        <v/>
      </c>
      <c r="AJ91" s="2" t="str">
        <f t="shared" si="4"/>
        <v/>
      </c>
      <c r="AK91" s="2">
        <f t="shared" si="4"/>
        <v>515042.5</v>
      </c>
      <c r="AL91" s="2" t="str">
        <f t="shared" si="4"/>
        <v/>
      </c>
      <c r="AM91" s="2">
        <f t="shared" si="4"/>
        <v>642148.5</v>
      </c>
      <c r="AN91" s="2">
        <f t="shared" si="4"/>
        <v>705701.5</v>
      </c>
      <c r="AO91" s="2">
        <f t="shared" si="4"/>
        <v>769254.5</v>
      </c>
      <c r="AP91" s="2" t="str">
        <f t="shared" si="4"/>
        <v/>
      </c>
      <c r="AQ91" s="2">
        <f t="shared" si="4"/>
        <v>896360.5</v>
      </c>
      <c r="AR91" s="2" t="str">
        <f t="shared" si="4"/>
        <v/>
      </c>
      <c r="AS91" s="2">
        <f t="shared" si="4"/>
        <v>1023466.5</v>
      </c>
      <c r="AT91" s="2" t="str">
        <f t="shared" si="4"/>
        <v/>
      </c>
      <c r="AU91" s="2" t="str">
        <f t="shared" si="4"/>
        <v/>
      </c>
      <c r="AV91" s="2" t="str">
        <f t="shared" si="4"/>
        <v/>
      </c>
      <c r="AW91" s="2">
        <f t="shared" si="4"/>
        <v>1277678.5</v>
      </c>
    </row>
    <row r="92" spans="1:49" x14ac:dyDescent="0.3">
      <c r="A92" s="2">
        <v>9</v>
      </c>
      <c r="B92" s="2" t="s">
        <v>110</v>
      </c>
      <c r="C92" s="10">
        <f t="shared" si="5"/>
        <v>673925</v>
      </c>
      <c r="D92" s="10">
        <f t="shared" si="6"/>
        <v>737478</v>
      </c>
      <c r="E92" s="3" t="s">
        <v>111</v>
      </c>
      <c r="F92" s="11">
        <f t="shared" si="7"/>
        <v>705701.5</v>
      </c>
      <c r="G92" s="7"/>
      <c r="H92" s="1" t="s">
        <v>111</v>
      </c>
      <c r="I92" s="2">
        <f t="shared" si="8"/>
        <v>0</v>
      </c>
      <c r="J92" s="2">
        <f t="shared" si="2"/>
        <v>0</v>
      </c>
      <c r="K92" s="2">
        <f t="shared" si="2"/>
        <v>0</v>
      </c>
      <c r="L92" s="2">
        <f t="shared" si="2"/>
        <v>0</v>
      </c>
      <c r="M92" s="2">
        <f t="shared" si="2"/>
        <v>0</v>
      </c>
      <c r="N92" s="2">
        <f t="shared" si="2"/>
        <v>0</v>
      </c>
      <c r="O92" s="2">
        <f t="shared" si="2"/>
        <v>0</v>
      </c>
      <c r="P92" s="2">
        <f t="shared" si="2"/>
        <v>1</v>
      </c>
      <c r="Q92" s="2">
        <f t="shared" si="2"/>
        <v>2</v>
      </c>
      <c r="R92" s="2">
        <f t="shared" si="2"/>
        <v>2</v>
      </c>
      <c r="S92" s="2">
        <f t="shared" si="2"/>
        <v>2</v>
      </c>
      <c r="T92" s="2">
        <f t="shared" si="2"/>
        <v>0</v>
      </c>
      <c r="U92" s="2">
        <f t="shared" si="2"/>
        <v>0</v>
      </c>
      <c r="V92" s="2">
        <f t="shared" si="2"/>
        <v>0</v>
      </c>
      <c r="W92" s="2">
        <f t="shared" si="2"/>
        <v>0</v>
      </c>
      <c r="X92" s="2">
        <f t="shared" si="2"/>
        <v>0</v>
      </c>
      <c r="Y92" s="2">
        <f t="shared" si="2"/>
        <v>1</v>
      </c>
      <c r="Z92" s="2">
        <f t="shared" si="2"/>
        <v>0</v>
      </c>
      <c r="AA92" s="2">
        <f t="shared" si="2"/>
        <v>0</v>
      </c>
      <c r="AC92" s="1" t="s">
        <v>111</v>
      </c>
      <c r="AD92" s="3">
        <f t="shared" si="3"/>
        <v>769254.5</v>
      </c>
      <c r="AE92" s="2" t="str">
        <f t="shared" si="9"/>
        <v/>
      </c>
      <c r="AF92" s="2" t="str">
        <f t="shared" si="4"/>
        <v/>
      </c>
      <c r="AG92" s="2" t="str">
        <f t="shared" si="4"/>
        <v/>
      </c>
      <c r="AH92" s="2" t="str">
        <f t="shared" si="4"/>
        <v/>
      </c>
      <c r="AI92" s="2" t="str">
        <f t="shared" si="4"/>
        <v/>
      </c>
      <c r="AJ92" s="2" t="str">
        <f t="shared" si="4"/>
        <v/>
      </c>
      <c r="AK92" s="2" t="str">
        <f t="shared" si="4"/>
        <v/>
      </c>
      <c r="AL92" s="2">
        <f t="shared" si="4"/>
        <v>578595.5</v>
      </c>
      <c r="AM92" s="2">
        <f t="shared" si="4"/>
        <v>642148.5</v>
      </c>
      <c r="AN92" s="2">
        <f t="shared" si="4"/>
        <v>705701.5</v>
      </c>
      <c r="AO92" s="2">
        <f t="shared" si="4"/>
        <v>769254.5</v>
      </c>
      <c r="AP92" s="2" t="str">
        <f t="shared" si="4"/>
        <v/>
      </c>
      <c r="AQ92" s="2" t="str">
        <f t="shared" si="4"/>
        <v/>
      </c>
      <c r="AR92" s="2" t="str">
        <f t="shared" si="4"/>
        <v/>
      </c>
      <c r="AS92" s="2" t="str">
        <f t="shared" si="4"/>
        <v/>
      </c>
      <c r="AT92" s="2" t="str">
        <f t="shared" si="4"/>
        <v/>
      </c>
      <c r="AU92" s="2">
        <f t="shared" si="4"/>
        <v>1150572.5</v>
      </c>
      <c r="AV92" s="2" t="str">
        <f t="shared" si="4"/>
        <v/>
      </c>
      <c r="AW92" s="2" t="str">
        <f t="shared" si="4"/>
        <v/>
      </c>
    </row>
    <row r="93" spans="1:49" x14ac:dyDescent="0.3">
      <c r="A93" s="2">
        <v>10</v>
      </c>
      <c r="B93" s="2" t="s">
        <v>112</v>
      </c>
      <c r="C93" s="10">
        <f t="shared" si="5"/>
        <v>737478</v>
      </c>
      <c r="D93" s="10">
        <f t="shared" si="6"/>
        <v>801031</v>
      </c>
      <c r="E93" s="3" t="s">
        <v>113</v>
      </c>
      <c r="F93" s="11">
        <f t="shared" si="7"/>
        <v>769254.5</v>
      </c>
      <c r="G93" s="7"/>
      <c r="H93" s="1" t="s">
        <v>113</v>
      </c>
      <c r="I93" s="2">
        <f t="shared" si="8"/>
        <v>0</v>
      </c>
      <c r="J93" s="2">
        <f t="shared" si="2"/>
        <v>0</v>
      </c>
      <c r="K93" s="2">
        <f t="shared" si="2"/>
        <v>0</v>
      </c>
      <c r="L93" s="2">
        <f t="shared" si="2"/>
        <v>0</v>
      </c>
      <c r="M93" s="2">
        <f t="shared" si="2"/>
        <v>0</v>
      </c>
      <c r="N93" s="2">
        <f t="shared" si="2"/>
        <v>0</v>
      </c>
      <c r="O93" s="2">
        <f t="shared" si="2"/>
        <v>0</v>
      </c>
      <c r="P93" s="2">
        <f t="shared" si="2"/>
        <v>0</v>
      </c>
      <c r="Q93" s="2">
        <f t="shared" si="2"/>
        <v>2</v>
      </c>
      <c r="R93" s="2">
        <f t="shared" si="2"/>
        <v>2</v>
      </c>
      <c r="S93" s="2">
        <f t="shared" si="2"/>
        <v>4</v>
      </c>
      <c r="T93" s="2">
        <f t="shared" si="2"/>
        <v>2</v>
      </c>
      <c r="U93" s="2">
        <f t="shared" si="2"/>
        <v>0</v>
      </c>
      <c r="V93" s="2">
        <f t="shared" si="2"/>
        <v>1</v>
      </c>
      <c r="W93" s="2">
        <f t="shared" si="2"/>
        <v>0</v>
      </c>
      <c r="X93" s="2">
        <f t="shared" si="2"/>
        <v>0</v>
      </c>
      <c r="Y93" s="2">
        <f t="shared" si="2"/>
        <v>0</v>
      </c>
      <c r="Z93" s="2">
        <f t="shared" si="2"/>
        <v>0</v>
      </c>
      <c r="AA93" s="2">
        <f t="shared" si="2"/>
        <v>0</v>
      </c>
      <c r="AC93" s="1" t="s">
        <v>113</v>
      </c>
      <c r="AD93" s="3">
        <f t="shared" si="3"/>
        <v>781965.1</v>
      </c>
      <c r="AE93" s="2" t="str">
        <f t="shared" si="9"/>
        <v/>
      </c>
      <c r="AF93" s="2" t="str">
        <f t="shared" si="4"/>
        <v/>
      </c>
      <c r="AG93" s="2" t="str">
        <f t="shared" si="4"/>
        <v/>
      </c>
      <c r="AH93" s="2" t="str">
        <f t="shared" si="4"/>
        <v/>
      </c>
      <c r="AI93" s="2" t="str">
        <f t="shared" si="4"/>
        <v/>
      </c>
      <c r="AJ93" s="2" t="str">
        <f t="shared" si="4"/>
        <v/>
      </c>
      <c r="AK93" s="2" t="str">
        <f t="shared" si="4"/>
        <v/>
      </c>
      <c r="AL93" s="2" t="str">
        <f t="shared" si="4"/>
        <v/>
      </c>
      <c r="AM93" s="2">
        <f t="shared" si="4"/>
        <v>642148.5</v>
      </c>
      <c r="AN93" s="2">
        <f t="shared" si="4"/>
        <v>705701.5</v>
      </c>
      <c r="AO93" s="2">
        <f t="shared" si="4"/>
        <v>769254.5</v>
      </c>
      <c r="AP93" s="2">
        <f t="shared" si="4"/>
        <v>832807.5</v>
      </c>
      <c r="AQ93" s="2" t="str">
        <f t="shared" si="4"/>
        <v/>
      </c>
      <c r="AR93" s="2">
        <f t="shared" si="4"/>
        <v>959913.5</v>
      </c>
      <c r="AS93" s="2" t="str">
        <f t="shared" si="4"/>
        <v/>
      </c>
      <c r="AT93" s="2" t="str">
        <f t="shared" si="4"/>
        <v/>
      </c>
      <c r="AU93" s="2" t="str">
        <f t="shared" si="4"/>
        <v/>
      </c>
      <c r="AV93" s="2" t="str">
        <f t="shared" si="4"/>
        <v/>
      </c>
      <c r="AW93" s="2" t="str">
        <f t="shared" si="4"/>
        <v/>
      </c>
    </row>
    <row r="94" spans="1:49" x14ac:dyDescent="0.3">
      <c r="A94" s="2">
        <v>11</v>
      </c>
      <c r="B94" s="2" t="s">
        <v>114</v>
      </c>
      <c r="C94" s="10">
        <f t="shared" si="5"/>
        <v>801031</v>
      </c>
      <c r="D94" s="10">
        <f t="shared" si="6"/>
        <v>864584</v>
      </c>
      <c r="E94" s="3" t="s">
        <v>115</v>
      </c>
      <c r="F94" s="11">
        <f t="shared" si="7"/>
        <v>832807.5</v>
      </c>
      <c r="G94" s="7"/>
      <c r="H94" s="1" t="s">
        <v>115</v>
      </c>
      <c r="I94" s="2">
        <f t="shared" si="8"/>
        <v>0</v>
      </c>
      <c r="J94" s="2">
        <f t="shared" si="2"/>
        <v>0</v>
      </c>
      <c r="K94" s="2">
        <f t="shared" si="2"/>
        <v>0</v>
      </c>
      <c r="L94" s="2">
        <f t="shared" si="2"/>
        <v>0</v>
      </c>
      <c r="M94" s="2">
        <f t="shared" si="2"/>
        <v>0</v>
      </c>
      <c r="N94" s="2">
        <f t="shared" si="2"/>
        <v>0</v>
      </c>
      <c r="O94" s="2">
        <f t="shared" si="2"/>
        <v>0</v>
      </c>
      <c r="P94" s="2">
        <f t="shared" si="2"/>
        <v>0</v>
      </c>
      <c r="Q94" s="2">
        <f t="shared" si="2"/>
        <v>0</v>
      </c>
      <c r="R94" s="2">
        <f t="shared" si="2"/>
        <v>1</v>
      </c>
      <c r="S94" s="2">
        <f t="shared" si="2"/>
        <v>0</v>
      </c>
      <c r="T94" s="2">
        <f t="shared" si="2"/>
        <v>2</v>
      </c>
      <c r="U94" s="2">
        <f t="shared" si="2"/>
        <v>0</v>
      </c>
      <c r="V94" s="2">
        <f t="shared" si="2"/>
        <v>1</v>
      </c>
      <c r="W94" s="2">
        <f t="shared" si="2"/>
        <v>0</v>
      </c>
      <c r="X94" s="2">
        <f t="shared" si="2"/>
        <v>0</v>
      </c>
      <c r="Y94" s="2">
        <f t="shared" si="2"/>
        <v>1</v>
      </c>
      <c r="Z94" s="2">
        <f t="shared" si="2"/>
        <v>0</v>
      </c>
      <c r="AA94" s="2">
        <f t="shared" si="2"/>
        <v>0</v>
      </c>
      <c r="AC94" s="1" t="s">
        <v>115</v>
      </c>
      <c r="AD94" s="3">
        <f t="shared" si="3"/>
        <v>912248.75</v>
      </c>
      <c r="AE94" s="2" t="str">
        <f t="shared" si="9"/>
        <v/>
      </c>
      <c r="AF94" s="2" t="str">
        <f t="shared" si="4"/>
        <v/>
      </c>
      <c r="AG94" s="2" t="str">
        <f t="shared" si="4"/>
        <v/>
      </c>
      <c r="AH94" s="2" t="str">
        <f t="shared" si="4"/>
        <v/>
      </c>
      <c r="AI94" s="2" t="str">
        <f t="shared" si="4"/>
        <v/>
      </c>
      <c r="AJ94" s="2" t="str">
        <f t="shared" si="4"/>
        <v/>
      </c>
      <c r="AK94" s="2" t="str">
        <f t="shared" si="4"/>
        <v/>
      </c>
      <c r="AL94" s="2" t="str">
        <f t="shared" si="4"/>
        <v/>
      </c>
      <c r="AM94" s="2" t="str">
        <f t="shared" si="4"/>
        <v/>
      </c>
      <c r="AN94" s="2">
        <f t="shared" si="4"/>
        <v>705701.5</v>
      </c>
      <c r="AO94" s="2" t="str">
        <f t="shared" si="4"/>
        <v/>
      </c>
      <c r="AP94" s="2">
        <f t="shared" si="4"/>
        <v>832807.5</v>
      </c>
      <c r="AQ94" s="2" t="str">
        <f t="shared" si="4"/>
        <v/>
      </c>
      <c r="AR94" s="2">
        <f t="shared" si="4"/>
        <v>959913.5</v>
      </c>
      <c r="AS94" s="2" t="str">
        <f t="shared" si="4"/>
        <v/>
      </c>
      <c r="AT94" s="2" t="str">
        <f t="shared" si="4"/>
        <v/>
      </c>
      <c r="AU94" s="2">
        <f t="shared" si="4"/>
        <v>1150572.5</v>
      </c>
      <c r="AV94" s="2" t="str">
        <f t="shared" si="4"/>
        <v/>
      </c>
      <c r="AW94" s="2" t="str">
        <f t="shared" si="4"/>
        <v/>
      </c>
    </row>
    <row r="95" spans="1:49" x14ac:dyDescent="0.3">
      <c r="A95" s="2">
        <v>12</v>
      </c>
      <c r="B95" s="2" t="s">
        <v>116</v>
      </c>
      <c r="C95" s="10">
        <f t="shared" si="5"/>
        <v>864584</v>
      </c>
      <c r="D95" s="10">
        <f t="shared" si="6"/>
        <v>928137</v>
      </c>
      <c r="E95" s="3" t="s">
        <v>117</v>
      </c>
      <c r="F95" s="11">
        <f t="shared" si="7"/>
        <v>896360.5</v>
      </c>
      <c r="G95" s="7"/>
      <c r="H95" s="1" t="s">
        <v>117</v>
      </c>
      <c r="I95" s="2">
        <f t="shared" si="8"/>
        <v>0</v>
      </c>
      <c r="J95" s="2">
        <f t="shared" si="2"/>
        <v>0</v>
      </c>
      <c r="K95" s="2">
        <f t="shared" si="2"/>
        <v>0</v>
      </c>
      <c r="L95" s="2">
        <f t="shared" si="2"/>
        <v>0</v>
      </c>
      <c r="M95" s="2">
        <f t="shared" si="2"/>
        <v>0</v>
      </c>
      <c r="N95" s="2">
        <f t="shared" si="2"/>
        <v>0</v>
      </c>
      <c r="O95" s="2">
        <f t="shared" si="2"/>
        <v>0</v>
      </c>
      <c r="P95" s="2">
        <f t="shared" si="2"/>
        <v>0</v>
      </c>
      <c r="Q95" s="2">
        <f t="shared" si="2"/>
        <v>1</v>
      </c>
      <c r="R95" s="2">
        <f t="shared" si="2"/>
        <v>1</v>
      </c>
      <c r="S95" s="2">
        <f t="shared" si="2"/>
        <v>2</v>
      </c>
      <c r="T95" s="2">
        <f t="shared" si="2"/>
        <v>1</v>
      </c>
      <c r="U95" s="2">
        <f t="shared" si="2"/>
        <v>0</v>
      </c>
      <c r="V95" s="2">
        <f t="shared" si="2"/>
        <v>0</v>
      </c>
      <c r="W95" s="2">
        <f t="shared" si="2"/>
        <v>0</v>
      </c>
      <c r="X95" s="2">
        <f t="shared" si="2"/>
        <v>0</v>
      </c>
      <c r="Y95" s="2">
        <f t="shared" si="2"/>
        <v>0</v>
      </c>
      <c r="Z95" s="2">
        <f t="shared" si="2"/>
        <v>0</v>
      </c>
      <c r="AA95" s="2">
        <f t="shared" si="2"/>
        <v>0</v>
      </c>
      <c r="AC95" s="1" t="s">
        <v>117</v>
      </c>
      <c r="AD95" s="3">
        <f t="shared" si="3"/>
        <v>737478</v>
      </c>
      <c r="AE95" s="2" t="str">
        <f t="shared" si="9"/>
        <v/>
      </c>
      <c r="AF95" s="2" t="str">
        <f t="shared" si="4"/>
        <v/>
      </c>
      <c r="AG95" s="2" t="str">
        <f t="shared" si="4"/>
        <v/>
      </c>
      <c r="AH95" s="2" t="str">
        <f t="shared" si="4"/>
        <v/>
      </c>
      <c r="AI95" s="2" t="str">
        <f t="shared" si="4"/>
        <v/>
      </c>
      <c r="AJ95" s="2" t="str">
        <f t="shared" si="4"/>
        <v/>
      </c>
      <c r="AK95" s="2" t="str">
        <f t="shared" si="4"/>
        <v/>
      </c>
      <c r="AL95" s="2" t="str">
        <f t="shared" si="4"/>
        <v/>
      </c>
      <c r="AM95" s="2">
        <f t="shared" si="4"/>
        <v>642148.5</v>
      </c>
      <c r="AN95" s="2">
        <f t="shared" si="4"/>
        <v>705701.5</v>
      </c>
      <c r="AO95" s="2">
        <f t="shared" si="4"/>
        <v>769254.5</v>
      </c>
      <c r="AP95" s="2">
        <f t="shared" si="4"/>
        <v>832807.5</v>
      </c>
      <c r="AQ95" s="2" t="str">
        <f t="shared" si="4"/>
        <v/>
      </c>
      <c r="AR95" s="2" t="str">
        <f t="shared" si="4"/>
        <v/>
      </c>
      <c r="AS95" s="2" t="str">
        <f t="shared" si="4"/>
        <v/>
      </c>
      <c r="AT95" s="2" t="str">
        <f t="shared" si="4"/>
        <v/>
      </c>
      <c r="AU95" s="2" t="str">
        <f t="shared" si="4"/>
        <v/>
      </c>
      <c r="AV95" s="2" t="str">
        <f t="shared" si="4"/>
        <v/>
      </c>
      <c r="AW95" s="2" t="str">
        <f t="shared" si="4"/>
        <v/>
      </c>
    </row>
    <row r="96" spans="1:49" x14ac:dyDescent="0.3">
      <c r="A96" s="2">
        <v>13</v>
      </c>
      <c r="B96" s="2" t="s">
        <v>118</v>
      </c>
      <c r="C96" s="10">
        <f t="shared" si="5"/>
        <v>928137</v>
      </c>
      <c r="D96" s="10">
        <f t="shared" si="6"/>
        <v>991690</v>
      </c>
      <c r="E96" s="3" t="s">
        <v>119</v>
      </c>
      <c r="F96" s="11">
        <f t="shared" si="7"/>
        <v>959913.5</v>
      </c>
      <c r="G96" s="7"/>
      <c r="H96" s="1" t="s">
        <v>119</v>
      </c>
      <c r="I96" s="2">
        <f t="shared" si="8"/>
        <v>0</v>
      </c>
      <c r="J96" s="2">
        <f t="shared" si="2"/>
        <v>0</v>
      </c>
      <c r="K96" s="2">
        <f t="shared" si="2"/>
        <v>0</v>
      </c>
      <c r="L96" s="2">
        <f t="shared" si="2"/>
        <v>0</v>
      </c>
      <c r="M96" s="2">
        <f t="shared" si="2"/>
        <v>0</v>
      </c>
      <c r="N96" s="2">
        <f t="shared" si="2"/>
        <v>0</v>
      </c>
      <c r="O96" s="2">
        <f t="shared" si="2"/>
        <v>0</v>
      </c>
      <c r="P96" s="2">
        <f t="shared" si="2"/>
        <v>0</v>
      </c>
      <c r="Q96" s="2">
        <f t="shared" si="2"/>
        <v>0</v>
      </c>
      <c r="R96" s="2">
        <f t="shared" si="2"/>
        <v>0</v>
      </c>
      <c r="S96" s="2">
        <f t="shared" si="2"/>
        <v>2</v>
      </c>
      <c r="T96" s="2">
        <f t="shared" si="2"/>
        <v>0</v>
      </c>
      <c r="U96" s="2">
        <f t="shared" si="2"/>
        <v>1</v>
      </c>
      <c r="V96" s="2">
        <f t="shared" si="2"/>
        <v>0</v>
      </c>
      <c r="W96" s="2">
        <f t="shared" si="2"/>
        <v>0</v>
      </c>
      <c r="X96" s="2">
        <f t="shared" si="2"/>
        <v>0</v>
      </c>
      <c r="Y96" s="2">
        <f t="shared" si="2"/>
        <v>0</v>
      </c>
      <c r="Z96" s="2">
        <f t="shared" si="2"/>
        <v>0</v>
      </c>
      <c r="AA96" s="2">
        <f t="shared" si="2"/>
        <v>0</v>
      </c>
      <c r="AC96" s="1" t="s">
        <v>119</v>
      </c>
      <c r="AD96" s="3">
        <f t="shared" si="3"/>
        <v>832807.5</v>
      </c>
      <c r="AE96" s="2" t="str">
        <f t="shared" si="9"/>
        <v/>
      </c>
      <c r="AF96" s="2" t="str">
        <f t="shared" si="4"/>
        <v/>
      </c>
      <c r="AG96" s="2" t="str">
        <f t="shared" si="4"/>
        <v/>
      </c>
      <c r="AH96" s="2" t="str">
        <f t="shared" si="4"/>
        <v/>
      </c>
      <c r="AI96" s="2" t="str">
        <f t="shared" si="4"/>
        <v/>
      </c>
      <c r="AJ96" s="2" t="str">
        <f t="shared" si="4"/>
        <v/>
      </c>
      <c r="AK96" s="2" t="str">
        <f t="shared" si="4"/>
        <v/>
      </c>
      <c r="AL96" s="2" t="str">
        <f t="shared" si="4"/>
        <v/>
      </c>
      <c r="AM96" s="2" t="str">
        <f t="shared" si="4"/>
        <v/>
      </c>
      <c r="AN96" s="2" t="str">
        <f t="shared" si="4"/>
        <v/>
      </c>
      <c r="AO96" s="2">
        <f t="shared" si="4"/>
        <v>769254.5</v>
      </c>
      <c r="AP96" s="2" t="str">
        <f t="shared" si="4"/>
        <v/>
      </c>
      <c r="AQ96" s="2">
        <f t="shared" si="4"/>
        <v>896360.5</v>
      </c>
      <c r="AR96" s="2" t="str">
        <f t="shared" si="4"/>
        <v/>
      </c>
      <c r="AS96" s="2" t="str">
        <f t="shared" si="4"/>
        <v/>
      </c>
      <c r="AT96" s="2" t="str">
        <f t="shared" si="4"/>
        <v/>
      </c>
      <c r="AU96" s="2" t="str">
        <f t="shared" si="4"/>
        <v/>
      </c>
      <c r="AV96" s="2" t="str">
        <f t="shared" si="4"/>
        <v/>
      </c>
      <c r="AW96" s="2" t="str">
        <f t="shared" si="4"/>
        <v/>
      </c>
    </row>
    <row r="97" spans="1:49" x14ac:dyDescent="0.3">
      <c r="A97" s="2">
        <v>14</v>
      </c>
      <c r="B97" s="2" t="s">
        <v>120</v>
      </c>
      <c r="C97" s="10">
        <f t="shared" si="5"/>
        <v>991690</v>
      </c>
      <c r="D97" s="10">
        <f t="shared" si="6"/>
        <v>1055243</v>
      </c>
      <c r="E97" s="3" t="s">
        <v>121</v>
      </c>
      <c r="F97" s="11">
        <f t="shared" si="7"/>
        <v>1023466.5</v>
      </c>
      <c r="G97" s="7"/>
      <c r="H97" s="1" t="s">
        <v>121</v>
      </c>
      <c r="I97" s="2">
        <f t="shared" si="8"/>
        <v>0</v>
      </c>
      <c r="J97" s="2">
        <f t="shared" si="2"/>
        <v>0</v>
      </c>
      <c r="K97" s="2">
        <f t="shared" si="2"/>
        <v>0</v>
      </c>
      <c r="L97" s="2">
        <f t="shared" si="2"/>
        <v>0</v>
      </c>
      <c r="M97" s="2">
        <f t="shared" ref="M97:AA101" si="10">COUNTIFS($D$107:$D$177,$H97,$E$107:$E$177,M$82)</f>
        <v>0</v>
      </c>
      <c r="N97" s="2">
        <f t="shared" si="10"/>
        <v>0</v>
      </c>
      <c r="O97" s="2">
        <f t="shared" si="10"/>
        <v>0</v>
      </c>
      <c r="P97" s="2">
        <f t="shared" si="10"/>
        <v>0</v>
      </c>
      <c r="Q97" s="2">
        <f t="shared" si="10"/>
        <v>0</v>
      </c>
      <c r="R97" s="2">
        <f t="shared" si="10"/>
        <v>0</v>
      </c>
      <c r="S97" s="2">
        <f t="shared" si="10"/>
        <v>0</v>
      </c>
      <c r="T97" s="2">
        <f t="shared" si="10"/>
        <v>0</v>
      </c>
      <c r="U97" s="2">
        <f t="shared" si="10"/>
        <v>0</v>
      </c>
      <c r="V97" s="2">
        <f t="shared" si="10"/>
        <v>0</v>
      </c>
      <c r="W97" s="2">
        <f t="shared" si="10"/>
        <v>0</v>
      </c>
      <c r="X97" s="2">
        <f t="shared" si="10"/>
        <v>1</v>
      </c>
      <c r="Y97" s="2">
        <f t="shared" si="10"/>
        <v>0</v>
      </c>
      <c r="Z97" s="2">
        <f t="shared" si="10"/>
        <v>0</v>
      </c>
      <c r="AA97" s="2">
        <f t="shared" si="10"/>
        <v>0</v>
      </c>
      <c r="AC97" s="1" t="s">
        <v>121</v>
      </c>
      <c r="AD97" s="3">
        <f t="shared" si="3"/>
        <v>1087019.5</v>
      </c>
      <c r="AE97" s="2" t="str">
        <f t="shared" si="9"/>
        <v/>
      </c>
      <c r="AF97" s="2" t="str">
        <f t="shared" si="4"/>
        <v/>
      </c>
      <c r="AG97" s="2" t="str">
        <f t="shared" si="4"/>
        <v/>
      </c>
      <c r="AH97" s="2" t="str">
        <f t="shared" si="4"/>
        <v/>
      </c>
      <c r="AI97" s="2" t="str">
        <f t="shared" ref="AI97:AI101" si="11">IF(M97&gt;0,1*VLOOKUP(M$82,$E$82:$F$101,2,0),"")</f>
        <v/>
      </c>
      <c r="AJ97" s="2" t="str">
        <f t="shared" ref="AJ97:AJ101" si="12">IF(N97&gt;0,1*VLOOKUP(N$82,$E$82:$F$101,2,0),"")</f>
        <v/>
      </c>
      <c r="AK97" s="2" t="str">
        <f t="shared" ref="AK97:AK101" si="13">IF(O97&gt;0,1*VLOOKUP(O$82,$E$82:$F$101,2,0),"")</f>
        <v/>
      </c>
      <c r="AL97" s="2" t="str">
        <f t="shared" ref="AL97:AL101" si="14">IF(P97&gt;0,1*VLOOKUP(P$82,$E$82:$F$101,2,0),"")</f>
        <v/>
      </c>
      <c r="AM97" s="2" t="str">
        <f t="shared" ref="AM97:AM101" si="15">IF(Q97&gt;0,1*VLOOKUP(Q$82,$E$82:$F$101,2,0),"")</f>
        <v/>
      </c>
      <c r="AN97" s="2" t="str">
        <f t="shared" ref="AN97:AN101" si="16">IF(R97&gt;0,1*VLOOKUP(R$82,$E$82:$F$101,2,0),"")</f>
        <v/>
      </c>
      <c r="AO97" s="2" t="str">
        <f t="shared" ref="AO97:AO101" si="17">IF(S97&gt;0,1*VLOOKUP(S$82,$E$82:$F$101,2,0),"")</f>
        <v/>
      </c>
      <c r="AP97" s="2" t="str">
        <f t="shared" ref="AP97:AP101" si="18">IF(T97&gt;0,1*VLOOKUP(T$82,$E$82:$F$101,2,0),"")</f>
        <v/>
      </c>
      <c r="AQ97" s="2" t="str">
        <f t="shared" ref="AQ97:AQ101" si="19">IF(U97&gt;0,1*VLOOKUP(U$82,$E$82:$F$101,2,0),"")</f>
        <v/>
      </c>
      <c r="AR97" s="2" t="str">
        <f t="shared" ref="AR97:AR101" si="20">IF(V97&gt;0,1*VLOOKUP(V$82,$E$82:$F$101,2,0),"")</f>
        <v/>
      </c>
      <c r="AS97" s="2" t="str">
        <f t="shared" ref="AS97:AS101" si="21">IF(W97&gt;0,1*VLOOKUP(W$82,$E$82:$F$101,2,0),"")</f>
        <v/>
      </c>
      <c r="AT97" s="2">
        <f t="shared" ref="AT97:AT101" si="22">IF(X97&gt;0,1*VLOOKUP(X$82,$E$82:$F$101,2,0),"")</f>
        <v>1087019.5</v>
      </c>
      <c r="AU97" s="2" t="str">
        <f t="shared" ref="AU97:AU101" si="23">IF(Y97&gt;0,1*VLOOKUP(Y$82,$E$82:$F$101,2,0),"")</f>
        <v/>
      </c>
      <c r="AV97" s="2" t="str">
        <f t="shared" ref="AV97:AV101" si="24">IF(Z97&gt;0,1*VLOOKUP(Z$82,$E$82:$F$101,2,0),"")</f>
        <v/>
      </c>
      <c r="AW97" s="2" t="str">
        <f t="shared" ref="AW97:AW101" si="25">IF(AA97&gt;0,1*VLOOKUP(AA$82,$E$82:$F$101,2,0),"")</f>
        <v/>
      </c>
    </row>
    <row r="98" spans="1:49" x14ac:dyDescent="0.3">
      <c r="A98" s="2">
        <v>15</v>
      </c>
      <c r="B98" s="2" t="s">
        <v>122</v>
      </c>
      <c r="C98" s="10">
        <f t="shared" si="5"/>
        <v>1055243</v>
      </c>
      <c r="D98" s="10">
        <f t="shared" si="6"/>
        <v>1118796</v>
      </c>
      <c r="E98" s="3" t="s">
        <v>123</v>
      </c>
      <c r="F98" s="11">
        <f t="shared" si="7"/>
        <v>1087019.5</v>
      </c>
      <c r="G98" s="7"/>
      <c r="H98" s="1" t="s">
        <v>123</v>
      </c>
      <c r="I98" s="2">
        <f t="shared" si="8"/>
        <v>0</v>
      </c>
      <c r="J98" s="2">
        <f t="shared" si="8"/>
        <v>0</v>
      </c>
      <c r="K98" s="2">
        <f t="shared" si="8"/>
        <v>0</v>
      </c>
      <c r="L98" s="2">
        <f t="shared" si="8"/>
        <v>0</v>
      </c>
      <c r="M98" s="2">
        <f t="shared" si="8"/>
        <v>0</v>
      </c>
      <c r="N98" s="2">
        <f t="shared" si="8"/>
        <v>0</v>
      </c>
      <c r="O98" s="2">
        <f t="shared" si="8"/>
        <v>0</v>
      </c>
      <c r="P98" s="2">
        <f t="shared" si="8"/>
        <v>0</v>
      </c>
      <c r="Q98" s="2">
        <f t="shared" si="8"/>
        <v>0</v>
      </c>
      <c r="R98" s="2">
        <f t="shared" si="8"/>
        <v>1</v>
      </c>
      <c r="S98" s="2">
        <f t="shared" si="8"/>
        <v>0</v>
      </c>
      <c r="T98" s="2">
        <f t="shared" si="8"/>
        <v>0</v>
      </c>
      <c r="U98" s="2">
        <f t="shared" si="8"/>
        <v>0</v>
      </c>
      <c r="V98" s="2">
        <f t="shared" si="8"/>
        <v>0</v>
      </c>
      <c r="W98" s="2">
        <f t="shared" si="8"/>
        <v>0</v>
      </c>
      <c r="X98" s="2">
        <f t="shared" si="8"/>
        <v>0</v>
      </c>
      <c r="Y98" s="2">
        <f t="shared" si="10"/>
        <v>0</v>
      </c>
      <c r="Z98" s="2">
        <f t="shared" si="10"/>
        <v>0</v>
      </c>
      <c r="AA98" s="2">
        <f t="shared" si="10"/>
        <v>0</v>
      </c>
      <c r="AC98" s="1" t="s">
        <v>123</v>
      </c>
      <c r="AD98" s="3">
        <f t="shared" si="3"/>
        <v>705701.5</v>
      </c>
      <c r="AE98" s="2" t="str">
        <f t="shared" si="9"/>
        <v/>
      </c>
      <c r="AF98" s="2" t="str">
        <f t="shared" ref="AF98:AF101" si="26">IF(J98&gt;0,1*VLOOKUP(J$82,$E$82:$F$101,2,0),"")</f>
        <v/>
      </c>
      <c r="AG98" s="2" t="str">
        <f t="shared" ref="AG98:AG101" si="27">IF(K98&gt;0,1*VLOOKUP(K$82,$E$82:$F$101,2,0),"")</f>
        <v/>
      </c>
      <c r="AH98" s="2" t="str">
        <f t="shared" ref="AH98:AH101" si="28">IF(L98&gt;0,1*VLOOKUP(L$82,$E$82:$F$101,2,0),"")</f>
        <v/>
      </c>
      <c r="AI98" s="2" t="str">
        <f t="shared" si="11"/>
        <v/>
      </c>
      <c r="AJ98" s="2" t="str">
        <f t="shared" si="12"/>
        <v/>
      </c>
      <c r="AK98" s="2" t="str">
        <f t="shared" si="13"/>
        <v/>
      </c>
      <c r="AL98" s="2" t="str">
        <f t="shared" si="14"/>
        <v/>
      </c>
      <c r="AM98" s="2" t="str">
        <f t="shared" si="15"/>
        <v/>
      </c>
      <c r="AN98" s="2">
        <f t="shared" si="16"/>
        <v>705701.5</v>
      </c>
      <c r="AO98" s="2" t="str">
        <f t="shared" si="17"/>
        <v/>
      </c>
      <c r="AP98" s="2" t="str">
        <f t="shared" si="18"/>
        <v/>
      </c>
      <c r="AQ98" s="2" t="str">
        <f t="shared" si="19"/>
        <v/>
      </c>
      <c r="AR98" s="2" t="str">
        <f t="shared" si="20"/>
        <v/>
      </c>
      <c r="AS98" s="2" t="str">
        <f t="shared" si="21"/>
        <v/>
      </c>
      <c r="AT98" s="2" t="str">
        <f t="shared" si="22"/>
        <v/>
      </c>
      <c r="AU98" s="2" t="str">
        <f t="shared" si="23"/>
        <v/>
      </c>
      <c r="AV98" s="2" t="str">
        <f t="shared" si="24"/>
        <v/>
      </c>
      <c r="AW98" s="2" t="str">
        <f t="shared" si="25"/>
        <v/>
      </c>
    </row>
    <row r="99" spans="1:49" x14ac:dyDescent="0.3">
      <c r="A99" s="2">
        <v>16</v>
      </c>
      <c r="B99" s="2" t="s">
        <v>124</v>
      </c>
      <c r="C99" s="10">
        <f>$C$76+A99*$C$75</f>
        <v>1118796</v>
      </c>
      <c r="D99" s="10">
        <f t="shared" si="6"/>
        <v>1182349</v>
      </c>
      <c r="E99" s="3" t="s">
        <v>125</v>
      </c>
      <c r="F99" s="11">
        <f t="shared" si="7"/>
        <v>1150572.5</v>
      </c>
      <c r="G99" s="7"/>
      <c r="H99" s="1" t="s">
        <v>125</v>
      </c>
      <c r="I99" s="2">
        <f t="shared" si="8"/>
        <v>0</v>
      </c>
      <c r="J99" s="2">
        <f t="shared" si="8"/>
        <v>0</v>
      </c>
      <c r="K99" s="2">
        <f t="shared" si="8"/>
        <v>0</v>
      </c>
      <c r="L99" s="2">
        <f t="shared" si="8"/>
        <v>0</v>
      </c>
      <c r="M99" s="2">
        <f t="shared" si="8"/>
        <v>0</v>
      </c>
      <c r="N99" s="2">
        <f t="shared" si="8"/>
        <v>0</v>
      </c>
      <c r="O99" s="2">
        <f t="shared" si="8"/>
        <v>0</v>
      </c>
      <c r="P99" s="2">
        <f t="shared" si="8"/>
        <v>0</v>
      </c>
      <c r="Q99" s="2">
        <f t="shared" si="8"/>
        <v>0</v>
      </c>
      <c r="R99" s="2">
        <f t="shared" si="8"/>
        <v>0</v>
      </c>
      <c r="S99" s="2">
        <f t="shared" si="8"/>
        <v>0</v>
      </c>
      <c r="T99" s="2">
        <f t="shared" si="8"/>
        <v>0</v>
      </c>
      <c r="U99" s="2">
        <f t="shared" si="8"/>
        <v>2</v>
      </c>
      <c r="V99" s="2">
        <f t="shared" si="8"/>
        <v>0</v>
      </c>
      <c r="W99" s="2">
        <f t="shared" si="8"/>
        <v>0</v>
      </c>
      <c r="X99" s="2">
        <f t="shared" si="8"/>
        <v>0</v>
      </c>
      <c r="Y99" s="2">
        <f t="shared" si="10"/>
        <v>0</v>
      </c>
      <c r="Z99" s="2">
        <f t="shared" si="10"/>
        <v>0</v>
      </c>
      <c r="AA99" s="2">
        <f t="shared" si="10"/>
        <v>0</v>
      </c>
      <c r="AC99" s="1" t="s">
        <v>125</v>
      </c>
      <c r="AD99" s="3">
        <f t="shared" si="3"/>
        <v>896360.5</v>
      </c>
      <c r="AE99" s="2" t="str">
        <f t="shared" si="9"/>
        <v/>
      </c>
      <c r="AF99" s="2" t="str">
        <f t="shared" si="26"/>
        <v/>
      </c>
      <c r="AG99" s="2" t="str">
        <f t="shared" si="27"/>
        <v/>
      </c>
      <c r="AH99" s="2" t="str">
        <f t="shared" si="28"/>
        <v/>
      </c>
      <c r="AI99" s="2" t="str">
        <f t="shared" si="11"/>
        <v/>
      </c>
      <c r="AJ99" s="2" t="str">
        <f t="shared" si="12"/>
        <v/>
      </c>
      <c r="AK99" s="2" t="str">
        <f t="shared" si="13"/>
        <v/>
      </c>
      <c r="AL99" s="2" t="str">
        <f t="shared" si="14"/>
        <v/>
      </c>
      <c r="AM99" s="2" t="str">
        <f t="shared" si="15"/>
        <v/>
      </c>
      <c r="AN99" s="2" t="str">
        <f t="shared" si="16"/>
        <v/>
      </c>
      <c r="AO99" s="2" t="str">
        <f t="shared" si="17"/>
        <v/>
      </c>
      <c r="AP99" s="2" t="str">
        <f t="shared" si="18"/>
        <v/>
      </c>
      <c r="AQ99" s="2">
        <f t="shared" si="19"/>
        <v>896360.5</v>
      </c>
      <c r="AR99" s="2" t="str">
        <f t="shared" si="20"/>
        <v/>
      </c>
      <c r="AS99" s="2" t="str">
        <f t="shared" si="21"/>
        <v/>
      </c>
      <c r="AT99" s="2" t="str">
        <f t="shared" si="22"/>
        <v/>
      </c>
      <c r="AU99" s="2" t="str">
        <f t="shared" si="23"/>
        <v/>
      </c>
      <c r="AV99" s="2" t="str">
        <f t="shared" si="24"/>
        <v/>
      </c>
      <c r="AW99" s="2" t="str">
        <f t="shared" si="25"/>
        <v/>
      </c>
    </row>
    <row r="100" spans="1:49" x14ac:dyDescent="0.3">
      <c r="A100" s="2">
        <v>17</v>
      </c>
      <c r="B100" s="2" t="s">
        <v>126</v>
      </c>
      <c r="C100" s="10">
        <f t="shared" si="5"/>
        <v>1182349</v>
      </c>
      <c r="D100" s="10">
        <f t="shared" si="6"/>
        <v>1245902</v>
      </c>
      <c r="E100" s="3" t="s">
        <v>127</v>
      </c>
      <c r="F100" s="11">
        <f t="shared" si="7"/>
        <v>1214125.5</v>
      </c>
      <c r="G100" s="7"/>
      <c r="H100" s="1" t="s">
        <v>127</v>
      </c>
      <c r="I100" s="2">
        <f t="shared" si="8"/>
        <v>0</v>
      </c>
      <c r="J100" s="2">
        <f t="shared" si="8"/>
        <v>0</v>
      </c>
      <c r="K100" s="2">
        <f t="shared" si="8"/>
        <v>0</v>
      </c>
      <c r="L100" s="2">
        <f t="shared" si="8"/>
        <v>0</v>
      </c>
      <c r="M100" s="2">
        <f t="shared" si="8"/>
        <v>0</v>
      </c>
      <c r="N100" s="2">
        <f t="shared" si="8"/>
        <v>0</v>
      </c>
      <c r="O100" s="2">
        <f t="shared" si="8"/>
        <v>0</v>
      </c>
      <c r="P100" s="2">
        <f t="shared" si="8"/>
        <v>0</v>
      </c>
      <c r="Q100" s="2">
        <f t="shared" si="8"/>
        <v>0</v>
      </c>
      <c r="R100" s="2">
        <f t="shared" si="8"/>
        <v>0</v>
      </c>
      <c r="S100" s="2">
        <f t="shared" si="8"/>
        <v>0</v>
      </c>
      <c r="T100" s="2">
        <f t="shared" si="8"/>
        <v>0</v>
      </c>
      <c r="U100" s="2">
        <f t="shared" si="8"/>
        <v>0</v>
      </c>
      <c r="V100" s="2">
        <f t="shared" si="8"/>
        <v>0</v>
      </c>
      <c r="W100" s="2">
        <f t="shared" si="8"/>
        <v>0</v>
      </c>
      <c r="X100" s="2">
        <f t="shared" si="8"/>
        <v>0</v>
      </c>
      <c r="Y100" s="2">
        <f t="shared" si="10"/>
        <v>0</v>
      </c>
      <c r="Z100" s="2">
        <f t="shared" si="10"/>
        <v>0</v>
      </c>
      <c r="AA100" s="2">
        <f t="shared" si="10"/>
        <v>0</v>
      </c>
      <c r="AC100" s="1" t="s">
        <v>127</v>
      </c>
      <c r="AD100" s="3">
        <f t="shared" si="3"/>
        <v>0</v>
      </c>
      <c r="AE100" s="2" t="str">
        <f t="shared" si="9"/>
        <v/>
      </c>
      <c r="AF100" s="2" t="str">
        <f t="shared" si="26"/>
        <v/>
      </c>
      <c r="AG100" s="2" t="str">
        <f t="shared" si="27"/>
        <v/>
      </c>
      <c r="AH100" s="2" t="str">
        <f t="shared" si="28"/>
        <v/>
      </c>
      <c r="AI100" s="2" t="str">
        <f t="shared" si="11"/>
        <v/>
      </c>
      <c r="AJ100" s="2" t="str">
        <f t="shared" si="12"/>
        <v/>
      </c>
      <c r="AK100" s="2" t="str">
        <f t="shared" si="13"/>
        <v/>
      </c>
      <c r="AL100" s="2" t="str">
        <f t="shared" si="14"/>
        <v/>
      </c>
      <c r="AM100" s="2" t="str">
        <f t="shared" si="15"/>
        <v/>
      </c>
      <c r="AN100" s="2" t="str">
        <f t="shared" si="16"/>
        <v/>
      </c>
      <c r="AO100" s="2" t="str">
        <f t="shared" si="17"/>
        <v/>
      </c>
      <c r="AP100" s="2" t="str">
        <f t="shared" si="18"/>
        <v/>
      </c>
      <c r="AQ100" s="2" t="str">
        <f t="shared" si="19"/>
        <v/>
      </c>
      <c r="AR100" s="2" t="str">
        <f t="shared" si="20"/>
        <v/>
      </c>
      <c r="AS100" s="2" t="str">
        <f t="shared" si="21"/>
        <v/>
      </c>
      <c r="AT100" s="2" t="str">
        <f t="shared" si="22"/>
        <v/>
      </c>
      <c r="AU100" s="2" t="str">
        <f t="shared" si="23"/>
        <v/>
      </c>
      <c r="AV100" s="2" t="str">
        <f t="shared" si="24"/>
        <v/>
      </c>
      <c r="AW100" s="2" t="str">
        <f t="shared" si="25"/>
        <v/>
      </c>
    </row>
    <row r="101" spans="1:49" x14ac:dyDescent="0.3">
      <c r="A101" s="2">
        <v>18</v>
      </c>
      <c r="B101" s="2" t="s">
        <v>136</v>
      </c>
      <c r="C101" s="10">
        <f t="shared" si="5"/>
        <v>1245902</v>
      </c>
      <c r="D101" s="10">
        <f t="shared" si="6"/>
        <v>1309455</v>
      </c>
      <c r="E101" s="3" t="s">
        <v>137</v>
      </c>
      <c r="F101" s="11">
        <f t="shared" si="7"/>
        <v>1277678.5</v>
      </c>
      <c r="G101" s="7"/>
      <c r="H101" s="1" t="s">
        <v>137</v>
      </c>
      <c r="I101" s="2">
        <f t="shared" si="8"/>
        <v>0</v>
      </c>
      <c r="J101" s="2">
        <f t="shared" si="8"/>
        <v>0</v>
      </c>
      <c r="K101" s="2">
        <f t="shared" si="8"/>
        <v>0</v>
      </c>
      <c r="L101" s="2">
        <f t="shared" si="8"/>
        <v>0</v>
      </c>
      <c r="M101" s="2">
        <f t="shared" si="8"/>
        <v>0</v>
      </c>
      <c r="N101" s="2">
        <f t="shared" si="8"/>
        <v>0</v>
      </c>
      <c r="O101" s="2">
        <f t="shared" si="8"/>
        <v>0</v>
      </c>
      <c r="P101" s="2">
        <f t="shared" si="8"/>
        <v>0</v>
      </c>
      <c r="Q101" s="2">
        <f t="shared" si="8"/>
        <v>0</v>
      </c>
      <c r="R101" s="2">
        <f t="shared" si="8"/>
        <v>0</v>
      </c>
      <c r="S101" s="2">
        <f t="shared" si="8"/>
        <v>0</v>
      </c>
      <c r="T101" s="2">
        <f t="shared" si="8"/>
        <v>0</v>
      </c>
      <c r="U101" s="2">
        <f t="shared" si="8"/>
        <v>0</v>
      </c>
      <c r="V101" s="2">
        <f t="shared" si="8"/>
        <v>1</v>
      </c>
      <c r="W101" s="2">
        <f t="shared" si="8"/>
        <v>0</v>
      </c>
      <c r="X101" s="2">
        <f t="shared" si="8"/>
        <v>0</v>
      </c>
      <c r="Y101" s="2">
        <f t="shared" si="10"/>
        <v>0</v>
      </c>
      <c r="Z101" s="2">
        <f t="shared" si="10"/>
        <v>0</v>
      </c>
      <c r="AA101" s="2">
        <f t="shared" si="10"/>
        <v>0</v>
      </c>
      <c r="AC101" s="1" t="s">
        <v>137</v>
      </c>
      <c r="AD101" s="3">
        <f t="shared" si="3"/>
        <v>959913.5</v>
      </c>
      <c r="AE101" s="2" t="str">
        <f t="shared" si="9"/>
        <v/>
      </c>
      <c r="AF101" s="2" t="str">
        <f t="shared" si="26"/>
        <v/>
      </c>
      <c r="AG101" s="2" t="str">
        <f t="shared" si="27"/>
        <v/>
      </c>
      <c r="AH101" s="2" t="str">
        <f t="shared" si="28"/>
        <v/>
      </c>
      <c r="AI101" s="2" t="str">
        <f t="shared" si="11"/>
        <v/>
      </c>
      <c r="AJ101" s="2" t="str">
        <f t="shared" si="12"/>
        <v/>
      </c>
      <c r="AK101" s="2" t="str">
        <f t="shared" si="13"/>
        <v/>
      </c>
      <c r="AL101" s="2" t="str">
        <f t="shared" si="14"/>
        <v/>
      </c>
      <c r="AM101" s="2" t="str">
        <f t="shared" si="15"/>
        <v/>
      </c>
      <c r="AN101" s="2" t="str">
        <f t="shared" si="16"/>
        <v/>
      </c>
      <c r="AO101" s="2" t="str">
        <f t="shared" si="17"/>
        <v/>
      </c>
      <c r="AP101" s="2" t="str">
        <f t="shared" si="18"/>
        <v/>
      </c>
      <c r="AQ101" s="2" t="str">
        <f t="shared" si="19"/>
        <v/>
      </c>
      <c r="AR101" s="2">
        <f t="shared" si="20"/>
        <v>959913.5</v>
      </c>
      <c r="AS101" s="2" t="str">
        <f t="shared" si="21"/>
        <v/>
      </c>
      <c r="AT101" s="2" t="str">
        <f t="shared" si="22"/>
        <v/>
      </c>
      <c r="AU101" s="2" t="str">
        <f t="shared" si="23"/>
        <v/>
      </c>
      <c r="AV101" s="2" t="str">
        <f t="shared" si="24"/>
        <v/>
      </c>
      <c r="AW101" s="2" t="str">
        <f t="shared" si="25"/>
        <v/>
      </c>
    </row>
    <row r="103" spans="1:49" x14ac:dyDescent="0.3">
      <c r="A103" s="5" t="s">
        <v>128</v>
      </c>
    </row>
    <row r="105" spans="1:49" x14ac:dyDescent="0.3">
      <c r="A105" s="1" t="s">
        <v>77</v>
      </c>
      <c r="B105" s="1" t="s">
        <v>78</v>
      </c>
      <c r="C105" s="1" t="s">
        <v>128</v>
      </c>
      <c r="D105" s="1" t="s">
        <v>129</v>
      </c>
      <c r="E105" s="1" t="s">
        <v>130</v>
      </c>
      <c r="F105" s="1" t="s">
        <v>131</v>
      </c>
      <c r="G105" s="1" t="s">
        <v>132</v>
      </c>
      <c r="H105" s="1" t="s">
        <v>133</v>
      </c>
      <c r="I105" s="1" t="s">
        <v>134</v>
      </c>
      <c r="J105" s="1" t="s">
        <v>139</v>
      </c>
    </row>
    <row r="106" spans="1:49" x14ac:dyDescent="0.3">
      <c r="A106" s="2">
        <v>1</v>
      </c>
      <c r="B106" s="10">
        <f>B2</f>
        <v>597558</v>
      </c>
      <c r="C106" s="2" t="str">
        <f>VLOOKUP(B106,$C$82:$E$101,3,1)</f>
        <v>A08</v>
      </c>
      <c r="D106" s="2"/>
      <c r="E106" s="2"/>
      <c r="F106" s="2"/>
      <c r="H106" s="2"/>
      <c r="I106" s="2"/>
      <c r="J106" s="2"/>
    </row>
    <row r="107" spans="1:49" x14ac:dyDescent="0.3">
      <c r="A107" s="2">
        <v>2</v>
      </c>
      <c r="B107" s="10">
        <f t="shared" ref="B107:B170" si="29">B3</f>
        <v>513852</v>
      </c>
      <c r="C107" s="2" t="str">
        <f t="shared" ref="C107:C170" si="30">VLOOKUP(B107,$C$82:$E$101,3,1)</f>
        <v>A07</v>
      </c>
      <c r="D107" s="2" t="str">
        <f>C106</f>
        <v>A08</v>
      </c>
      <c r="E107" s="2" t="str">
        <f>C107</f>
        <v>A07</v>
      </c>
      <c r="F107" s="2" t="str">
        <f t="shared" ref="F107:F170" si="31">D107&amp;"=&gt;"&amp;E107</f>
        <v>A08=&gt;A07</v>
      </c>
      <c r="G107" s="11">
        <f t="shared" ref="G107:G138" si="32">VLOOKUP(D107,$AC$82:$AW$101,2,0)</f>
        <v>356160</v>
      </c>
      <c r="H107" s="2">
        <f t="shared" ref="H107:H170" si="33">ABS(B107-G107)</f>
        <v>157692</v>
      </c>
      <c r="I107" s="12">
        <f>H107/(B107*72)*100</f>
        <v>0.42622519065152353</v>
      </c>
      <c r="J107" s="16">
        <f>SUM(I107:I117)</f>
        <v>2.3635061625231351</v>
      </c>
    </row>
    <row r="108" spans="1:49" x14ac:dyDescent="0.3">
      <c r="A108" s="2">
        <v>3</v>
      </c>
      <c r="B108" s="10">
        <f t="shared" si="29"/>
        <v>576438</v>
      </c>
      <c r="C108" s="2" t="str">
        <f t="shared" si="30"/>
        <v>A08</v>
      </c>
      <c r="D108" s="2" t="str">
        <f t="shared" ref="D108:D171" si="34">C107</f>
        <v>A07</v>
      </c>
      <c r="E108" s="2" t="str">
        <f t="shared" ref="E108:E173" si="35">C108</f>
        <v>A08</v>
      </c>
      <c r="F108" s="2" t="str">
        <f t="shared" si="31"/>
        <v>A07=&gt;A08</v>
      </c>
      <c r="G108" s="11">
        <f t="shared" si="32"/>
        <v>472673.83333333331</v>
      </c>
      <c r="H108" s="2">
        <f t="shared" si="33"/>
        <v>103764.16666666669</v>
      </c>
      <c r="I108" s="12">
        <f t="shared" ref="I108:I171" si="36">H108/(B108*72)*100</f>
        <v>0.25001283424782572</v>
      </c>
      <c r="J108" s="16"/>
    </row>
    <row r="109" spans="1:49" x14ac:dyDescent="0.3">
      <c r="A109" s="2">
        <v>4</v>
      </c>
      <c r="B109" s="10">
        <f t="shared" si="29"/>
        <v>534395</v>
      </c>
      <c r="C109" s="2" t="str">
        <f t="shared" si="30"/>
        <v>A07</v>
      </c>
      <c r="D109" s="2" t="str">
        <f t="shared" si="34"/>
        <v>A08</v>
      </c>
      <c r="E109" s="2" t="str">
        <f t="shared" si="35"/>
        <v>A07</v>
      </c>
      <c r="F109" s="2" t="str">
        <f t="shared" si="31"/>
        <v>A08=&gt;A07</v>
      </c>
      <c r="G109" s="11">
        <f t="shared" si="32"/>
        <v>356160</v>
      </c>
      <c r="H109" s="2">
        <f t="shared" si="33"/>
        <v>178235</v>
      </c>
      <c r="I109" s="12">
        <f t="shared" si="36"/>
        <v>0.46323152557773017</v>
      </c>
      <c r="J109" s="16"/>
    </row>
    <row r="110" spans="1:49" x14ac:dyDescent="0.3">
      <c r="A110" s="2">
        <v>5</v>
      </c>
      <c r="B110" s="10">
        <f t="shared" si="29"/>
        <v>647790</v>
      </c>
      <c r="C110" s="2" t="str">
        <f t="shared" si="30"/>
        <v>A09</v>
      </c>
      <c r="D110" s="2" t="str">
        <f t="shared" si="34"/>
        <v>A07</v>
      </c>
      <c r="E110" s="2" t="str">
        <f t="shared" si="35"/>
        <v>A09</v>
      </c>
      <c r="F110" s="2" t="str">
        <f t="shared" si="31"/>
        <v>A07=&gt;A09</v>
      </c>
      <c r="G110" s="11">
        <f t="shared" si="32"/>
        <v>472673.83333333331</v>
      </c>
      <c r="H110" s="2">
        <f t="shared" si="33"/>
        <v>175116.16666666669</v>
      </c>
      <c r="I110" s="12">
        <f t="shared" si="36"/>
        <v>0.37545639504800654</v>
      </c>
      <c r="J110" s="16"/>
    </row>
    <row r="111" spans="1:49" x14ac:dyDescent="0.3">
      <c r="A111" s="2">
        <v>6</v>
      </c>
      <c r="B111" s="10">
        <f t="shared" si="29"/>
        <v>1035563</v>
      </c>
      <c r="C111" s="2" t="str">
        <f t="shared" si="30"/>
        <v>A15</v>
      </c>
      <c r="D111" s="2" t="str">
        <f t="shared" si="34"/>
        <v>A09</v>
      </c>
      <c r="E111" s="2" t="str">
        <f t="shared" si="35"/>
        <v>A15</v>
      </c>
      <c r="F111" s="2" t="str">
        <f t="shared" si="31"/>
        <v>A09=&gt;A15</v>
      </c>
      <c r="G111" s="11">
        <f t="shared" si="32"/>
        <v>832807.5</v>
      </c>
      <c r="H111" s="2">
        <f t="shared" si="33"/>
        <v>202755.5</v>
      </c>
      <c r="I111" s="12">
        <f t="shared" si="36"/>
        <v>0.27193406978726659</v>
      </c>
      <c r="J111" s="16"/>
    </row>
    <row r="112" spans="1:49" x14ac:dyDescent="0.3">
      <c r="A112" s="2">
        <v>7</v>
      </c>
      <c r="B112" s="10">
        <f t="shared" si="29"/>
        <v>1084950</v>
      </c>
      <c r="C112" s="2" t="str">
        <f t="shared" si="30"/>
        <v>A16</v>
      </c>
      <c r="D112" s="2" t="str">
        <f t="shared" si="34"/>
        <v>A15</v>
      </c>
      <c r="E112" s="2" t="str">
        <f t="shared" si="35"/>
        <v>A16</v>
      </c>
      <c r="F112" s="2" t="str">
        <f t="shared" si="31"/>
        <v>A15=&gt;A16</v>
      </c>
      <c r="G112" s="11">
        <f t="shared" si="32"/>
        <v>1087019.5</v>
      </c>
      <c r="H112" s="2">
        <f t="shared" si="33"/>
        <v>2069.5</v>
      </c>
      <c r="I112" s="12">
        <f t="shared" si="36"/>
        <v>2.6492516296193883E-3</v>
      </c>
      <c r="J112" s="16"/>
    </row>
    <row r="113" spans="1:10" x14ac:dyDescent="0.3">
      <c r="A113" s="2">
        <v>8</v>
      </c>
      <c r="B113" s="10">
        <f t="shared" si="29"/>
        <v>704662</v>
      </c>
      <c r="C113" s="2" t="str">
        <f t="shared" si="30"/>
        <v>A10</v>
      </c>
      <c r="D113" s="2" t="str">
        <f t="shared" si="34"/>
        <v>A16</v>
      </c>
      <c r="E113" s="2" t="str">
        <f t="shared" si="35"/>
        <v>A10</v>
      </c>
      <c r="F113" s="2" t="str">
        <f t="shared" si="31"/>
        <v>A16=&gt;A10</v>
      </c>
      <c r="G113" s="11">
        <f t="shared" si="32"/>
        <v>705701.5</v>
      </c>
      <c r="H113" s="2">
        <f t="shared" si="33"/>
        <v>1039.5</v>
      </c>
      <c r="I113" s="12">
        <f t="shared" si="36"/>
        <v>2.0488546281763453E-3</v>
      </c>
      <c r="J113" s="16"/>
    </row>
    <row r="114" spans="1:10" x14ac:dyDescent="0.3">
      <c r="A114" s="2">
        <v>9</v>
      </c>
      <c r="B114" s="10">
        <f t="shared" si="29"/>
        <v>725240</v>
      </c>
      <c r="C114" s="2" t="str">
        <f t="shared" si="30"/>
        <v>A10</v>
      </c>
      <c r="D114" s="2" t="str">
        <f t="shared" si="34"/>
        <v>A10</v>
      </c>
      <c r="E114" s="2" t="str">
        <f t="shared" si="35"/>
        <v>A10</v>
      </c>
      <c r="F114" s="2" t="str">
        <f t="shared" si="31"/>
        <v>A10=&gt;A10</v>
      </c>
      <c r="G114" s="11">
        <f t="shared" si="32"/>
        <v>769254.5</v>
      </c>
      <c r="H114" s="2">
        <f t="shared" si="33"/>
        <v>44014.5</v>
      </c>
      <c r="I114" s="12">
        <f t="shared" si="36"/>
        <v>8.4291062269041969E-2</v>
      </c>
      <c r="J114" s="16"/>
    </row>
    <row r="115" spans="1:10" x14ac:dyDescent="0.3">
      <c r="A115" s="2">
        <v>10</v>
      </c>
      <c r="B115" s="10">
        <f t="shared" si="29"/>
        <v>685244</v>
      </c>
      <c r="C115" s="2" t="str">
        <f t="shared" si="30"/>
        <v>A10</v>
      </c>
      <c r="D115" s="2" t="str">
        <f t="shared" si="34"/>
        <v>A10</v>
      </c>
      <c r="E115" s="2" t="str">
        <f t="shared" si="35"/>
        <v>A10</v>
      </c>
      <c r="F115" s="2" t="str">
        <f t="shared" si="31"/>
        <v>A10=&gt;A10</v>
      </c>
      <c r="G115" s="11">
        <f t="shared" si="32"/>
        <v>769254.5</v>
      </c>
      <c r="H115" s="2">
        <f t="shared" si="33"/>
        <v>84010.5</v>
      </c>
      <c r="I115" s="12">
        <f t="shared" si="36"/>
        <v>0.17027693784987535</v>
      </c>
      <c r="J115" s="16"/>
    </row>
    <row r="116" spans="1:10" x14ac:dyDescent="0.3">
      <c r="A116" s="2">
        <v>11</v>
      </c>
      <c r="B116" s="10">
        <f t="shared" si="29"/>
        <v>655962</v>
      </c>
      <c r="C116" s="2" t="str">
        <f t="shared" si="30"/>
        <v>A09</v>
      </c>
      <c r="D116" s="2" t="str">
        <f t="shared" si="34"/>
        <v>A10</v>
      </c>
      <c r="E116" s="2" t="str">
        <f t="shared" si="35"/>
        <v>A09</v>
      </c>
      <c r="F116" s="2" t="str">
        <f t="shared" si="31"/>
        <v>A10=&gt;A09</v>
      </c>
      <c r="G116" s="11">
        <f t="shared" si="32"/>
        <v>769254.5</v>
      </c>
      <c r="H116" s="2">
        <f t="shared" si="33"/>
        <v>113292.5</v>
      </c>
      <c r="I116" s="12">
        <f t="shared" si="36"/>
        <v>0.23987775884036644</v>
      </c>
      <c r="J116" s="16"/>
    </row>
    <row r="117" spans="1:10" x14ac:dyDescent="0.3">
      <c r="A117" s="2">
        <v>12</v>
      </c>
      <c r="B117" s="10">
        <f t="shared" si="29"/>
        <v>882026</v>
      </c>
      <c r="C117" s="2" t="str">
        <f t="shared" si="30"/>
        <v>A13</v>
      </c>
      <c r="D117" s="2" t="str">
        <f t="shared" si="34"/>
        <v>A09</v>
      </c>
      <c r="E117" s="2" t="str">
        <f t="shared" si="35"/>
        <v>A13</v>
      </c>
      <c r="F117" s="2" t="str">
        <f t="shared" si="31"/>
        <v>A09=&gt;A13</v>
      </c>
      <c r="G117" s="11">
        <f t="shared" si="32"/>
        <v>832807.5</v>
      </c>
      <c r="H117" s="2">
        <f t="shared" si="33"/>
        <v>49218.5</v>
      </c>
      <c r="I117" s="12">
        <f t="shared" si="36"/>
        <v>7.750228199370289E-2</v>
      </c>
      <c r="J117" s="16"/>
    </row>
    <row r="118" spans="1:10" x14ac:dyDescent="0.3">
      <c r="A118" s="2">
        <v>13</v>
      </c>
      <c r="B118" s="10">
        <f t="shared" si="29"/>
        <v>658308</v>
      </c>
      <c r="C118" s="2" t="str">
        <f t="shared" si="30"/>
        <v>A09</v>
      </c>
      <c r="D118" s="2" t="str">
        <f t="shared" si="34"/>
        <v>A13</v>
      </c>
      <c r="E118" s="2" t="str">
        <f t="shared" si="35"/>
        <v>A09</v>
      </c>
      <c r="F118" s="2" t="str">
        <f t="shared" si="31"/>
        <v>A13=&gt;A09</v>
      </c>
      <c r="G118" s="11">
        <f t="shared" si="32"/>
        <v>737478</v>
      </c>
      <c r="H118" s="2">
        <f t="shared" si="33"/>
        <v>79170</v>
      </c>
      <c r="I118" s="12">
        <f t="shared" si="36"/>
        <v>0.16703174400635165</v>
      </c>
      <c r="J118" s="16">
        <f>SUM(I118:I129)</f>
        <v>3.0974755978482893</v>
      </c>
    </row>
    <row r="119" spans="1:10" x14ac:dyDescent="0.3">
      <c r="A119" s="2">
        <v>14</v>
      </c>
      <c r="B119" s="10">
        <f t="shared" si="29"/>
        <v>520462</v>
      </c>
      <c r="C119" s="2" t="str">
        <f t="shared" si="30"/>
        <v>A07</v>
      </c>
      <c r="D119" s="2" t="str">
        <f t="shared" si="34"/>
        <v>A09</v>
      </c>
      <c r="E119" s="2" t="str">
        <f t="shared" si="35"/>
        <v>A07</v>
      </c>
      <c r="F119" s="2" t="str">
        <f t="shared" si="31"/>
        <v>A09=&gt;A07</v>
      </c>
      <c r="G119" s="11">
        <f t="shared" si="32"/>
        <v>832807.5</v>
      </c>
      <c r="H119" s="2">
        <f t="shared" si="33"/>
        <v>312345.5</v>
      </c>
      <c r="I119" s="12">
        <f t="shared" si="36"/>
        <v>0.8335155966130946</v>
      </c>
      <c r="J119" s="16"/>
    </row>
    <row r="120" spans="1:10" x14ac:dyDescent="0.3">
      <c r="A120" s="2">
        <v>15</v>
      </c>
      <c r="B120" s="10">
        <f t="shared" si="29"/>
        <v>618834</v>
      </c>
      <c r="C120" s="2" t="str">
        <f t="shared" si="30"/>
        <v>A09</v>
      </c>
      <c r="D120" s="2" t="str">
        <f t="shared" si="34"/>
        <v>A07</v>
      </c>
      <c r="E120" s="2" t="str">
        <f t="shared" si="35"/>
        <v>A09</v>
      </c>
      <c r="F120" s="2" t="str">
        <f t="shared" si="31"/>
        <v>A07=&gt;A09</v>
      </c>
      <c r="G120" s="11">
        <f t="shared" si="32"/>
        <v>472673.83333333331</v>
      </c>
      <c r="H120" s="2">
        <f t="shared" si="33"/>
        <v>146160.16666666669</v>
      </c>
      <c r="I120" s="12">
        <f t="shared" si="36"/>
        <v>0.32803664873210187</v>
      </c>
      <c r="J120" s="16"/>
    </row>
    <row r="121" spans="1:10" x14ac:dyDescent="0.3">
      <c r="A121" s="2">
        <v>16</v>
      </c>
      <c r="B121" s="10">
        <f t="shared" si="29"/>
        <v>705710</v>
      </c>
      <c r="C121" s="2" t="str">
        <f t="shared" si="30"/>
        <v>A10</v>
      </c>
      <c r="D121" s="2" t="str">
        <f t="shared" si="34"/>
        <v>A09</v>
      </c>
      <c r="E121" s="2" t="str">
        <f t="shared" si="35"/>
        <v>A10</v>
      </c>
      <c r="F121" s="2" t="str">
        <f t="shared" si="31"/>
        <v>A09=&gt;A10</v>
      </c>
      <c r="G121" s="11">
        <f t="shared" si="32"/>
        <v>832807.5</v>
      </c>
      <c r="H121" s="2">
        <f t="shared" si="33"/>
        <v>127097.5</v>
      </c>
      <c r="I121" s="12">
        <f t="shared" si="36"/>
        <v>0.25013717469719227</v>
      </c>
      <c r="J121" s="16"/>
    </row>
    <row r="122" spans="1:10" x14ac:dyDescent="0.3">
      <c r="A122" s="2">
        <v>17</v>
      </c>
      <c r="B122" s="10">
        <f t="shared" si="29"/>
        <v>646467</v>
      </c>
      <c r="C122" s="2" t="str">
        <f t="shared" si="30"/>
        <v>A09</v>
      </c>
      <c r="D122" s="2" t="str">
        <f t="shared" si="34"/>
        <v>A10</v>
      </c>
      <c r="E122" s="2" t="str">
        <f t="shared" si="35"/>
        <v>A09</v>
      </c>
      <c r="F122" s="2" t="str">
        <f t="shared" si="31"/>
        <v>A10=&gt;A09</v>
      </c>
      <c r="G122" s="11">
        <f t="shared" si="32"/>
        <v>769254.5</v>
      </c>
      <c r="H122" s="2">
        <f t="shared" si="33"/>
        <v>122787.5</v>
      </c>
      <c r="I122" s="12">
        <f t="shared" si="36"/>
        <v>0.26380030913324959</v>
      </c>
      <c r="J122" s="16"/>
    </row>
    <row r="123" spans="1:10" x14ac:dyDescent="0.3">
      <c r="A123" s="2">
        <v>18</v>
      </c>
      <c r="B123" s="10">
        <f t="shared" si="29"/>
        <v>659718</v>
      </c>
      <c r="C123" s="2" t="str">
        <f t="shared" si="30"/>
        <v>A09</v>
      </c>
      <c r="D123" s="2" t="str">
        <f t="shared" si="34"/>
        <v>A09</v>
      </c>
      <c r="E123" s="2" t="str">
        <f t="shared" si="35"/>
        <v>A09</v>
      </c>
      <c r="F123" s="2" t="str">
        <f t="shared" si="31"/>
        <v>A09=&gt;A09</v>
      </c>
      <c r="G123" s="11">
        <f t="shared" si="32"/>
        <v>832807.5</v>
      </c>
      <c r="H123" s="2">
        <f t="shared" si="33"/>
        <v>173089.5</v>
      </c>
      <c r="I123" s="12">
        <f t="shared" si="36"/>
        <v>0.36440127953661011</v>
      </c>
      <c r="J123" s="16"/>
    </row>
    <row r="124" spans="1:10" x14ac:dyDescent="0.3">
      <c r="A124" s="2">
        <v>19</v>
      </c>
      <c r="B124" s="10">
        <f t="shared" si="29"/>
        <v>890368</v>
      </c>
      <c r="C124" s="2" t="str">
        <f t="shared" si="30"/>
        <v>A13</v>
      </c>
      <c r="D124" s="2" t="str">
        <f t="shared" si="34"/>
        <v>A09</v>
      </c>
      <c r="E124" s="2" t="str">
        <f t="shared" si="35"/>
        <v>A13</v>
      </c>
      <c r="F124" s="2" t="str">
        <f t="shared" si="31"/>
        <v>A09=&gt;A13</v>
      </c>
      <c r="G124" s="11">
        <f t="shared" si="32"/>
        <v>832807.5</v>
      </c>
      <c r="H124" s="2">
        <f t="shared" si="33"/>
        <v>57560.5</v>
      </c>
      <c r="I124" s="12">
        <f t="shared" si="36"/>
        <v>8.9788872566050087E-2</v>
      </c>
      <c r="J124" s="16"/>
    </row>
    <row r="125" spans="1:10" x14ac:dyDescent="0.3">
      <c r="A125" s="2">
        <v>20</v>
      </c>
      <c r="B125" s="10">
        <f t="shared" si="29"/>
        <v>790323</v>
      </c>
      <c r="C125" s="2" t="str">
        <f t="shared" si="30"/>
        <v>A11</v>
      </c>
      <c r="D125" s="2" t="str">
        <f t="shared" si="34"/>
        <v>A13</v>
      </c>
      <c r="E125" s="2" t="str">
        <f t="shared" si="35"/>
        <v>A11</v>
      </c>
      <c r="F125" s="2" t="str">
        <f t="shared" si="31"/>
        <v>A13=&gt;A11</v>
      </c>
      <c r="G125" s="11">
        <f t="shared" si="32"/>
        <v>737478</v>
      </c>
      <c r="H125" s="2">
        <f t="shared" si="33"/>
        <v>52845</v>
      </c>
      <c r="I125" s="12">
        <f t="shared" si="36"/>
        <v>9.2868148001935075E-2</v>
      </c>
      <c r="J125" s="16"/>
    </row>
    <row r="126" spans="1:10" x14ac:dyDescent="0.3">
      <c r="A126" s="2">
        <v>21</v>
      </c>
      <c r="B126" s="10">
        <f t="shared" si="29"/>
        <v>832026</v>
      </c>
      <c r="C126" s="2" t="str">
        <f t="shared" si="30"/>
        <v>A12</v>
      </c>
      <c r="D126" s="2" t="str">
        <f t="shared" si="34"/>
        <v>A11</v>
      </c>
      <c r="E126" s="2" t="str">
        <f t="shared" si="35"/>
        <v>A12</v>
      </c>
      <c r="F126" s="2" t="str">
        <f t="shared" si="31"/>
        <v>A11=&gt;A12</v>
      </c>
      <c r="G126" s="11">
        <f t="shared" si="32"/>
        <v>781965.1</v>
      </c>
      <c r="H126" s="2">
        <f t="shared" si="33"/>
        <v>50060.900000000023</v>
      </c>
      <c r="I126" s="12">
        <f t="shared" si="36"/>
        <v>8.3565931566775331E-2</v>
      </c>
      <c r="J126" s="16"/>
    </row>
    <row r="127" spans="1:10" x14ac:dyDescent="0.3">
      <c r="A127" s="2">
        <v>22</v>
      </c>
      <c r="B127" s="10">
        <f t="shared" si="29"/>
        <v>732720</v>
      </c>
      <c r="C127" s="2" t="str">
        <f t="shared" si="30"/>
        <v>A10</v>
      </c>
      <c r="D127" s="2" t="str">
        <f t="shared" si="34"/>
        <v>A12</v>
      </c>
      <c r="E127" s="2" t="str">
        <f t="shared" si="35"/>
        <v>A10</v>
      </c>
      <c r="F127" s="2" t="str">
        <f t="shared" si="31"/>
        <v>A12=&gt;A10</v>
      </c>
      <c r="G127" s="11">
        <f t="shared" si="32"/>
        <v>912248.75</v>
      </c>
      <c r="H127" s="2">
        <f t="shared" si="33"/>
        <v>179528.75</v>
      </c>
      <c r="I127" s="12">
        <f t="shared" si="36"/>
        <v>0.34030118750834032</v>
      </c>
      <c r="J127" s="16"/>
    </row>
    <row r="128" spans="1:10" x14ac:dyDescent="0.3">
      <c r="A128" s="2">
        <v>23</v>
      </c>
      <c r="B128" s="10">
        <f t="shared" si="29"/>
        <v>741649</v>
      </c>
      <c r="C128" s="2" t="str">
        <f t="shared" si="30"/>
        <v>A11</v>
      </c>
      <c r="D128" s="2" t="str">
        <f t="shared" si="34"/>
        <v>A10</v>
      </c>
      <c r="E128" s="2" t="str">
        <f t="shared" si="35"/>
        <v>A11</v>
      </c>
      <c r="F128" s="2" t="str">
        <f t="shared" si="31"/>
        <v>A10=&gt;A11</v>
      </c>
      <c r="G128" s="11">
        <f t="shared" si="32"/>
        <v>769254.5</v>
      </c>
      <c r="H128" s="2">
        <f t="shared" si="33"/>
        <v>27605.5</v>
      </c>
      <c r="I128" s="12">
        <f t="shared" si="36"/>
        <v>5.1696924316249629E-2</v>
      </c>
      <c r="J128" s="16"/>
    </row>
    <row r="129" spans="1:10" x14ac:dyDescent="0.3">
      <c r="A129" s="2">
        <v>24</v>
      </c>
      <c r="B129" s="10">
        <f t="shared" si="29"/>
        <v>939048</v>
      </c>
      <c r="C129" s="2" t="str">
        <f t="shared" si="30"/>
        <v>A14</v>
      </c>
      <c r="D129" s="2" t="str">
        <f t="shared" si="34"/>
        <v>A11</v>
      </c>
      <c r="E129" s="2" t="str">
        <f t="shared" si="35"/>
        <v>A14</v>
      </c>
      <c r="F129" s="2" t="str">
        <f t="shared" si="31"/>
        <v>A11=&gt;A14</v>
      </c>
      <c r="G129" s="11">
        <f t="shared" si="32"/>
        <v>781965.1</v>
      </c>
      <c r="H129" s="2">
        <f t="shared" si="33"/>
        <v>157082.90000000002</v>
      </c>
      <c r="I129" s="12">
        <f t="shared" si="36"/>
        <v>0.23233178117033898</v>
      </c>
      <c r="J129" s="16"/>
    </row>
    <row r="130" spans="1:10" x14ac:dyDescent="0.3">
      <c r="A130" s="2">
        <v>25</v>
      </c>
      <c r="B130" s="10">
        <f t="shared" si="29"/>
        <v>743456</v>
      </c>
      <c r="C130" s="2" t="str">
        <f t="shared" si="30"/>
        <v>A11</v>
      </c>
      <c r="D130" s="2" t="str">
        <f t="shared" si="34"/>
        <v>A14</v>
      </c>
      <c r="E130" s="2" t="str">
        <f t="shared" si="35"/>
        <v>A11</v>
      </c>
      <c r="F130" s="2" t="str">
        <f t="shared" si="31"/>
        <v>A14=&gt;A11</v>
      </c>
      <c r="G130" s="11">
        <f t="shared" si="32"/>
        <v>832807.5</v>
      </c>
      <c r="H130" s="2">
        <f t="shared" si="33"/>
        <v>89351.5</v>
      </c>
      <c r="I130" s="12">
        <f t="shared" si="36"/>
        <v>0.16692219251113119</v>
      </c>
      <c r="J130" s="16">
        <f>SUM(I130:I141)</f>
        <v>1.4747781811551404</v>
      </c>
    </row>
    <row r="131" spans="1:10" x14ac:dyDescent="0.3">
      <c r="A131" s="2">
        <v>26</v>
      </c>
      <c r="B131" s="10">
        <f t="shared" si="29"/>
        <v>655719</v>
      </c>
      <c r="C131" s="2" t="str">
        <f t="shared" si="30"/>
        <v>A09</v>
      </c>
      <c r="D131" s="2" t="str">
        <f t="shared" si="34"/>
        <v>A11</v>
      </c>
      <c r="E131" s="2" t="str">
        <f t="shared" si="35"/>
        <v>A09</v>
      </c>
      <c r="F131" s="2" t="str">
        <f t="shared" si="31"/>
        <v>A11=&gt;A09</v>
      </c>
      <c r="G131" s="11">
        <f t="shared" si="32"/>
        <v>781965.1</v>
      </c>
      <c r="H131" s="2">
        <f t="shared" si="33"/>
        <v>126246.09999999998</v>
      </c>
      <c r="I131" s="12">
        <f t="shared" si="36"/>
        <v>0.26740388116793251</v>
      </c>
      <c r="J131" s="16"/>
    </row>
    <row r="132" spans="1:10" x14ac:dyDescent="0.3">
      <c r="A132" s="2">
        <v>27</v>
      </c>
      <c r="B132" s="10">
        <f t="shared" si="29"/>
        <v>762622</v>
      </c>
      <c r="C132" s="2" t="str">
        <f t="shared" si="30"/>
        <v>A11</v>
      </c>
      <c r="D132" s="2" t="str">
        <f t="shared" si="34"/>
        <v>A09</v>
      </c>
      <c r="E132" s="2" t="str">
        <f t="shared" si="35"/>
        <v>A11</v>
      </c>
      <c r="F132" s="2" t="str">
        <f t="shared" si="31"/>
        <v>A09=&gt;A11</v>
      </c>
      <c r="G132" s="11">
        <f t="shared" si="32"/>
        <v>832807.5</v>
      </c>
      <c r="H132" s="2">
        <f t="shared" si="33"/>
        <v>70185.5</v>
      </c>
      <c r="I132" s="12">
        <f t="shared" si="36"/>
        <v>0.1278219892831719</v>
      </c>
      <c r="J132" s="16"/>
    </row>
    <row r="133" spans="1:10" x14ac:dyDescent="0.3">
      <c r="A133" s="2">
        <v>28</v>
      </c>
      <c r="B133" s="10">
        <f t="shared" si="29"/>
        <v>777287</v>
      </c>
      <c r="C133" s="2" t="str">
        <f t="shared" si="30"/>
        <v>A11</v>
      </c>
      <c r="D133" s="2" t="str">
        <f t="shared" si="34"/>
        <v>A11</v>
      </c>
      <c r="E133" s="2" t="str">
        <f t="shared" si="35"/>
        <v>A11</v>
      </c>
      <c r="F133" s="2" t="str">
        <f t="shared" si="31"/>
        <v>A11=&gt;A11</v>
      </c>
      <c r="G133" s="11">
        <f t="shared" si="32"/>
        <v>781965.1</v>
      </c>
      <c r="H133" s="2">
        <f t="shared" si="33"/>
        <v>4678.0999999999767</v>
      </c>
      <c r="I133" s="12">
        <f t="shared" si="36"/>
        <v>8.3590245444875293E-3</v>
      </c>
      <c r="J133" s="16"/>
    </row>
    <row r="134" spans="1:10" x14ac:dyDescent="0.3">
      <c r="A134" s="2">
        <v>29</v>
      </c>
      <c r="B134" s="10">
        <f t="shared" si="29"/>
        <v>682521</v>
      </c>
      <c r="C134" s="2" t="str">
        <f t="shared" si="30"/>
        <v>A10</v>
      </c>
      <c r="D134" s="2" t="str">
        <f t="shared" si="34"/>
        <v>A11</v>
      </c>
      <c r="E134" s="2" t="str">
        <f t="shared" si="35"/>
        <v>A10</v>
      </c>
      <c r="F134" s="2" t="str">
        <f t="shared" si="31"/>
        <v>A11=&gt;A10</v>
      </c>
      <c r="G134" s="11">
        <f t="shared" si="32"/>
        <v>781965.1</v>
      </c>
      <c r="H134" s="2">
        <f t="shared" si="33"/>
        <v>99444.099999999977</v>
      </c>
      <c r="I134" s="12">
        <f t="shared" si="36"/>
        <v>0.20236271932373584</v>
      </c>
      <c r="J134" s="16"/>
    </row>
    <row r="135" spans="1:10" x14ac:dyDescent="0.3">
      <c r="A135" s="2">
        <v>30</v>
      </c>
      <c r="B135" s="10">
        <f t="shared" si="29"/>
        <v>1156151</v>
      </c>
      <c r="C135" s="2" t="str">
        <f t="shared" si="30"/>
        <v>A17</v>
      </c>
      <c r="D135" s="2" t="str">
        <f t="shared" si="34"/>
        <v>A10</v>
      </c>
      <c r="E135" s="2" t="str">
        <f t="shared" si="35"/>
        <v>A17</v>
      </c>
      <c r="F135" s="2" t="str">
        <f t="shared" si="31"/>
        <v>A10=&gt;A17</v>
      </c>
      <c r="G135" s="11">
        <f t="shared" si="32"/>
        <v>769254.5</v>
      </c>
      <c r="H135" s="2">
        <f t="shared" si="33"/>
        <v>386896.5</v>
      </c>
      <c r="I135" s="12">
        <f t="shared" si="36"/>
        <v>0.46478033578658845</v>
      </c>
      <c r="J135" s="16"/>
    </row>
    <row r="136" spans="1:10" x14ac:dyDescent="0.3">
      <c r="A136" s="2">
        <v>31</v>
      </c>
      <c r="B136" s="10">
        <f t="shared" si="29"/>
        <v>906347</v>
      </c>
      <c r="C136" s="2" t="str">
        <f t="shared" si="30"/>
        <v>A13</v>
      </c>
      <c r="D136" s="2" t="str">
        <f t="shared" si="34"/>
        <v>A17</v>
      </c>
      <c r="E136" s="2" t="str">
        <f t="shared" si="35"/>
        <v>A13</v>
      </c>
      <c r="F136" s="2" t="str">
        <f t="shared" si="31"/>
        <v>A17=&gt;A13</v>
      </c>
      <c r="G136" s="11">
        <f t="shared" si="32"/>
        <v>896360.5</v>
      </c>
      <c r="H136" s="2">
        <f t="shared" si="33"/>
        <v>9986.5</v>
      </c>
      <c r="I136" s="12">
        <f t="shared" si="36"/>
        <v>1.5303342857524646E-2</v>
      </c>
      <c r="J136" s="16"/>
    </row>
    <row r="137" spans="1:10" x14ac:dyDescent="0.3">
      <c r="A137" s="2">
        <v>32</v>
      </c>
      <c r="B137" s="10">
        <f t="shared" si="29"/>
        <v>770364</v>
      </c>
      <c r="C137" s="2" t="str">
        <f t="shared" si="30"/>
        <v>A11</v>
      </c>
      <c r="D137" s="2" t="str">
        <f t="shared" si="34"/>
        <v>A13</v>
      </c>
      <c r="E137" s="2" t="str">
        <f t="shared" si="35"/>
        <v>A11</v>
      </c>
      <c r="F137" s="2" t="str">
        <f t="shared" si="31"/>
        <v>A13=&gt;A11</v>
      </c>
      <c r="G137" s="11">
        <f t="shared" si="32"/>
        <v>737478</v>
      </c>
      <c r="H137" s="2">
        <f t="shared" si="33"/>
        <v>32886</v>
      </c>
      <c r="I137" s="12">
        <f t="shared" si="36"/>
        <v>5.929015374550213E-2</v>
      </c>
      <c r="J137" s="16"/>
    </row>
    <row r="138" spans="1:10" x14ac:dyDescent="0.3">
      <c r="A138" s="2">
        <v>33</v>
      </c>
      <c r="B138" s="10">
        <f t="shared" si="29"/>
        <v>774144</v>
      </c>
      <c r="C138" s="2" t="str">
        <f t="shared" si="30"/>
        <v>A11</v>
      </c>
      <c r="D138" s="2" t="str">
        <f t="shared" si="34"/>
        <v>A11</v>
      </c>
      <c r="E138" s="2" t="str">
        <f t="shared" si="35"/>
        <v>A11</v>
      </c>
      <c r="F138" s="2" t="str">
        <f t="shared" si="31"/>
        <v>A11=&gt;A11</v>
      </c>
      <c r="G138" s="11">
        <f t="shared" si="32"/>
        <v>781965.1</v>
      </c>
      <c r="H138" s="2">
        <f t="shared" si="33"/>
        <v>7821.0999999999767</v>
      </c>
      <c r="I138" s="12">
        <f t="shared" si="36"/>
        <v>1.4031806600437201E-2</v>
      </c>
      <c r="J138" s="16"/>
    </row>
    <row r="139" spans="1:10" x14ac:dyDescent="0.3">
      <c r="A139" s="2">
        <v>34</v>
      </c>
      <c r="B139" s="10">
        <f t="shared" si="29"/>
        <v>762124</v>
      </c>
      <c r="C139" s="2" t="str">
        <f t="shared" si="30"/>
        <v>A11</v>
      </c>
      <c r="D139" s="2" t="str">
        <f t="shared" si="34"/>
        <v>A11</v>
      </c>
      <c r="E139" s="2" t="str">
        <f t="shared" si="35"/>
        <v>A11</v>
      </c>
      <c r="F139" s="2" t="str">
        <f t="shared" si="31"/>
        <v>A11=&gt;A11</v>
      </c>
      <c r="G139" s="11">
        <f t="shared" ref="G139:G170" si="37">VLOOKUP(D139,$AC$82:$AW$101,2,0)</f>
        <v>781965.1</v>
      </c>
      <c r="H139" s="2">
        <f t="shared" si="33"/>
        <v>19841.099999999977</v>
      </c>
      <c r="I139" s="12">
        <f t="shared" si="36"/>
        <v>3.6158267333574724E-2</v>
      </c>
      <c r="J139" s="16"/>
    </row>
    <row r="140" spans="1:10" x14ac:dyDescent="0.3">
      <c r="A140" s="2">
        <v>35</v>
      </c>
      <c r="B140" s="10">
        <f t="shared" si="29"/>
        <v>806397</v>
      </c>
      <c r="C140" s="2" t="str">
        <f t="shared" si="30"/>
        <v>A12</v>
      </c>
      <c r="D140" s="2" t="str">
        <f t="shared" si="34"/>
        <v>A11</v>
      </c>
      <c r="E140" s="2" t="str">
        <f t="shared" si="35"/>
        <v>A12</v>
      </c>
      <c r="F140" s="2" t="str">
        <f t="shared" si="31"/>
        <v>A11=&gt;A12</v>
      </c>
      <c r="G140" s="11">
        <f t="shared" si="37"/>
        <v>781965.1</v>
      </c>
      <c r="H140" s="2">
        <f t="shared" si="33"/>
        <v>24431.900000000023</v>
      </c>
      <c r="I140" s="12">
        <f t="shared" si="36"/>
        <v>4.2080010769440457E-2</v>
      </c>
      <c r="J140" s="16"/>
    </row>
    <row r="141" spans="1:10" x14ac:dyDescent="0.3">
      <c r="A141" s="2">
        <v>36</v>
      </c>
      <c r="B141" s="10">
        <f t="shared" si="29"/>
        <v>960859</v>
      </c>
      <c r="C141" s="2" t="str">
        <f t="shared" si="30"/>
        <v>A14</v>
      </c>
      <c r="D141" s="2" t="str">
        <f t="shared" si="34"/>
        <v>A12</v>
      </c>
      <c r="E141" s="2" t="str">
        <f t="shared" si="35"/>
        <v>A14</v>
      </c>
      <c r="F141" s="2" t="str">
        <f t="shared" si="31"/>
        <v>A12=&gt;A14</v>
      </c>
      <c r="G141" s="11">
        <f t="shared" si="37"/>
        <v>912248.75</v>
      </c>
      <c r="H141" s="2">
        <f t="shared" si="33"/>
        <v>48610.25</v>
      </c>
      <c r="I141" s="12">
        <f t="shared" si="36"/>
        <v>7.0264457231613703E-2</v>
      </c>
      <c r="J141" s="16"/>
    </row>
    <row r="142" spans="1:10" x14ac:dyDescent="0.3">
      <c r="A142" s="2">
        <v>37</v>
      </c>
      <c r="B142" s="10">
        <f t="shared" si="29"/>
        <v>793527</v>
      </c>
      <c r="C142" s="2" t="str">
        <f t="shared" si="30"/>
        <v>A11</v>
      </c>
      <c r="D142" s="2" t="str">
        <f t="shared" si="34"/>
        <v>A14</v>
      </c>
      <c r="E142" s="2" t="str">
        <f t="shared" si="35"/>
        <v>A11</v>
      </c>
      <c r="F142" s="2" t="str">
        <f t="shared" si="31"/>
        <v>A14=&gt;A11</v>
      </c>
      <c r="G142" s="11">
        <f t="shared" si="37"/>
        <v>832807.5</v>
      </c>
      <c r="H142" s="2">
        <f t="shared" si="33"/>
        <v>39280.5</v>
      </c>
      <c r="I142" s="12">
        <f t="shared" si="36"/>
        <v>6.8751598874392431E-2</v>
      </c>
      <c r="J142" s="16">
        <f>SUM(I142:I153)</f>
        <v>1.8486415434957553</v>
      </c>
    </row>
    <row r="143" spans="1:10" x14ac:dyDescent="0.3">
      <c r="A143" s="2">
        <v>38</v>
      </c>
      <c r="B143" s="10">
        <f t="shared" si="29"/>
        <v>692113</v>
      </c>
      <c r="C143" s="2" t="str">
        <f t="shared" si="30"/>
        <v>A10</v>
      </c>
      <c r="D143" s="2" t="str">
        <f t="shared" si="34"/>
        <v>A11</v>
      </c>
      <c r="E143" s="2" t="str">
        <f t="shared" si="35"/>
        <v>A10</v>
      </c>
      <c r="F143" s="2" t="str">
        <f t="shared" si="31"/>
        <v>A11=&gt;A10</v>
      </c>
      <c r="G143" s="11">
        <f t="shared" si="37"/>
        <v>781965.1</v>
      </c>
      <c r="H143" s="2">
        <f t="shared" si="33"/>
        <v>89852.099999999977</v>
      </c>
      <c r="I143" s="12">
        <f t="shared" si="36"/>
        <v>0.18030954964483156</v>
      </c>
      <c r="J143" s="16"/>
    </row>
    <row r="144" spans="1:10" x14ac:dyDescent="0.3">
      <c r="A144" s="2">
        <v>39</v>
      </c>
      <c r="B144" s="10">
        <f t="shared" si="29"/>
        <v>787616</v>
      </c>
      <c r="C144" s="2" t="str">
        <f t="shared" si="30"/>
        <v>A11</v>
      </c>
      <c r="D144" s="2" t="str">
        <f t="shared" si="34"/>
        <v>A10</v>
      </c>
      <c r="E144" s="2" t="str">
        <f t="shared" si="35"/>
        <v>A11</v>
      </c>
      <c r="F144" s="2" t="str">
        <f t="shared" si="31"/>
        <v>A10=&gt;A11</v>
      </c>
      <c r="G144" s="11">
        <f t="shared" si="37"/>
        <v>769254.5</v>
      </c>
      <c r="H144" s="2">
        <f t="shared" si="33"/>
        <v>18361.5</v>
      </c>
      <c r="I144" s="12">
        <f t="shared" si="36"/>
        <v>3.2378828430775067E-2</v>
      </c>
      <c r="J144" s="16"/>
    </row>
    <row r="145" spans="1:10" x14ac:dyDescent="0.3">
      <c r="A145" s="2">
        <v>40</v>
      </c>
      <c r="B145" s="10">
        <f t="shared" si="29"/>
        <v>795997</v>
      </c>
      <c r="C145" s="2" t="str">
        <f t="shared" si="30"/>
        <v>A11</v>
      </c>
      <c r="D145" s="2" t="str">
        <f t="shared" si="34"/>
        <v>A11</v>
      </c>
      <c r="E145" s="2" t="str">
        <f t="shared" si="35"/>
        <v>A11</v>
      </c>
      <c r="F145" s="2" t="str">
        <f t="shared" si="31"/>
        <v>A11=&gt;A11</v>
      </c>
      <c r="G145" s="11">
        <f t="shared" si="37"/>
        <v>781965.1</v>
      </c>
      <c r="H145" s="2">
        <f t="shared" si="33"/>
        <v>14031.900000000023</v>
      </c>
      <c r="I145" s="12">
        <f t="shared" si="36"/>
        <v>2.4483446545652848E-2</v>
      </c>
      <c r="J145" s="16"/>
    </row>
    <row r="146" spans="1:10" x14ac:dyDescent="0.3">
      <c r="A146" s="2">
        <v>41</v>
      </c>
      <c r="B146" s="10">
        <f t="shared" si="29"/>
        <v>656082</v>
      </c>
      <c r="C146" s="2" t="str">
        <f t="shared" si="30"/>
        <v>A09</v>
      </c>
      <c r="D146" s="2" t="str">
        <f t="shared" si="34"/>
        <v>A11</v>
      </c>
      <c r="E146" s="2" t="str">
        <f t="shared" si="35"/>
        <v>A09</v>
      </c>
      <c r="F146" s="2" t="str">
        <f t="shared" si="31"/>
        <v>A11=&gt;A09</v>
      </c>
      <c r="G146" s="11">
        <f t="shared" si="37"/>
        <v>781965.1</v>
      </c>
      <c r="H146" s="2">
        <f t="shared" si="33"/>
        <v>125883.09999999998</v>
      </c>
      <c r="I146" s="12">
        <f t="shared" si="36"/>
        <v>0.26648748005415307</v>
      </c>
      <c r="J146" s="16"/>
    </row>
    <row r="147" spans="1:10" x14ac:dyDescent="0.3">
      <c r="A147" s="2">
        <v>42</v>
      </c>
      <c r="B147" s="10">
        <f t="shared" si="29"/>
        <v>1287877</v>
      </c>
      <c r="C147" s="2" t="str">
        <f t="shared" si="30"/>
        <v>A19</v>
      </c>
      <c r="D147" s="2" t="str">
        <f t="shared" si="34"/>
        <v>A09</v>
      </c>
      <c r="E147" s="2" t="str">
        <f t="shared" si="35"/>
        <v>A19</v>
      </c>
      <c r="F147" s="2" t="str">
        <f t="shared" si="31"/>
        <v>A09=&gt;A19</v>
      </c>
      <c r="G147" s="11">
        <f t="shared" si="37"/>
        <v>832807.5</v>
      </c>
      <c r="H147" s="2">
        <f t="shared" si="33"/>
        <v>455069.5</v>
      </c>
      <c r="I147" s="12">
        <f t="shared" si="36"/>
        <v>0.49076190678319609</v>
      </c>
      <c r="J147" s="16"/>
    </row>
    <row r="148" spans="1:10" x14ac:dyDescent="0.3">
      <c r="A148" s="2">
        <v>43</v>
      </c>
      <c r="B148" s="10">
        <f t="shared" si="29"/>
        <v>935930</v>
      </c>
      <c r="C148" s="2" t="str">
        <f t="shared" si="30"/>
        <v>A14</v>
      </c>
      <c r="D148" s="2" t="str">
        <f t="shared" si="34"/>
        <v>A19</v>
      </c>
      <c r="E148" s="2" t="str">
        <f t="shared" si="35"/>
        <v>A14</v>
      </c>
      <c r="F148" s="2" t="str">
        <f t="shared" si="31"/>
        <v>A19=&gt;A14</v>
      </c>
      <c r="G148" s="11">
        <f t="shared" si="37"/>
        <v>959913.5</v>
      </c>
      <c r="H148" s="2">
        <f t="shared" si="33"/>
        <v>23983.5</v>
      </c>
      <c r="I148" s="12">
        <f t="shared" si="36"/>
        <v>3.5590713692975617E-2</v>
      </c>
      <c r="J148" s="16"/>
    </row>
    <row r="149" spans="1:10" x14ac:dyDescent="0.3">
      <c r="A149" s="2">
        <v>44</v>
      </c>
      <c r="B149" s="10">
        <f t="shared" si="29"/>
        <v>925360</v>
      </c>
      <c r="C149" s="2" t="str">
        <f t="shared" si="30"/>
        <v>A13</v>
      </c>
      <c r="D149" s="2" t="str">
        <f t="shared" si="34"/>
        <v>A14</v>
      </c>
      <c r="E149" s="2" t="str">
        <f t="shared" si="35"/>
        <v>A13</v>
      </c>
      <c r="F149" s="2" t="str">
        <f t="shared" si="31"/>
        <v>A14=&gt;A13</v>
      </c>
      <c r="G149" s="11">
        <f t="shared" si="37"/>
        <v>832807.5</v>
      </c>
      <c r="H149" s="2">
        <f t="shared" si="33"/>
        <v>92552.5</v>
      </c>
      <c r="I149" s="12">
        <f t="shared" si="36"/>
        <v>0.13891365402534028</v>
      </c>
      <c r="J149" s="16"/>
    </row>
    <row r="150" spans="1:10" x14ac:dyDescent="0.3">
      <c r="A150" s="2">
        <v>45</v>
      </c>
      <c r="B150" s="10">
        <f t="shared" si="29"/>
        <v>812003</v>
      </c>
      <c r="C150" s="2" t="str">
        <f t="shared" si="30"/>
        <v>A12</v>
      </c>
      <c r="D150" s="2" t="str">
        <f t="shared" si="34"/>
        <v>A13</v>
      </c>
      <c r="E150" s="2" t="str">
        <f t="shared" si="35"/>
        <v>A12</v>
      </c>
      <c r="F150" s="2" t="str">
        <f t="shared" si="31"/>
        <v>A13=&gt;A12</v>
      </c>
      <c r="G150" s="11">
        <f t="shared" si="37"/>
        <v>737478</v>
      </c>
      <c r="H150" s="2">
        <f t="shared" si="33"/>
        <v>74525</v>
      </c>
      <c r="I150" s="12">
        <f t="shared" si="36"/>
        <v>0.12747113550620434</v>
      </c>
      <c r="J150" s="16"/>
    </row>
    <row r="151" spans="1:10" x14ac:dyDescent="0.3">
      <c r="A151" s="2">
        <v>46</v>
      </c>
      <c r="B151" s="10">
        <f>B47</f>
        <v>853007</v>
      </c>
      <c r="C151" s="2" t="str">
        <f>VLOOKUP(B151,$C$82:$E$101,3,1)</f>
        <v>A12</v>
      </c>
      <c r="D151" s="2" t="str">
        <f>C150</f>
        <v>A12</v>
      </c>
      <c r="E151" s="2" t="str">
        <f>C151</f>
        <v>A12</v>
      </c>
      <c r="F151" s="2" t="str">
        <f t="shared" si="31"/>
        <v>A12=&gt;A12</v>
      </c>
      <c r="G151" s="11">
        <f t="shared" si="37"/>
        <v>912248.75</v>
      </c>
      <c r="H151" s="2">
        <f t="shared" ref="H151" si="38">ABS(B151-G151)</f>
        <v>59241.75</v>
      </c>
      <c r="I151" s="12">
        <f t="shared" si="36"/>
        <v>9.6459007175009506E-2</v>
      </c>
      <c r="J151" s="16"/>
    </row>
    <row r="152" spans="1:10" x14ac:dyDescent="0.3">
      <c r="A152" s="2">
        <v>47</v>
      </c>
      <c r="B152" s="10">
        <f t="shared" si="29"/>
        <v>852626</v>
      </c>
      <c r="C152" s="2" t="str">
        <f t="shared" si="30"/>
        <v>A12</v>
      </c>
      <c r="D152" s="2" t="str">
        <f t="shared" si="34"/>
        <v>A12</v>
      </c>
      <c r="E152" s="2" t="str">
        <f t="shared" si="35"/>
        <v>A12</v>
      </c>
      <c r="F152" s="2" t="str">
        <f t="shared" si="31"/>
        <v>A12=&gt;A12</v>
      </c>
      <c r="G152" s="11">
        <f t="shared" si="37"/>
        <v>912248.75</v>
      </c>
      <c r="H152" s="2">
        <f t="shared" si="33"/>
        <v>59622.75</v>
      </c>
      <c r="I152" s="12">
        <f t="shared" si="36"/>
        <v>9.7122741975966015E-2</v>
      </c>
      <c r="J152" s="16"/>
    </row>
    <row r="153" spans="1:10" x14ac:dyDescent="0.3">
      <c r="A153" s="2">
        <v>48</v>
      </c>
      <c r="B153" s="10">
        <f t="shared" si="29"/>
        <v>1152901</v>
      </c>
      <c r="C153" s="2" t="str">
        <f t="shared" si="30"/>
        <v>A17</v>
      </c>
      <c r="D153" s="2" t="str">
        <f t="shared" si="34"/>
        <v>A12</v>
      </c>
      <c r="E153" s="2" t="str">
        <f t="shared" si="35"/>
        <v>A17</v>
      </c>
      <c r="F153" s="2" t="str">
        <f t="shared" si="31"/>
        <v>A12=&gt;A17</v>
      </c>
      <c r="G153" s="11">
        <f t="shared" si="37"/>
        <v>912248.75</v>
      </c>
      <c r="H153" s="2">
        <f t="shared" si="33"/>
        <v>240652.25</v>
      </c>
      <c r="I153" s="12">
        <f t="shared" si="36"/>
        <v>0.28991148078725854</v>
      </c>
      <c r="J153" s="16"/>
    </row>
    <row r="154" spans="1:10" x14ac:dyDescent="0.3">
      <c r="A154" s="2">
        <v>49</v>
      </c>
      <c r="B154" s="10">
        <f t="shared" si="29"/>
        <v>879702</v>
      </c>
      <c r="C154" s="2" t="str">
        <f t="shared" si="30"/>
        <v>A13</v>
      </c>
      <c r="D154" s="2" t="str">
        <f t="shared" si="34"/>
        <v>A17</v>
      </c>
      <c r="E154" s="2" t="str">
        <f t="shared" si="35"/>
        <v>A13</v>
      </c>
      <c r="F154" s="2" t="str">
        <f t="shared" si="31"/>
        <v>A17=&gt;A13</v>
      </c>
      <c r="G154" s="11">
        <f t="shared" si="37"/>
        <v>896360.5</v>
      </c>
      <c r="H154" s="2">
        <f t="shared" si="33"/>
        <v>16658.5</v>
      </c>
      <c r="I154" s="12">
        <f t="shared" si="36"/>
        <v>2.6300730878815275E-2</v>
      </c>
      <c r="J154" s="16">
        <f>SUM(I154:I165)</f>
        <v>5.6349323022862778</v>
      </c>
    </row>
    <row r="155" spans="1:10" x14ac:dyDescent="0.3">
      <c r="A155" s="2">
        <v>50</v>
      </c>
      <c r="B155" s="10">
        <f t="shared" si="29"/>
        <v>721105</v>
      </c>
      <c r="C155" s="2" t="str">
        <f t="shared" si="30"/>
        <v>A10</v>
      </c>
      <c r="D155" s="2" t="str">
        <f t="shared" si="34"/>
        <v>A13</v>
      </c>
      <c r="E155" s="2" t="str">
        <f t="shared" si="35"/>
        <v>A10</v>
      </c>
      <c r="F155" s="2" t="str">
        <f t="shared" si="31"/>
        <v>A13=&gt;A10</v>
      </c>
      <c r="G155" s="11">
        <f t="shared" si="37"/>
        <v>737478</v>
      </c>
      <c r="H155" s="2">
        <f t="shared" si="33"/>
        <v>16373</v>
      </c>
      <c r="I155" s="12">
        <f t="shared" si="36"/>
        <v>3.1535321177606282E-2</v>
      </c>
      <c r="J155" s="16"/>
    </row>
    <row r="156" spans="1:10" x14ac:dyDescent="0.3">
      <c r="A156" s="2">
        <v>51</v>
      </c>
      <c r="B156" s="10">
        <f t="shared" si="29"/>
        <v>567452</v>
      </c>
      <c r="C156" s="2" t="str">
        <f t="shared" si="30"/>
        <v>A08</v>
      </c>
      <c r="D156" s="2" t="str">
        <f t="shared" si="34"/>
        <v>A10</v>
      </c>
      <c r="E156" s="2" t="str">
        <f t="shared" si="35"/>
        <v>A08</v>
      </c>
      <c r="F156" s="2" t="str">
        <f t="shared" si="31"/>
        <v>A10=&gt;A08</v>
      </c>
      <c r="G156" s="11">
        <f t="shared" si="37"/>
        <v>769254.5</v>
      </c>
      <c r="H156" s="2">
        <f t="shared" si="33"/>
        <v>201802.5</v>
      </c>
      <c r="I156" s="12">
        <f t="shared" si="36"/>
        <v>0.49392944249028997</v>
      </c>
      <c r="J156" s="16"/>
    </row>
    <row r="157" spans="1:10" x14ac:dyDescent="0.3">
      <c r="A157" s="2">
        <v>52</v>
      </c>
      <c r="B157" s="10">
        <f t="shared" si="29"/>
        <v>175120</v>
      </c>
      <c r="C157" s="2" t="str">
        <f t="shared" si="30"/>
        <v>A02</v>
      </c>
      <c r="D157" s="2" t="str">
        <f t="shared" si="34"/>
        <v>A08</v>
      </c>
      <c r="E157" s="2" t="str">
        <f t="shared" si="35"/>
        <v>A02</v>
      </c>
      <c r="F157" s="2" t="str">
        <f t="shared" si="31"/>
        <v>A08=&gt;A02</v>
      </c>
      <c r="G157" s="11">
        <f t="shared" si="37"/>
        <v>356160</v>
      </c>
      <c r="H157" s="2">
        <f t="shared" si="33"/>
        <v>181040</v>
      </c>
      <c r="I157" s="12">
        <f t="shared" si="36"/>
        <v>1.4358408202629309</v>
      </c>
      <c r="J157" s="16"/>
    </row>
    <row r="158" spans="1:10" x14ac:dyDescent="0.3">
      <c r="A158" s="2">
        <v>53</v>
      </c>
      <c r="B158" s="10">
        <f t="shared" si="29"/>
        <v>101948</v>
      </c>
      <c r="C158" s="2" t="str">
        <f t="shared" si="30"/>
        <v>A01</v>
      </c>
      <c r="D158" s="2" t="str">
        <f t="shared" si="34"/>
        <v>A02</v>
      </c>
      <c r="E158" s="2" t="str">
        <f t="shared" si="35"/>
        <v>A01</v>
      </c>
      <c r="F158" s="2" t="str">
        <f t="shared" si="31"/>
        <v>A02=&gt;A01</v>
      </c>
      <c r="G158" s="11">
        <f t="shared" si="37"/>
        <v>218461.83333333334</v>
      </c>
      <c r="H158" s="2">
        <f t="shared" si="33"/>
        <v>116513.83333333334</v>
      </c>
      <c r="I158" s="12">
        <f t="shared" si="36"/>
        <v>1.5873265637238447</v>
      </c>
      <c r="J158" s="16"/>
    </row>
    <row r="159" spans="1:10" x14ac:dyDescent="0.3">
      <c r="A159" s="2">
        <v>54</v>
      </c>
      <c r="B159" s="10">
        <f t="shared" si="29"/>
        <v>137395</v>
      </c>
      <c r="C159" s="2" t="str">
        <f t="shared" si="30"/>
        <v>A01</v>
      </c>
      <c r="D159" s="2" t="str">
        <f t="shared" si="34"/>
        <v>A01</v>
      </c>
      <c r="E159" s="2" t="str">
        <f t="shared" si="35"/>
        <v>A01</v>
      </c>
      <c r="F159" s="2" t="str">
        <f t="shared" si="31"/>
        <v>A01=&gt;A01</v>
      </c>
      <c r="G159" s="11">
        <f t="shared" si="37"/>
        <v>197277.5</v>
      </c>
      <c r="H159" s="2">
        <f t="shared" si="33"/>
        <v>59882.5</v>
      </c>
      <c r="I159" s="12">
        <f t="shared" si="36"/>
        <v>0.60533599395093629</v>
      </c>
      <c r="J159" s="16"/>
    </row>
    <row r="160" spans="1:10" x14ac:dyDescent="0.3">
      <c r="A160" s="2">
        <v>55</v>
      </c>
      <c r="B160" s="10">
        <f t="shared" si="29"/>
        <v>229112</v>
      </c>
      <c r="C160" s="2" t="str">
        <f t="shared" si="30"/>
        <v>A03</v>
      </c>
      <c r="D160" s="2" t="str">
        <f t="shared" si="34"/>
        <v>A01</v>
      </c>
      <c r="E160" s="2" t="str">
        <f t="shared" si="35"/>
        <v>A03</v>
      </c>
      <c r="F160" s="2" t="str">
        <f t="shared" si="31"/>
        <v>A01=&gt;A03</v>
      </c>
      <c r="G160" s="11">
        <f t="shared" si="37"/>
        <v>197277.5</v>
      </c>
      <c r="H160" s="2">
        <f t="shared" si="33"/>
        <v>31834.5</v>
      </c>
      <c r="I160" s="12">
        <f t="shared" si="36"/>
        <v>0.19298239871038328</v>
      </c>
      <c r="J160" s="16"/>
    </row>
    <row r="161" spans="1:10" x14ac:dyDescent="0.3">
      <c r="A161" s="2">
        <v>56</v>
      </c>
      <c r="B161" s="10">
        <f t="shared" si="29"/>
        <v>355732</v>
      </c>
      <c r="C161" s="2" t="str">
        <f t="shared" si="30"/>
        <v>A04</v>
      </c>
      <c r="D161" s="2" t="str">
        <f t="shared" si="34"/>
        <v>A03</v>
      </c>
      <c r="E161" s="2" t="str">
        <f t="shared" si="35"/>
        <v>A04</v>
      </c>
      <c r="F161" s="2" t="str">
        <f t="shared" si="31"/>
        <v>A03=&gt;A04</v>
      </c>
      <c r="G161" s="11">
        <f t="shared" si="37"/>
        <v>292607</v>
      </c>
      <c r="H161" s="2">
        <f t="shared" si="33"/>
        <v>63125</v>
      </c>
      <c r="I161" s="12">
        <f t="shared" si="36"/>
        <v>0.24645972561116547</v>
      </c>
      <c r="J161" s="16"/>
    </row>
    <row r="162" spans="1:10" x14ac:dyDescent="0.3">
      <c r="A162" s="2">
        <v>57</v>
      </c>
      <c r="B162" s="10">
        <f t="shared" si="29"/>
        <v>283349</v>
      </c>
      <c r="C162" s="2" t="str">
        <f t="shared" si="30"/>
        <v>A03</v>
      </c>
      <c r="D162" s="2" t="str">
        <f t="shared" si="34"/>
        <v>A04</v>
      </c>
      <c r="E162" s="2" t="str">
        <f t="shared" si="35"/>
        <v>A03</v>
      </c>
      <c r="F162" s="2" t="str">
        <f t="shared" si="31"/>
        <v>A04=&gt;A03</v>
      </c>
      <c r="G162" s="11">
        <f t="shared" si="37"/>
        <v>356160</v>
      </c>
      <c r="H162" s="2">
        <f t="shared" si="33"/>
        <v>72811</v>
      </c>
      <c r="I162" s="12">
        <f t="shared" si="36"/>
        <v>0.35689693236570058</v>
      </c>
      <c r="J162" s="16"/>
    </row>
    <row r="163" spans="1:10" x14ac:dyDescent="0.3">
      <c r="A163" s="2">
        <v>58</v>
      </c>
      <c r="B163" s="10">
        <f t="shared" si="29"/>
        <v>337304</v>
      </c>
      <c r="C163" s="2" t="str">
        <f t="shared" si="30"/>
        <v>A04</v>
      </c>
      <c r="D163" s="2" t="str">
        <f t="shared" si="34"/>
        <v>A03</v>
      </c>
      <c r="E163" s="2" t="str">
        <f t="shared" si="35"/>
        <v>A04</v>
      </c>
      <c r="F163" s="2" t="str">
        <f t="shared" si="31"/>
        <v>A03=&gt;A04</v>
      </c>
      <c r="G163" s="11">
        <f t="shared" si="37"/>
        <v>292607</v>
      </c>
      <c r="H163" s="2">
        <f t="shared" si="33"/>
        <v>44697</v>
      </c>
      <c r="I163" s="12">
        <f t="shared" si="36"/>
        <v>0.18404515412407402</v>
      </c>
      <c r="J163" s="16"/>
    </row>
    <row r="164" spans="1:10" x14ac:dyDescent="0.3">
      <c r="A164" s="2">
        <v>59</v>
      </c>
      <c r="B164" s="10">
        <f t="shared" si="29"/>
        <v>425097</v>
      </c>
      <c r="C164" s="2" t="str">
        <f t="shared" si="30"/>
        <v>A06</v>
      </c>
      <c r="D164" s="2" t="str">
        <f t="shared" si="34"/>
        <v>A04</v>
      </c>
      <c r="E164" s="2" t="str">
        <f t="shared" si="35"/>
        <v>A06</v>
      </c>
      <c r="F164" s="2" t="str">
        <f t="shared" si="31"/>
        <v>A04=&gt;A06</v>
      </c>
      <c r="G164" s="11">
        <f t="shared" si="37"/>
        <v>356160</v>
      </c>
      <c r="H164" s="2">
        <f t="shared" si="33"/>
        <v>68937</v>
      </c>
      <c r="I164" s="12">
        <f t="shared" si="36"/>
        <v>0.22523290762657305</v>
      </c>
      <c r="J164" s="16"/>
    </row>
    <row r="165" spans="1:10" x14ac:dyDescent="0.3">
      <c r="A165" s="2">
        <v>60</v>
      </c>
      <c r="B165" s="10">
        <f t="shared" si="29"/>
        <v>382841</v>
      </c>
      <c r="C165" s="2" t="str">
        <f t="shared" si="30"/>
        <v>A05</v>
      </c>
      <c r="D165" s="2" t="str">
        <f t="shared" si="34"/>
        <v>A06</v>
      </c>
      <c r="E165" s="2" t="str">
        <f t="shared" si="35"/>
        <v>A05</v>
      </c>
      <c r="F165" s="2" t="str">
        <f t="shared" si="31"/>
        <v>A06=&gt;A05</v>
      </c>
      <c r="G165" s="11">
        <f t="shared" si="37"/>
        <v>451489.5</v>
      </c>
      <c r="H165" s="2">
        <f t="shared" si="33"/>
        <v>68648.5</v>
      </c>
      <c r="I165" s="12">
        <f t="shared" si="36"/>
        <v>0.24904631136395761</v>
      </c>
      <c r="J165" s="16"/>
    </row>
    <row r="166" spans="1:10" x14ac:dyDescent="0.3">
      <c r="A166" s="2">
        <v>61</v>
      </c>
      <c r="B166" s="10">
        <f t="shared" si="29"/>
        <v>282248</v>
      </c>
      <c r="C166" s="2" t="str">
        <f t="shared" si="30"/>
        <v>A03</v>
      </c>
      <c r="D166" s="2" t="str">
        <f t="shared" si="34"/>
        <v>A05</v>
      </c>
      <c r="E166" s="2" t="str">
        <f t="shared" si="35"/>
        <v>A03</v>
      </c>
      <c r="F166" s="2" t="str">
        <f t="shared" si="31"/>
        <v>A05=&gt;A03</v>
      </c>
      <c r="G166" s="11">
        <f t="shared" si="37"/>
        <v>387936.5</v>
      </c>
      <c r="H166" s="2">
        <f t="shared" si="33"/>
        <v>105688.5</v>
      </c>
      <c r="I166" s="12">
        <f t="shared" si="36"/>
        <v>0.52007306812921028</v>
      </c>
      <c r="J166" s="16">
        <f>SUM(I166:I177)</f>
        <v>5.2073679780815256</v>
      </c>
    </row>
    <row r="167" spans="1:10" x14ac:dyDescent="0.3">
      <c r="A167" s="2">
        <v>62</v>
      </c>
      <c r="B167" s="10">
        <f t="shared" si="29"/>
        <v>240608</v>
      </c>
      <c r="C167" s="2" t="str">
        <f t="shared" si="30"/>
        <v>A03</v>
      </c>
      <c r="D167" s="2" t="str">
        <f t="shared" si="34"/>
        <v>A03</v>
      </c>
      <c r="E167" s="2" t="str">
        <f t="shared" si="35"/>
        <v>A03</v>
      </c>
      <c r="F167" s="2" t="str">
        <f t="shared" si="31"/>
        <v>A03=&gt;A03</v>
      </c>
      <c r="G167" s="11">
        <f t="shared" si="37"/>
        <v>292607</v>
      </c>
      <c r="H167" s="2">
        <f t="shared" si="33"/>
        <v>51999</v>
      </c>
      <c r="I167" s="12">
        <f t="shared" si="36"/>
        <v>0.30015973422884251</v>
      </c>
      <c r="J167" s="16"/>
    </row>
    <row r="168" spans="1:10" x14ac:dyDescent="0.3">
      <c r="A168" s="2">
        <v>63</v>
      </c>
      <c r="B168" s="10">
        <f t="shared" si="29"/>
        <v>305579</v>
      </c>
      <c r="C168" s="2" t="str">
        <f t="shared" si="30"/>
        <v>A04</v>
      </c>
      <c r="D168" s="2" t="str">
        <f>C167</f>
        <v>A03</v>
      </c>
      <c r="E168" s="2" t="str">
        <f>C168</f>
        <v>A04</v>
      </c>
      <c r="F168" s="2" t="str">
        <f t="shared" si="31"/>
        <v>A03=&gt;A04</v>
      </c>
      <c r="G168" s="11">
        <f t="shared" si="37"/>
        <v>292607</v>
      </c>
      <c r="H168" s="2">
        <f t="shared" si="33"/>
        <v>12972</v>
      </c>
      <c r="I168" s="12">
        <f t="shared" si="36"/>
        <v>5.8959112591724774E-2</v>
      </c>
      <c r="J168" s="16"/>
    </row>
    <row r="169" spans="1:10" x14ac:dyDescent="0.3">
      <c r="A169" s="2">
        <v>64</v>
      </c>
      <c r="B169" s="10">
        <f>B65</f>
        <v>330593</v>
      </c>
      <c r="C169" s="2" t="str">
        <f t="shared" si="30"/>
        <v>A04</v>
      </c>
      <c r="D169" s="2" t="str">
        <f t="shared" si="34"/>
        <v>A04</v>
      </c>
      <c r="E169" s="2" t="str">
        <f t="shared" si="35"/>
        <v>A04</v>
      </c>
      <c r="F169" s="2" t="str">
        <f t="shared" si="31"/>
        <v>A04=&gt;A04</v>
      </c>
      <c r="G169" s="11">
        <f t="shared" si="37"/>
        <v>356160</v>
      </c>
      <c r="H169" s="2">
        <f t="shared" si="33"/>
        <v>25567</v>
      </c>
      <c r="I169" s="12">
        <f t="shared" si="36"/>
        <v>0.10741220238245282</v>
      </c>
      <c r="J169" s="16"/>
    </row>
    <row r="170" spans="1:10" x14ac:dyDescent="0.3">
      <c r="A170" s="2">
        <v>65</v>
      </c>
      <c r="B170" s="10">
        <f t="shared" si="29"/>
        <v>363959</v>
      </c>
      <c r="C170" s="2" t="str">
        <f t="shared" si="30"/>
        <v>A05</v>
      </c>
      <c r="D170" s="2" t="str">
        <f t="shared" si="34"/>
        <v>A04</v>
      </c>
      <c r="E170" s="2" t="str">
        <f t="shared" si="35"/>
        <v>A05</v>
      </c>
      <c r="F170" s="2" t="str">
        <f t="shared" si="31"/>
        <v>A04=&gt;A05</v>
      </c>
      <c r="G170" s="11">
        <f t="shared" si="37"/>
        <v>356160</v>
      </c>
      <c r="H170" s="2">
        <f t="shared" si="33"/>
        <v>7799</v>
      </c>
      <c r="I170" s="12">
        <f t="shared" si="36"/>
        <v>2.9761441383354841E-2</v>
      </c>
      <c r="J170" s="16"/>
    </row>
    <row r="171" spans="1:10" x14ac:dyDescent="0.3">
      <c r="A171" s="2">
        <v>66</v>
      </c>
      <c r="B171" s="10">
        <f t="shared" ref="B171:B177" si="39">B67</f>
        <v>498852</v>
      </c>
      <c r="C171" s="2" t="str">
        <f t="shared" ref="C171:C177" si="40">VLOOKUP(B171,$C$82:$E$101,3,1)</f>
        <v>A07</v>
      </c>
      <c r="D171" s="2" t="str">
        <f t="shared" si="34"/>
        <v>A05</v>
      </c>
      <c r="E171" s="2" t="str">
        <f t="shared" si="35"/>
        <v>A07</v>
      </c>
      <c r="F171" s="2" t="str">
        <f t="shared" ref="F171:F176" si="41">D171&amp;"=&gt;"&amp;E171</f>
        <v>A05=&gt;A07</v>
      </c>
      <c r="G171" s="11">
        <f t="shared" ref="G171:G177" si="42">VLOOKUP(D171,$AC$82:$AW$101,2,0)</f>
        <v>387936.5</v>
      </c>
      <c r="H171" s="2">
        <f t="shared" ref="H171:H177" si="43">ABS(B171-G171)</f>
        <v>110915.5</v>
      </c>
      <c r="I171" s="12">
        <f t="shared" si="36"/>
        <v>0.30880763343748358</v>
      </c>
      <c r="J171" s="16"/>
    </row>
    <row r="172" spans="1:10" x14ac:dyDescent="0.3">
      <c r="A172" s="2">
        <v>67</v>
      </c>
      <c r="B172" s="10">
        <f t="shared" si="39"/>
        <v>166718</v>
      </c>
      <c r="C172" s="2" t="str">
        <f t="shared" si="40"/>
        <v>A02</v>
      </c>
      <c r="D172" s="2" t="str">
        <f t="shared" ref="D172:D177" si="44">C171</f>
        <v>A07</v>
      </c>
      <c r="E172" s="2" t="str">
        <f>C172</f>
        <v>A02</v>
      </c>
      <c r="F172" s="2" t="str">
        <f t="shared" si="41"/>
        <v>A07=&gt;A02</v>
      </c>
      <c r="G172" s="11">
        <f t="shared" si="42"/>
        <v>472673.83333333331</v>
      </c>
      <c r="H172" s="2">
        <f t="shared" si="43"/>
        <v>305955.83333333331</v>
      </c>
      <c r="I172" s="12">
        <f t="shared" ref="I172:I177" si="45">H172/(B172*72)*100</f>
        <v>2.5488468995993676</v>
      </c>
      <c r="J172" s="16"/>
    </row>
    <row r="173" spans="1:10" x14ac:dyDescent="0.3">
      <c r="A173" s="2">
        <v>68</v>
      </c>
      <c r="B173" s="10">
        <f t="shared" si="39"/>
        <v>202187</v>
      </c>
      <c r="C173" s="2" t="str">
        <f t="shared" si="40"/>
        <v>A02</v>
      </c>
      <c r="D173" s="2" t="str">
        <f t="shared" si="44"/>
        <v>A02</v>
      </c>
      <c r="E173" s="2" t="str">
        <f t="shared" si="35"/>
        <v>A02</v>
      </c>
      <c r="F173" s="2" t="str">
        <f t="shared" si="41"/>
        <v>A02=&gt;A02</v>
      </c>
      <c r="G173" s="11">
        <f t="shared" si="42"/>
        <v>218461.83333333334</v>
      </c>
      <c r="H173" s="2">
        <f t="shared" si="43"/>
        <v>16274.833333333343</v>
      </c>
      <c r="I173" s="12">
        <f t="shared" si="45"/>
        <v>0.11179717383009392</v>
      </c>
      <c r="J173" s="16"/>
    </row>
    <row r="174" spans="1:10" x14ac:dyDescent="0.3">
      <c r="A174" s="2">
        <v>69</v>
      </c>
      <c r="B174" s="10">
        <f t="shared" si="39"/>
        <v>298950</v>
      </c>
      <c r="C174" s="2" t="str">
        <f t="shared" si="40"/>
        <v>A04</v>
      </c>
      <c r="D174" s="2" t="str">
        <f t="shared" si="44"/>
        <v>A02</v>
      </c>
      <c r="E174" s="2" t="str">
        <f t="shared" ref="E174:E177" si="46">C174</f>
        <v>A04</v>
      </c>
      <c r="F174" s="2" t="str">
        <f t="shared" si="41"/>
        <v>A02=&gt;A04</v>
      </c>
      <c r="G174" s="11">
        <f t="shared" si="42"/>
        <v>218461.83333333334</v>
      </c>
      <c r="H174" s="2">
        <f t="shared" si="43"/>
        <v>80488.166666666657</v>
      </c>
      <c r="I174" s="12">
        <f t="shared" si="45"/>
        <v>0.37393918839394669</v>
      </c>
      <c r="J174" s="16"/>
    </row>
    <row r="175" spans="1:10" x14ac:dyDescent="0.3">
      <c r="A175" s="2">
        <v>70</v>
      </c>
      <c r="B175" s="10">
        <f t="shared" si="39"/>
        <v>468826</v>
      </c>
      <c r="C175" s="2" t="str">
        <f t="shared" si="40"/>
        <v>A06</v>
      </c>
      <c r="D175" s="2" t="str">
        <f t="shared" si="44"/>
        <v>A04</v>
      </c>
      <c r="E175" s="2" t="str">
        <f t="shared" si="46"/>
        <v>A06</v>
      </c>
      <c r="F175" s="2" t="str">
        <f t="shared" si="41"/>
        <v>A04=&gt;A06</v>
      </c>
      <c r="G175" s="11">
        <f t="shared" si="42"/>
        <v>356160</v>
      </c>
      <c r="H175" s="2">
        <f t="shared" si="43"/>
        <v>112666</v>
      </c>
      <c r="I175" s="12">
        <f t="shared" si="45"/>
        <v>0.33377106976907334</v>
      </c>
      <c r="J175" s="16"/>
    </row>
    <row r="176" spans="1:10" x14ac:dyDescent="0.3">
      <c r="A176" s="2">
        <v>71</v>
      </c>
      <c r="B176" s="10">
        <f t="shared" si="39"/>
        <v>513482</v>
      </c>
      <c r="C176" s="2" t="str">
        <f t="shared" si="40"/>
        <v>A07</v>
      </c>
      <c r="D176" s="2" t="str">
        <f t="shared" si="44"/>
        <v>A06</v>
      </c>
      <c r="E176" s="2" t="str">
        <f t="shared" si="46"/>
        <v>A07</v>
      </c>
      <c r="F176" s="2" t="str">
        <f t="shared" si="41"/>
        <v>A06=&gt;A07</v>
      </c>
      <c r="G176" s="11">
        <f t="shared" si="42"/>
        <v>451489.5</v>
      </c>
      <c r="H176" s="2">
        <f t="shared" si="43"/>
        <v>61992.5</v>
      </c>
      <c r="I176" s="12">
        <f t="shared" si="45"/>
        <v>0.16768006365256125</v>
      </c>
      <c r="J176" s="16"/>
    </row>
    <row r="177" spans="1:10" x14ac:dyDescent="0.3">
      <c r="A177" s="2">
        <v>72</v>
      </c>
      <c r="B177" s="10">
        <f t="shared" si="39"/>
        <v>629590</v>
      </c>
      <c r="C177" s="2" t="str">
        <f t="shared" si="40"/>
        <v>A09</v>
      </c>
      <c r="D177" s="2" t="str">
        <f t="shared" si="44"/>
        <v>A07</v>
      </c>
      <c r="E177" s="2" t="str">
        <f t="shared" si="46"/>
        <v>A09</v>
      </c>
      <c r="F177" s="2" t="str">
        <f t="shared" ref="F177" si="47">D177&amp;"=&gt;"&amp;E177</f>
        <v>A07=&gt;A09</v>
      </c>
      <c r="G177" s="11">
        <f t="shared" si="42"/>
        <v>472673.83333333331</v>
      </c>
      <c r="H177" s="2">
        <f t="shared" si="43"/>
        <v>156916.16666666669</v>
      </c>
      <c r="I177" s="12">
        <f t="shared" si="45"/>
        <v>0.34616039068341364</v>
      </c>
      <c r="J177" s="16"/>
    </row>
    <row r="178" spans="1:10" x14ac:dyDescent="0.3">
      <c r="H178" s="4" t="s">
        <v>138</v>
      </c>
      <c r="I178" s="13">
        <f>SUM(I107:I177)</f>
        <v>19.626701765390123</v>
      </c>
      <c r="J178" s="12">
        <f>AVERAGE(J107:J177)</f>
        <v>3.2711169608983539</v>
      </c>
    </row>
    <row r="181" spans="1:10" x14ac:dyDescent="0.3">
      <c r="J181" s="15"/>
    </row>
  </sheetData>
  <mergeCells count="6">
    <mergeCell ref="J142:J153"/>
    <mergeCell ref="J154:J165"/>
    <mergeCell ref="J166:J177"/>
    <mergeCell ref="J107:J117"/>
    <mergeCell ref="J118:J129"/>
    <mergeCell ref="J130:J1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5" workbookViewId="0">
      <selection activeCell="I64" sqref="I64"/>
    </sheetView>
  </sheetViews>
  <sheetFormatPr defaultRowHeight="14.4" x14ac:dyDescent="0.3"/>
  <cols>
    <col min="1" max="1" width="12.21875" bestFit="1" customWidth="1"/>
    <col min="2" max="2" width="9.6640625" bestFit="1" customWidth="1"/>
    <col min="3" max="3" width="8" bestFit="1" customWidth="1"/>
  </cols>
  <sheetData>
    <row r="1" spans="1:3" x14ac:dyDescent="0.3">
      <c r="A1" s="2" t="s">
        <v>73</v>
      </c>
      <c r="B1" s="2" t="s">
        <v>74</v>
      </c>
      <c r="C1" s="2" t="s">
        <v>75</v>
      </c>
    </row>
    <row r="2" spans="1:3" x14ac:dyDescent="0.3">
      <c r="A2" s="2" t="s">
        <v>0</v>
      </c>
      <c r="B2" s="2" t="s">
        <v>1</v>
      </c>
      <c r="C2" s="2">
        <v>597558</v>
      </c>
    </row>
    <row r="3" spans="1:3" x14ac:dyDescent="0.3">
      <c r="A3" s="2" t="s">
        <v>2</v>
      </c>
      <c r="B3" s="2" t="s">
        <v>1</v>
      </c>
      <c r="C3" s="2">
        <v>513852</v>
      </c>
    </row>
    <row r="4" spans="1:3" x14ac:dyDescent="0.3">
      <c r="A4" s="2" t="s">
        <v>3</v>
      </c>
      <c r="B4" s="2" t="s">
        <v>1</v>
      </c>
      <c r="C4" s="2">
        <v>576438</v>
      </c>
    </row>
    <row r="5" spans="1:3" x14ac:dyDescent="0.3">
      <c r="A5" s="2" t="s">
        <v>4</v>
      </c>
      <c r="B5" s="2" t="s">
        <v>1</v>
      </c>
      <c r="C5" s="2">
        <v>534395</v>
      </c>
    </row>
    <row r="6" spans="1:3" x14ac:dyDescent="0.3">
      <c r="A6" s="2" t="s">
        <v>5</v>
      </c>
      <c r="B6" s="2" t="s">
        <v>1</v>
      </c>
      <c r="C6" s="2">
        <v>647790</v>
      </c>
    </row>
    <row r="7" spans="1:3" x14ac:dyDescent="0.3">
      <c r="A7" s="2" t="s">
        <v>6</v>
      </c>
      <c r="B7" s="2" t="s">
        <v>1</v>
      </c>
      <c r="C7" s="2">
        <v>1035563</v>
      </c>
    </row>
    <row r="8" spans="1:3" x14ac:dyDescent="0.3">
      <c r="A8" s="2" t="s">
        <v>7</v>
      </c>
      <c r="B8" s="2" t="s">
        <v>1</v>
      </c>
      <c r="C8" s="2">
        <v>1084950</v>
      </c>
    </row>
    <row r="9" spans="1:3" x14ac:dyDescent="0.3">
      <c r="A9" s="2" t="s">
        <v>8</v>
      </c>
      <c r="B9" s="2" t="s">
        <v>1</v>
      </c>
      <c r="C9" s="2">
        <v>704662</v>
      </c>
    </row>
    <row r="10" spans="1:3" x14ac:dyDescent="0.3">
      <c r="A10" s="2" t="s">
        <v>9</v>
      </c>
      <c r="B10" s="2" t="s">
        <v>1</v>
      </c>
      <c r="C10" s="2">
        <v>725240</v>
      </c>
    </row>
    <row r="11" spans="1:3" x14ac:dyDescent="0.3">
      <c r="A11" s="2" t="s">
        <v>10</v>
      </c>
      <c r="B11" s="2" t="s">
        <v>1</v>
      </c>
      <c r="C11" s="2">
        <v>685244</v>
      </c>
    </row>
    <row r="12" spans="1:3" x14ac:dyDescent="0.3">
      <c r="A12" s="2" t="s">
        <v>11</v>
      </c>
      <c r="B12" s="2" t="s">
        <v>1</v>
      </c>
      <c r="C12" s="2">
        <v>655962</v>
      </c>
    </row>
    <row r="13" spans="1:3" x14ac:dyDescent="0.3">
      <c r="A13" s="2" t="s">
        <v>12</v>
      </c>
      <c r="B13" s="2" t="s">
        <v>1</v>
      </c>
      <c r="C13" s="2">
        <v>882026</v>
      </c>
    </row>
    <row r="14" spans="1:3" x14ac:dyDescent="0.3">
      <c r="A14" s="2" t="s">
        <v>13</v>
      </c>
      <c r="B14" s="2" t="s">
        <v>1</v>
      </c>
      <c r="C14" s="2">
        <v>658308</v>
      </c>
    </row>
    <row r="15" spans="1:3" x14ac:dyDescent="0.3">
      <c r="A15" s="2" t="s">
        <v>14</v>
      </c>
      <c r="B15" s="2" t="s">
        <v>1</v>
      </c>
      <c r="C15" s="2">
        <v>520462</v>
      </c>
    </row>
    <row r="16" spans="1:3" x14ac:dyDescent="0.3">
      <c r="A16" s="2" t="s">
        <v>15</v>
      </c>
      <c r="B16" s="2" t="s">
        <v>1</v>
      </c>
      <c r="C16" s="2">
        <v>618834</v>
      </c>
    </row>
    <row r="17" spans="1:3" x14ac:dyDescent="0.3">
      <c r="A17" s="2" t="s">
        <v>16</v>
      </c>
      <c r="B17" s="2" t="s">
        <v>1</v>
      </c>
      <c r="C17" s="2">
        <v>705710</v>
      </c>
    </row>
    <row r="18" spans="1:3" x14ac:dyDescent="0.3">
      <c r="A18" s="2" t="s">
        <v>17</v>
      </c>
      <c r="B18" s="2" t="s">
        <v>1</v>
      </c>
      <c r="C18" s="2">
        <v>646467</v>
      </c>
    </row>
    <row r="19" spans="1:3" x14ac:dyDescent="0.3">
      <c r="A19" s="2" t="s">
        <v>18</v>
      </c>
      <c r="B19" s="2" t="s">
        <v>1</v>
      </c>
      <c r="C19" s="2">
        <v>659718</v>
      </c>
    </row>
    <row r="20" spans="1:3" x14ac:dyDescent="0.3">
      <c r="A20" s="2" t="s">
        <v>19</v>
      </c>
      <c r="B20" s="2" t="s">
        <v>1</v>
      </c>
      <c r="C20" s="2">
        <v>890368</v>
      </c>
    </row>
    <row r="21" spans="1:3" x14ac:dyDescent="0.3">
      <c r="A21" s="2" t="s">
        <v>20</v>
      </c>
      <c r="B21" s="2" t="s">
        <v>1</v>
      </c>
      <c r="C21" s="2">
        <v>790323</v>
      </c>
    </row>
    <row r="22" spans="1:3" x14ac:dyDescent="0.3">
      <c r="A22" s="2" t="s">
        <v>21</v>
      </c>
      <c r="B22" s="2" t="s">
        <v>1</v>
      </c>
      <c r="C22" s="2">
        <v>832026</v>
      </c>
    </row>
    <row r="23" spans="1:3" x14ac:dyDescent="0.3">
      <c r="A23" s="2" t="s">
        <v>22</v>
      </c>
      <c r="B23" s="2" t="s">
        <v>1</v>
      </c>
      <c r="C23" s="2">
        <v>732720</v>
      </c>
    </row>
    <row r="24" spans="1:3" x14ac:dyDescent="0.3">
      <c r="A24" s="2" t="s">
        <v>23</v>
      </c>
      <c r="B24" s="2" t="s">
        <v>1</v>
      </c>
      <c r="C24" s="2">
        <v>741649</v>
      </c>
    </row>
    <row r="25" spans="1:3" x14ac:dyDescent="0.3">
      <c r="A25" s="2" t="s">
        <v>24</v>
      </c>
      <c r="B25" s="2" t="s">
        <v>1</v>
      </c>
      <c r="C25" s="2">
        <v>939048</v>
      </c>
    </row>
    <row r="26" spans="1:3" x14ac:dyDescent="0.3">
      <c r="A26" s="2" t="s">
        <v>25</v>
      </c>
      <c r="B26" s="2" t="s">
        <v>1</v>
      </c>
      <c r="C26" s="2">
        <v>743456</v>
      </c>
    </row>
    <row r="27" spans="1:3" x14ac:dyDescent="0.3">
      <c r="A27" s="2" t="s">
        <v>26</v>
      </c>
      <c r="B27" s="2" t="s">
        <v>1</v>
      </c>
      <c r="C27" s="2">
        <v>655719</v>
      </c>
    </row>
    <row r="28" spans="1:3" x14ac:dyDescent="0.3">
      <c r="A28" s="2" t="s">
        <v>27</v>
      </c>
      <c r="B28" s="2" t="s">
        <v>1</v>
      </c>
      <c r="C28" s="2">
        <v>762622</v>
      </c>
    </row>
    <row r="29" spans="1:3" x14ac:dyDescent="0.3">
      <c r="A29" s="2" t="s">
        <v>28</v>
      </c>
      <c r="B29" s="2" t="s">
        <v>1</v>
      </c>
      <c r="C29" s="2">
        <v>777287</v>
      </c>
    </row>
    <row r="30" spans="1:3" x14ac:dyDescent="0.3">
      <c r="A30" s="2" t="s">
        <v>29</v>
      </c>
      <c r="B30" s="2" t="s">
        <v>1</v>
      </c>
      <c r="C30" s="2">
        <v>682521</v>
      </c>
    </row>
    <row r="31" spans="1:3" x14ac:dyDescent="0.3">
      <c r="A31" s="2" t="s">
        <v>30</v>
      </c>
      <c r="B31" s="2" t="s">
        <v>1</v>
      </c>
      <c r="C31" s="2">
        <v>1156151</v>
      </c>
    </row>
    <row r="32" spans="1:3" x14ac:dyDescent="0.3">
      <c r="A32" s="2" t="s">
        <v>31</v>
      </c>
      <c r="B32" s="2" t="s">
        <v>1</v>
      </c>
      <c r="C32" s="2">
        <v>906347</v>
      </c>
    </row>
    <row r="33" spans="1:3" x14ac:dyDescent="0.3">
      <c r="A33" s="2" t="s">
        <v>32</v>
      </c>
      <c r="B33" s="2" t="s">
        <v>1</v>
      </c>
      <c r="C33" s="2">
        <v>770364</v>
      </c>
    </row>
    <row r="34" spans="1:3" x14ac:dyDescent="0.3">
      <c r="A34" s="2" t="s">
        <v>33</v>
      </c>
      <c r="B34" s="2" t="s">
        <v>1</v>
      </c>
      <c r="C34" s="2">
        <v>774144</v>
      </c>
    </row>
    <row r="35" spans="1:3" x14ac:dyDescent="0.3">
      <c r="A35" s="2" t="s">
        <v>34</v>
      </c>
      <c r="B35" s="2" t="s">
        <v>1</v>
      </c>
      <c r="C35" s="2">
        <v>762124</v>
      </c>
    </row>
    <row r="36" spans="1:3" x14ac:dyDescent="0.3">
      <c r="A36" s="2" t="s">
        <v>35</v>
      </c>
      <c r="B36" s="2" t="s">
        <v>1</v>
      </c>
      <c r="C36" s="2">
        <v>806397</v>
      </c>
    </row>
    <row r="37" spans="1:3" x14ac:dyDescent="0.3">
      <c r="A37" s="2" t="s">
        <v>36</v>
      </c>
      <c r="B37" s="2" t="s">
        <v>1</v>
      </c>
      <c r="C37" s="2">
        <v>960859</v>
      </c>
    </row>
    <row r="38" spans="1:3" x14ac:dyDescent="0.3">
      <c r="A38" s="2" t="s">
        <v>37</v>
      </c>
      <c r="B38" s="2" t="s">
        <v>1</v>
      </c>
      <c r="C38" s="2">
        <v>793527</v>
      </c>
    </row>
    <row r="39" spans="1:3" x14ac:dyDescent="0.3">
      <c r="A39" s="2" t="s">
        <v>38</v>
      </c>
      <c r="B39" s="2" t="s">
        <v>1</v>
      </c>
      <c r="C39" s="2">
        <v>692113</v>
      </c>
    </row>
    <row r="40" spans="1:3" x14ac:dyDescent="0.3">
      <c r="A40" s="2" t="s">
        <v>39</v>
      </c>
      <c r="B40" s="2" t="s">
        <v>1</v>
      </c>
      <c r="C40" s="2">
        <v>787616</v>
      </c>
    </row>
    <row r="41" spans="1:3" x14ac:dyDescent="0.3">
      <c r="A41" s="2" t="s">
        <v>40</v>
      </c>
      <c r="B41" s="2" t="s">
        <v>1</v>
      </c>
      <c r="C41" s="2">
        <v>795997</v>
      </c>
    </row>
    <row r="42" spans="1:3" x14ac:dyDescent="0.3">
      <c r="A42" s="2" t="s">
        <v>41</v>
      </c>
      <c r="B42" s="2" t="s">
        <v>1</v>
      </c>
      <c r="C42" s="2">
        <v>656082</v>
      </c>
    </row>
    <row r="43" spans="1:3" x14ac:dyDescent="0.3">
      <c r="A43" s="2" t="s">
        <v>42</v>
      </c>
      <c r="B43" s="2" t="s">
        <v>1</v>
      </c>
      <c r="C43" s="2">
        <v>1287877</v>
      </c>
    </row>
    <row r="44" spans="1:3" x14ac:dyDescent="0.3">
      <c r="A44" s="2" t="s">
        <v>43</v>
      </c>
      <c r="B44" s="2" t="s">
        <v>1</v>
      </c>
      <c r="C44" s="2">
        <v>935930</v>
      </c>
    </row>
    <row r="45" spans="1:3" x14ac:dyDescent="0.3">
      <c r="A45" s="2" t="s">
        <v>44</v>
      </c>
      <c r="B45" s="2" t="s">
        <v>1</v>
      </c>
      <c r="C45" s="2">
        <v>925360</v>
      </c>
    </row>
    <row r="46" spans="1:3" x14ac:dyDescent="0.3">
      <c r="A46" s="2" t="s">
        <v>45</v>
      </c>
      <c r="B46" s="2" t="s">
        <v>1</v>
      </c>
      <c r="C46" s="2">
        <v>812003</v>
      </c>
    </row>
    <row r="47" spans="1:3" x14ac:dyDescent="0.3">
      <c r="A47" s="2" t="s">
        <v>46</v>
      </c>
      <c r="B47" s="2" t="s">
        <v>1</v>
      </c>
      <c r="C47" s="2">
        <v>853007</v>
      </c>
    </row>
    <row r="48" spans="1:3" x14ac:dyDescent="0.3">
      <c r="A48" s="2" t="s">
        <v>47</v>
      </c>
      <c r="B48" s="2" t="s">
        <v>1</v>
      </c>
      <c r="C48" s="2">
        <v>852626</v>
      </c>
    </row>
    <row r="49" spans="1:3" x14ac:dyDescent="0.3">
      <c r="A49" s="2" t="s">
        <v>48</v>
      </c>
      <c r="B49" s="2" t="s">
        <v>1</v>
      </c>
      <c r="C49" s="2">
        <v>1152901</v>
      </c>
    </row>
    <row r="50" spans="1:3" x14ac:dyDescent="0.3">
      <c r="A50" s="2" t="s">
        <v>49</v>
      </c>
      <c r="B50" s="2" t="s">
        <v>1</v>
      </c>
      <c r="C50" s="2">
        <v>879702</v>
      </c>
    </row>
    <row r="51" spans="1:3" x14ac:dyDescent="0.3">
      <c r="A51" s="2" t="s">
        <v>50</v>
      </c>
      <c r="B51" s="2" t="s">
        <v>1</v>
      </c>
      <c r="C51" s="2">
        <v>721105</v>
      </c>
    </row>
    <row r="52" spans="1:3" x14ac:dyDescent="0.3">
      <c r="A52" s="2" t="s">
        <v>51</v>
      </c>
      <c r="B52" s="2" t="s">
        <v>1</v>
      </c>
      <c r="C52" s="2">
        <v>567452</v>
      </c>
    </row>
    <row r="53" spans="1:3" x14ac:dyDescent="0.3">
      <c r="A53" s="2" t="s">
        <v>52</v>
      </c>
      <c r="B53" s="2" t="s">
        <v>1</v>
      </c>
      <c r="C53" s="2">
        <v>175120</v>
      </c>
    </row>
    <row r="54" spans="1:3" x14ac:dyDescent="0.3">
      <c r="A54" s="2" t="s">
        <v>53</v>
      </c>
      <c r="B54" s="2" t="s">
        <v>1</v>
      </c>
      <c r="C54" s="2">
        <v>101948</v>
      </c>
    </row>
    <row r="55" spans="1:3" x14ac:dyDescent="0.3">
      <c r="A55" s="2" t="s">
        <v>54</v>
      </c>
      <c r="B55" s="2" t="s">
        <v>1</v>
      </c>
      <c r="C55" s="2">
        <v>137395</v>
      </c>
    </row>
    <row r="56" spans="1:3" x14ac:dyDescent="0.3">
      <c r="A56" s="2" t="s">
        <v>55</v>
      </c>
      <c r="B56" s="2" t="s">
        <v>1</v>
      </c>
      <c r="C56" s="2">
        <v>229112</v>
      </c>
    </row>
    <row r="57" spans="1:3" x14ac:dyDescent="0.3">
      <c r="A57" s="2" t="s">
        <v>56</v>
      </c>
      <c r="B57" s="2" t="s">
        <v>1</v>
      </c>
      <c r="C57" s="2">
        <v>355732</v>
      </c>
    </row>
    <row r="58" spans="1:3" x14ac:dyDescent="0.3">
      <c r="A58" s="2" t="s">
        <v>57</v>
      </c>
      <c r="B58" s="2" t="s">
        <v>1</v>
      </c>
      <c r="C58" s="2">
        <v>283349</v>
      </c>
    </row>
    <row r="59" spans="1:3" x14ac:dyDescent="0.3">
      <c r="A59" s="2" t="s">
        <v>58</v>
      </c>
      <c r="B59" s="2" t="s">
        <v>1</v>
      </c>
      <c r="C59" s="2">
        <v>337304</v>
      </c>
    </row>
    <row r="60" spans="1:3" x14ac:dyDescent="0.3">
      <c r="A60" s="2" t="s">
        <v>59</v>
      </c>
      <c r="B60" s="2" t="s">
        <v>1</v>
      </c>
      <c r="C60" s="2">
        <v>425097</v>
      </c>
    </row>
    <row r="61" spans="1:3" x14ac:dyDescent="0.3">
      <c r="A61" s="2" t="s">
        <v>60</v>
      </c>
      <c r="B61" s="2" t="s">
        <v>1</v>
      </c>
      <c r="C61" s="2">
        <v>382841</v>
      </c>
    </row>
    <row r="62" spans="1:3" x14ac:dyDescent="0.3">
      <c r="A62" s="2" t="s">
        <v>61</v>
      </c>
      <c r="B62" s="2" t="s">
        <v>1</v>
      </c>
      <c r="C62" s="2">
        <v>282248</v>
      </c>
    </row>
    <row r="63" spans="1:3" x14ac:dyDescent="0.3">
      <c r="A63" s="2" t="s">
        <v>62</v>
      </c>
      <c r="B63" s="2" t="s">
        <v>1</v>
      </c>
      <c r="C63" s="2">
        <v>240608</v>
      </c>
    </row>
    <row r="64" spans="1:3" x14ac:dyDescent="0.3">
      <c r="A64" s="2" t="s">
        <v>63</v>
      </c>
      <c r="B64" s="2" t="s">
        <v>1</v>
      </c>
      <c r="C64" s="2">
        <v>305579</v>
      </c>
    </row>
    <row r="65" spans="1:3" x14ac:dyDescent="0.3">
      <c r="A65" s="2" t="s">
        <v>64</v>
      </c>
      <c r="B65" s="2" t="s">
        <v>1</v>
      </c>
      <c r="C65" s="2">
        <v>330593</v>
      </c>
    </row>
    <row r="66" spans="1:3" x14ac:dyDescent="0.3">
      <c r="A66" s="2" t="s">
        <v>65</v>
      </c>
      <c r="B66" s="2" t="s">
        <v>1</v>
      </c>
      <c r="C66" s="2">
        <v>363959</v>
      </c>
    </row>
    <row r="67" spans="1:3" x14ac:dyDescent="0.3">
      <c r="A67" s="2" t="s">
        <v>66</v>
      </c>
      <c r="B67" s="2" t="s">
        <v>1</v>
      </c>
      <c r="C67" s="2">
        <v>498852</v>
      </c>
    </row>
    <row r="68" spans="1:3" x14ac:dyDescent="0.3">
      <c r="A68" s="2" t="s">
        <v>67</v>
      </c>
      <c r="B68" s="2" t="s">
        <v>1</v>
      </c>
      <c r="C68" s="2">
        <v>166718</v>
      </c>
    </row>
    <row r="69" spans="1:3" x14ac:dyDescent="0.3">
      <c r="A69" s="2" t="s">
        <v>68</v>
      </c>
      <c r="B69" s="2" t="s">
        <v>1</v>
      </c>
      <c r="C69" s="2">
        <v>202187</v>
      </c>
    </row>
    <row r="70" spans="1:3" x14ac:dyDescent="0.3">
      <c r="A70" s="2" t="s">
        <v>69</v>
      </c>
      <c r="B70" s="2" t="s">
        <v>1</v>
      </c>
      <c r="C70" s="2">
        <v>298950</v>
      </c>
    </row>
    <row r="71" spans="1:3" x14ac:dyDescent="0.3">
      <c r="A71" s="2" t="s">
        <v>70</v>
      </c>
      <c r="B71" s="2" t="s">
        <v>1</v>
      </c>
      <c r="C71" s="2">
        <v>468826</v>
      </c>
    </row>
    <row r="72" spans="1:3" x14ac:dyDescent="0.3">
      <c r="A72" s="2" t="s">
        <v>71</v>
      </c>
      <c r="B72" s="2" t="s">
        <v>1</v>
      </c>
      <c r="C72" s="2">
        <v>513482</v>
      </c>
    </row>
    <row r="73" spans="1:3" x14ac:dyDescent="0.3">
      <c r="A73" s="2" t="s">
        <v>72</v>
      </c>
      <c r="B73" s="2" t="s">
        <v>1</v>
      </c>
      <c r="C73" s="2">
        <v>629590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13" workbookViewId="0">
      <selection activeCell="E30" sqref="E30"/>
    </sheetView>
  </sheetViews>
  <sheetFormatPr defaultRowHeight="14.4" x14ac:dyDescent="0.3"/>
  <cols>
    <col min="1" max="1" width="12.21875" bestFit="1" customWidth="1"/>
    <col min="2" max="2" width="9.5546875" bestFit="1" customWidth="1"/>
  </cols>
  <sheetData>
    <row r="1" spans="1:2" x14ac:dyDescent="0.3">
      <c r="A1" s="2" t="s">
        <v>73</v>
      </c>
      <c r="B1" s="2" t="s">
        <v>76</v>
      </c>
    </row>
    <row r="2" spans="1:2" x14ac:dyDescent="0.3">
      <c r="A2" s="14" t="s">
        <v>0</v>
      </c>
      <c r="B2" s="14">
        <v>42370</v>
      </c>
    </row>
    <row r="3" spans="1:2" x14ac:dyDescent="0.3">
      <c r="A3" s="14" t="s">
        <v>2</v>
      </c>
      <c r="B3" s="14">
        <v>42401</v>
      </c>
    </row>
    <row r="4" spans="1:2" x14ac:dyDescent="0.3">
      <c r="A4" s="14" t="s">
        <v>3</v>
      </c>
      <c r="B4" s="14">
        <v>42430</v>
      </c>
    </row>
    <row r="5" spans="1:2" x14ac:dyDescent="0.3">
      <c r="A5" s="14" t="s">
        <v>4</v>
      </c>
      <c r="B5" s="14">
        <v>42461</v>
      </c>
    </row>
    <row r="6" spans="1:2" x14ac:dyDescent="0.3">
      <c r="A6" s="14" t="s">
        <v>5</v>
      </c>
      <c r="B6" s="14">
        <v>42491</v>
      </c>
    </row>
    <row r="7" spans="1:2" x14ac:dyDescent="0.3">
      <c r="A7" s="14" t="s">
        <v>6</v>
      </c>
      <c r="B7" s="14">
        <v>42522</v>
      </c>
    </row>
    <row r="8" spans="1:2" x14ac:dyDescent="0.3">
      <c r="A8" s="14" t="s">
        <v>7</v>
      </c>
      <c r="B8" s="14">
        <v>42552</v>
      </c>
    </row>
    <row r="9" spans="1:2" x14ac:dyDescent="0.3">
      <c r="A9" s="14" t="s">
        <v>8</v>
      </c>
      <c r="B9" s="14">
        <v>42583</v>
      </c>
    </row>
    <row r="10" spans="1:2" x14ac:dyDescent="0.3">
      <c r="A10" s="14" t="s">
        <v>9</v>
      </c>
      <c r="B10" s="14">
        <v>42614</v>
      </c>
    </row>
    <row r="11" spans="1:2" x14ac:dyDescent="0.3">
      <c r="A11" s="14" t="s">
        <v>10</v>
      </c>
      <c r="B11" s="14">
        <v>42644</v>
      </c>
    </row>
    <row r="12" spans="1:2" x14ac:dyDescent="0.3">
      <c r="A12" s="14" t="s">
        <v>11</v>
      </c>
      <c r="B12" s="14">
        <v>42675</v>
      </c>
    </row>
    <row r="13" spans="1:2" x14ac:dyDescent="0.3">
      <c r="A13" s="14" t="s">
        <v>12</v>
      </c>
      <c r="B13" s="14">
        <v>42705</v>
      </c>
    </row>
    <row r="14" spans="1:2" x14ac:dyDescent="0.3">
      <c r="A14" s="14" t="s">
        <v>13</v>
      </c>
      <c r="B14" s="14">
        <v>42736</v>
      </c>
    </row>
    <row r="15" spans="1:2" x14ac:dyDescent="0.3">
      <c r="A15" s="14" t="s">
        <v>14</v>
      </c>
      <c r="B15" s="14">
        <v>42767</v>
      </c>
    </row>
    <row r="16" spans="1:2" x14ac:dyDescent="0.3">
      <c r="A16" s="14" t="s">
        <v>15</v>
      </c>
      <c r="B16" s="14">
        <v>42795</v>
      </c>
    </row>
    <row r="17" spans="1:2" x14ac:dyDescent="0.3">
      <c r="A17" s="14" t="s">
        <v>16</v>
      </c>
      <c r="B17" s="14">
        <v>42826</v>
      </c>
    </row>
    <row r="18" spans="1:2" x14ac:dyDescent="0.3">
      <c r="A18" s="14" t="s">
        <v>17</v>
      </c>
      <c r="B18" s="14">
        <v>42856</v>
      </c>
    </row>
    <row r="19" spans="1:2" x14ac:dyDescent="0.3">
      <c r="A19" s="14" t="s">
        <v>18</v>
      </c>
      <c r="B19" s="14">
        <v>42887</v>
      </c>
    </row>
    <row r="20" spans="1:2" x14ac:dyDescent="0.3">
      <c r="A20" s="14" t="s">
        <v>19</v>
      </c>
      <c r="B20" s="14">
        <v>42917</v>
      </c>
    </row>
    <row r="21" spans="1:2" x14ac:dyDescent="0.3">
      <c r="A21" s="14" t="s">
        <v>20</v>
      </c>
      <c r="B21" s="14">
        <v>42948</v>
      </c>
    </row>
    <row r="22" spans="1:2" x14ac:dyDescent="0.3">
      <c r="A22" s="14" t="s">
        <v>21</v>
      </c>
      <c r="B22" s="14">
        <v>42979</v>
      </c>
    </row>
    <row r="23" spans="1:2" x14ac:dyDescent="0.3">
      <c r="A23" s="14" t="s">
        <v>22</v>
      </c>
      <c r="B23" s="14">
        <v>43009</v>
      </c>
    </row>
    <row r="24" spans="1:2" x14ac:dyDescent="0.3">
      <c r="A24" s="14" t="s">
        <v>23</v>
      </c>
      <c r="B24" s="14">
        <v>43040</v>
      </c>
    </row>
    <row r="25" spans="1:2" x14ac:dyDescent="0.3">
      <c r="A25" s="14" t="s">
        <v>24</v>
      </c>
      <c r="B25" s="14">
        <v>43070</v>
      </c>
    </row>
    <row r="26" spans="1:2" x14ac:dyDescent="0.3">
      <c r="A26" s="14" t="s">
        <v>25</v>
      </c>
      <c r="B26" s="14">
        <v>43101</v>
      </c>
    </row>
    <row r="27" spans="1:2" x14ac:dyDescent="0.3">
      <c r="A27" s="14" t="s">
        <v>26</v>
      </c>
      <c r="B27" s="14">
        <v>43132</v>
      </c>
    </row>
    <row r="28" spans="1:2" x14ac:dyDescent="0.3">
      <c r="A28" s="14" t="s">
        <v>27</v>
      </c>
      <c r="B28" s="14">
        <v>43160</v>
      </c>
    </row>
    <row r="29" spans="1:2" x14ac:dyDescent="0.3">
      <c r="A29" s="14" t="s">
        <v>28</v>
      </c>
      <c r="B29" s="14">
        <v>43191</v>
      </c>
    </row>
    <row r="30" spans="1:2" x14ac:dyDescent="0.3">
      <c r="A30" s="14" t="s">
        <v>29</v>
      </c>
      <c r="B30" s="14">
        <v>43221</v>
      </c>
    </row>
    <row r="31" spans="1:2" x14ac:dyDescent="0.3">
      <c r="A31" s="14" t="s">
        <v>30</v>
      </c>
      <c r="B31" s="14">
        <v>43252</v>
      </c>
    </row>
    <row r="32" spans="1:2" x14ac:dyDescent="0.3">
      <c r="A32" s="14" t="s">
        <v>31</v>
      </c>
      <c r="B32" s="14">
        <v>43282</v>
      </c>
    </row>
    <row r="33" spans="1:2" x14ac:dyDescent="0.3">
      <c r="A33" s="14" t="s">
        <v>32</v>
      </c>
      <c r="B33" s="14">
        <v>43313</v>
      </c>
    </row>
    <row r="34" spans="1:2" x14ac:dyDescent="0.3">
      <c r="A34" s="14" t="s">
        <v>33</v>
      </c>
      <c r="B34" s="14">
        <v>43344</v>
      </c>
    </row>
    <row r="35" spans="1:2" x14ac:dyDescent="0.3">
      <c r="A35" s="14" t="s">
        <v>34</v>
      </c>
      <c r="B35" s="14">
        <v>43374</v>
      </c>
    </row>
    <row r="36" spans="1:2" x14ac:dyDescent="0.3">
      <c r="A36" s="14" t="s">
        <v>35</v>
      </c>
      <c r="B36" s="14">
        <v>43405</v>
      </c>
    </row>
    <row r="37" spans="1:2" x14ac:dyDescent="0.3">
      <c r="A37" s="14" t="s">
        <v>36</v>
      </c>
      <c r="B37" s="14">
        <v>43435</v>
      </c>
    </row>
    <row r="38" spans="1:2" x14ac:dyDescent="0.3">
      <c r="A38" s="14" t="s">
        <v>37</v>
      </c>
      <c r="B38" s="14">
        <v>43466</v>
      </c>
    </row>
    <row r="39" spans="1:2" x14ac:dyDescent="0.3">
      <c r="A39" s="14" t="s">
        <v>38</v>
      </c>
      <c r="B39" s="14">
        <v>43497</v>
      </c>
    </row>
    <row r="40" spans="1:2" x14ac:dyDescent="0.3">
      <c r="A40" s="14" t="s">
        <v>39</v>
      </c>
      <c r="B40" s="14">
        <v>43525</v>
      </c>
    </row>
    <row r="41" spans="1:2" x14ac:dyDescent="0.3">
      <c r="A41" s="14" t="s">
        <v>40</v>
      </c>
      <c r="B41" s="14">
        <v>43556</v>
      </c>
    </row>
    <row r="42" spans="1:2" x14ac:dyDescent="0.3">
      <c r="A42" s="14" t="s">
        <v>41</v>
      </c>
      <c r="B42" s="14">
        <v>43586</v>
      </c>
    </row>
    <row r="43" spans="1:2" x14ac:dyDescent="0.3">
      <c r="A43" s="14" t="s">
        <v>42</v>
      </c>
      <c r="B43" s="14">
        <v>43617</v>
      </c>
    </row>
    <row r="44" spans="1:2" x14ac:dyDescent="0.3">
      <c r="A44" s="14" t="s">
        <v>43</v>
      </c>
      <c r="B44" s="14">
        <v>43647</v>
      </c>
    </row>
    <row r="45" spans="1:2" x14ac:dyDescent="0.3">
      <c r="A45" s="14" t="s">
        <v>44</v>
      </c>
      <c r="B45" s="14">
        <v>43678</v>
      </c>
    </row>
    <row r="46" spans="1:2" x14ac:dyDescent="0.3">
      <c r="A46" s="14" t="s">
        <v>45</v>
      </c>
      <c r="B46" s="14">
        <v>43709</v>
      </c>
    </row>
    <row r="47" spans="1:2" x14ac:dyDescent="0.3">
      <c r="A47" s="14" t="s">
        <v>46</v>
      </c>
      <c r="B47" s="14">
        <v>43739</v>
      </c>
    </row>
    <row r="48" spans="1:2" x14ac:dyDescent="0.3">
      <c r="A48" s="14" t="s">
        <v>47</v>
      </c>
      <c r="B48" s="14">
        <v>43770</v>
      </c>
    </row>
    <row r="49" spans="1:2" x14ac:dyDescent="0.3">
      <c r="A49" s="14" t="s">
        <v>48</v>
      </c>
      <c r="B49" s="14">
        <v>43800</v>
      </c>
    </row>
    <row r="50" spans="1:2" x14ac:dyDescent="0.3">
      <c r="A50" s="14" t="s">
        <v>49</v>
      </c>
      <c r="B50" s="14">
        <v>43831</v>
      </c>
    </row>
    <row r="51" spans="1:2" x14ac:dyDescent="0.3">
      <c r="A51" s="14" t="s">
        <v>50</v>
      </c>
      <c r="B51" s="14">
        <v>43862</v>
      </c>
    </row>
    <row r="52" spans="1:2" x14ac:dyDescent="0.3">
      <c r="A52" s="14" t="s">
        <v>51</v>
      </c>
      <c r="B52" s="14">
        <v>43891</v>
      </c>
    </row>
    <row r="53" spans="1:2" x14ac:dyDescent="0.3">
      <c r="A53" s="14" t="s">
        <v>52</v>
      </c>
      <c r="B53" s="14">
        <v>43922</v>
      </c>
    </row>
    <row r="54" spans="1:2" x14ac:dyDescent="0.3">
      <c r="A54" s="14" t="s">
        <v>53</v>
      </c>
      <c r="B54" s="14">
        <v>43952</v>
      </c>
    </row>
    <row r="55" spans="1:2" x14ac:dyDescent="0.3">
      <c r="A55" s="14" t="s">
        <v>54</v>
      </c>
      <c r="B55" s="14">
        <v>43983</v>
      </c>
    </row>
    <row r="56" spans="1:2" x14ac:dyDescent="0.3">
      <c r="A56" s="14" t="s">
        <v>55</v>
      </c>
      <c r="B56" s="14">
        <v>44013</v>
      </c>
    </row>
    <row r="57" spans="1:2" x14ac:dyDescent="0.3">
      <c r="A57" s="14" t="s">
        <v>56</v>
      </c>
      <c r="B57" s="14">
        <v>44044</v>
      </c>
    </row>
    <row r="58" spans="1:2" x14ac:dyDescent="0.3">
      <c r="A58" s="14" t="s">
        <v>57</v>
      </c>
      <c r="B58" s="14">
        <v>44075</v>
      </c>
    </row>
    <row r="59" spans="1:2" x14ac:dyDescent="0.3">
      <c r="A59" s="14" t="s">
        <v>58</v>
      </c>
      <c r="B59" s="14">
        <v>44105</v>
      </c>
    </row>
    <row r="60" spans="1:2" x14ac:dyDescent="0.3">
      <c r="A60" s="14" t="s">
        <v>59</v>
      </c>
      <c r="B60" s="14">
        <v>44136</v>
      </c>
    </row>
    <row r="61" spans="1:2" x14ac:dyDescent="0.3">
      <c r="A61" s="14" t="s">
        <v>60</v>
      </c>
      <c r="B61" s="14">
        <v>44166</v>
      </c>
    </row>
    <row r="62" spans="1:2" x14ac:dyDescent="0.3">
      <c r="A62" s="14" t="s">
        <v>61</v>
      </c>
      <c r="B62" s="14">
        <v>44197</v>
      </c>
    </row>
    <row r="63" spans="1:2" x14ac:dyDescent="0.3">
      <c r="A63" s="14" t="s">
        <v>62</v>
      </c>
      <c r="B63" s="14">
        <v>44228</v>
      </c>
    </row>
    <row r="64" spans="1:2" x14ac:dyDescent="0.3">
      <c r="A64" s="14" t="s">
        <v>63</v>
      </c>
      <c r="B64" s="14">
        <v>44256</v>
      </c>
    </row>
    <row r="65" spans="1:2" x14ac:dyDescent="0.3">
      <c r="A65" s="14" t="s">
        <v>64</v>
      </c>
      <c r="B65" s="14">
        <v>44287</v>
      </c>
    </row>
    <row r="66" spans="1:2" x14ac:dyDescent="0.3">
      <c r="A66" s="14" t="s">
        <v>65</v>
      </c>
      <c r="B66" s="14">
        <v>44317</v>
      </c>
    </row>
    <row r="67" spans="1:2" x14ac:dyDescent="0.3">
      <c r="A67" s="14" t="s">
        <v>66</v>
      </c>
      <c r="B67" s="14">
        <v>44348</v>
      </c>
    </row>
    <row r="68" spans="1:2" x14ac:dyDescent="0.3">
      <c r="A68" s="14" t="s">
        <v>67</v>
      </c>
      <c r="B68" s="14">
        <v>44378</v>
      </c>
    </row>
    <row r="69" spans="1:2" x14ac:dyDescent="0.3">
      <c r="A69" s="14" t="s">
        <v>68</v>
      </c>
      <c r="B69" s="14">
        <v>44409</v>
      </c>
    </row>
    <row r="70" spans="1:2" x14ac:dyDescent="0.3">
      <c r="A70" s="14" t="s">
        <v>69</v>
      </c>
      <c r="B70" s="14">
        <v>44440</v>
      </c>
    </row>
    <row r="71" spans="1:2" x14ac:dyDescent="0.3">
      <c r="A71" s="14" t="s">
        <v>70</v>
      </c>
      <c r="B71" s="14">
        <v>44470</v>
      </c>
    </row>
    <row r="72" spans="1:2" x14ac:dyDescent="0.3">
      <c r="A72" s="14" t="s">
        <v>71</v>
      </c>
      <c r="B72" s="14">
        <v>44501</v>
      </c>
    </row>
    <row r="73" spans="1:2" x14ac:dyDescent="0.3">
      <c r="A73" s="14" t="s">
        <v>72</v>
      </c>
      <c r="B73" s="14"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FTS</vt:lpstr>
      <vt:lpstr>tb_relasi</vt:lpstr>
      <vt:lpstr>tb_periode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2019-07-26T05:09:58Z</dcterms:created>
  <dcterms:modified xsi:type="dcterms:W3CDTF">2022-06-20T10:21:51Z</dcterms:modified>
</cp:coreProperties>
</file>