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Capital markets certification\Introduction to Derivatives\Attachments\"/>
    </mc:Choice>
  </mc:AlternateContent>
  <xr:revisionPtr revIDLastSave="0" documentId="13_ncr:1_{CF7D4DB1-4F15-4137-A65F-87C8496F6FC3}" xr6:coauthVersionLast="45" xr6:coauthVersionMax="45" xr10:uidLastSave="{00000000-0000-0000-0000-000000000000}"/>
  <bookViews>
    <workbookView xWindow="57480" yWindow="-330" windowWidth="29040" windowHeight="15840" xr2:uid="{00000000-000D-0000-FFFF-FFFF00000000}"/>
  </bookViews>
  <sheets>
    <sheet name="Cover Page" sheetId="3" r:id="rId1"/>
    <sheet name="Forward Question" sheetId="1" r:id="rId2"/>
    <sheet name="Futures Question" sheetId="4" r:id="rId3"/>
    <sheet name="Options Question" sheetId="5" r:id="rId4"/>
    <sheet name="Swap Question" sheetId="6" r:id="rId5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"05/28/2019 19:20:36"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5" l="1"/>
  <c r="E15" i="5"/>
  <c r="E14" i="5"/>
  <c r="D15" i="5"/>
  <c r="D14" i="5"/>
  <c r="D12" i="5"/>
  <c r="E12" i="5"/>
  <c r="E11" i="5"/>
  <c r="D11" i="5"/>
  <c r="C18" i="5"/>
  <c r="C27" i="4"/>
  <c r="C22" i="4"/>
  <c r="E18" i="5" l="1"/>
  <c r="D18" i="5"/>
  <c r="E27" i="4"/>
  <c r="D27" i="4"/>
  <c r="C20" i="4"/>
  <c r="C19" i="4"/>
  <c r="C18" i="4"/>
  <c r="D15" i="1"/>
  <c r="C15" i="1"/>
  <c r="C28" i="4" l="1"/>
  <c r="E17" i="5"/>
  <c r="D17" i="5"/>
  <c r="E19" i="5"/>
  <c r="D19" i="5"/>
  <c r="C19" i="5"/>
  <c r="D14" i="1"/>
  <c r="D16" i="1" s="1"/>
  <c r="C14" i="1"/>
  <c r="C16" i="1" s="1"/>
  <c r="E20" i="5" l="1"/>
  <c r="D20" i="5"/>
  <c r="C20" i="5"/>
</calcChain>
</file>

<file path=xl/sharedStrings.xml><?xml version="1.0" encoding="utf-8"?>
<sst xmlns="http://schemas.openxmlformats.org/spreadsheetml/2006/main" count="119" uniqueCount="89">
  <si>
    <t>© Corporate Finance Institute®. All rights reserved.</t>
  </si>
  <si>
    <t>This file is for educational purposes only. E&amp;OE</t>
  </si>
  <si>
    <t xml:space="preserve">Corporate Finance Institute® </t>
  </si>
  <si>
    <t>https://corporatefinanceinstitute.com/</t>
  </si>
  <si>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</si>
  <si>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</si>
  <si>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</si>
  <si>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</si>
  <si>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</si>
  <si>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</si>
  <si>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</si>
  <si>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</si>
  <si>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Intro to Derivatives Course Questions</t>
  </si>
  <si>
    <t>Scenario 1</t>
  </si>
  <si>
    <t>Scenario 2</t>
  </si>
  <si>
    <t>Settlement Price</t>
  </si>
  <si>
    <t>Quantity</t>
  </si>
  <si>
    <t>Cost Without Forward Contract</t>
  </si>
  <si>
    <t>Cost With Forward Contract</t>
  </si>
  <si>
    <t>Net Gain(Loss)</t>
  </si>
  <si>
    <t>Exposure</t>
  </si>
  <si>
    <t>Initial Margin</t>
  </si>
  <si>
    <t>Maintenance Margin</t>
  </si>
  <si>
    <t>Tick</t>
  </si>
  <si>
    <t>Day 1</t>
  </si>
  <si>
    <t>Day 2</t>
  </si>
  <si>
    <t>Day 3</t>
  </si>
  <si>
    <t>Number of Contracts</t>
  </si>
  <si>
    <t>Deposited Amount</t>
  </si>
  <si>
    <t>Beginning Margin Account</t>
  </si>
  <si>
    <t>Change in Margin Account</t>
  </si>
  <si>
    <t>Margin Call</t>
  </si>
  <si>
    <t>Ending Margin Account</t>
  </si>
  <si>
    <t>Profit/Loss</t>
  </si>
  <si>
    <t>Scenario 3</t>
  </si>
  <si>
    <t>Spot Price</t>
  </si>
  <si>
    <t>Strike Price</t>
  </si>
  <si>
    <t>Cost of Premium</t>
  </si>
  <si>
    <t xml:space="preserve">Notional Amount </t>
  </si>
  <si>
    <t>Fixed Leg</t>
  </si>
  <si>
    <t>Floating Leg</t>
  </si>
  <si>
    <t>LIBOR</t>
  </si>
  <si>
    <t>Time</t>
  </si>
  <si>
    <t>Net</t>
  </si>
  <si>
    <t>Present (Notional Amount)</t>
  </si>
  <si>
    <t>6 months</t>
  </si>
  <si>
    <t>12 months</t>
  </si>
  <si>
    <t>Assumptions</t>
  </si>
  <si>
    <t>Futures Example Question</t>
  </si>
  <si>
    <t>Forward Example Question</t>
  </si>
  <si>
    <t>Options Example Question</t>
  </si>
  <si>
    <t>Swaps Example Question</t>
  </si>
  <si>
    <t>Forward Price</t>
  </si>
  <si>
    <t>Forward Contract Price</t>
  </si>
  <si>
    <t>Settement Price Increment</t>
  </si>
  <si>
    <t>Cost Without Contract</t>
  </si>
  <si>
    <t>Cost With Contract</t>
  </si>
  <si>
    <t>Contract P&amp;L Inputs</t>
  </si>
  <si>
    <t>Quantity Per Contract</t>
  </si>
  <si>
    <t>Initial Margin Per Contract</t>
  </si>
  <si>
    <t>Maintenance Margin Per Contract</t>
  </si>
  <si>
    <t>Tick Value Per Contract</t>
  </si>
  <si>
    <t>Price Movement</t>
  </si>
  <si>
    <t>Number of Ticks</t>
  </si>
  <si>
    <t>Total Before Margin Call</t>
  </si>
  <si>
    <t>Net Profit / (Loss)</t>
  </si>
  <si>
    <t>Initial Spot Price</t>
  </si>
  <si>
    <t>Quantity of Shares</t>
  </si>
  <si>
    <t>Option Preium</t>
  </si>
  <si>
    <t>Starting Price</t>
  </si>
  <si>
    <t>Closing Price</t>
  </si>
  <si>
    <t>Opening Price</t>
  </si>
  <si>
    <t>Gain (Loss) on Stock</t>
  </si>
  <si>
    <t>Gain (Loss) on Put Option</t>
  </si>
  <si>
    <t>Net Gain (Loss)</t>
  </si>
  <si>
    <t>Now</t>
  </si>
  <si>
    <t>6-months from now</t>
  </si>
  <si>
    <t>Fixed Leg Payment Frequency</t>
  </si>
  <si>
    <t>6-month LIBOR</t>
  </si>
  <si>
    <t>12-months from now</t>
  </si>
  <si>
    <t>18-months from now</t>
  </si>
  <si>
    <t>18 months</t>
  </si>
  <si>
    <t>24 months</t>
  </si>
  <si>
    <t>24 months (Notional Amount)</t>
  </si>
  <si>
    <t>Floating Leg Payment Frequency</t>
  </si>
  <si>
    <t>Forward Question</t>
  </si>
  <si>
    <t>Futures Question</t>
  </si>
  <si>
    <t>Options Question</t>
  </si>
  <si>
    <t>Swap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</si>
</sst>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* #,##0.00_);_(* \(#,##0.00\);_(* &quot;-&quot;??_);_(@_)"/>
    <numFmt numFmtId="165" formatCode="_-* #,##0_-;\(#,##0\)_-;_-* &quot;-&quot;_-;_-@_-"/>
    <numFmt numFmtId="166" formatCode="_ * #,##0_ ;_ * \-#,##0_ ;_ * &quot;-&quot;??_ ;_ @_ "/>
    <numFmt numFmtId="167" formatCode="0&quot;E&quot;"/>
    <numFmt numFmtId="168" formatCode="&quot;$&quot;#,##0.00&quot;/barrel&quot;"/>
    <numFmt numFmtId="169" formatCode="0,000&quot; bbls&quot;"/>
    <numFmt numFmtId="170" formatCode="&quot;$&quot;#,##0"/>
    <numFmt numFmtId="171" formatCode="_(* #,##0_);_(* \(&quot;$&quot;#,##0\);_(* &quot;-&quot;??_);_(@_)"/>
    <numFmt numFmtId="172" formatCode="_(* #,##0_);_(* \(#,##0\);_(* &quot;-&quot;??_);_(@_)"/>
    <numFmt numFmtId="173" formatCode="&quot;$&quot;#,##0.00&quot;/contract&quot;"/>
    <numFmt numFmtId="174" formatCode="&quot;$&quot;#,##0.00;\(&quot;$&quot;#,##0.00\);\-"/>
    <numFmt numFmtId="175" formatCode="#,##0.00;\(#,##0.00\);\-"/>
    <numFmt numFmtId="176" formatCode="&quot;$&quot;#,##0;\(&quot;$&quot;#,##0\);\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u/>
      <sz val="12"/>
      <color indexed="12"/>
      <name val="Arial Narrow"/>
      <family val="2"/>
    </font>
    <font>
      <u/>
      <sz val="11"/>
      <color theme="10"/>
      <name val="Calibri"/>
      <family val="2"/>
      <scheme val="minor"/>
    </font>
    <font>
      <i/>
      <sz val="12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sz val="8"/>
      <color theme="0"/>
      <name val="Arial Narrow"/>
      <family val="2"/>
    </font>
    <font>
      <sz val="12"/>
      <color theme="1"/>
      <name val="Arial Narrow"/>
      <family val="2"/>
    </font>
    <font>
      <sz val="11"/>
      <color theme="2"/>
      <name val="Arial Narrow"/>
      <family val="2"/>
    </font>
    <font>
      <b/>
      <sz val="11"/>
      <color theme="0"/>
      <name val="Arial Narrow"/>
      <family val="2"/>
    </font>
    <font>
      <sz val="11"/>
      <name val="Arial Narrow"/>
      <family val="2"/>
    </font>
    <font>
      <u/>
      <sz val="12"/>
      <color rgb="FF0070C0"/>
      <name val="Arial Narrow"/>
      <family val="2"/>
    </font>
    <font>
      <sz val="11"/>
      <color rgb="FF0000FF"/>
      <name val="Arial Narrow"/>
      <family val="2"/>
    </font>
    <font>
      <b/>
      <i/>
      <sz val="11"/>
      <color theme="1"/>
      <name val="Arial Narrow"/>
      <family val="2"/>
    </font>
    <font>
      <b/>
      <sz val="11"/>
      <name val="Arial Narrow"/>
      <family val="2"/>
    </font>
    <font>
      <i/>
      <sz val="11"/>
      <color theme="1"/>
      <name val="Arial Narrow"/>
      <family val="2"/>
    </font>
    <font>
      <u/>
      <sz val="11"/>
      <color rgb="FF0070C0"/>
      <name val="Arial Narrow"/>
      <family val="2"/>
    </font>
    <font>
      <b/>
      <sz val="16"/>
      <color theme="0"/>
      <name val="Arial Narrow"/>
      <family val="2"/>
    </font>
    <font>
      <u/>
      <sz val="11"/>
      <color theme="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>
      <alignment horizontal="left" indent="1"/>
    </xf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3">
    <xf numFmtId="0" fontId="0" fillId="0" borderId="0" xfId="0"/>
    <xf numFmtId="0" fontId="7" fillId="0" borderId="0" xfId="0" applyFont="1"/>
    <xf numFmtId="0" fontId="2" fillId="3" borderId="0" xfId="11" applyFont="1" applyFill="1"/>
    <xf numFmtId="0" fontId="2" fillId="0" borderId="0" xfId="11" applyFont="1"/>
    <xf numFmtId="0" fontId="8" fillId="0" borderId="0" xfId="11" applyFont="1" applyProtection="1">
      <protection locked="0"/>
    </xf>
    <xf numFmtId="0" fontId="9" fillId="0" borderId="0" xfId="11" applyFont="1" applyAlignment="1">
      <alignment horizontal="right"/>
    </xf>
    <xf numFmtId="0" fontId="2" fillId="0" borderId="1" xfId="11" applyFont="1" applyBorder="1"/>
    <xf numFmtId="0" fontId="12" fillId="0" borderId="0" xfId="13" applyFont="1"/>
    <xf numFmtId="0" fontId="13" fillId="2" borderId="0" xfId="11" applyFont="1" applyFill="1"/>
    <xf numFmtId="0" fontId="2" fillId="2" borderId="0" xfId="11" applyFont="1" applyFill="1"/>
    <xf numFmtId="0" fontId="2" fillId="4" borderId="0" xfId="11" applyFont="1" applyFill="1"/>
    <xf numFmtId="165" fontId="14" fillId="5" borderId="0" xfId="1" applyNumberFormat="1" applyFont="1" applyFill="1"/>
    <xf numFmtId="165" fontId="15" fillId="5" borderId="0" xfId="1" applyNumberFormat="1" applyFont="1" applyFill="1"/>
    <xf numFmtId="165" fontId="15" fillId="5" borderId="0" xfId="1" applyNumberFormat="1" applyFont="1" applyFill="1" applyAlignment="1">
      <alignment horizontal="center"/>
    </xf>
    <xf numFmtId="0" fontId="2" fillId="0" borderId="0" xfId="0" applyFont="1"/>
    <xf numFmtId="0" fontId="16" fillId="0" borderId="0" xfId="0" applyFont="1"/>
    <xf numFmtId="0" fontId="17" fillId="5" borderId="0" xfId="0" applyFont="1" applyFill="1"/>
    <xf numFmtId="0" fontId="18" fillId="0" borderId="0" xfId="0" applyFont="1"/>
    <xf numFmtId="0" fontId="3" fillId="0" borderId="0" xfId="0" applyFont="1"/>
    <xf numFmtId="0" fontId="15" fillId="0" borderId="0" xfId="0" applyFont="1"/>
    <xf numFmtId="166" fontId="15" fillId="0" borderId="0" xfId="1" applyNumberFormat="1" applyFont="1"/>
    <xf numFmtId="0" fontId="19" fillId="0" borderId="0" xfId="10" applyFont="1"/>
    <xf numFmtId="167" fontId="17" fillId="2" borderId="2" xfId="0" applyNumberFormat="1" applyFont="1" applyFill="1" applyBorder="1" applyAlignment="1">
      <alignment horizontal="right"/>
    </xf>
    <xf numFmtId="168" fontId="20" fillId="0" borderId="0" xfId="0" applyNumberFormat="1" applyFont="1"/>
    <xf numFmtId="169" fontId="20" fillId="0" borderId="0" xfId="0" applyNumberFormat="1" applyFont="1"/>
    <xf numFmtId="170" fontId="2" fillId="0" borderId="0" xfId="0" applyNumberFormat="1" applyFont="1"/>
    <xf numFmtId="0" fontId="9" fillId="0" borderId="1" xfId="0" applyFont="1" applyBorder="1"/>
    <xf numFmtId="170" fontId="9" fillId="0" borderId="1" xfId="0" applyNumberFormat="1" applyFont="1" applyBorder="1"/>
    <xf numFmtId="171" fontId="9" fillId="0" borderId="1" xfId="0" applyNumberFormat="1" applyFont="1" applyBorder="1"/>
    <xf numFmtId="167" fontId="17" fillId="2" borderId="2" xfId="0" applyNumberFormat="1" applyFont="1" applyFill="1" applyBorder="1" applyAlignment="1">
      <alignment horizontal="center"/>
    </xf>
    <xf numFmtId="168" fontId="20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  <xf numFmtId="170" fontId="9" fillId="0" borderId="0" xfId="0" applyNumberFormat="1" applyFont="1" applyAlignment="1">
      <alignment horizontal="center"/>
    </xf>
    <xf numFmtId="0" fontId="2" fillId="0" borderId="0" xfId="0" applyFont="1" applyFill="1"/>
    <xf numFmtId="0" fontId="2" fillId="0" borderId="0" xfId="0" applyFont="1" applyFill="1" applyBorder="1"/>
    <xf numFmtId="168" fontId="2" fillId="0" borderId="0" xfId="0" applyNumberFormat="1" applyFont="1"/>
    <xf numFmtId="172" fontId="20" fillId="0" borderId="0" xfId="1" applyNumberFormat="1" applyFont="1"/>
    <xf numFmtId="0" fontId="21" fillId="0" borderId="0" xfId="0" applyFont="1" applyFill="1" applyBorder="1"/>
    <xf numFmtId="0" fontId="18" fillId="0" borderId="0" xfId="0" applyFont="1" applyFill="1" applyBorder="1"/>
    <xf numFmtId="167" fontId="17" fillId="2" borderId="2" xfId="0" applyNumberFormat="1" applyFont="1" applyFill="1" applyBorder="1" applyAlignment="1">
      <alignment horizontal="left"/>
    </xf>
    <xf numFmtId="165" fontId="15" fillId="0" borderId="0" xfId="1" applyNumberFormat="1" applyFont="1" applyFill="1" applyAlignment="1">
      <alignment horizontal="center"/>
    </xf>
    <xf numFmtId="0" fontId="17" fillId="0" borderId="0" xfId="0" applyFont="1" applyFill="1"/>
    <xf numFmtId="168" fontId="20" fillId="0" borderId="0" xfId="0" applyNumberFormat="1" applyFont="1" applyAlignment="1">
      <alignment horizontal="right"/>
    </xf>
    <xf numFmtId="168" fontId="18" fillId="0" borderId="0" xfId="0" applyNumberFormat="1" applyFont="1" applyAlignment="1">
      <alignment horizontal="center"/>
    </xf>
    <xf numFmtId="169" fontId="18" fillId="0" borderId="0" xfId="0" applyNumberFormat="1" applyFont="1" applyAlignment="1">
      <alignment horizontal="center"/>
    </xf>
    <xf numFmtId="0" fontId="9" fillId="0" borderId="0" xfId="0" applyFont="1" applyBorder="1"/>
    <xf numFmtId="170" fontId="9" fillId="0" borderId="0" xfId="0" applyNumberFormat="1" applyFont="1" applyBorder="1"/>
    <xf numFmtId="171" fontId="9" fillId="0" borderId="0" xfId="0" applyNumberFormat="1" applyFont="1" applyBorder="1"/>
    <xf numFmtId="3" fontId="20" fillId="0" borderId="0" xfId="0" applyNumberFormat="1" applyFont="1" applyAlignment="1">
      <alignment horizontal="right"/>
    </xf>
    <xf numFmtId="173" fontId="20" fillId="0" borderId="0" xfId="0" applyNumberFormat="1" applyFont="1"/>
    <xf numFmtId="168" fontId="18" fillId="0" borderId="0" xfId="0" applyNumberFormat="1" applyFont="1"/>
    <xf numFmtId="0" fontId="21" fillId="0" borderId="0" xfId="0" applyFont="1" applyFill="1" applyBorder="1" applyAlignment="1">
      <alignment horizontal="right"/>
    </xf>
    <xf numFmtId="174" fontId="2" fillId="0" borderId="0" xfId="0" applyNumberFormat="1" applyFont="1"/>
    <xf numFmtId="0" fontId="9" fillId="0" borderId="0" xfId="0" applyFont="1"/>
    <xf numFmtId="174" fontId="9" fillId="0" borderId="0" xfId="0" applyNumberFormat="1" applyFont="1"/>
    <xf numFmtId="175" fontId="2" fillId="0" borderId="0" xfId="0" applyNumberFormat="1" applyFont="1"/>
    <xf numFmtId="165" fontId="2" fillId="5" borderId="0" xfId="1" applyNumberFormat="1" applyFont="1" applyFill="1"/>
    <xf numFmtId="165" fontId="2" fillId="5" borderId="0" xfId="1" applyNumberFormat="1" applyFont="1" applyFill="1" applyAlignment="1">
      <alignment horizontal="center"/>
    </xf>
    <xf numFmtId="0" fontId="23" fillId="0" borderId="0" xfId="0" applyFont="1"/>
    <xf numFmtId="166" fontId="2" fillId="0" borderId="0" xfId="1" applyNumberFormat="1" applyFont="1"/>
    <xf numFmtId="0" fontId="24" fillId="0" borderId="0" xfId="10" applyFont="1"/>
    <xf numFmtId="167" fontId="17" fillId="2" borderId="0" xfId="0" applyNumberFormat="1" applyFont="1" applyFill="1" applyBorder="1" applyAlignment="1">
      <alignment horizontal="left"/>
    </xf>
    <xf numFmtId="167" fontId="17" fillId="2" borderId="0" xfId="0" applyNumberFormat="1" applyFont="1" applyFill="1" applyBorder="1" applyAlignment="1">
      <alignment horizontal="right"/>
    </xf>
    <xf numFmtId="0" fontId="2" fillId="0" borderId="0" xfId="0" applyFont="1" applyBorder="1"/>
    <xf numFmtId="172" fontId="20" fillId="0" borderId="0" xfId="1" applyNumberFormat="1" applyFont="1" applyBorder="1"/>
    <xf numFmtId="172" fontId="18" fillId="0" borderId="0" xfId="1" applyNumberFormat="1" applyFont="1" applyBorder="1"/>
    <xf numFmtId="172" fontId="22" fillId="0" borderId="0" xfId="1" applyNumberFormat="1" applyFont="1" applyBorder="1"/>
    <xf numFmtId="0" fontId="2" fillId="0" borderId="3" xfId="0" applyFont="1" applyBorder="1"/>
    <xf numFmtId="172" fontId="18" fillId="0" borderId="3" xfId="1" applyNumberFormat="1" applyFont="1" applyBorder="1"/>
    <xf numFmtId="167" fontId="17" fillId="2" borderId="0" xfId="0" applyNumberFormat="1" applyFont="1" applyFill="1" applyBorder="1" applyAlignment="1">
      <alignment horizontal="center"/>
    </xf>
    <xf numFmtId="172" fontId="18" fillId="0" borderId="0" xfId="1" applyNumberFormat="1" applyFont="1" applyBorder="1" applyAlignment="1">
      <alignment horizontal="left"/>
    </xf>
    <xf numFmtId="172" fontId="18" fillId="0" borderId="0" xfId="1" applyNumberFormat="1" applyFont="1" applyBorder="1" applyAlignment="1">
      <alignment horizontal="center"/>
    </xf>
    <xf numFmtId="167" fontId="17" fillId="2" borderId="0" xfId="0" applyNumberFormat="1" applyFont="1" applyFill="1" applyBorder="1" applyAlignment="1"/>
    <xf numFmtId="172" fontId="18" fillId="0" borderId="0" xfId="1" applyNumberFormat="1" applyFont="1" applyBorder="1" applyAlignment="1"/>
    <xf numFmtId="172" fontId="20" fillId="0" borderId="0" xfId="1" applyNumberFormat="1" applyFont="1" applyBorder="1" applyAlignment="1"/>
    <xf numFmtId="172" fontId="18" fillId="4" borderId="0" xfId="1" applyNumberFormat="1" applyFont="1" applyFill="1" applyBorder="1" applyAlignment="1">
      <alignment horizontal="left"/>
    </xf>
    <xf numFmtId="0" fontId="25" fillId="5" borderId="0" xfId="0" applyFont="1" applyFill="1" applyAlignment="1">
      <alignment vertical="center"/>
    </xf>
    <xf numFmtId="170" fontId="20" fillId="0" borderId="0" xfId="0" applyNumberFormat="1" applyFont="1"/>
    <xf numFmtId="10" fontId="20" fillId="0" borderId="0" xfId="0" applyNumberFormat="1" applyFont="1"/>
    <xf numFmtId="170" fontId="20" fillId="0" borderId="0" xfId="0" applyNumberFormat="1" applyFont="1" applyAlignment="1">
      <alignment horizontal="right"/>
    </xf>
    <xf numFmtId="176" fontId="2" fillId="0" borderId="0" xfId="0" applyNumberFormat="1" applyFont="1"/>
    <xf numFmtId="0" fontId="26" fillId="0" borderId="1" xfId="14" applyFont="1" applyBorder="1" applyProtection="1">
      <protection locked="0"/>
    </xf>
    <xf numFmtId="0" fontId="26" fillId="0" borderId="0" xfId="14" applyFont="1"/>
  </cellXfs>
  <cellStyles count="15">
    <cellStyle name="Comma" xfId="1" builtinId="3"/>
    <cellStyle name="Comma 2" xfId="3" xr:uid="{00000000-0005-0000-0000-000001000000}"/>
    <cellStyle name="Comma 3" xfId="5" xr:uid="{00000000-0005-0000-0000-000002000000}"/>
    <cellStyle name="Ctx_Hyperlink" xfId="7" xr:uid="{00000000-0005-0000-0000-000003000000}"/>
    <cellStyle name="Hyperlink" xfId="14" builtinId="8"/>
    <cellStyle name="Hyperlink 2" xfId="9" xr:uid="{00000000-0005-0000-0000-000005000000}"/>
    <cellStyle name="Hyperlink 2 2" xfId="13" xr:uid="{A0CE7DA2-CAE5-4472-B592-E2B95495E52D}"/>
    <cellStyle name="Hyperlink 3" xfId="10" xr:uid="{00000000-0005-0000-0000-000006000000}"/>
    <cellStyle name="Hyperlink 4" xfId="12" xr:uid="{73EC6265-4FB2-4E00-902C-D97BBB5B7D1C}"/>
    <cellStyle name="Normal" xfId="0" builtinId="0"/>
    <cellStyle name="Normal 2" xfId="2" xr:uid="{00000000-0005-0000-0000-000008000000}"/>
    <cellStyle name="Normal 2 2" xfId="8" xr:uid="{00000000-0005-0000-0000-000009000000}"/>
    <cellStyle name="Normal 2 2 2" xfId="11" xr:uid="{4913CC27-CF69-4E0A-9DA1-83350F18F9E6}"/>
    <cellStyle name="Normal 2 3 2" xfId="6" xr:uid="{00000000-0005-0000-0000-00000A000000}"/>
    <cellStyle name="Percent 2" xfId="4" xr:uid="{00000000-0005-0000-0000-00000B000000}"/>
  </cellStyles>
  <dxfs count="0"/>
  <tableStyles count="0" defaultTableStyle="TableStyleMedium2" defaultPivotStyle="PivotStyleLight16"/>
  <colors>
    <mruColors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'Forward Question'!$F$23</c:f>
              <c:strCache>
                <c:ptCount val="1"/>
                <c:pt idx="0">
                  <c:v>Net Gain(Loss)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cat>
            <c:numRef>
              <c:f>'Forward Question'!$B$24:$B$44</c:f>
              <c:numCache>
                <c:formatCode>"$"#,##0.00"/barrel"</c:formatCode>
                <c:ptCount val="21"/>
              </c:numCache>
            </c:numRef>
          </c:cat>
          <c:val>
            <c:numRef>
              <c:f>'Forward Question'!$F$24:$F$44</c:f>
              <c:numCache>
                <c:formatCode>"$"#,##0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4-4530-844E-362CB0EA7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392160"/>
        <c:axId val="564393472"/>
      </c:lineChart>
      <c:catAx>
        <c:axId val="564392160"/>
        <c:scaling>
          <c:orientation val="minMax"/>
        </c:scaling>
        <c:delete val="0"/>
        <c:axPos val="b"/>
        <c:numFmt formatCode="&quot;$&quot;#,##0.00&quot;/barrel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93472"/>
        <c:crosses val="autoZero"/>
        <c:auto val="1"/>
        <c:lblAlgn val="ctr"/>
        <c:lblOffset val="100"/>
        <c:noMultiLvlLbl val="0"/>
      </c:catAx>
      <c:valAx>
        <c:axId val="564393472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9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'Options Question'!$I$23</c:f>
              <c:strCache>
                <c:ptCount val="1"/>
                <c:pt idx="0">
                  <c:v>Net Gain (Loss)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cat>
            <c:numRef>
              <c:f>'Options Question'!$C$24:$C$44</c:f>
              <c:numCache>
                <c:formatCode>_(* #,##0_);_(* \(#,##0\);_(* "-"??_);_(@_)</c:formatCode>
                <c:ptCount val="21"/>
              </c:numCache>
            </c:numRef>
          </c:cat>
          <c:val>
            <c:numRef>
              <c:f>'Options Question'!$I$24:$I$44</c:f>
              <c:numCache>
                <c:formatCode>_(* #,##0_);_(* \(#,##0\);_(* "-"??_);_(@_)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0-4596-A6C5-EFD122731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65632"/>
        <c:axId val="451465960"/>
      </c:lineChart>
      <c:catAx>
        <c:axId val="451465632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65960"/>
        <c:crosses val="autoZero"/>
        <c:auto val="1"/>
        <c:lblAlgn val="ctr"/>
        <c:lblOffset val="100"/>
        <c:noMultiLvlLbl val="0"/>
      </c:catAx>
      <c:valAx>
        <c:axId val="45146596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6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hyperlink" Target="https://corporatefinanceinstitute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https://corporatefinanceinstitute.com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jpeg"/><Relationship Id="rId1" Type="http://schemas.openxmlformats.org/officeDocument/2006/relationships/hyperlink" Target="https://corporatefinanceinstitute.com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A0E299-01BB-4133-BB60-5F520270C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76</xdr:row>
      <xdr:rowOff>129314</xdr:rowOff>
    </xdr:from>
    <xdr:to>
      <xdr:col>1</xdr:col>
      <xdr:colOff>830539</xdr:colOff>
      <xdr:row>80</xdr:row>
      <xdr:rowOff>160335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861AA1-D6B4-4E81-9581-0F935DAF7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1" y="2129564"/>
          <a:ext cx="742950" cy="813659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3</xdr:row>
      <xdr:rowOff>1</xdr:rowOff>
    </xdr:from>
    <xdr:to>
      <xdr:col>4</xdr:col>
      <xdr:colOff>857250</xdr:colOff>
      <xdr:row>7</xdr:row>
      <xdr:rowOff>197828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79B3FE6F-3F34-4586-B0F1-809B172E315B}"/>
            </a:ext>
          </a:extLst>
        </xdr:cNvPr>
        <xdr:cNvGrpSpPr/>
      </xdr:nvGrpSpPr>
      <xdr:grpSpPr>
        <a:xfrm>
          <a:off x="190500" y="685801"/>
          <a:ext cx="5962650" cy="905852"/>
          <a:chOff x="353115" y="2211538"/>
          <a:chExt cx="11114985" cy="1331762"/>
        </a:xfrm>
      </xdr:grpSpPr>
      <xdr:sp macro="" textlink="">
        <xdr:nvSpPr>
          <xdr:cNvPr id="5" name="Rounded Rectangle 17">
            <a:extLst>
              <a:ext uri="{FF2B5EF4-FFF2-40B4-BE49-F238E27FC236}">
                <a16:creationId xmlns:a16="http://schemas.microsoft.com/office/drawing/2014/main" id="{09930DBB-5E54-43A6-AB6B-8CDD3C3229DB}"/>
              </a:ext>
            </a:extLst>
          </xdr:cNvPr>
          <xdr:cNvSpPr/>
        </xdr:nvSpPr>
        <xdr:spPr>
          <a:xfrm>
            <a:off x="353115" y="2211538"/>
            <a:ext cx="11114985" cy="1331762"/>
          </a:xfrm>
          <a:prstGeom prst="roundRect">
            <a:avLst>
              <a:gd name="adj" fmla="val 6474"/>
            </a:avLst>
          </a:prstGeom>
          <a:solidFill>
            <a:schemeClr val="bg1"/>
          </a:solidFill>
          <a:ln>
            <a:noFill/>
          </a:ln>
          <a:effectLst>
            <a:outerShdw blurRad="495300" dist="228600" dir="5400000" algn="t" rotWithShape="0">
              <a:schemeClr val="bg1">
                <a:lumMod val="50000"/>
                <a:alpha val="34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endParaRPr lang="en-US" b="1">
              <a:solidFill>
                <a:srgbClr val="7030A0"/>
              </a:solidFill>
              <a:latin typeface="Open Sans Extrabold" panose="020B0606030504020204" pitchFamily="34" charset="0"/>
              <a:ea typeface="Open Sans Extrabold" panose="020B0606030504020204" pitchFamily="34" charset="0"/>
              <a:cs typeface="Open Sans Extrabold" panose="020B0606030504020204" pitchFamily="34" charset="0"/>
            </a:endParaRPr>
          </a:p>
          <a:p>
            <a:pPr algn="ctr"/>
            <a:endParaRPr lang="en-US" b="1">
              <a:solidFill>
                <a:srgbClr val="7030A0"/>
              </a:solidFill>
              <a:latin typeface="Open Sans Extrabold" panose="020B0606030504020204" pitchFamily="34" charset="0"/>
              <a:ea typeface="Open Sans Extrabold" panose="020B0606030504020204" pitchFamily="34" charset="0"/>
              <a:cs typeface="Open Sans Extrabold" panose="020B0606030504020204" pitchFamily="34" charset="0"/>
            </a:endParaRPr>
          </a:p>
          <a:p>
            <a:pPr algn="ctr"/>
            <a:endParaRPr lang="en-US" b="1">
              <a:solidFill>
                <a:srgbClr val="7030A0"/>
              </a:solidFill>
              <a:latin typeface="Open Sans Extrabold" panose="020B0606030504020204" pitchFamily="34" charset="0"/>
              <a:ea typeface="Open Sans Extrabold" panose="020B0606030504020204" pitchFamily="34" charset="0"/>
              <a:cs typeface="Open Sans Extrabold" panose="020B0606030504020204" pitchFamily="34" charset="0"/>
            </a:endParaRPr>
          </a:p>
          <a:p>
            <a:pPr algn="ctr"/>
            <a:endParaRPr lang="en-US" b="1">
              <a:solidFill>
                <a:srgbClr val="7030A0"/>
              </a:solidFill>
              <a:latin typeface="Open Sans Extrabold" panose="020B0606030504020204" pitchFamily="34" charset="0"/>
              <a:ea typeface="Open Sans Extrabold" panose="020B0606030504020204" pitchFamily="34" charset="0"/>
              <a:cs typeface="Open Sans Extrabold" panose="020B0606030504020204" pitchFamily="34" charset="0"/>
            </a:endParaRP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F30E4FA4-6481-4EE2-827A-F153B18EC486}"/>
              </a:ext>
            </a:extLst>
          </xdr:cNvPr>
          <xdr:cNvSpPr/>
        </xdr:nvSpPr>
        <xdr:spPr>
          <a:xfrm>
            <a:off x="605136" y="2418762"/>
            <a:ext cx="10592560" cy="929438"/>
          </a:xfrm>
          <a:prstGeom prst="rect">
            <a:avLst/>
          </a:prstGeom>
          <a:ln>
            <a:noFill/>
          </a:ln>
        </xdr:spPr>
        <xdr:txBody>
          <a:bodyPr wrap="square">
            <a:sp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lvl="0"/>
            <a:r>
              <a:rPr lang="en-US" altLang="en-US" sz="1100" kern="1200">
                <a:solidFill>
                  <a:schemeClr val="tx1"/>
                </a:solidFill>
                <a:latin typeface="Arial Narrow" panose="020B0606020202030204" pitchFamily="34" charset="0"/>
                <a:ea typeface="Open Sans" panose="020B0604020202020204" charset="0"/>
                <a:cs typeface="Open Sans" panose="020B0604020202020204" charset="0"/>
              </a:rPr>
              <a:t>A party needs 10,000 barrels of oil in 3 months. They are worried about the price of oil rising, so they enter into a forward contract to purchase 10,000 barrels at $50/barrel in 3 months time. At expiration, the spot price of oil is $55/barrel. How much money was saved from entering into the forward contract? What if the spot price had instead dropped to $40?</a:t>
            </a:r>
            <a:endParaRPr lang="en-US" altLang="en-US" kern="1200">
              <a:solidFill>
                <a:schemeClr val="tx1"/>
              </a:solidFill>
              <a:latin typeface="Arial Narrow" panose="020B0606020202030204" pitchFamily="34" charset="0"/>
              <a:ea typeface="Open Sans" panose="020B0604020202020204" charset="0"/>
              <a:cs typeface="Open Sans" panose="020B0604020202020204" charset="0"/>
            </a:endParaRPr>
          </a:p>
        </xdr:txBody>
      </xdr:sp>
    </xdr:grpSp>
    <xdr:clientData/>
  </xdr:twoCellAnchor>
  <xdr:twoCellAnchor>
    <xdr:from>
      <xdr:col>0</xdr:col>
      <xdr:colOff>580181</xdr:colOff>
      <xdr:row>47</xdr:row>
      <xdr:rowOff>11206</xdr:rowOff>
    </xdr:from>
    <xdr:to>
      <xdr:col>9</xdr:col>
      <xdr:colOff>508809</xdr:colOff>
      <xdr:row>72</xdr:row>
      <xdr:rowOff>27733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0083D-4503-46DE-96CD-81F97AE98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57</xdr:row>
      <xdr:rowOff>129314</xdr:rowOff>
    </xdr:from>
    <xdr:to>
      <xdr:col>1</xdr:col>
      <xdr:colOff>827364</xdr:colOff>
      <xdr:row>61</xdr:row>
      <xdr:rowOff>169860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8FB220-85AF-4020-9E6B-CE577A78F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6" y="4915626"/>
          <a:ext cx="792438" cy="788259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3</xdr:row>
      <xdr:rowOff>103932</xdr:rowOff>
    </xdr:from>
    <xdr:to>
      <xdr:col>4</xdr:col>
      <xdr:colOff>609600</xdr:colOff>
      <xdr:row>9</xdr:row>
      <xdr:rowOff>19049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EB483CA-9BB7-47EA-BA33-33BDB789E72A}"/>
            </a:ext>
          </a:extLst>
        </xdr:cNvPr>
        <xdr:cNvGrpSpPr/>
      </xdr:nvGrpSpPr>
      <xdr:grpSpPr>
        <a:xfrm>
          <a:off x="190500" y="792907"/>
          <a:ext cx="7029450" cy="997792"/>
          <a:chOff x="353115" y="2211538"/>
          <a:chExt cx="11114985" cy="1331762"/>
        </a:xfrm>
      </xdr:grpSpPr>
      <xdr:sp macro="" textlink="">
        <xdr:nvSpPr>
          <xdr:cNvPr id="7" name="Rounded Rectangle 17">
            <a:extLst>
              <a:ext uri="{FF2B5EF4-FFF2-40B4-BE49-F238E27FC236}">
                <a16:creationId xmlns:a16="http://schemas.microsoft.com/office/drawing/2014/main" id="{9E8C1F9F-1CF5-4B54-AE45-C0C1FBACC813}"/>
              </a:ext>
            </a:extLst>
          </xdr:cNvPr>
          <xdr:cNvSpPr/>
        </xdr:nvSpPr>
        <xdr:spPr>
          <a:xfrm>
            <a:off x="353115" y="2211538"/>
            <a:ext cx="11114985" cy="1331762"/>
          </a:xfrm>
          <a:prstGeom prst="roundRect">
            <a:avLst>
              <a:gd name="adj" fmla="val 6474"/>
            </a:avLst>
          </a:prstGeom>
          <a:solidFill>
            <a:schemeClr val="bg1"/>
          </a:solidFill>
          <a:ln>
            <a:noFill/>
          </a:ln>
          <a:effectLst>
            <a:outerShdw blurRad="495300" dist="228600" dir="5400000" algn="t" rotWithShape="0">
              <a:schemeClr val="bg1">
                <a:lumMod val="50000"/>
                <a:alpha val="34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endParaRPr lang="en-US" b="1">
              <a:solidFill>
                <a:srgbClr val="7030A0"/>
              </a:solidFill>
              <a:latin typeface="Open Sans Extrabold" panose="020B0606030504020204" pitchFamily="34" charset="0"/>
              <a:ea typeface="Open Sans Extrabold" panose="020B0606030504020204" pitchFamily="34" charset="0"/>
              <a:cs typeface="Open Sans Extrabold" panose="020B0606030504020204" pitchFamily="34" charset="0"/>
            </a:endParaRPr>
          </a:p>
          <a:p>
            <a:pPr algn="ctr"/>
            <a:endParaRPr lang="en-US" b="1">
              <a:solidFill>
                <a:srgbClr val="7030A0"/>
              </a:solidFill>
              <a:latin typeface="Open Sans Extrabold" panose="020B0606030504020204" pitchFamily="34" charset="0"/>
              <a:ea typeface="Open Sans Extrabold" panose="020B0606030504020204" pitchFamily="34" charset="0"/>
              <a:cs typeface="Open Sans Extrabold" panose="020B0606030504020204" pitchFamily="34" charset="0"/>
            </a:endParaRPr>
          </a:p>
          <a:p>
            <a:pPr algn="ctr"/>
            <a:endParaRPr lang="en-US" b="1">
              <a:solidFill>
                <a:srgbClr val="7030A0"/>
              </a:solidFill>
              <a:latin typeface="Open Sans Extrabold" panose="020B0606030504020204" pitchFamily="34" charset="0"/>
              <a:ea typeface="Open Sans Extrabold" panose="020B0606030504020204" pitchFamily="34" charset="0"/>
              <a:cs typeface="Open Sans Extrabold" panose="020B0606030504020204" pitchFamily="34" charset="0"/>
            </a:endParaRPr>
          </a:p>
          <a:p>
            <a:pPr algn="ctr"/>
            <a:endParaRPr lang="en-US" b="1">
              <a:solidFill>
                <a:srgbClr val="7030A0"/>
              </a:solidFill>
              <a:latin typeface="Open Sans Extrabold" panose="020B0606030504020204" pitchFamily="34" charset="0"/>
              <a:ea typeface="Open Sans Extrabold" panose="020B0606030504020204" pitchFamily="34" charset="0"/>
              <a:cs typeface="Open Sans Extrabold" panose="020B0606030504020204" pitchFamily="34" charset="0"/>
            </a:endParaRP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18B2C43D-2B98-4063-B4D9-213F5D97264E}"/>
              </a:ext>
            </a:extLst>
          </xdr:cNvPr>
          <xdr:cNvSpPr/>
        </xdr:nvSpPr>
        <xdr:spPr>
          <a:xfrm>
            <a:off x="605137" y="2371528"/>
            <a:ext cx="10610940" cy="532106"/>
          </a:xfrm>
          <a:prstGeom prst="rect">
            <a:avLst/>
          </a:prstGeom>
          <a:ln>
            <a:noFill/>
          </a:ln>
        </xdr:spPr>
        <xdr:txBody>
          <a:bodyPr wrap="square">
            <a:sp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lvl="0"/>
            <a:r>
              <a:rPr lang="en-US" altLang="en-US" sz="1100" kern="1200">
                <a:solidFill>
                  <a:schemeClr val="tx1"/>
                </a:solidFill>
                <a:latin typeface="Arial Narrow" panose="020B0606020202030204" pitchFamily="34" charset="0"/>
                <a:ea typeface="Open Sans" panose="020B0604020202020204" charset="0"/>
                <a:cs typeface="Open Sans" panose="020B0604020202020204" charset="0"/>
              </a:rPr>
              <a:t>A futures contract for oil involves 1,000 barrels at $50.00 each with an expiration date in 3 days. The initial margin is $5,000 per contract with a maintenance margin of $3,000. A party purchases (or opens a long position) on 10 contracts. On the next slide is the settlement price at the end of each day of for a barrel of oil. Calculate the variation margin and identify if a margin call occurred.</a:t>
            </a:r>
          </a:p>
          <a:p>
            <a:pPr lvl="0"/>
            <a:endParaRPr lang="en-US" altLang="en-US" kern="1200">
              <a:solidFill>
                <a:schemeClr val="tx1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79</xdr:row>
      <xdr:rowOff>129314</xdr:rowOff>
    </xdr:from>
    <xdr:to>
      <xdr:col>1</xdr:col>
      <xdr:colOff>830539</xdr:colOff>
      <xdr:row>83</xdr:row>
      <xdr:rowOff>160335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4FE929-73D1-4F2C-BCB8-5E00A0EB3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6" y="4915626"/>
          <a:ext cx="792438" cy="788259"/>
        </a:xfrm>
        <a:prstGeom prst="rect">
          <a:avLst/>
        </a:prstGeom>
      </xdr:spPr>
    </xdr:pic>
    <xdr:clientData/>
  </xdr:twoCellAnchor>
  <xdr:twoCellAnchor>
    <xdr:from>
      <xdr:col>0</xdr:col>
      <xdr:colOff>257734</xdr:colOff>
      <xdr:row>3</xdr:row>
      <xdr:rowOff>27173</xdr:rowOff>
    </xdr:from>
    <xdr:to>
      <xdr:col>6</xdr:col>
      <xdr:colOff>71436</xdr:colOff>
      <xdr:row>7</xdr:row>
      <xdr:rowOff>175847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5A0157FC-4180-492F-8A44-04E6887D2319}"/>
            </a:ext>
          </a:extLst>
        </xdr:cNvPr>
        <xdr:cNvGrpSpPr/>
      </xdr:nvGrpSpPr>
      <xdr:grpSpPr>
        <a:xfrm>
          <a:off x="254559" y="697098"/>
          <a:ext cx="6328802" cy="872574"/>
          <a:chOff x="266700" y="1609223"/>
          <a:chExt cx="11114985" cy="1331762"/>
        </a:xfrm>
      </xdr:grpSpPr>
      <xdr:sp macro="" textlink="">
        <xdr:nvSpPr>
          <xdr:cNvPr id="7" name="Rounded Rectangle 17">
            <a:extLst>
              <a:ext uri="{FF2B5EF4-FFF2-40B4-BE49-F238E27FC236}">
                <a16:creationId xmlns:a16="http://schemas.microsoft.com/office/drawing/2014/main" id="{47A4A121-6F9D-4570-9338-4F74068EAC6A}"/>
              </a:ext>
            </a:extLst>
          </xdr:cNvPr>
          <xdr:cNvSpPr/>
        </xdr:nvSpPr>
        <xdr:spPr>
          <a:xfrm>
            <a:off x="266700" y="1609223"/>
            <a:ext cx="11114985" cy="1331762"/>
          </a:xfrm>
          <a:prstGeom prst="roundRect">
            <a:avLst>
              <a:gd name="adj" fmla="val 6474"/>
            </a:avLst>
          </a:prstGeom>
          <a:solidFill>
            <a:schemeClr val="bg1"/>
          </a:solidFill>
          <a:ln>
            <a:noFill/>
          </a:ln>
          <a:effectLst>
            <a:outerShdw blurRad="495300" dist="228600" dir="5400000" algn="t" rotWithShape="0">
              <a:schemeClr val="bg1">
                <a:lumMod val="50000"/>
                <a:alpha val="34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endParaRPr lang="en-US" b="1">
              <a:solidFill>
                <a:srgbClr val="7030A0"/>
              </a:solidFill>
              <a:latin typeface="Open Sans Extrabold" panose="020B0606030504020204" pitchFamily="34" charset="0"/>
              <a:ea typeface="Open Sans Extrabold" panose="020B0606030504020204" pitchFamily="34" charset="0"/>
              <a:cs typeface="Open Sans Extrabold" panose="020B0606030504020204" pitchFamily="34" charset="0"/>
            </a:endParaRPr>
          </a:p>
          <a:p>
            <a:pPr algn="ctr"/>
            <a:endParaRPr lang="en-US" b="1">
              <a:solidFill>
                <a:srgbClr val="7030A0"/>
              </a:solidFill>
              <a:latin typeface="Open Sans Extrabold" panose="020B0606030504020204" pitchFamily="34" charset="0"/>
              <a:ea typeface="Open Sans Extrabold" panose="020B0606030504020204" pitchFamily="34" charset="0"/>
              <a:cs typeface="Open Sans Extrabold" panose="020B0606030504020204" pitchFamily="34" charset="0"/>
            </a:endParaRPr>
          </a:p>
          <a:p>
            <a:pPr algn="ctr"/>
            <a:endParaRPr lang="en-US" b="1">
              <a:solidFill>
                <a:srgbClr val="7030A0"/>
              </a:solidFill>
              <a:latin typeface="Open Sans Extrabold" panose="020B0606030504020204" pitchFamily="34" charset="0"/>
              <a:ea typeface="Open Sans Extrabold" panose="020B0606030504020204" pitchFamily="34" charset="0"/>
              <a:cs typeface="Open Sans Extrabold" panose="020B0606030504020204" pitchFamily="34" charset="0"/>
            </a:endParaRPr>
          </a:p>
          <a:p>
            <a:pPr algn="ctr"/>
            <a:endParaRPr lang="en-US" b="1">
              <a:solidFill>
                <a:srgbClr val="7030A0"/>
              </a:solidFill>
              <a:latin typeface="Open Sans Extrabold" panose="020B0606030504020204" pitchFamily="34" charset="0"/>
              <a:ea typeface="Open Sans Extrabold" panose="020B0606030504020204" pitchFamily="34" charset="0"/>
              <a:cs typeface="Open Sans Extrabold" panose="020B0606030504020204" pitchFamily="34" charset="0"/>
            </a:endParaRP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471A7C96-17C6-42DC-B1FF-F37129E722A6}"/>
              </a:ext>
            </a:extLst>
          </xdr:cNvPr>
          <xdr:cNvSpPr/>
        </xdr:nvSpPr>
        <xdr:spPr>
          <a:xfrm>
            <a:off x="495301" y="1745130"/>
            <a:ext cx="10610940" cy="1188200"/>
          </a:xfrm>
          <a:prstGeom prst="rect">
            <a:avLst/>
          </a:prstGeom>
          <a:ln>
            <a:noFill/>
          </a:ln>
        </xdr:spPr>
        <xdr:txBody>
          <a:bodyPr wrap="square">
            <a:sp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lvl="0"/>
            <a:r>
              <a:rPr lang="en-US" altLang="en-US" sz="1100" kern="1200">
                <a:solidFill>
                  <a:schemeClr val="tx1"/>
                </a:solidFill>
                <a:latin typeface="Arial Narrow" panose="020B0606020202030204" pitchFamily="34" charset="0"/>
                <a:ea typeface="Open Sans" panose="020B0604020202020204" charset="0"/>
                <a:cs typeface="Open Sans" panose="020B0604020202020204" charset="0"/>
              </a:rPr>
              <a:t>An investor is holding 100 shares of company A, which is currently trading at $50. They believe the stock price will fall soon, and to combat this they decide to purchase a put option on company A shares.These put options have a strike price of $45 and a premium of $2. If the stock price falls to $48 what is the investor’s profit/loss? What if the price falls to $40? $10?</a:t>
            </a:r>
          </a:p>
          <a:p>
            <a:pPr lvl="0"/>
            <a:endParaRPr lang="en-US" altLang="en-US" sz="1100" kern="1200">
              <a:solidFill>
                <a:schemeClr val="tx1"/>
              </a:solidFill>
              <a:latin typeface="Arial Narrow" panose="020B0606020202030204" pitchFamily="34" charset="0"/>
              <a:ea typeface="Open Sans" panose="020B0604020202020204" charset="0"/>
              <a:cs typeface="Open Sans" panose="020B0604020202020204" charset="0"/>
            </a:endParaRPr>
          </a:p>
        </xdr:txBody>
      </xdr:sp>
    </xdr:grpSp>
    <xdr:clientData/>
  </xdr:twoCellAnchor>
  <xdr:twoCellAnchor>
    <xdr:from>
      <xdr:col>0</xdr:col>
      <xdr:colOff>630691</xdr:colOff>
      <xdr:row>45</xdr:row>
      <xdr:rowOff>154441</xdr:rowOff>
    </xdr:from>
    <xdr:to>
      <xdr:col>9</xdr:col>
      <xdr:colOff>13606</xdr:colOff>
      <xdr:row>74</xdr:row>
      <xdr:rowOff>54427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F88D5C-3E9D-44A0-942F-D7B22EA70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40</xdr:row>
      <xdr:rowOff>129314</xdr:rowOff>
    </xdr:from>
    <xdr:to>
      <xdr:col>1</xdr:col>
      <xdr:colOff>830539</xdr:colOff>
      <xdr:row>44</xdr:row>
      <xdr:rowOff>160335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FD45D-38B2-4B40-AC79-1050CCDB9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6" y="4915626"/>
          <a:ext cx="792438" cy="788259"/>
        </a:xfrm>
        <a:prstGeom prst="rect">
          <a:avLst/>
        </a:prstGeom>
      </xdr:spPr>
    </xdr:pic>
    <xdr:clientData/>
  </xdr:twoCellAnchor>
  <xdr:twoCellAnchor>
    <xdr:from>
      <xdr:col>0</xdr:col>
      <xdr:colOff>179294</xdr:colOff>
      <xdr:row>3</xdr:row>
      <xdr:rowOff>0</xdr:rowOff>
    </xdr:from>
    <xdr:to>
      <xdr:col>3</xdr:col>
      <xdr:colOff>219075</xdr:colOff>
      <xdr:row>7</xdr:row>
      <xdr:rowOff>209479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A186A5FC-4404-4EFB-AAC7-0BB3E78D027F}"/>
            </a:ext>
          </a:extLst>
        </xdr:cNvPr>
        <xdr:cNvGrpSpPr/>
      </xdr:nvGrpSpPr>
      <xdr:grpSpPr>
        <a:xfrm>
          <a:off x="182469" y="685800"/>
          <a:ext cx="4938806" cy="904804"/>
          <a:chOff x="353115" y="2211538"/>
          <a:chExt cx="11114985" cy="1387305"/>
        </a:xfrm>
      </xdr:grpSpPr>
      <xdr:sp macro="" textlink="">
        <xdr:nvSpPr>
          <xdr:cNvPr id="7" name="Rounded Rectangle 17">
            <a:extLst>
              <a:ext uri="{FF2B5EF4-FFF2-40B4-BE49-F238E27FC236}">
                <a16:creationId xmlns:a16="http://schemas.microsoft.com/office/drawing/2014/main" id="{7CDBAF9B-D8F3-44D2-8848-97AF6EBBD84D}"/>
              </a:ext>
            </a:extLst>
          </xdr:cNvPr>
          <xdr:cNvSpPr/>
        </xdr:nvSpPr>
        <xdr:spPr>
          <a:xfrm>
            <a:off x="353115" y="2211538"/>
            <a:ext cx="11114985" cy="1331762"/>
          </a:xfrm>
          <a:prstGeom prst="roundRect">
            <a:avLst>
              <a:gd name="adj" fmla="val 6474"/>
            </a:avLst>
          </a:prstGeom>
          <a:solidFill>
            <a:schemeClr val="bg1"/>
          </a:solidFill>
          <a:ln>
            <a:noFill/>
          </a:ln>
          <a:effectLst>
            <a:outerShdw blurRad="495300" dist="228600" dir="5400000" algn="t" rotWithShape="0">
              <a:schemeClr val="bg1">
                <a:lumMod val="50000"/>
                <a:alpha val="34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endParaRPr lang="en-US" b="1">
              <a:solidFill>
                <a:srgbClr val="7030A0"/>
              </a:solidFill>
              <a:latin typeface="Open Sans Extrabold" panose="020B0606030504020204" pitchFamily="34" charset="0"/>
              <a:ea typeface="Open Sans Extrabold" panose="020B0606030504020204" pitchFamily="34" charset="0"/>
              <a:cs typeface="Open Sans Extrabold" panose="020B0606030504020204" pitchFamily="34" charset="0"/>
            </a:endParaRPr>
          </a:p>
          <a:p>
            <a:pPr algn="ctr"/>
            <a:endParaRPr lang="en-US" b="1">
              <a:solidFill>
                <a:srgbClr val="7030A0"/>
              </a:solidFill>
              <a:latin typeface="Open Sans Extrabold" panose="020B0606030504020204" pitchFamily="34" charset="0"/>
              <a:ea typeface="Open Sans Extrabold" panose="020B0606030504020204" pitchFamily="34" charset="0"/>
              <a:cs typeface="Open Sans Extrabold" panose="020B0606030504020204" pitchFamily="34" charset="0"/>
            </a:endParaRPr>
          </a:p>
          <a:p>
            <a:pPr algn="ctr"/>
            <a:endParaRPr lang="en-US" b="1">
              <a:solidFill>
                <a:srgbClr val="7030A0"/>
              </a:solidFill>
              <a:latin typeface="Open Sans Extrabold" panose="020B0606030504020204" pitchFamily="34" charset="0"/>
              <a:ea typeface="Open Sans Extrabold" panose="020B0606030504020204" pitchFamily="34" charset="0"/>
              <a:cs typeface="Open Sans Extrabold" panose="020B0606030504020204" pitchFamily="34" charset="0"/>
            </a:endParaRPr>
          </a:p>
          <a:p>
            <a:pPr algn="ctr"/>
            <a:endParaRPr lang="en-US" b="1">
              <a:solidFill>
                <a:srgbClr val="7030A0"/>
              </a:solidFill>
              <a:latin typeface="Open Sans Extrabold" panose="020B0606030504020204" pitchFamily="34" charset="0"/>
              <a:ea typeface="Open Sans Extrabold" panose="020B0606030504020204" pitchFamily="34" charset="0"/>
              <a:cs typeface="Open Sans Extrabold" panose="020B0606030504020204" pitchFamily="34" charset="0"/>
            </a:endParaRP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70B0D654-1D63-4B86-AC35-2FF9CDE16640}"/>
              </a:ext>
            </a:extLst>
          </xdr:cNvPr>
          <xdr:cNvSpPr/>
        </xdr:nvSpPr>
        <xdr:spPr>
          <a:xfrm>
            <a:off x="605138" y="2483953"/>
            <a:ext cx="10610941" cy="1114890"/>
          </a:xfrm>
          <a:prstGeom prst="rect">
            <a:avLst/>
          </a:prstGeom>
          <a:ln>
            <a:noFill/>
          </a:ln>
        </xdr:spPr>
        <xdr:txBody>
          <a:bodyPr wrap="square">
            <a:sp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lvl="0"/>
            <a:r>
              <a:rPr lang="en-US" altLang="en-US" sz="1100" kern="1200">
                <a:solidFill>
                  <a:schemeClr val="tx1"/>
                </a:solidFill>
                <a:latin typeface="Arial Narrow" panose="020B0606020202030204" pitchFamily="34" charset="0"/>
                <a:ea typeface="Open Sans" panose="020B0604020202020204" charset="0"/>
                <a:cs typeface="Open Sans" panose="020B0604020202020204" charset="0"/>
              </a:rPr>
              <a:t>Suppose that Company A and Company B agreed to swap LIBOR  for 5.25% on a notional value of $1M. The payment frequencies are semi-annual, and the swap contract will expire in two years. Let’s see what will actually be swapped in this contract. </a:t>
            </a:r>
          </a:p>
          <a:p>
            <a:pPr lvl="0"/>
            <a:endParaRPr lang="en-US" altLang="en-US" kern="1200">
              <a:solidFill>
                <a:schemeClr val="tx1"/>
              </a:solidFill>
              <a:latin typeface="Arial Narrow" panose="020B0606020202030204" pitchFamily="34" charset="0"/>
              <a:ea typeface="Open Sans" panose="020B0604020202020204" charset="0"/>
              <a:cs typeface="Open Sans" panose="020B060402020202020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poratefinanceinstitut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rporatefinanceinstitute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poratefinanceinstitute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B4D5-5952-4B55-B803-0E8045834A9C}">
  <dimension ref="B1:O45"/>
  <sheetViews>
    <sheetView showGridLines="0" tabSelected="1" zoomScaleNormal="100" workbookViewId="0"/>
  </sheetViews>
  <sheetFormatPr defaultColWidth="9.1796875" defaultRowHeight="14" x14ac:dyDescent="0.3"/>
  <cols>
    <col min="1" max="2" width="11" style="2" customWidth="1"/>
    <col min="3" max="3" width="54.453125" style="2" customWidth="1"/>
    <col min="4" max="22" width="11" style="2" customWidth="1"/>
    <col min="23" max="25" width="9.1796875" style="2"/>
    <col min="26" max="26" width="9.1796875" style="2" customWidth="1"/>
    <col min="27" max="16384" width="9.1796875" style="2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2:15" ht="19.5" customHeight="1" x14ac:dyDescent="0.3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2:15" ht="19.5" customHeight="1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5" ht="19.5" customHeight="1" x14ac:dyDescent="0.3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5" ht="19.5" customHeight="1" x14ac:dyDescent="0.3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5" ht="19.5" customHeight="1" x14ac:dyDescent="0.3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2:15" ht="19.5" customHeight="1" x14ac:dyDescent="0.3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ht="19.5" customHeight="1" x14ac:dyDescent="0.3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ht="19.5" customHeight="1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5" ht="27" x14ac:dyDescent="0.5">
      <c r="B12" s="3"/>
      <c r="C12" s="4" t="s">
        <v>12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5" t="s">
        <v>4</v>
      </c>
      <c r="O12" s="3"/>
    </row>
    <row r="13" spans="2:15" ht="19.5" customHeight="1" x14ac:dyDescent="0.3">
      <c r="B13" s="3"/>
      <c r="C13" s="81" t="s">
        <v>85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 ht="19.5" customHeight="1" x14ac:dyDescent="0.3">
      <c r="B14" s="3"/>
      <c r="C14" s="82" t="s">
        <v>86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 ht="19.5" customHeight="1" x14ac:dyDescent="0.3">
      <c r="B15" s="3"/>
      <c r="C15" s="82" t="s">
        <v>87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 ht="19.5" customHeight="1" x14ac:dyDescent="0.3">
      <c r="B16" s="3"/>
      <c r="C16" s="82" t="s">
        <v>88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 ht="19.5" customHeight="1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 ht="19.5" customHeight="1" x14ac:dyDescent="0.3">
      <c r="B18" s="3"/>
      <c r="C18" s="3" t="s">
        <v>5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 ht="19.5" customHeight="1" x14ac:dyDescent="0.3">
      <c r="B19" s="3"/>
      <c r="C19" s="6" t="s">
        <v>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3"/>
    </row>
    <row r="20" spans="2:15" ht="19.5" customHeight="1" x14ac:dyDescent="0.3">
      <c r="B20" s="3"/>
      <c r="C20" s="3" t="s">
        <v>7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ht="19.5" customHeight="1" x14ac:dyDescent="0.3">
      <c r="B21" s="3"/>
      <c r="C21" s="7" t="s">
        <v>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ht="19.5" customHeight="1" x14ac:dyDescent="0.3">
      <c r="B22" s="3"/>
      <c r="C22" s="7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ht="19.5" customHeight="1" x14ac:dyDescent="0.3">
      <c r="B23" s="3"/>
      <c r="C23" s="8" t="s">
        <v>8</v>
      </c>
      <c r="D23" s="8"/>
      <c r="E23" s="9"/>
      <c r="F23" s="9"/>
      <c r="G23" s="9"/>
      <c r="H23" s="9"/>
      <c r="I23" s="9"/>
      <c r="J23" s="9"/>
      <c r="K23" s="9"/>
      <c r="L23" s="9"/>
      <c r="M23" s="9"/>
      <c r="N23" s="9"/>
      <c r="O23" s="3"/>
    </row>
    <row r="24" spans="2:15" ht="19.5" customHeight="1" x14ac:dyDescent="0.3">
      <c r="B24" s="10"/>
      <c r="C24" s="8" t="s">
        <v>9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10"/>
    </row>
    <row r="25" spans="2:15" ht="19.5" customHeight="1" x14ac:dyDescent="0.3">
      <c r="B25" s="10"/>
      <c r="C25" s="8" t="s">
        <v>10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10"/>
    </row>
    <row r="26" spans="2:15" ht="19.5" customHeight="1" x14ac:dyDescent="0.3">
      <c r="B26" s="10"/>
      <c r="C26" s="8" t="s">
        <v>11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10"/>
    </row>
    <row r="27" spans="2:15" ht="19.5" customHeight="1" x14ac:dyDescent="0.3">
      <c r="B27" s="10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10"/>
    </row>
    <row r="28" spans="2:15" ht="19.5" customHeight="1" x14ac:dyDescent="0.3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2:15" ht="19.5" customHeight="1" x14ac:dyDescent="0.3"/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</sheetData>
  <hyperlinks>
    <hyperlink ref="C21" r:id="rId1" xr:uid="{1300BF6B-7CBF-4D54-993C-BC52350A2CB2}"/>
    <hyperlink ref="C13" location="'Forward Question'!A1" display="Forward Question" xr:uid="{49A08A37-10B7-4349-9E9A-538E77D9819C}"/>
    <hyperlink ref="C14" location="'Futures Question'!A1" display="Futures Question" xr:uid="{BED1AE56-BF6A-4321-916D-0E671C96488E}"/>
    <hyperlink ref="C15" location="'Options Question'!A1" display="Options Question" xr:uid="{D3C2180A-07D9-4F9C-B871-42FC2BAB9AE5}"/>
    <hyperlink ref="C16" location="'Swap Question'!A1" display="Swap Question" xr:uid="{D52AD12B-9189-4FCF-BA69-D921E0C27699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3"/>
  <sheetViews>
    <sheetView showGridLines="0" zoomScaleNormal="100" workbookViewId="0"/>
  </sheetViews>
  <sheetFormatPr defaultColWidth="9.1796875" defaultRowHeight="14" x14ac:dyDescent="0.3"/>
  <cols>
    <col min="1" max="1" width="9.1796875" style="14"/>
    <col min="2" max="2" width="25.54296875" style="14" bestFit="1" customWidth="1"/>
    <col min="3" max="6" width="20.54296875" style="14" customWidth="1"/>
    <col min="7" max="16384" width="9.1796875" style="14"/>
  </cols>
  <sheetData>
    <row r="1" spans="1:18" ht="15.5" x14ac:dyDescent="0.35">
      <c r="A1" s="11" t="s">
        <v>0</v>
      </c>
      <c r="B1" s="12"/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8" ht="24" customHeight="1" x14ac:dyDescent="0.35">
      <c r="A2" s="12"/>
      <c r="B2" s="76" t="s">
        <v>49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8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8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8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</row>
    <row r="6" spans="1:18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</row>
    <row r="7" spans="1:18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 ht="14.5" thickBot="1" x14ac:dyDescent="0.3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</row>
    <row r="10" spans="1:18" ht="14.5" thickBot="1" x14ac:dyDescent="0.35">
      <c r="A10" s="17"/>
      <c r="B10" s="22"/>
      <c r="C10" s="22" t="s">
        <v>13</v>
      </c>
      <c r="D10" s="22" t="s">
        <v>14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</row>
    <row r="11" spans="1:18" x14ac:dyDescent="0.3">
      <c r="A11" s="17"/>
      <c r="B11" s="14" t="s">
        <v>15</v>
      </c>
      <c r="C11" s="23">
        <v>55</v>
      </c>
      <c r="D11" s="23">
        <v>40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 x14ac:dyDescent="0.3">
      <c r="A12" s="17"/>
      <c r="B12" s="14" t="s">
        <v>52</v>
      </c>
      <c r="C12" s="23">
        <v>50</v>
      </c>
      <c r="D12" s="23">
        <v>50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 x14ac:dyDescent="0.3">
      <c r="A13" s="17"/>
      <c r="B13" s="14" t="s">
        <v>16</v>
      </c>
      <c r="C13" s="24">
        <v>10000</v>
      </c>
      <c r="D13" s="24">
        <v>10000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</row>
    <row r="14" spans="1:18" x14ac:dyDescent="0.3">
      <c r="A14" s="17"/>
      <c r="B14" s="14" t="s">
        <v>17</v>
      </c>
      <c r="C14" s="25">
        <f>C11*C13</f>
        <v>550000</v>
      </c>
      <c r="D14" s="25">
        <f>D11*D13</f>
        <v>400000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spans="1:18" x14ac:dyDescent="0.3">
      <c r="A15" s="17"/>
      <c r="B15" s="14" t="s">
        <v>18</v>
      </c>
      <c r="C15" s="25">
        <f>C12*C13</f>
        <v>500000</v>
      </c>
      <c r="D15" s="25">
        <f>D12*D13</f>
        <v>500000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 ht="15.5" x14ac:dyDescent="0.35">
      <c r="A16" s="18"/>
      <c r="B16" s="26" t="s">
        <v>19</v>
      </c>
      <c r="C16" s="27">
        <f>C14-C15</f>
        <v>50000</v>
      </c>
      <c r="D16" s="28">
        <f>D14-D15</f>
        <v>-100000</v>
      </c>
      <c r="E16" s="18"/>
      <c r="F16" s="18"/>
      <c r="G16" s="18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 ht="16" thickBot="1" x14ac:dyDescent="0.4">
      <c r="A17" s="18"/>
      <c r="B17" s="45"/>
      <c r="C17" s="46"/>
      <c r="D17" s="47"/>
      <c r="E17" s="18"/>
      <c r="F17" s="18"/>
      <c r="G17" s="18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</row>
    <row r="18" spans="1:18" ht="16" thickBot="1" x14ac:dyDescent="0.4">
      <c r="A18" s="18"/>
      <c r="B18" s="22"/>
      <c r="C18" s="22" t="s">
        <v>57</v>
      </c>
      <c r="D18" s="18"/>
      <c r="E18" s="18"/>
      <c r="F18" s="18"/>
      <c r="G18" s="18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spans="1:18" ht="15.5" x14ac:dyDescent="0.35">
      <c r="A19" s="18"/>
      <c r="B19" s="14" t="s">
        <v>53</v>
      </c>
      <c r="C19" s="23">
        <v>50</v>
      </c>
      <c r="E19" s="18"/>
      <c r="F19" s="18"/>
      <c r="G19" s="18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spans="1:18" ht="15.5" x14ac:dyDescent="0.35">
      <c r="A20" s="19"/>
      <c r="B20" s="14" t="s">
        <v>16</v>
      </c>
      <c r="C20" s="24">
        <v>10000</v>
      </c>
      <c r="E20" s="19"/>
      <c r="F20" s="19"/>
      <c r="G20" s="19"/>
      <c r="H20" s="15"/>
    </row>
    <row r="21" spans="1:18" ht="15.5" x14ac:dyDescent="0.35">
      <c r="A21" s="19"/>
      <c r="B21" s="14" t="s">
        <v>54</v>
      </c>
      <c r="C21" s="42">
        <v>5</v>
      </c>
      <c r="E21" s="19"/>
      <c r="F21" s="19"/>
      <c r="G21" s="19"/>
    </row>
    <row r="22" spans="1:18" ht="16" thickBot="1" x14ac:dyDescent="0.4">
      <c r="A22" s="19"/>
      <c r="B22" s="17"/>
      <c r="C22" s="18"/>
      <c r="D22" s="18"/>
      <c r="E22" s="19"/>
      <c r="F22" s="19"/>
      <c r="G22" s="19"/>
    </row>
    <row r="23" spans="1:18" ht="16" thickBot="1" x14ac:dyDescent="0.4">
      <c r="A23" s="19"/>
      <c r="B23" s="29" t="s">
        <v>15</v>
      </c>
      <c r="C23" s="29" t="s">
        <v>16</v>
      </c>
      <c r="D23" s="29" t="s">
        <v>56</v>
      </c>
      <c r="E23" s="29" t="s">
        <v>55</v>
      </c>
      <c r="F23" s="29" t="s">
        <v>19</v>
      </c>
      <c r="G23" s="19"/>
    </row>
    <row r="24" spans="1:18" ht="15.5" x14ac:dyDescent="0.35">
      <c r="A24" s="19"/>
      <c r="B24" s="30"/>
      <c r="C24" s="44"/>
      <c r="D24" s="31"/>
      <c r="E24" s="31"/>
      <c r="F24" s="32"/>
      <c r="G24" s="19"/>
    </row>
    <row r="25" spans="1:18" ht="15.5" x14ac:dyDescent="0.35">
      <c r="A25" s="19"/>
      <c r="B25" s="43"/>
      <c r="C25" s="44"/>
      <c r="D25" s="31"/>
      <c r="E25" s="31"/>
      <c r="F25" s="32"/>
      <c r="G25" s="19"/>
    </row>
    <row r="26" spans="1:18" ht="15.5" x14ac:dyDescent="0.35">
      <c r="A26" s="19"/>
      <c r="B26" s="43"/>
      <c r="C26" s="44"/>
      <c r="D26" s="31"/>
      <c r="E26" s="31"/>
      <c r="F26" s="32"/>
      <c r="G26" s="19"/>
    </row>
    <row r="27" spans="1:18" ht="15.5" x14ac:dyDescent="0.35">
      <c r="A27" s="19"/>
      <c r="B27" s="43"/>
      <c r="C27" s="44"/>
      <c r="D27" s="31"/>
      <c r="E27" s="31"/>
      <c r="F27" s="32"/>
      <c r="G27" s="19"/>
    </row>
    <row r="28" spans="1:18" x14ac:dyDescent="0.3">
      <c r="B28" s="43"/>
      <c r="C28" s="44"/>
      <c r="D28" s="31"/>
      <c r="E28" s="31"/>
      <c r="F28" s="32"/>
    </row>
    <row r="29" spans="1:18" x14ac:dyDescent="0.3">
      <c r="B29" s="43"/>
      <c r="C29" s="44"/>
      <c r="D29" s="31"/>
      <c r="E29" s="31"/>
      <c r="F29" s="32"/>
    </row>
    <row r="30" spans="1:18" x14ac:dyDescent="0.3">
      <c r="B30" s="43"/>
      <c r="C30" s="44"/>
      <c r="D30" s="31"/>
      <c r="E30" s="31"/>
      <c r="F30" s="32"/>
    </row>
    <row r="31" spans="1:18" x14ac:dyDescent="0.3">
      <c r="B31" s="43"/>
      <c r="C31" s="44"/>
      <c r="D31" s="31"/>
      <c r="E31" s="31"/>
      <c r="F31" s="32"/>
    </row>
    <row r="32" spans="1:18" x14ac:dyDescent="0.3">
      <c r="B32" s="43"/>
      <c r="C32" s="44"/>
      <c r="D32" s="31"/>
      <c r="E32" s="31"/>
      <c r="F32" s="32"/>
    </row>
    <row r="33" spans="2:6" x14ac:dyDescent="0.3">
      <c r="B33" s="43"/>
      <c r="C33" s="44"/>
      <c r="D33" s="31"/>
      <c r="E33" s="31"/>
      <c r="F33" s="32"/>
    </row>
    <row r="34" spans="2:6" x14ac:dyDescent="0.3">
      <c r="B34" s="43"/>
      <c r="C34" s="44"/>
      <c r="D34" s="31"/>
      <c r="E34" s="31"/>
      <c r="F34" s="32"/>
    </row>
    <row r="35" spans="2:6" x14ac:dyDescent="0.3">
      <c r="B35" s="43"/>
      <c r="C35" s="44"/>
      <c r="D35" s="31"/>
      <c r="E35" s="31"/>
      <c r="F35" s="32"/>
    </row>
    <row r="36" spans="2:6" x14ac:dyDescent="0.3">
      <c r="B36" s="43"/>
      <c r="C36" s="44"/>
      <c r="D36" s="31"/>
      <c r="E36" s="31"/>
      <c r="F36" s="32"/>
    </row>
    <row r="37" spans="2:6" x14ac:dyDescent="0.3">
      <c r="B37" s="43"/>
      <c r="C37" s="44"/>
      <c r="D37" s="31"/>
      <c r="E37" s="31"/>
      <c r="F37" s="32"/>
    </row>
    <row r="38" spans="2:6" x14ac:dyDescent="0.3">
      <c r="B38" s="43"/>
      <c r="C38" s="44"/>
      <c r="D38" s="31"/>
      <c r="E38" s="31"/>
      <c r="F38" s="32"/>
    </row>
    <row r="39" spans="2:6" x14ac:dyDescent="0.3">
      <c r="B39" s="43"/>
      <c r="C39" s="44"/>
      <c r="D39" s="31"/>
      <c r="E39" s="31"/>
      <c r="F39" s="32"/>
    </row>
    <row r="40" spans="2:6" x14ac:dyDescent="0.3">
      <c r="B40" s="43"/>
      <c r="C40" s="44"/>
      <c r="D40" s="31"/>
      <c r="E40" s="31"/>
      <c r="F40" s="32"/>
    </row>
    <row r="41" spans="2:6" x14ac:dyDescent="0.3">
      <c r="B41" s="43"/>
      <c r="C41" s="44"/>
      <c r="D41" s="31"/>
      <c r="E41" s="31"/>
      <c r="F41" s="32"/>
    </row>
    <row r="42" spans="2:6" x14ac:dyDescent="0.3">
      <c r="B42" s="43"/>
      <c r="C42" s="44"/>
      <c r="D42" s="31"/>
      <c r="E42" s="31"/>
      <c r="F42" s="32"/>
    </row>
    <row r="43" spans="2:6" x14ac:dyDescent="0.3">
      <c r="B43" s="43"/>
      <c r="C43" s="44"/>
      <c r="D43" s="31"/>
      <c r="E43" s="31"/>
      <c r="F43" s="32"/>
    </row>
    <row r="44" spans="2:6" x14ac:dyDescent="0.3">
      <c r="B44" s="43"/>
      <c r="C44" s="44"/>
      <c r="D44" s="31"/>
      <c r="E44" s="31"/>
      <c r="F44" s="32"/>
    </row>
    <row r="75" spans="2:4" ht="15.5" x14ac:dyDescent="0.35">
      <c r="B75" s="1" t="s">
        <v>1</v>
      </c>
      <c r="C75" s="19"/>
      <c r="D75" s="19"/>
    </row>
    <row r="76" spans="2:4" ht="15.5" x14ac:dyDescent="0.35">
      <c r="B76" s="19"/>
      <c r="C76" s="19"/>
      <c r="D76" s="19"/>
    </row>
    <row r="77" spans="2:4" ht="15.5" x14ac:dyDescent="0.35">
      <c r="B77" s="19"/>
      <c r="C77" s="19"/>
      <c r="D77" s="19"/>
    </row>
    <row r="78" spans="2:4" ht="15.5" x14ac:dyDescent="0.35">
      <c r="B78" s="19"/>
      <c r="C78" s="19"/>
      <c r="D78" s="19"/>
    </row>
    <row r="79" spans="2:4" ht="15.5" x14ac:dyDescent="0.35">
      <c r="B79" s="19"/>
      <c r="C79" s="19"/>
      <c r="D79" s="19"/>
    </row>
    <row r="80" spans="2:4" ht="15.5" x14ac:dyDescent="0.35">
      <c r="B80" s="19"/>
      <c r="C80" s="19"/>
      <c r="D80" s="19"/>
    </row>
    <row r="81" spans="2:4" ht="15.5" x14ac:dyDescent="0.35">
      <c r="B81" s="19"/>
      <c r="C81" s="19"/>
      <c r="D81" s="19"/>
    </row>
    <row r="82" spans="2:4" ht="15.5" x14ac:dyDescent="0.35">
      <c r="B82" s="19" t="s">
        <v>2</v>
      </c>
      <c r="C82" s="20"/>
      <c r="D82" s="20"/>
    </row>
    <row r="83" spans="2:4" ht="15.5" x14ac:dyDescent="0.35">
      <c r="B83" s="21" t="s">
        <v>3</v>
      </c>
    </row>
  </sheetData>
  <hyperlinks>
    <hyperlink ref="B83" r:id="rId1" xr:uid="{00000000-0004-0000-0000-000000000000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6B99F-6CA5-4601-A7BB-33911032BCD4}">
  <dimension ref="A1:R64"/>
  <sheetViews>
    <sheetView showGridLines="0" zoomScaleNormal="100" workbookViewId="0"/>
  </sheetViews>
  <sheetFormatPr defaultColWidth="9.1796875" defaultRowHeight="14" x14ac:dyDescent="0.3"/>
  <cols>
    <col min="1" max="1" width="9.1796875" style="14"/>
    <col min="2" max="6" width="28.54296875" style="14" customWidth="1"/>
    <col min="7" max="16384" width="9.1796875" style="14"/>
  </cols>
  <sheetData>
    <row r="1" spans="1:18" ht="15.5" x14ac:dyDescent="0.35">
      <c r="A1" s="11" t="s">
        <v>0</v>
      </c>
      <c r="B1" s="12"/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8" ht="24" customHeight="1" x14ac:dyDescent="0.35">
      <c r="A2" s="12"/>
      <c r="B2" s="76" t="s">
        <v>48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8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8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8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</row>
    <row r="6" spans="1:18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</row>
    <row r="7" spans="1:18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</row>
    <row r="10" spans="1:18" ht="14.5" thickBot="1" x14ac:dyDescent="0.3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</row>
    <row r="11" spans="1:18" ht="14.5" thickBot="1" x14ac:dyDescent="0.35">
      <c r="A11" s="17"/>
      <c r="B11" s="22"/>
      <c r="C11" s="22" t="s">
        <v>57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 x14ac:dyDescent="0.3">
      <c r="A12" s="17"/>
      <c r="B12" s="14" t="s">
        <v>53</v>
      </c>
      <c r="C12" s="23">
        <v>50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 x14ac:dyDescent="0.3">
      <c r="A13" s="17"/>
      <c r="B13" s="14" t="s">
        <v>66</v>
      </c>
      <c r="C13" s="23">
        <v>50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</row>
    <row r="14" spans="1:18" x14ac:dyDescent="0.3">
      <c r="A14" s="17"/>
      <c r="B14" s="14" t="s">
        <v>58</v>
      </c>
      <c r="C14" s="24">
        <v>1000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spans="1:18" x14ac:dyDescent="0.3">
      <c r="A15" s="17"/>
      <c r="B15" s="14" t="s">
        <v>27</v>
      </c>
      <c r="C15" s="48">
        <v>10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 x14ac:dyDescent="0.3">
      <c r="A16" s="17"/>
      <c r="B16" s="14" t="s">
        <v>59</v>
      </c>
      <c r="C16" s="49">
        <v>5000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 x14ac:dyDescent="0.3">
      <c r="A17" s="17"/>
      <c r="B17" s="14" t="s">
        <v>60</v>
      </c>
      <c r="C17" s="49">
        <v>3000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</row>
    <row r="18" spans="1:18" x14ac:dyDescent="0.3">
      <c r="A18" s="17"/>
      <c r="B18" s="14" t="s">
        <v>20</v>
      </c>
      <c r="C18" s="25">
        <f>+C12*C14*C15</f>
        <v>500000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spans="1:18" x14ac:dyDescent="0.3">
      <c r="A19" s="17"/>
      <c r="B19" s="14" t="s">
        <v>21</v>
      </c>
      <c r="C19" s="25">
        <f>+C16*C15</f>
        <v>50000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spans="1:18" x14ac:dyDescent="0.3">
      <c r="A20" s="17"/>
      <c r="B20" s="14" t="s">
        <v>22</v>
      </c>
      <c r="C20" s="25">
        <f>+C15*C17</f>
        <v>30000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spans="1:18" ht="15.5" x14ac:dyDescent="0.35">
      <c r="A21" s="18"/>
      <c r="B21" s="14" t="s">
        <v>23</v>
      </c>
      <c r="C21" s="23">
        <v>0.01</v>
      </c>
      <c r="G21" s="18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</row>
    <row r="22" spans="1:18" ht="15.5" x14ac:dyDescent="0.35">
      <c r="A22" s="18"/>
      <c r="B22" s="14" t="s">
        <v>61</v>
      </c>
      <c r="C22" s="25">
        <f>+C21*C14</f>
        <v>10</v>
      </c>
      <c r="G22" s="18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</row>
    <row r="23" spans="1:18" ht="15.5" x14ac:dyDescent="0.35">
      <c r="A23" s="18"/>
      <c r="C23" s="35"/>
      <c r="G23" s="18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spans="1:18" ht="16" thickBot="1" x14ac:dyDescent="0.4">
      <c r="A24" s="19"/>
      <c r="B24" s="36"/>
      <c r="C24" s="25"/>
      <c r="G24" s="19"/>
      <c r="H24" s="15"/>
    </row>
    <row r="25" spans="1:18" ht="16" thickBot="1" x14ac:dyDescent="0.4">
      <c r="A25" s="19"/>
      <c r="B25" s="22"/>
      <c r="C25" s="22" t="s">
        <v>24</v>
      </c>
      <c r="D25" s="22" t="s">
        <v>25</v>
      </c>
      <c r="E25" s="22" t="s">
        <v>26</v>
      </c>
      <c r="G25" s="19"/>
    </row>
    <row r="26" spans="1:18" ht="15.5" x14ac:dyDescent="0.35">
      <c r="A26" s="19"/>
      <c r="B26" s="14" t="s">
        <v>35</v>
      </c>
      <c r="C26" s="23">
        <v>51.1</v>
      </c>
      <c r="D26" s="23">
        <v>47.5</v>
      </c>
      <c r="E26" s="23">
        <v>50.2</v>
      </c>
      <c r="G26" s="19"/>
    </row>
    <row r="27" spans="1:18" ht="15.5" x14ac:dyDescent="0.35">
      <c r="A27" s="19"/>
      <c r="B27" s="14" t="s">
        <v>62</v>
      </c>
      <c r="C27" s="50">
        <f>+C26-C13</f>
        <v>1.1000000000000014</v>
      </c>
      <c r="D27" s="50">
        <f>+D26-C26</f>
        <v>-3.6000000000000014</v>
      </c>
      <c r="E27" s="50">
        <f>+E26-D26</f>
        <v>2.7000000000000028</v>
      </c>
      <c r="G27" s="19"/>
    </row>
    <row r="28" spans="1:18" ht="15.5" x14ac:dyDescent="0.35">
      <c r="A28" s="19"/>
      <c r="B28" s="14" t="s">
        <v>29</v>
      </c>
      <c r="C28" s="52">
        <f>C19</f>
        <v>50000</v>
      </c>
      <c r="D28" s="52"/>
      <c r="E28" s="52"/>
      <c r="G28" s="19"/>
    </row>
    <row r="29" spans="1:18" ht="15.5" x14ac:dyDescent="0.35">
      <c r="A29" s="19"/>
      <c r="B29" s="14" t="s">
        <v>63</v>
      </c>
      <c r="C29" s="55"/>
      <c r="D29" s="55"/>
      <c r="E29" s="55"/>
      <c r="G29" s="19"/>
    </row>
    <row r="30" spans="1:18" ht="15.5" x14ac:dyDescent="0.35">
      <c r="A30" s="19"/>
      <c r="B30" s="14" t="s">
        <v>30</v>
      </c>
      <c r="C30" s="52"/>
      <c r="D30" s="52"/>
      <c r="E30" s="52"/>
      <c r="G30" s="19"/>
    </row>
    <row r="31" spans="1:18" ht="15.5" x14ac:dyDescent="0.35">
      <c r="A31" s="19"/>
      <c r="B31" s="14" t="s">
        <v>64</v>
      </c>
      <c r="C31" s="52"/>
      <c r="D31" s="52"/>
      <c r="E31" s="52"/>
      <c r="G31" s="19"/>
    </row>
    <row r="32" spans="1:18" ht="15.5" x14ac:dyDescent="0.35">
      <c r="A32" s="19"/>
      <c r="B32" s="14" t="s">
        <v>31</v>
      </c>
      <c r="C32" s="52"/>
      <c r="D32" s="52"/>
      <c r="E32" s="52"/>
      <c r="G32" s="19"/>
    </row>
    <row r="33" spans="1:7" ht="15.5" x14ac:dyDescent="0.35">
      <c r="A33" s="19"/>
      <c r="B33" s="14" t="s">
        <v>32</v>
      </c>
      <c r="C33" s="52"/>
      <c r="D33" s="52"/>
      <c r="E33" s="52"/>
      <c r="G33" s="19"/>
    </row>
    <row r="34" spans="1:7" ht="15.5" x14ac:dyDescent="0.35">
      <c r="A34" s="19"/>
      <c r="B34" s="14" t="s">
        <v>28</v>
      </c>
      <c r="C34" s="52"/>
      <c r="D34" s="52"/>
      <c r="E34" s="52"/>
      <c r="G34" s="19"/>
    </row>
    <row r="35" spans="1:7" x14ac:dyDescent="0.3">
      <c r="B35" s="53" t="s">
        <v>65</v>
      </c>
      <c r="C35" s="54"/>
      <c r="D35" s="54"/>
      <c r="E35" s="54"/>
    </row>
    <row r="37" spans="1:7" x14ac:dyDescent="0.3">
      <c r="B37" s="37"/>
      <c r="C37" s="51"/>
      <c r="D37" s="51"/>
      <c r="E37" s="51"/>
      <c r="F37" s="51"/>
    </row>
    <row r="38" spans="1:7" x14ac:dyDescent="0.3">
      <c r="B38" s="34"/>
      <c r="C38" s="34"/>
      <c r="D38" s="34"/>
      <c r="E38" s="34"/>
      <c r="F38" s="34"/>
    </row>
    <row r="56" spans="2:5" ht="15.5" x14ac:dyDescent="0.35">
      <c r="B56" s="1" t="s">
        <v>1</v>
      </c>
      <c r="C56" s="19"/>
      <c r="D56" s="19"/>
      <c r="E56" s="19"/>
    </row>
    <row r="57" spans="2:5" ht="15.5" x14ac:dyDescent="0.35">
      <c r="B57" s="19"/>
      <c r="C57" s="19"/>
      <c r="D57" s="19"/>
      <c r="E57" s="19"/>
    </row>
    <row r="58" spans="2:5" ht="15.5" x14ac:dyDescent="0.35">
      <c r="B58" s="19"/>
      <c r="C58" s="19"/>
      <c r="D58" s="19"/>
      <c r="E58" s="19"/>
    </row>
    <row r="59" spans="2:5" ht="15.5" x14ac:dyDescent="0.35">
      <c r="B59" s="19"/>
      <c r="C59" s="19"/>
      <c r="D59" s="19"/>
      <c r="E59" s="19"/>
    </row>
    <row r="60" spans="2:5" ht="15.5" x14ac:dyDescent="0.35">
      <c r="B60" s="19"/>
      <c r="C60" s="19"/>
      <c r="D60" s="19"/>
      <c r="E60" s="19"/>
    </row>
    <row r="61" spans="2:5" ht="15.5" x14ac:dyDescent="0.35">
      <c r="B61" s="19"/>
      <c r="C61" s="19"/>
      <c r="D61" s="19"/>
    </row>
    <row r="62" spans="2:5" ht="15.5" x14ac:dyDescent="0.35">
      <c r="B62" s="19"/>
      <c r="C62" s="19"/>
      <c r="D62" s="19"/>
    </row>
    <row r="63" spans="2:5" ht="15.5" x14ac:dyDescent="0.35">
      <c r="B63" s="19" t="s">
        <v>2</v>
      </c>
      <c r="C63" s="20"/>
      <c r="D63" s="20"/>
    </row>
    <row r="64" spans="2:5" ht="15.5" x14ac:dyDescent="0.35">
      <c r="B64" s="21" t="s">
        <v>3</v>
      </c>
    </row>
  </sheetData>
  <hyperlinks>
    <hyperlink ref="B64" r:id="rId1" xr:uid="{A02A7499-FC99-4982-A2A8-BDB66CEC27F8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03E1-32FE-493B-85CB-44DF142A15A2}">
  <dimension ref="A1:R86"/>
  <sheetViews>
    <sheetView showGridLines="0" zoomScaleNormal="100" workbookViewId="0"/>
  </sheetViews>
  <sheetFormatPr defaultColWidth="9.1796875" defaultRowHeight="14" x14ac:dyDescent="0.3"/>
  <cols>
    <col min="1" max="1" width="9.1796875" style="14"/>
    <col min="2" max="2" width="21.1796875" style="14" bestFit="1" customWidth="1"/>
    <col min="3" max="3" width="12.7265625" style="14" bestFit="1" customWidth="1"/>
    <col min="4" max="4" width="15.7265625" style="14" bestFit="1" customWidth="1"/>
    <col min="5" max="5" width="15.81640625" style="14" customWidth="1"/>
    <col min="6" max="6" width="18.81640625" style="14" bestFit="1" customWidth="1"/>
    <col min="7" max="7" width="15.54296875" style="14" bestFit="1" customWidth="1"/>
    <col min="8" max="8" width="23.453125" style="14" bestFit="1" customWidth="1"/>
    <col min="9" max="9" width="14" style="14" bestFit="1" customWidth="1"/>
    <col min="10" max="16384" width="9.1796875" style="14"/>
  </cols>
  <sheetData>
    <row r="1" spans="1:18" x14ac:dyDescent="0.3">
      <c r="A1" s="11" t="s">
        <v>0</v>
      </c>
      <c r="B1" s="5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8" ht="24" customHeight="1" x14ac:dyDescent="0.3">
      <c r="A2" s="56"/>
      <c r="B2" s="76" t="s">
        <v>50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8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8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8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</row>
    <row r="6" spans="1:18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</row>
    <row r="7" spans="1:18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</row>
    <row r="10" spans="1:18" x14ac:dyDescent="0.3">
      <c r="A10" s="38"/>
      <c r="B10" s="61" t="s">
        <v>33</v>
      </c>
      <c r="C10" s="62" t="s">
        <v>13</v>
      </c>
      <c r="D10" s="62" t="s">
        <v>14</v>
      </c>
      <c r="E10" s="62" t="s">
        <v>34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</row>
    <row r="11" spans="1:18" x14ac:dyDescent="0.3">
      <c r="A11" s="38"/>
      <c r="B11" s="63" t="s">
        <v>69</v>
      </c>
      <c r="C11" s="64">
        <v>50</v>
      </c>
      <c r="D11" s="65">
        <f>+C11</f>
        <v>50</v>
      </c>
      <c r="E11" s="65">
        <f>+C11</f>
        <v>50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 x14ac:dyDescent="0.3">
      <c r="A12" s="38"/>
      <c r="B12" s="63" t="s">
        <v>67</v>
      </c>
      <c r="C12" s="64">
        <v>100</v>
      </c>
      <c r="D12" s="65">
        <f>+C12</f>
        <v>100</v>
      </c>
      <c r="E12" s="65">
        <f>+C12</f>
        <v>100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 x14ac:dyDescent="0.3">
      <c r="A13" s="38"/>
      <c r="B13" s="63" t="s">
        <v>70</v>
      </c>
      <c r="C13" s="64">
        <v>45</v>
      </c>
      <c r="D13" s="64">
        <v>40</v>
      </c>
      <c r="E13" s="64">
        <v>0</v>
      </c>
      <c r="F13" s="38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</row>
    <row r="14" spans="1:18" x14ac:dyDescent="0.3">
      <c r="A14" s="38"/>
      <c r="B14" s="63" t="s">
        <v>36</v>
      </c>
      <c r="C14" s="64">
        <v>45</v>
      </c>
      <c r="D14" s="65">
        <f>+C14</f>
        <v>45</v>
      </c>
      <c r="E14" s="65">
        <f>+C14</f>
        <v>45</v>
      </c>
      <c r="F14" s="38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spans="1:18" x14ac:dyDescent="0.3">
      <c r="A15" s="38"/>
      <c r="B15" s="63" t="s">
        <v>68</v>
      </c>
      <c r="C15" s="64">
        <v>2</v>
      </c>
      <c r="D15" s="65">
        <f>+C15</f>
        <v>2</v>
      </c>
      <c r="E15" s="65">
        <f>+C15</f>
        <v>2</v>
      </c>
      <c r="F15" s="38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 x14ac:dyDescent="0.3">
      <c r="A16" s="38"/>
      <c r="B16" s="63"/>
      <c r="C16" s="65"/>
      <c r="D16" s="65"/>
      <c r="E16" s="65"/>
      <c r="F16" s="3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0" x14ac:dyDescent="0.3">
      <c r="A17" s="34"/>
      <c r="B17" s="63" t="s">
        <v>72</v>
      </c>
      <c r="C17" s="65">
        <f>(C13-C11)*C12</f>
        <v>-500</v>
      </c>
      <c r="D17" s="65">
        <f t="shared" ref="D17:E17" si="0">(D13-D11)*100</f>
        <v>-1000</v>
      </c>
      <c r="E17" s="65">
        <f t="shared" si="0"/>
        <v>-5000</v>
      </c>
      <c r="F17" s="38"/>
      <c r="G17" s="17"/>
      <c r="H17" s="17"/>
      <c r="I17" s="17"/>
      <c r="J17" s="17"/>
    </row>
    <row r="18" spans="1:10" x14ac:dyDescent="0.3">
      <c r="A18" s="34"/>
      <c r="B18" s="63" t="s">
        <v>37</v>
      </c>
      <c r="C18" s="65">
        <f>-C15*C12</f>
        <v>-200</v>
      </c>
      <c r="D18" s="65">
        <f t="shared" ref="D18:E18" si="1">-D15*D12</f>
        <v>-200</v>
      </c>
      <c r="E18" s="65">
        <f t="shared" si="1"/>
        <v>-200</v>
      </c>
      <c r="F18" s="38"/>
      <c r="G18" s="17"/>
      <c r="H18" s="17"/>
      <c r="I18" s="17"/>
      <c r="J18" s="17"/>
    </row>
    <row r="19" spans="1:10" x14ac:dyDescent="0.3">
      <c r="B19" s="67" t="s">
        <v>73</v>
      </c>
      <c r="C19" s="68">
        <f>IF(C13&gt;45,0,(C14-C13)*100)</f>
        <v>0</v>
      </c>
      <c r="D19" s="68">
        <f t="shared" ref="D19:E19" si="2">IF(D13&gt;45,0,(D14-D13)*100)</f>
        <v>500</v>
      </c>
      <c r="E19" s="68">
        <f t="shared" si="2"/>
        <v>4500</v>
      </c>
      <c r="F19" s="38"/>
      <c r="G19" s="17"/>
      <c r="H19" s="17"/>
      <c r="I19" s="17"/>
      <c r="J19" s="17"/>
    </row>
    <row r="20" spans="1:10" x14ac:dyDescent="0.3">
      <c r="B20" s="45" t="s">
        <v>19</v>
      </c>
      <c r="C20" s="66">
        <f>SUM(C17:C19)</f>
        <v>-700</v>
      </c>
      <c r="D20" s="66">
        <f t="shared" ref="D20:E20" si="3">SUM(D17:D19)</f>
        <v>-700</v>
      </c>
      <c r="E20" s="66">
        <f t="shared" si="3"/>
        <v>-700</v>
      </c>
      <c r="F20" s="38"/>
      <c r="G20" s="17"/>
      <c r="H20" s="17"/>
      <c r="I20" s="17"/>
      <c r="J20" s="17"/>
    </row>
    <row r="21" spans="1:10" x14ac:dyDescent="0.3">
      <c r="B21" s="38"/>
      <c r="C21" s="38"/>
      <c r="D21" s="38"/>
      <c r="E21" s="38"/>
      <c r="F21" s="38"/>
      <c r="G21" s="17"/>
      <c r="H21" s="17"/>
      <c r="I21" s="17"/>
      <c r="J21" s="17"/>
    </row>
    <row r="22" spans="1:10" x14ac:dyDescent="0.3">
      <c r="B22" s="34"/>
      <c r="C22" s="34"/>
      <c r="D22" s="34"/>
      <c r="E22" s="38"/>
      <c r="F22" s="38"/>
      <c r="G22" s="17"/>
      <c r="H22" s="17"/>
      <c r="I22" s="17"/>
      <c r="J22" s="17"/>
    </row>
    <row r="23" spans="1:10" x14ac:dyDescent="0.3">
      <c r="B23" s="72" t="s">
        <v>71</v>
      </c>
      <c r="C23" s="72" t="s">
        <v>70</v>
      </c>
      <c r="D23" s="72" t="s">
        <v>16</v>
      </c>
      <c r="E23" s="72" t="s">
        <v>36</v>
      </c>
      <c r="F23" s="69" t="s">
        <v>72</v>
      </c>
      <c r="G23" s="69" t="s">
        <v>37</v>
      </c>
      <c r="H23" s="69" t="s">
        <v>73</v>
      </c>
      <c r="I23" s="69" t="s">
        <v>74</v>
      </c>
    </row>
    <row r="24" spans="1:10" x14ac:dyDescent="0.3">
      <c r="B24" s="71"/>
      <c r="C24" s="74"/>
      <c r="D24" s="73"/>
      <c r="E24" s="73"/>
      <c r="F24" s="70"/>
      <c r="G24" s="70"/>
      <c r="H24" s="70"/>
      <c r="I24" s="75"/>
    </row>
    <row r="25" spans="1:10" x14ac:dyDescent="0.3">
      <c r="B25" s="71"/>
      <c r="C25" s="73"/>
      <c r="D25" s="73"/>
      <c r="E25" s="73"/>
      <c r="F25" s="70"/>
      <c r="G25" s="70"/>
      <c r="H25" s="70"/>
      <c r="I25" s="75"/>
    </row>
    <row r="26" spans="1:10" x14ac:dyDescent="0.3">
      <c r="B26" s="71"/>
      <c r="C26" s="73"/>
      <c r="D26" s="73"/>
      <c r="E26" s="73"/>
      <c r="F26" s="70"/>
      <c r="G26" s="70"/>
      <c r="H26" s="70"/>
      <c r="I26" s="75"/>
    </row>
    <row r="27" spans="1:10" x14ac:dyDescent="0.3">
      <c r="B27" s="71"/>
      <c r="C27" s="73"/>
      <c r="D27" s="73"/>
      <c r="E27" s="73"/>
      <c r="F27" s="70"/>
      <c r="G27" s="70"/>
      <c r="H27" s="70"/>
      <c r="I27" s="75"/>
    </row>
    <row r="28" spans="1:10" x14ac:dyDescent="0.3">
      <c r="B28" s="71"/>
      <c r="C28" s="73"/>
      <c r="D28" s="73"/>
      <c r="E28" s="73"/>
      <c r="F28" s="70"/>
      <c r="G28" s="70"/>
      <c r="H28" s="70"/>
      <c r="I28" s="75"/>
    </row>
    <row r="29" spans="1:10" x14ac:dyDescent="0.3">
      <c r="B29" s="71"/>
      <c r="C29" s="73"/>
      <c r="D29" s="73"/>
      <c r="E29" s="73"/>
      <c r="F29" s="70"/>
      <c r="G29" s="70"/>
      <c r="H29" s="70"/>
      <c r="I29" s="75"/>
    </row>
    <row r="30" spans="1:10" x14ac:dyDescent="0.3">
      <c r="B30" s="71"/>
      <c r="C30" s="73"/>
      <c r="D30" s="73"/>
      <c r="E30" s="73"/>
      <c r="F30" s="70"/>
      <c r="G30" s="70"/>
      <c r="H30" s="70"/>
      <c r="I30" s="75"/>
    </row>
    <row r="31" spans="1:10" x14ac:dyDescent="0.3">
      <c r="B31" s="71"/>
      <c r="C31" s="73"/>
      <c r="D31" s="73"/>
      <c r="E31" s="73"/>
      <c r="F31" s="70"/>
      <c r="G31" s="70"/>
      <c r="H31" s="70"/>
      <c r="I31" s="75"/>
    </row>
    <row r="32" spans="1:10" x14ac:dyDescent="0.3">
      <c r="B32" s="71"/>
      <c r="C32" s="73"/>
      <c r="D32" s="73"/>
      <c r="E32" s="73"/>
      <c r="F32" s="70"/>
      <c r="G32" s="70"/>
      <c r="H32" s="70"/>
      <c r="I32" s="75"/>
    </row>
    <row r="33" spans="2:9" x14ac:dyDescent="0.3">
      <c r="B33" s="71"/>
      <c r="C33" s="73"/>
      <c r="D33" s="73"/>
      <c r="E33" s="73"/>
      <c r="F33" s="70"/>
      <c r="G33" s="70"/>
      <c r="H33" s="70"/>
      <c r="I33" s="75"/>
    </row>
    <row r="34" spans="2:9" x14ac:dyDescent="0.3">
      <c r="B34" s="71"/>
      <c r="C34" s="73"/>
      <c r="D34" s="73"/>
      <c r="E34" s="73"/>
      <c r="F34" s="70"/>
      <c r="G34" s="70"/>
      <c r="H34" s="70"/>
      <c r="I34" s="70"/>
    </row>
    <row r="35" spans="2:9" x14ac:dyDescent="0.3">
      <c r="B35" s="71"/>
      <c r="C35" s="73"/>
      <c r="D35" s="73"/>
      <c r="E35" s="73"/>
      <c r="F35" s="70"/>
      <c r="G35" s="70"/>
      <c r="H35" s="70"/>
      <c r="I35" s="70"/>
    </row>
    <row r="36" spans="2:9" x14ac:dyDescent="0.3">
      <c r="B36" s="71"/>
      <c r="C36" s="73"/>
      <c r="D36" s="73"/>
      <c r="E36" s="73"/>
      <c r="F36" s="70"/>
      <c r="G36" s="70"/>
      <c r="H36" s="70"/>
      <c r="I36" s="70"/>
    </row>
    <row r="37" spans="2:9" x14ac:dyDescent="0.3">
      <c r="B37" s="71"/>
      <c r="C37" s="73"/>
      <c r="D37" s="73"/>
      <c r="E37" s="73"/>
      <c r="F37" s="70"/>
      <c r="G37" s="70"/>
      <c r="H37" s="70"/>
      <c r="I37" s="70"/>
    </row>
    <row r="38" spans="2:9" x14ac:dyDescent="0.3">
      <c r="B38" s="71"/>
      <c r="C38" s="73"/>
      <c r="D38" s="73"/>
      <c r="E38" s="73"/>
      <c r="F38" s="70"/>
      <c r="G38" s="70"/>
      <c r="H38" s="70"/>
      <c r="I38" s="70"/>
    </row>
    <row r="39" spans="2:9" x14ac:dyDescent="0.3">
      <c r="B39" s="71"/>
      <c r="C39" s="73"/>
      <c r="D39" s="73"/>
      <c r="E39" s="73"/>
      <c r="F39" s="70"/>
      <c r="G39" s="70"/>
      <c r="H39" s="70"/>
      <c r="I39" s="70"/>
    </row>
    <row r="40" spans="2:9" x14ac:dyDescent="0.3">
      <c r="B40" s="71"/>
      <c r="C40" s="73"/>
      <c r="D40" s="73"/>
      <c r="E40" s="73"/>
      <c r="F40" s="70"/>
      <c r="G40" s="70"/>
      <c r="H40" s="70"/>
      <c r="I40" s="70"/>
    </row>
    <row r="41" spans="2:9" x14ac:dyDescent="0.3">
      <c r="B41" s="71"/>
      <c r="C41" s="73"/>
      <c r="D41" s="73"/>
      <c r="E41" s="73"/>
      <c r="F41" s="70"/>
      <c r="G41" s="70"/>
      <c r="H41" s="70"/>
      <c r="I41" s="70"/>
    </row>
    <row r="42" spans="2:9" x14ac:dyDescent="0.3">
      <c r="B42" s="71"/>
      <c r="C42" s="73"/>
      <c r="D42" s="73"/>
      <c r="E42" s="73"/>
      <c r="F42" s="70"/>
      <c r="G42" s="70"/>
      <c r="H42" s="70"/>
      <c r="I42" s="70"/>
    </row>
    <row r="43" spans="2:9" x14ac:dyDescent="0.3">
      <c r="B43" s="71"/>
      <c r="C43" s="73"/>
      <c r="D43" s="73"/>
      <c r="E43" s="73"/>
      <c r="F43" s="70"/>
      <c r="G43" s="70"/>
      <c r="H43" s="70"/>
      <c r="I43" s="70"/>
    </row>
    <row r="44" spans="2:9" x14ac:dyDescent="0.3">
      <c r="B44" s="71"/>
      <c r="C44" s="73"/>
      <c r="D44" s="73"/>
      <c r="E44" s="73"/>
      <c r="F44" s="70"/>
      <c r="G44" s="70"/>
      <c r="H44" s="70"/>
      <c r="I44" s="70"/>
    </row>
    <row r="78" spans="2:2" x14ac:dyDescent="0.3">
      <c r="B78" s="58" t="s">
        <v>1</v>
      </c>
    </row>
    <row r="85" spans="2:4" x14ac:dyDescent="0.3">
      <c r="B85" s="14" t="s">
        <v>2</v>
      </c>
      <c r="C85" s="59"/>
      <c r="D85" s="59"/>
    </row>
    <row r="86" spans="2:4" x14ac:dyDescent="0.3">
      <c r="B86" s="60" t="s">
        <v>3</v>
      </c>
    </row>
  </sheetData>
  <hyperlinks>
    <hyperlink ref="B86" r:id="rId1" xr:uid="{E0866EF6-9E4A-4C46-9233-6435F1B75CC6}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C6CC-2200-4E2A-A0AF-B9F24D819637}">
  <dimension ref="A1:R47"/>
  <sheetViews>
    <sheetView showGridLines="0" zoomScaleNormal="100" workbookViewId="0"/>
  </sheetViews>
  <sheetFormatPr defaultColWidth="9.1796875" defaultRowHeight="14" x14ac:dyDescent="0.3"/>
  <cols>
    <col min="1" max="1" width="9.1796875" style="14"/>
    <col min="2" max="6" width="30.54296875" style="14" customWidth="1"/>
    <col min="7" max="16384" width="9.1796875" style="14"/>
  </cols>
  <sheetData>
    <row r="1" spans="1:18" ht="15.5" x14ac:dyDescent="0.35">
      <c r="A1" s="11" t="s">
        <v>0</v>
      </c>
      <c r="B1" s="12"/>
      <c r="C1" s="12"/>
      <c r="D1" s="13"/>
      <c r="E1" s="13"/>
      <c r="F1" s="13"/>
      <c r="G1" s="13"/>
      <c r="H1" s="40"/>
      <c r="I1" s="40"/>
      <c r="J1" s="40"/>
      <c r="K1" s="40"/>
      <c r="L1" s="40"/>
      <c r="M1" s="40"/>
      <c r="N1" s="33"/>
    </row>
    <row r="2" spans="1:18" ht="24" customHeight="1" x14ac:dyDescent="0.35">
      <c r="A2" s="12"/>
      <c r="B2" s="76" t="s">
        <v>51</v>
      </c>
      <c r="C2" s="16"/>
      <c r="D2" s="16"/>
      <c r="E2" s="16"/>
      <c r="F2" s="16"/>
      <c r="G2" s="16"/>
      <c r="H2" s="41"/>
      <c r="I2" s="41"/>
      <c r="J2" s="41"/>
      <c r="K2" s="41"/>
      <c r="L2" s="41"/>
      <c r="M2" s="41"/>
      <c r="N2" s="33"/>
    </row>
    <row r="3" spans="1:18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8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8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</row>
    <row r="6" spans="1:18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</row>
    <row r="7" spans="1:18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 ht="14.5" thickBot="1" x14ac:dyDescent="0.35">
      <c r="A9" s="17"/>
      <c r="B9" s="17"/>
      <c r="C9" s="17"/>
      <c r="I9" s="17"/>
      <c r="J9" s="17"/>
      <c r="K9" s="17"/>
      <c r="L9" s="17"/>
      <c r="M9" s="17"/>
      <c r="N9" s="17"/>
      <c r="O9" s="17"/>
      <c r="P9" s="17"/>
      <c r="Q9" s="17"/>
      <c r="R9" s="17"/>
    </row>
    <row r="10" spans="1:18" ht="14.5" thickBot="1" x14ac:dyDescent="0.35">
      <c r="A10" s="17"/>
      <c r="B10" s="39" t="s">
        <v>47</v>
      </c>
      <c r="C10" s="39"/>
      <c r="I10" s="17"/>
      <c r="J10" s="17"/>
      <c r="K10" s="17"/>
      <c r="L10" s="17"/>
      <c r="M10" s="17"/>
      <c r="N10" s="17"/>
      <c r="O10" s="17"/>
      <c r="P10" s="17"/>
      <c r="Q10" s="17"/>
      <c r="R10" s="17"/>
    </row>
    <row r="11" spans="1:18" x14ac:dyDescent="0.3">
      <c r="A11" s="17"/>
      <c r="B11" s="14" t="s">
        <v>38</v>
      </c>
      <c r="C11" s="77">
        <v>1000000</v>
      </c>
      <c r="F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 x14ac:dyDescent="0.3">
      <c r="A12" s="17"/>
      <c r="B12" s="14" t="s">
        <v>39</v>
      </c>
      <c r="C12" s="78">
        <v>5.2499999999999998E-2</v>
      </c>
      <c r="F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 x14ac:dyDescent="0.3">
      <c r="A13" s="17"/>
      <c r="B13" s="14" t="s">
        <v>77</v>
      </c>
      <c r="C13" s="64">
        <v>2</v>
      </c>
      <c r="F13" s="17"/>
      <c r="I13" s="17"/>
      <c r="J13" s="17"/>
      <c r="K13" s="17"/>
      <c r="L13" s="17"/>
      <c r="M13" s="17"/>
      <c r="N13" s="17"/>
      <c r="O13" s="17"/>
      <c r="P13" s="17"/>
      <c r="Q13" s="17"/>
      <c r="R13" s="17"/>
    </row>
    <row r="14" spans="1:18" x14ac:dyDescent="0.3">
      <c r="A14" s="17"/>
      <c r="B14" s="14" t="s">
        <v>40</v>
      </c>
      <c r="C14" s="79" t="s">
        <v>41</v>
      </c>
      <c r="F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spans="1:18" x14ac:dyDescent="0.3">
      <c r="A15" s="17"/>
      <c r="B15" s="14" t="s">
        <v>84</v>
      </c>
      <c r="C15" s="64">
        <v>2</v>
      </c>
      <c r="F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 ht="14.5" thickBot="1" x14ac:dyDescent="0.35">
      <c r="A16" s="17"/>
      <c r="C16" s="25"/>
      <c r="F16" s="17"/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 ht="16" thickBot="1" x14ac:dyDescent="0.4">
      <c r="A17" s="18"/>
      <c r="B17" s="39" t="s">
        <v>78</v>
      </c>
      <c r="C17" s="39"/>
      <c r="F17" s="17"/>
      <c r="I17" s="17"/>
      <c r="J17" s="17"/>
      <c r="K17" s="17"/>
      <c r="L17" s="17"/>
      <c r="M17" s="17"/>
      <c r="N17" s="17"/>
      <c r="O17" s="17"/>
      <c r="P17" s="17"/>
      <c r="Q17" s="17"/>
      <c r="R17" s="17"/>
    </row>
    <row r="18" spans="1:18" ht="15.5" x14ac:dyDescent="0.35">
      <c r="A18" s="18"/>
      <c r="B18" s="25" t="s">
        <v>75</v>
      </c>
      <c r="C18" s="78">
        <v>0.05</v>
      </c>
      <c r="F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spans="1:18" ht="15.5" x14ac:dyDescent="0.35">
      <c r="A19" s="18"/>
      <c r="B19" s="14" t="s">
        <v>76</v>
      </c>
      <c r="C19" s="78">
        <v>5.1999999999999998E-2</v>
      </c>
      <c r="F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spans="1:18" ht="15.5" x14ac:dyDescent="0.35">
      <c r="A20" s="19"/>
      <c r="B20" s="14" t="s">
        <v>79</v>
      </c>
      <c r="C20" s="78">
        <v>5.2999999999999999E-2</v>
      </c>
      <c r="F20" s="17"/>
    </row>
    <row r="21" spans="1:18" ht="15.5" x14ac:dyDescent="0.35">
      <c r="A21" s="19"/>
      <c r="B21" s="14" t="s">
        <v>80</v>
      </c>
      <c r="C21" s="78">
        <v>5.3999999999999999E-2</v>
      </c>
      <c r="F21" s="17"/>
    </row>
    <row r="22" spans="1:18" ht="15.5" x14ac:dyDescent="0.35">
      <c r="A22" s="19"/>
      <c r="C22" s="25"/>
      <c r="F22" s="17"/>
    </row>
    <row r="23" spans="1:18" ht="16" thickBot="1" x14ac:dyDescent="0.4">
      <c r="A23" s="19"/>
      <c r="F23" s="17"/>
    </row>
    <row r="24" spans="1:18" ht="16" thickBot="1" x14ac:dyDescent="0.4">
      <c r="A24" s="19"/>
      <c r="B24" s="39" t="s">
        <v>42</v>
      </c>
      <c r="C24" s="22" t="s">
        <v>39</v>
      </c>
      <c r="D24" s="22" t="s">
        <v>40</v>
      </c>
      <c r="E24" s="22" t="s">
        <v>43</v>
      </c>
      <c r="F24" s="15"/>
    </row>
    <row r="25" spans="1:18" ht="15.5" x14ac:dyDescent="0.35">
      <c r="A25" s="19"/>
      <c r="B25" s="14" t="s">
        <v>44</v>
      </c>
      <c r="C25" s="80"/>
      <c r="D25" s="80"/>
      <c r="E25" s="80"/>
    </row>
    <row r="26" spans="1:18" ht="15.5" x14ac:dyDescent="0.35">
      <c r="A26" s="19"/>
      <c r="B26" s="14" t="s">
        <v>45</v>
      </c>
      <c r="C26" s="80"/>
      <c r="D26" s="80"/>
      <c r="E26" s="80"/>
    </row>
    <row r="27" spans="1:18" ht="15.5" x14ac:dyDescent="0.35">
      <c r="A27" s="19"/>
      <c r="B27" s="14" t="s">
        <v>46</v>
      </c>
      <c r="C27" s="80"/>
      <c r="D27" s="80"/>
      <c r="E27" s="80"/>
    </row>
    <row r="28" spans="1:18" x14ac:dyDescent="0.3">
      <c r="B28" s="14" t="s">
        <v>81</v>
      </c>
      <c r="C28" s="80"/>
      <c r="D28" s="80"/>
      <c r="E28" s="80"/>
    </row>
    <row r="29" spans="1:18" x14ac:dyDescent="0.3">
      <c r="B29" s="14" t="s">
        <v>82</v>
      </c>
      <c r="C29" s="80"/>
      <c r="D29" s="80"/>
      <c r="E29" s="80"/>
    </row>
    <row r="30" spans="1:18" x14ac:dyDescent="0.3">
      <c r="B30" s="14" t="s">
        <v>83</v>
      </c>
      <c r="C30" s="80"/>
      <c r="D30" s="80"/>
      <c r="E30" s="80"/>
    </row>
    <row r="31" spans="1:18" customFormat="1" ht="14.5" x14ac:dyDescent="0.35"/>
    <row r="39" spans="2:3" ht="15.5" x14ac:dyDescent="0.35">
      <c r="B39" s="1" t="s">
        <v>1</v>
      </c>
      <c r="C39" s="19"/>
    </row>
    <row r="40" spans="2:3" ht="15.5" x14ac:dyDescent="0.35">
      <c r="B40" s="19"/>
      <c r="C40" s="19"/>
    </row>
    <row r="41" spans="2:3" ht="15.5" x14ac:dyDescent="0.35">
      <c r="B41" s="19"/>
      <c r="C41" s="19"/>
    </row>
    <row r="42" spans="2:3" ht="15.5" x14ac:dyDescent="0.35">
      <c r="B42" s="19"/>
      <c r="C42" s="19"/>
    </row>
    <row r="43" spans="2:3" ht="15.5" x14ac:dyDescent="0.35">
      <c r="B43" s="19"/>
      <c r="C43" s="19"/>
    </row>
    <row r="44" spans="2:3" ht="15.5" x14ac:dyDescent="0.35">
      <c r="B44" s="19"/>
      <c r="C44" s="19"/>
    </row>
    <row r="45" spans="2:3" ht="15.5" x14ac:dyDescent="0.35">
      <c r="B45" s="19"/>
      <c r="C45" s="19"/>
    </row>
    <row r="46" spans="2:3" ht="15.5" x14ac:dyDescent="0.35">
      <c r="B46" s="19" t="s">
        <v>2</v>
      </c>
      <c r="C46" s="20"/>
    </row>
    <row r="47" spans="2:3" ht="15.5" x14ac:dyDescent="0.35">
      <c r="B47" s="21" t="s">
        <v>3</v>
      </c>
    </row>
  </sheetData>
  <hyperlinks>
    <hyperlink ref="B47" r:id="rId1" xr:uid="{ED9E7DFF-82F7-4F75-AC25-26F5CAD5FB6F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Cover Page</vt:lpstr>
      <vt:lpstr>Forward Question</vt:lpstr>
      <vt:lpstr>Futures Question</vt:lpstr>
      <vt:lpstr>Options Question</vt:lpstr>
      <vt:lpstr>Swap Question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dcterms:created xsi:type="dcterms:W3CDTF">2018-03-08T21:19:59Z</dcterms:created>
  <dcterms:modified xsi:type="dcterms:W3CDTF">2019-10-07T22:39:09Z</dcterms:modified>
</cp:coreProperties>
</file>