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06969da2aa73d/Documents/"/>
    </mc:Choice>
  </mc:AlternateContent>
  <xr:revisionPtr revIDLastSave="55" documentId="8_{9516CB31-52DD-4A0A-ABEA-99379A8BED2E}" xr6:coauthVersionLast="47" xr6:coauthVersionMax="47" xr10:uidLastSave="{860268A3-4366-45A9-974A-A462D56615E6}"/>
  <bookViews>
    <workbookView xWindow="-108" yWindow="-108" windowWidth="23256" windowHeight="12576" xr2:uid="{9E48C5F3-ABBC-4539-811C-0ACA65C3152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F19" i="1"/>
  <c r="G19" i="1"/>
  <c r="H19" i="1" s="1"/>
  <c r="AF19" i="1" s="1"/>
  <c r="I19" i="1"/>
  <c r="J19" i="1" s="1"/>
  <c r="K19" i="1"/>
  <c r="L19" i="1"/>
  <c r="M19" i="1"/>
  <c r="P19" i="1" s="1"/>
  <c r="N19" i="1"/>
  <c r="O19" i="1" s="1"/>
  <c r="D20" i="1"/>
  <c r="E20" i="1" s="1"/>
  <c r="F20" i="1"/>
  <c r="G20" i="1"/>
  <c r="H20" i="1" s="1"/>
  <c r="AF20" i="1" s="1"/>
  <c r="I20" i="1"/>
  <c r="J20" i="1" s="1"/>
  <c r="K20" i="1"/>
  <c r="L20" i="1"/>
  <c r="M20" i="1"/>
  <c r="N20" i="1"/>
  <c r="O20" i="1" s="1"/>
  <c r="D21" i="1"/>
  <c r="E21" i="1" s="1"/>
  <c r="AA21" i="1" s="1"/>
  <c r="F21" i="1"/>
  <c r="G21" i="1"/>
  <c r="H21" i="1" s="1"/>
  <c r="AF21" i="1" s="1"/>
  <c r="I21" i="1"/>
  <c r="J21" i="1" s="1"/>
  <c r="K21" i="1"/>
  <c r="L21" i="1"/>
  <c r="M21" i="1"/>
  <c r="T21" i="1" s="1"/>
  <c r="N21" i="1"/>
  <c r="O21" i="1" s="1"/>
  <c r="D22" i="1"/>
  <c r="E22" i="1" s="1"/>
  <c r="F22" i="1"/>
  <c r="G22" i="1"/>
  <c r="H22" i="1" s="1"/>
  <c r="AF22" i="1" s="1"/>
  <c r="I22" i="1"/>
  <c r="J22" i="1" s="1"/>
  <c r="K22" i="1"/>
  <c r="L22" i="1"/>
  <c r="M22" i="1"/>
  <c r="N22" i="1"/>
  <c r="O22" i="1" s="1"/>
  <c r="D23" i="1"/>
  <c r="E23" i="1" s="1"/>
  <c r="F23" i="1"/>
  <c r="G23" i="1"/>
  <c r="H23" i="1" s="1"/>
  <c r="AF23" i="1" s="1"/>
  <c r="I23" i="1"/>
  <c r="J23" i="1" s="1"/>
  <c r="K23" i="1"/>
  <c r="L23" i="1"/>
  <c r="M23" i="1"/>
  <c r="U23" i="1" s="1"/>
  <c r="N23" i="1"/>
  <c r="O23" i="1" s="1"/>
  <c r="D24" i="1"/>
  <c r="E24" i="1" s="1"/>
  <c r="F24" i="1"/>
  <c r="G24" i="1"/>
  <c r="H24" i="1" s="1"/>
  <c r="AF24" i="1" s="1"/>
  <c r="I24" i="1"/>
  <c r="J24" i="1" s="1"/>
  <c r="K24" i="1"/>
  <c r="L24" i="1"/>
  <c r="M24" i="1"/>
  <c r="N24" i="1"/>
  <c r="O24" i="1" s="1"/>
  <c r="D25" i="1"/>
  <c r="E25" i="1" s="1"/>
  <c r="F25" i="1"/>
  <c r="G25" i="1"/>
  <c r="H25" i="1" s="1"/>
  <c r="AF25" i="1" s="1"/>
  <c r="I25" i="1"/>
  <c r="J25" i="1" s="1"/>
  <c r="K25" i="1"/>
  <c r="L25" i="1"/>
  <c r="M25" i="1"/>
  <c r="P25" i="1" s="1"/>
  <c r="N25" i="1"/>
  <c r="O25" i="1" s="1"/>
  <c r="D26" i="1"/>
  <c r="E26" i="1" s="1"/>
  <c r="Z26" i="1" s="1"/>
  <c r="F26" i="1"/>
  <c r="G26" i="1"/>
  <c r="H26" i="1" s="1"/>
  <c r="AF26" i="1" s="1"/>
  <c r="I26" i="1"/>
  <c r="J26" i="1" s="1"/>
  <c r="K26" i="1"/>
  <c r="L26" i="1"/>
  <c r="M26" i="1"/>
  <c r="U26" i="1" s="1"/>
  <c r="N26" i="1"/>
  <c r="O26" i="1" s="1"/>
  <c r="D27" i="1"/>
  <c r="E27" i="1" s="1"/>
  <c r="F27" i="1"/>
  <c r="G27" i="1"/>
  <c r="H27" i="1" s="1"/>
  <c r="AF27" i="1" s="1"/>
  <c r="I27" i="1"/>
  <c r="J27" i="1" s="1"/>
  <c r="K27" i="1"/>
  <c r="L27" i="1"/>
  <c r="M27" i="1"/>
  <c r="N27" i="1"/>
  <c r="O27" i="1" s="1"/>
  <c r="D28" i="1"/>
  <c r="E28" i="1" s="1"/>
  <c r="F28" i="1"/>
  <c r="G28" i="1"/>
  <c r="H28" i="1" s="1"/>
  <c r="AF28" i="1" s="1"/>
  <c r="I28" i="1"/>
  <c r="J28" i="1" s="1"/>
  <c r="K28" i="1"/>
  <c r="L28" i="1"/>
  <c r="M28" i="1"/>
  <c r="N28" i="1"/>
  <c r="O28" i="1" s="1"/>
  <c r="D29" i="1"/>
  <c r="E29" i="1" s="1"/>
  <c r="F29" i="1"/>
  <c r="G29" i="1"/>
  <c r="H29" i="1" s="1"/>
  <c r="AF29" i="1" s="1"/>
  <c r="I29" i="1"/>
  <c r="J29" i="1" s="1"/>
  <c r="K29" i="1"/>
  <c r="L29" i="1"/>
  <c r="M29" i="1"/>
  <c r="T29" i="1" s="1"/>
  <c r="N29" i="1"/>
  <c r="O29" i="1" s="1"/>
  <c r="D30" i="1"/>
  <c r="E30" i="1" s="1"/>
  <c r="F30" i="1"/>
  <c r="G30" i="1"/>
  <c r="H30" i="1" s="1"/>
  <c r="AF30" i="1" s="1"/>
  <c r="I30" i="1"/>
  <c r="J30" i="1" s="1"/>
  <c r="K30" i="1"/>
  <c r="L30" i="1"/>
  <c r="M30" i="1"/>
  <c r="P30" i="1" s="1"/>
  <c r="N30" i="1"/>
  <c r="O30" i="1" s="1"/>
  <c r="D31" i="1"/>
  <c r="E31" i="1" s="1"/>
  <c r="F31" i="1"/>
  <c r="G31" i="1"/>
  <c r="H31" i="1" s="1"/>
  <c r="AF31" i="1" s="1"/>
  <c r="I31" i="1"/>
  <c r="J31" i="1" s="1"/>
  <c r="K31" i="1"/>
  <c r="L31" i="1"/>
  <c r="M31" i="1"/>
  <c r="P31" i="1" s="1"/>
  <c r="N31" i="1"/>
  <c r="O31" i="1" s="1"/>
  <c r="D32" i="1"/>
  <c r="E32" i="1" s="1"/>
  <c r="F32" i="1"/>
  <c r="G32" i="1"/>
  <c r="H32" i="1" s="1"/>
  <c r="AF32" i="1" s="1"/>
  <c r="I32" i="1"/>
  <c r="J32" i="1" s="1"/>
  <c r="K32" i="1"/>
  <c r="L32" i="1"/>
  <c r="M32" i="1"/>
  <c r="T32" i="1" s="1"/>
  <c r="N32" i="1"/>
  <c r="O32" i="1" s="1"/>
  <c r="D33" i="1"/>
  <c r="E33" i="1" s="1"/>
  <c r="Z33" i="1" s="1"/>
  <c r="F33" i="1"/>
  <c r="G33" i="1"/>
  <c r="H33" i="1" s="1"/>
  <c r="AF33" i="1" s="1"/>
  <c r="I33" i="1"/>
  <c r="J33" i="1" s="1"/>
  <c r="K33" i="1"/>
  <c r="L33" i="1"/>
  <c r="M33" i="1"/>
  <c r="P33" i="1" s="1"/>
  <c r="N33" i="1"/>
  <c r="O33" i="1" s="1"/>
  <c r="D34" i="1"/>
  <c r="E34" i="1" s="1"/>
  <c r="Z34" i="1" s="1"/>
  <c r="F34" i="1"/>
  <c r="G34" i="1"/>
  <c r="H34" i="1" s="1"/>
  <c r="AF34" i="1" s="1"/>
  <c r="I34" i="1"/>
  <c r="J34" i="1" s="1"/>
  <c r="K34" i="1"/>
  <c r="L34" i="1"/>
  <c r="M34" i="1"/>
  <c r="U34" i="1" s="1"/>
  <c r="N34" i="1"/>
  <c r="O34" i="1" s="1"/>
  <c r="D35" i="1"/>
  <c r="E35" i="1" s="1"/>
  <c r="F35" i="1"/>
  <c r="G35" i="1"/>
  <c r="H35" i="1" s="1"/>
  <c r="AF35" i="1" s="1"/>
  <c r="I35" i="1"/>
  <c r="J35" i="1" s="1"/>
  <c r="K35" i="1"/>
  <c r="L35" i="1"/>
  <c r="M35" i="1"/>
  <c r="U35" i="1" s="1"/>
  <c r="N35" i="1"/>
  <c r="O35" i="1" s="1"/>
  <c r="D36" i="1"/>
  <c r="E36" i="1" s="1"/>
  <c r="F36" i="1"/>
  <c r="G36" i="1"/>
  <c r="H36" i="1" s="1"/>
  <c r="AF36" i="1" s="1"/>
  <c r="I36" i="1"/>
  <c r="J36" i="1" s="1"/>
  <c r="K36" i="1"/>
  <c r="L36" i="1"/>
  <c r="M36" i="1"/>
  <c r="N36" i="1"/>
  <c r="O36" i="1" s="1"/>
  <c r="D37" i="1"/>
  <c r="E37" i="1" s="1"/>
  <c r="Z37" i="1" s="1"/>
  <c r="F37" i="1"/>
  <c r="G37" i="1"/>
  <c r="H37" i="1" s="1"/>
  <c r="AF37" i="1" s="1"/>
  <c r="I37" i="1"/>
  <c r="J37" i="1" s="1"/>
  <c r="K37" i="1"/>
  <c r="L37" i="1"/>
  <c r="M37" i="1"/>
  <c r="N37" i="1"/>
  <c r="O37" i="1" s="1"/>
  <c r="D38" i="1"/>
  <c r="E38" i="1" s="1"/>
  <c r="F38" i="1"/>
  <c r="G38" i="1"/>
  <c r="H38" i="1" s="1"/>
  <c r="AF38" i="1" s="1"/>
  <c r="I38" i="1"/>
  <c r="J38" i="1" s="1"/>
  <c r="K38" i="1"/>
  <c r="L38" i="1"/>
  <c r="M38" i="1"/>
  <c r="P38" i="1" s="1"/>
  <c r="N38" i="1"/>
  <c r="O38" i="1" s="1"/>
  <c r="D39" i="1"/>
  <c r="E39" i="1" s="1"/>
  <c r="Z39" i="1" s="1"/>
  <c r="F39" i="1"/>
  <c r="G39" i="1"/>
  <c r="H39" i="1" s="1"/>
  <c r="AF39" i="1" s="1"/>
  <c r="I39" i="1"/>
  <c r="J39" i="1" s="1"/>
  <c r="K39" i="1"/>
  <c r="L39" i="1"/>
  <c r="M39" i="1"/>
  <c r="N39" i="1"/>
  <c r="O39" i="1" s="1"/>
  <c r="D40" i="1"/>
  <c r="E40" i="1" s="1"/>
  <c r="F40" i="1"/>
  <c r="G40" i="1"/>
  <c r="H40" i="1" s="1"/>
  <c r="AF40" i="1" s="1"/>
  <c r="I40" i="1"/>
  <c r="J40" i="1" s="1"/>
  <c r="K40" i="1"/>
  <c r="L40" i="1"/>
  <c r="M40" i="1"/>
  <c r="N40" i="1"/>
  <c r="O40" i="1" s="1"/>
  <c r="D41" i="1"/>
  <c r="E41" i="1" s="1"/>
  <c r="Z41" i="1" s="1"/>
  <c r="F41" i="1"/>
  <c r="G41" i="1"/>
  <c r="H41" i="1" s="1"/>
  <c r="AF41" i="1" s="1"/>
  <c r="I41" i="1"/>
  <c r="J41" i="1" s="1"/>
  <c r="K41" i="1"/>
  <c r="L41" i="1"/>
  <c r="M41" i="1"/>
  <c r="U41" i="1" s="1"/>
  <c r="N41" i="1"/>
  <c r="O41" i="1" s="1"/>
  <c r="D42" i="1"/>
  <c r="E42" i="1" s="1"/>
  <c r="F42" i="1"/>
  <c r="G42" i="1"/>
  <c r="H42" i="1" s="1"/>
  <c r="AF42" i="1" s="1"/>
  <c r="I42" i="1"/>
  <c r="J42" i="1" s="1"/>
  <c r="K42" i="1"/>
  <c r="L42" i="1"/>
  <c r="M42" i="1"/>
  <c r="N42" i="1"/>
  <c r="O42" i="1" s="1"/>
  <c r="D43" i="1"/>
  <c r="E43" i="1" s="1"/>
  <c r="Z43" i="1" s="1"/>
  <c r="F43" i="1"/>
  <c r="G43" i="1"/>
  <c r="H43" i="1" s="1"/>
  <c r="AF43" i="1" s="1"/>
  <c r="I43" i="1"/>
  <c r="J43" i="1" s="1"/>
  <c r="K43" i="1"/>
  <c r="L43" i="1"/>
  <c r="M43" i="1"/>
  <c r="P43" i="1" s="1"/>
  <c r="N43" i="1"/>
  <c r="O43" i="1" s="1"/>
  <c r="D44" i="1"/>
  <c r="E44" i="1" s="1"/>
  <c r="F44" i="1"/>
  <c r="G44" i="1"/>
  <c r="H44" i="1" s="1"/>
  <c r="AF44" i="1" s="1"/>
  <c r="I44" i="1"/>
  <c r="J44" i="1" s="1"/>
  <c r="K44" i="1"/>
  <c r="L44" i="1"/>
  <c r="M44" i="1"/>
  <c r="P44" i="1" s="1"/>
  <c r="N44" i="1"/>
  <c r="O44" i="1" s="1"/>
  <c r="D45" i="1"/>
  <c r="E45" i="1" s="1"/>
  <c r="F45" i="1"/>
  <c r="G45" i="1"/>
  <c r="H45" i="1" s="1"/>
  <c r="AF45" i="1" s="1"/>
  <c r="I45" i="1"/>
  <c r="J45" i="1" s="1"/>
  <c r="K45" i="1"/>
  <c r="L45" i="1"/>
  <c r="M45" i="1"/>
  <c r="P45" i="1" s="1"/>
  <c r="N45" i="1"/>
  <c r="O45" i="1" s="1"/>
  <c r="D46" i="1"/>
  <c r="E46" i="1" s="1"/>
  <c r="AA46" i="1" s="1"/>
  <c r="F46" i="1"/>
  <c r="G46" i="1"/>
  <c r="H46" i="1" s="1"/>
  <c r="AF46" i="1" s="1"/>
  <c r="I46" i="1"/>
  <c r="J46" i="1" s="1"/>
  <c r="K46" i="1"/>
  <c r="L46" i="1"/>
  <c r="M46" i="1"/>
  <c r="P46" i="1" s="1"/>
  <c r="N46" i="1"/>
  <c r="O46" i="1" s="1"/>
  <c r="D47" i="1"/>
  <c r="E47" i="1" s="1"/>
  <c r="Z47" i="1" s="1"/>
  <c r="F47" i="1"/>
  <c r="G47" i="1"/>
  <c r="H47" i="1" s="1"/>
  <c r="AF47" i="1" s="1"/>
  <c r="I47" i="1"/>
  <c r="J47" i="1" s="1"/>
  <c r="K47" i="1"/>
  <c r="L47" i="1"/>
  <c r="M47" i="1"/>
  <c r="U47" i="1" s="1"/>
  <c r="N47" i="1"/>
  <c r="O47" i="1" s="1"/>
  <c r="D48" i="1"/>
  <c r="E48" i="1" s="1"/>
  <c r="F48" i="1"/>
  <c r="G48" i="1"/>
  <c r="H48" i="1" s="1"/>
  <c r="AF48" i="1" s="1"/>
  <c r="I48" i="1"/>
  <c r="J48" i="1" s="1"/>
  <c r="K48" i="1"/>
  <c r="L48" i="1"/>
  <c r="M48" i="1"/>
  <c r="T48" i="1" s="1"/>
  <c r="N48" i="1"/>
  <c r="O48" i="1" s="1"/>
  <c r="D49" i="1"/>
  <c r="E49" i="1" s="1"/>
  <c r="F49" i="1"/>
  <c r="G49" i="1"/>
  <c r="H49" i="1" s="1"/>
  <c r="AF49" i="1" s="1"/>
  <c r="I49" i="1"/>
  <c r="J49" i="1" s="1"/>
  <c r="K49" i="1"/>
  <c r="L49" i="1"/>
  <c r="M49" i="1"/>
  <c r="N49" i="1"/>
  <c r="O49" i="1" s="1"/>
  <c r="D50" i="1"/>
  <c r="E50" i="1" s="1"/>
  <c r="AA50" i="1" s="1"/>
  <c r="F50" i="1"/>
  <c r="G50" i="1"/>
  <c r="H50" i="1" s="1"/>
  <c r="AF50" i="1" s="1"/>
  <c r="I50" i="1"/>
  <c r="J50" i="1" s="1"/>
  <c r="K50" i="1"/>
  <c r="L50" i="1"/>
  <c r="M50" i="1"/>
  <c r="N50" i="1"/>
  <c r="O50" i="1" s="1"/>
  <c r="D51" i="1"/>
  <c r="E51" i="1" s="1"/>
  <c r="F51" i="1"/>
  <c r="G51" i="1"/>
  <c r="H51" i="1" s="1"/>
  <c r="AF51" i="1" s="1"/>
  <c r="I51" i="1"/>
  <c r="J51" i="1" s="1"/>
  <c r="K51" i="1"/>
  <c r="L51" i="1"/>
  <c r="M51" i="1"/>
  <c r="T51" i="1" s="1"/>
  <c r="N51" i="1"/>
  <c r="O51" i="1" s="1"/>
  <c r="D52" i="1"/>
  <c r="E52" i="1" s="1"/>
  <c r="F52" i="1"/>
  <c r="G52" i="1"/>
  <c r="H52" i="1" s="1"/>
  <c r="AF52" i="1" s="1"/>
  <c r="I52" i="1"/>
  <c r="J52" i="1" s="1"/>
  <c r="K52" i="1"/>
  <c r="L52" i="1"/>
  <c r="M52" i="1"/>
  <c r="N52" i="1"/>
  <c r="O52" i="1" s="1"/>
  <c r="D53" i="1"/>
  <c r="E53" i="1" s="1"/>
  <c r="AA53" i="1" s="1"/>
  <c r="F53" i="1"/>
  <c r="G53" i="1"/>
  <c r="H53" i="1" s="1"/>
  <c r="AF53" i="1" s="1"/>
  <c r="I53" i="1"/>
  <c r="J53" i="1" s="1"/>
  <c r="K53" i="1"/>
  <c r="L53" i="1"/>
  <c r="M53" i="1"/>
  <c r="P53" i="1" s="1"/>
  <c r="N53" i="1"/>
  <c r="O53" i="1" s="1"/>
  <c r="D54" i="1"/>
  <c r="E54" i="1" s="1"/>
  <c r="AA54" i="1" s="1"/>
  <c r="F54" i="1"/>
  <c r="G54" i="1"/>
  <c r="H54" i="1" s="1"/>
  <c r="AF54" i="1" s="1"/>
  <c r="I54" i="1"/>
  <c r="J54" i="1" s="1"/>
  <c r="K54" i="1"/>
  <c r="L54" i="1"/>
  <c r="M54" i="1"/>
  <c r="N54" i="1"/>
  <c r="O54" i="1" s="1"/>
  <c r="D55" i="1"/>
  <c r="E55" i="1" s="1"/>
  <c r="F55" i="1"/>
  <c r="G55" i="1"/>
  <c r="H55" i="1" s="1"/>
  <c r="AF55" i="1" s="1"/>
  <c r="I55" i="1"/>
  <c r="J55" i="1" s="1"/>
  <c r="K55" i="1"/>
  <c r="L55" i="1"/>
  <c r="M55" i="1"/>
  <c r="P55" i="1" s="1"/>
  <c r="N55" i="1"/>
  <c r="O55" i="1" s="1"/>
  <c r="D56" i="1"/>
  <c r="E56" i="1" s="1"/>
  <c r="F56" i="1"/>
  <c r="G56" i="1"/>
  <c r="H56" i="1" s="1"/>
  <c r="AF56" i="1" s="1"/>
  <c r="I56" i="1"/>
  <c r="J56" i="1" s="1"/>
  <c r="K56" i="1"/>
  <c r="L56" i="1"/>
  <c r="M56" i="1"/>
  <c r="T56" i="1" s="1"/>
  <c r="N56" i="1"/>
  <c r="O56" i="1" s="1"/>
  <c r="D57" i="1"/>
  <c r="E57" i="1" s="1"/>
  <c r="AA57" i="1" s="1"/>
  <c r="F57" i="1"/>
  <c r="G57" i="1"/>
  <c r="H57" i="1" s="1"/>
  <c r="AF57" i="1" s="1"/>
  <c r="I57" i="1"/>
  <c r="J57" i="1" s="1"/>
  <c r="K57" i="1"/>
  <c r="L57" i="1"/>
  <c r="M57" i="1"/>
  <c r="N57" i="1"/>
  <c r="O57" i="1" s="1"/>
  <c r="D58" i="1"/>
  <c r="E58" i="1" s="1"/>
  <c r="Z58" i="1" s="1"/>
  <c r="F58" i="1"/>
  <c r="G58" i="1"/>
  <c r="H58" i="1" s="1"/>
  <c r="AF58" i="1" s="1"/>
  <c r="I58" i="1"/>
  <c r="J58" i="1" s="1"/>
  <c r="K58" i="1"/>
  <c r="L58" i="1"/>
  <c r="M58" i="1"/>
  <c r="U58" i="1" s="1"/>
  <c r="N58" i="1"/>
  <c r="O58" i="1" s="1"/>
  <c r="D59" i="1"/>
  <c r="E59" i="1" s="1"/>
  <c r="F59" i="1"/>
  <c r="G59" i="1"/>
  <c r="H59" i="1" s="1"/>
  <c r="AF59" i="1" s="1"/>
  <c r="I59" i="1"/>
  <c r="J59" i="1" s="1"/>
  <c r="K59" i="1"/>
  <c r="L59" i="1"/>
  <c r="M59" i="1"/>
  <c r="N59" i="1"/>
  <c r="O59" i="1" s="1"/>
  <c r="D60" i="1"/>
  <c r="E60" i="1" s="1"/>
  <c r="F60" i="1"/>
  <c r="G60" i="1"/>
  <c r="H60" i="1" s="1"/>
  <c r="AF60" i="1" s="1"/>
  <c r="I60" i="1"/>
  <c r="J60" i="1" s="1"/>
  <c r="K60" i="1"/>
  <c r="L60" i="1"/>
  <c r="M60" i="1"/>
  <c r="P60" i="1" s="1"/>
  <c r="N60" i="1"/>
  <c r="O60" i="1" s="1"/>
  <c r="D61" i="1"/>
  <c r="E61" i="1" s="1"/>
  <c r="AA61" i="1" s="1"/>
  <c r="F61" i="1"/>
  <c r="G61" i="1"/>
  <c r="H61" i="1" s="1"/>
  <c r="AF61" i="1" s="1"/>
  <c r="I61" i="1"/>
  <c r="J61" i="1" s="1"/>
  <c r="K61" i="1"/>
  <c r="L61" i="1"/>
  <c r="M61" i="1"/>
  <c r="T61" i="1" s="1"/>
  <c r="N61" i="1"/>
  <c r="O61" i="1" s="1"/>
  <c r="D62" i="1"/>
  <c r="E62" i="1" s="1"/>
  <c r="Z62" i="1" s="1"/>
  <c r="F62" i="1"/>
  <c r="G62" i="1"/>
  <c r="H62" i="1" s="1"/>
  <c r="AF62" i="1" s="1"/>
  <c r="I62" i="1"/>
  <c r="J62" i="1" s="1"/>
  <c r="K62" i="1"/>
  <c r="L62" i="1"/>
  <c r="M62" i="1"/>
  <c r="P62" i="1" s="1"/>
  <c r="N62" i="1"/>
  <c r="O62" i="1" s="1"/>
  <c r="D63" i="1"/>
  <c r="E63" i="1" s="1"/>
  <c r="F63" i="1"/>
  <c r="G63" i="1"/>
  <c r="H63" i="1" s="1"/>
  <c r="AF63" i="1" s="1"/>
  <c r="I63" i="1"/>
  <c r="J63" i="1" s="1"/>
  <c r="K63" i="1"/>
  <c r="L63" i="1"/>
  <c r="M63" i="1"/>
  <c r="N63" i="1"/>
  <c r="O63" i="1" s="1"/>
  <c r="D64" i="1"/>
  <c r="E64" i="1" s="1"/>
  <c r="F64" i="1"/>
  <c r="G64" i="1"/>
  <c r="H64" i="1" s="1"/>
  <c r="AF64" i="1" s="1"/>
  <c r="I64" i="1"/>
  <c r="J64" i="1" s="1"/>
  <c r="K64" i="1"/>
  <c r="L64" i="1"/>
  <c r="M64" i="1"/>
  <c r="N64" i="1"/>
  <c r="O64" i="1" s="1"/>
  <c r="D65" i="1"/>
  <c r="E65" i="1" s="1"/>
  <c r="Z65" i="1" s="1"/>
  <c r="F65" i="1"/>
  <c r="G65" i="1"/>
  <c r="H65" i="1" s="1"/>
  <c r="AF65" i="1" s="1"/>
  <c r="I65" i="1"/>
  <c r="J65" i="1" s="1"/>
  <c r="K65" i="1"/>
  <c r="L65" i="1"/>
  <c r="M65" i="1"/>
  <c r="P65" i="1" s="1"/>
  <c r="N65" i="1"/>
  <c r="O65" i="1" s="1"/>
  <c r="D66" i="1"/>
  <c r="E66" i="1" s="1"/>
  <c r="Z66" i="1" s="1"/>
  <c r="F66" i="1"/>
  <c r="G66" i="1"/>
  <c r="H66" i="1" s="1"/>
  <c r="AF66" i="1" s="1"/>
  <c r="I66" i="1"/>
  <c r="J66" i="1" s="1"/>
  <c r="K66" i="1"/>
  <c r="L66" i="1"/>
  <c r="M66" i="1"/>
  <c r="N66" i="1"/>
  <c r="O66" i="1" s="1"/>
  <c r="D67" i="1"/>
  <c r="E67" i="1" s="1"/>
  <c r="F67" i="1"/>
  <c r="G67" i="1"/>
  <c r="H67" i="1" s="1"/>
  <c r="AF67" i="1" s="1"/>
  <c r="I67" i="1"/>
  <c r="J67" i="1" s="1"/>
  <c r="K67" i="1"/>
  <c r="L67" i="1"/>
  <c r="M67" i="1"/>
  <c r="N67" i="1"/>
  <c r="O67" i="1" s="1"/>
  <c r="D68" i="1"/>
  <c r="E68" i="1" s="1"/>
  <c r="F68" i="1"/>
  <c r="G68" i="1"/>
  <c r="H68" i="1" s="1"/>
  <c r="AF68" i="1" s="1"/>
  <c r="I68" i="1"/>
  <c r="J68" i="1" s="1"/>
  <c r="K68" i="1"/>
  <c r="L68" i="1"/>
  <c r="M68" i="1"/>
  <c r="P68" i="1" s="1"/>
  <c r="N68" i="1"/>
  <c r="O68" i="1" s="1"/>
  <c r="D69" i="1"/>
  <c r="E69" i="1" s="1"/>
  <c r="Z69" i="1" s="1"/>
  <c r="F69" i="1"/>
  <c r="G69" i="1"/>
  <c r="H69" i="1" s="1"/>
  <c r="AF69" i="1" s="1"/>
  <c r="I69" i="1"/>
  <c r="J69" i="1" s="1"/>
  <c r="K69" i="1"/>
  <c r="L69" i="1"/>
  <c r="M69" i="1"/>
  <c r="P69" i="1" s="1"/>
  <c r="N69" i="1"/>
  <c r="O69" i="1" s="1"/>
  <c r="D70" i="1"/>
  <c r="E70" i="1" s="1"/>
  <c r="F70" i="1"/>
  <c r="G70" i="1"/>
  <c r="H70" i="1" s="1"/>
  <c r="AF70" i="1" s="1"/>
  <c r="I70" i="1"/>
  <c r="J70" i="1" s="1"/>
  <c r="K70" i="1"/>
  <c r="L70" i="1"/>
  <c r="M70" i="1"/>
  <c r="U70" i="1" s="1"/>
  <c r="N70" i="1"/>
  <c r="O70" i="1" s="1"/>
  <c r="D71" i="1"/>
  <c r="E71" i="1" s="1"/>
  <c r="Z71" i="1" s="1"/>
  <c r="F71" i="1"/>
  <c r="G71" i="1"/>
  <c r="H71" i="1" s="1"/>
  <c r="AF71" i="1" s="1"/>
  <c r="I71" i="1"/>
  <c r="J71" i="1" s="1"/>
  <c r="K71" i="1"/>
  <c r="L71" i="1"/>
  <c r="M71" i="1"/>
  <c r="U71" i="1" s="1"/>
  <c r="N71" i="1"/>
  <c r="O71" i="1" s="1"/>
  <c r="D72" i="1"/>
  <c r="E72" i="1" s="1"/>
  <c r="F72" i="1"/>
  <c r="G72" i="1"/>
  <c r="H72" i="1" s="1"/>
  <c r="AF72" i="1" s="1"/>
  <c r="I72" i="1"/>
  <c r="J72" i="1" s="1"/>
  <c r="K72" i="1"/>
  <c r="L72" i="1"/>
  <c r="M72" i="1"/>
  <c r="T72" i="1" s="1"/>
  <c r="N72" i="1"/>
  <c r="O72" i="1" s="1"/>
  <c r="D73" i="1"/>
  <c r="E73" i="1" s="1"/>
  <c r="Z73" i="1" s="1"/>
  <c r="F73" i="1"/>
  <c r="G73" i="1"/>
  <c r="H73" i="1" s="1"/>
  <c r="AF73" i="1" s="1"/>
  <c r="I73" i="1"/>
  <c r="J73" i="1" s="1"/>
  <c r="K73" i="1"/>
  <c r="L73" i="1"/>
  <c r="M73" i="1"/>
  <c r="T73" i="1" s="1"/>
  <c r="N73" i="1"/>
  <c r="O73" i="1" s="1"/>
  <c r="D74" i="1"/>
  <c r="E74" i="1" s="1"/>
  <c r="F74" i="1"/>
  <c r="G74" i="1"/>
  <c r="H74" i="1" s="1"/>
  <c r="AF74" i="1" s="1"/>
  <c r="I74" i="1"/>
  <c r="J74" i="1" s="1"/>
  <c r="K74" i="1"/>
  <c r="L74" i="1"/>
  <c r="M74" i="1"/>
  <c r="T74" i="1" s="1"/>
  <c r="N74" i="1"/>
  <c r="O74" i="1" s="1"/>
  <c r="D75" i="1"/>
  <c r="E75" i="1" s="1"/>
  <c r="Z75" i="1" s="1"/>
  <c r="F75" i="1"/>
  <c r="G75" i="1"/>
  <c r="H75" i="1" s="1"/>
  <c r="AF75" i="1" s="1"/>
  <c r="I75" i="1"/>
  <c r="J75" i="1" s="1"/>
  <c r="K75" i="1"/>
  <c r="L75" i="1"/>
  <c r="M75" i="1"/>
  <c r="U75" i="1" s="1"/>
  <c r="N75" i="1"/>
  <c r="O75" i="1" s="1"/>
  <c r="D76" i="1"/>
  <c r="E76" i="1" s="1"/>
  <c r="F76" i="1"/>
  <c r="G76" i="1"/>
  <c r="H76" i="1" s="1"/>
  <c r="AF76" i="1" s="1"/>
  <c r="I76" i="1"/>
  <c r="J76" i="1" s="1"/>
  <c r="K76" i="1"/>
  <c r="L76" i="1"/>
  <c r="M76" i="1"/>
  <c r="U76" i="1" s="1"/>
  <c r="N76" i="1"/>
  <c r="O76" i="1" s="1"/>
  <c r="D77" i="1"/>
  <c r="E77" i="1" s="1"/>
  <c r="F77" i="1"/>
  <c r="G77" i="1"/>
  <c r="H77" i="1" s="1"/>
  <c r="AF77" i="1" s="1"/>
  <c r="I77" i="1"/>
  <c r="J77" i="1" s="1"/>
  <c r="K77" i="1"/>
  <c r="L77" i="1"/>
  <c r="M77" i="1"/>
  <c r="P77" i="1" s="1"/>
  <c r="N77" i="1"/>
  <c r="O77" i="1" s="1"/>
  <c r="D78" i="1"/>
  <c r="E78" i="1" s="1"/>
  <c r="AA78" i="1" s="1"/>
  <c r="F78" i="1"/>
  <c r="G78" i="1"/>
  <c r="H78" i="1" s="1"/>
  <c r="AF78" i="1" s="1"/>
  <c r="I78" i="1"/>
  <c r="J78" i="1" s="1"/>
  <c r="K78" i="1"/>
  <c r="L78" i="1"/>
  <c r="M78" i="1"/>
  <c r="U78" i="1" s="1"/>
  <c r="N78" i="1"/>
  <c r="O78" i="1" s="1"/>
  <c r="D79" i="1"/>
  <c r="E79" i="1" s="1"/>
  <c r="Z79" i="1" s="1"/>
  <c r="F79" i="1"/>
  <c r="G79" i="1"/>
  <c r="H79" i="1" s="1"/>
  <c r="AF79" i="1" s="1"/>
  <c r="I79" i="1"/>
  <c r="J79" i="1" s="1"/>
  <c r="K79" i="1"/>
  <c r="L79" i="1"/>
  <c r="M79" i="1"/>
  <c r="P79" i="1" s="1"/>
  <c r="N79" i="1"/>
  <c r="O79" i="1" s="1"/>
  <c r="D80" i="1"/>
  <c r="E80" i="1" s="1"/>
  <c r="F80" i="1"/>
  <c r="G80" i="1"/>
  <c r="H80" i="1" s="1"/>
  <c r="AF80" i="1" s="1"/>
  <c r="I80" i="1"/>
  <c r="J80" i="1" s="1"/>
  <c r="K80" i="1"/>
  <c r="L80" i="1"/>
  <c r="M80" i="1"/>
  <c r="U80" i="1" s="1"/>
  <c r="N80" i="1"/>
  <c r="O80" i="1" s="1"/>
  <c r="D81" i="1"/>
  <c r="E81" i="1" s="1"/>
  <c r="F81" i="1"/>
  <c r="G81" i="1"/>
  <c r="H81" i="1" s="1"/>
  <c r="AF81" i="1" s="1"/>
  <c r="I81" i="1"/>
  <c r="J81" i="1" s="1"/>
  <c r="K81" i="1"/>
  <c r="L81" i="1"/>
  <c r="M81" i="1"/>
  <c r="N81" i="1"/>
  <c r="O81" i="1" s="1"/>
  <c r="D82" i="1"/>
  <c r="E82" i="1" s="1"/>
  <c r="AA82" i="1" s="1"/>
  <c r="F82" i="1"/>
  <c r="G82" i="1"/>
  <c r="H82" i="1" s="1"/>
  <c r="AF82" i="1" s="1"/>
  <c r="I82" i="1"/>
  <c r="J82" i="1" s="1"/>
  <c r="K82" i="1"/>
  <c r="L82" i="1"/>
  <c r="M82" i="1"/>
  <c r="U82" i="1" s="1"/>
  <c r="N82" i="1"/>
  <c r="O82" i="1" s="1"/>
  <c r="D83" i="1"/>
  <c r="E83" i="1" s="1"/>
  <c r="F83" i="1"/>
  <c r="G83" i="1"/>
  <c r="H83" i="1" s="1"/>
  <c r="AF83" i="1" s="1"/>
  <c r="I83" i="1"/>
  <c r="J83" i="1" s="1"/>
  <c r="K83" i="1"/>
  <c r="L83" i="1"/>
  <c r="M83" i="1"/>
  <c r="T83" i="1" s="1"/>
  <c r="N83" i="1"/>
  <c r="O83" i="1" s="1"/>
  <c r="D84" i="1"/>
  <c r="E84" i="1" s="1"/>
  <c r="F84" i="1"/>
  <c r="G84" i="1"/>
  <c r="H84" i="1" s="1"/>
  <c r="AF84" i="1" s="1"/>
  <c r="I84" i="1"/>
  <c r="J84" i="1" s="1"/>
  <c r="K84" i="1"/>
  <c r="L84" i="1"/>
  <c r="M84" i="1"/>
  <c r="U84" i="1" s="1"/>
  <c r="N84" i="1"/>
  <c r="O84" i="1" s="1"/>
  <c r="D85" i="1"/>
  <c r="E85" i="1" s="1"/>
  <c r="AA85" i="1" s="1"/>
  <c r="F85" i="1"/>
  <c r="G85" i="1"/>
  <c r="H85" i="1" s="1"/>
  <c r="AF85" i="1" s="1"/>
  <c r="I85" i="1"/>
  <c r="J85" i="1" s="1"/>
  <c r="K85" i="1"/>
  <c r="L85" i="1"/>
  <c r="M85" i="1"/>
  <c r="U85" i="1" s="1"/>
  <c r="N85" i="1"/>
  <c r="O85" i="1" s="1"/>
  <c r="D86" i="1"/>
  <c r="E86" i="1" s="1"/>
  <c r="AA86" i="1" s="1"/>
  <c r="F86" i="1"/>
  <c r="G86" i="1"/>
  <c r="H86" i="1" s="1"/>
  <c r="AF86" i="1" s="1"/>
  <c r="I86" i="1"/>
  <c r="J86" i="1" s="1"/>
  <c r="K86" i="1"/>
  <c r="L86" i="1"/>
  <c r="M86" i="1"/>
  <c r="U86" i="1" s="1"/>
  <c r="N86" i="1"/>
  <c r="O86" i="1" s="1"/>
  <c r="D87" i="1"/>
  <c r="E87" i="1" s="1"/>
  <c r="F87" i="1"/>
  <c r="G87" i="1"/>
  <c r="H87" i="1" s="1"/>
  <c r="AF87" i="1" s="1"/>
  <c r="I87" i="1"/>
  <c r="J87" i="1" s="1"/>
  <c r="K87" i="1"/>
  <c r="L87" i="1"/>
  <c r="M87" i="1"/>
  <c r="T87" i="1" s="1"/>
  <c r="N87" i="1"/>
  <c r="O87" i="1" s="1"/>
  <c r="D88" i="1"/>
  <c r="E88" i="1" s="1"/>
  <c r="F88" i="1"/>
  <c r="G88" i="1"/>
  <c r="H88" i="1" s="1"/>
  <c r="AI88" i="1" s="1"/>
  <c r="I88" i="1"/>
  <c r="J88" i="1" s="1"/>
  <c r="K88" i="1"/>
  <c r="L88" i="1"/>
  <c r="M88" i="1"/>
  <c r="U88" i="1" s="1"/>
  <c r="N88" i="1"/>
  <c r="O88" i="1" s="1"/>
  <c r="D89" i="1"/>
  <c r="E89" i="1" s="1"/>
  <c r="AA89" i="1" s="1"/>
  <c r="F89" i="1"/>
  <c r="G89" i="1"/>
  <c r="H89" i="1" s="1"/>
  <c r="AI89" i="1" s="1"/>
  <c r="I89" i="1"/>
  <c r="J89" i="1" s="1"/>
  <c r="K89" i="1"/>
  <c r="L89" i="1"/>
  <c r="M89" i="1"/>
  <c r="P89" i="1" s="1"/>
  <c r="N89" i="1"/>
  <c r="O89" i="1" s="1"/>
  <c r="D90" i="1"/>
  <c r="E90" i="1" s="1"/>
  <c r="Z90" i="1" s="1"/>
  <c r="F90" i="1"/>
  <c r="G90" i="1"/>
  <c r="H90" i="1" s="1"/>
  <c r="AI90" i="1" s="1"/>
  <c r="I90" i="1"/>
  <c r="J90" i="1" s="1"/>
  <c r="K90" i="1"/>
  <c r="L90" i="1"/>
  <c r="M90" i="1"/>
  <c r="U90" i="1" s="1"/>
  <c r="N90" i="1"/>
  <c r="O90" i="1" s="1"/>
  <c r="D91" i="1"/>
  <c r="E91" i="1" s="1"/>
  <c r="F91" i="1"/>
  <c r="G91" i="1"/>
  <c r="H91" i="1" s="1"/>
  <c r="AI91" i="1" s="1"/>
  <c r="I91" i="1"/>
  <c r="J91" i="1" s="1"/>
  <c r="K91" i="1"/>
  <c r="L91" i="1"/>
  <c r="M91" i="1"/>
  <c r="T91" i="1" s="1"/>
  <c r="N91" i="1"/>
  <c r="O91" i="1" s="1"/>
  <c r="D92" i="1"/>
  <c r="E92" i="1" s="1"/>
  <c r="F92" i="1"/>
  <c r="G92" i="1"/>
  <c r="H92" i="1" s="1"/>
  <c r="AI92" i="1" s="1"/>
  <c r="I92" i="1"/>
  <c r="J92" i="1" s="1"/>
  <c r="K92" i="1"/>
  <c r="L92" i="1"/>
  <c r="M92" i="1"/>
  <c r="U92" i="1" s="1"/>
  <c r="N92" i="1"/>
  <c r="O92" i="1" s="1"/>
  <c r="D93" i="1"/>
  <c r="E93" i="1" s="1"/>
  <c r="AA93" i="1" s="1"/>
  <c r="F93" i="1"/>
  <c r="G93" i="1"/>
  <c r="H93" i="1" s="1"/>
  <c r="AI93" i="1" s="1"/>
  <c r="I93" i="1"/>
  <c r="J93" i="1" s="1"/>
  <c r="K93" i="1"/>
  <c r="L93" i="1"/>
  <c r="M93" i="1"/>
  <c r="T93" i="1" s="1"/>
  <c r="N93" i="1"/>
  <c r="O93" i="1" s="1"/>
  <c r="D94" i="1"/>
  <c r="E94" i="1" s="1"/>
  <c r="Z94" i="1" s="1"/>
  <c r="F94" i="1"/>
  <c r="G94" i="1"/>
  <c r="H94" i="1" s="1"/>
  <c r="AI94" i="1" s="1"/>
  <c r="I94" i="1"/>
  <c r="J94" i="1" s="1"/>
  <c r="K94" i="1"/>
  <c r="L94" i="1"/>
  <c r="M94" i="1"/>
  <c r="N94" i="1"/>
  <c r="O94" i="1" s="1"/>
  <c r="D95" i="1"/>
  <c r="E95" i="1" s="1"/>
  <c r="F95" i="1"/>
  <c r="G95" i="1"/>
  <c r="H95" i="1" s="1"/>
  <c r="AI95" i="1" s="1"/>
  <c r="I95" i="1"/>
  <c r="J95" i="1" s="1"/>
  <c r="K95" i="1"/>
  <c r="L95" i="1"/>
  <c r="M95" i="1"/>
  <c r="P95" i="1" s="1"/>
  <c r="N95" i="1"/>
  <c r="O95" i="1" s="1"/>
  <c r="D96" i="1"/>
  <c r="E96" i="1" s="1"/>
  <c r="F96" i="1"/>
  <c r="G96" i="1"/>
  <c r="H96" i="1" s="1"/>
  <c r="AI96" i="1" s="1"/>
  <c r="I96" i="1"/>
  <c r="J96" i="1" s="1"/>
  <c r="K96" i="1"/>
  <c r="L96" i="1"/>
  <c r="M96" i="1"/>
  <c r="U96" i="1" s="1"/>
  <c r="N96" i="1"/>
  <c r="O96" i="1" s="1"/>
  <c r="D97" i="1"/>
  <c r="E97" i="1" s="1"/>
  <c r="Z97" i="1" s="1"/>
  <c r="F97" i="1"/>
  <c r="G97" i="1"/>
  <c r="H97" i="1" s="1"/>
  <c r="AI97" i="1" s="1"/>
  <c r="I97" i="1"/>
  <c r="J97" i="1" s="1"/>
  <c r="K97" i="1"/>
  <c r="L97" i="1"/>
  <c r="M97" i="1"/>
  <c r="N97" i="1"/>
  <c r="O97" i="1" s="1"/>
  <c r="D98" i="1"/>
  <c r="E98" i="1" s="1"/>
  <c r="Z98" i="1" s="1"/>
  <c r="F98" i="1"/>
  <c r="G98" i="1"/>
  <c r="H98" i="1" s="1"/>
  <c r="AI98" i="1" s="1"/>
  <c r="I98" i="1"/>
  <c r="J98" i="1" s="1"/>
  <c r="K98" i="1"/>
  <c r="L98" i="1"/>
  <c r="M98" i="1"/>
  <c r="P98" i="1" s="1"/>
  <c r="N98" i="1"/>
  <c r="O98" i="1" s="1"/>
  <c r="BR98" i="1" s="1"/>
  <c r="D99" i="1"/>
  <c r="E99" i="1" s="1"/>
  <c r="F99" i="1"/>
  <c r="G99" i="1"/>
  <c r="H99" i="1" s="1"/>
  <c r="AI99" i="1" s="1"/>
  <c r="I99" i="1"/>
  <c r="J99" i="1" s="1"/>
  <c r="K99" i="1"/>
  <c r="L99" i="1"/>
  <c r="M99" i="1"/>
  <c r="P99" i="1" s="1"/>
  <c r="N99" i="1"/>
  <c r="O99" i="1" s="1"/>
  <c r="D100" i="1"/>
  <c r="E100" i="1" s="1"/>
  <c r="F100" i="1"/>
  <c r="G100" i="1"/>
  <c r="H100" i="1" s="1"/>
  <c r="AI100" i="1" s="1"/>
  <c r="I100" i="1"/>
  <c r="J100" i="1" s="1"/>
  <c r="K100" i="1"/>
  <c r="L100" i="1"/>
  <c r="M100" i="1"/>
  <c r="N100" i="1"/>
  <c r="O100" i="1" s="1"/>
  <c r="D101" i="1"/>
  <c r="E101" i="1" s="1"/>
  <c r="Z101" i="1" s="1"/>
  <c r="F101" i="1"/>
  <c r="G101" i="1"/>
  <c r="H101" i="1" s="1"/>
  <c r="AI101" i="1" s="1"/>
  <c r="I101" i="1"/>
  <c r="J101" i="1" s="1"/>
  <c r="K101" i="1"/>
  <c r="L101" i="1"/>
  <c r="M101" i="1"/>
  <c r="T101" i="1" s="1"/>
  <c r="N101" i="1"/>
  <c r="O101" i="1" s="1"/>
  <c r="D102" i="1"/>
  <c r="E102" i="1" s="1"/>
  <c r="Z102" i="1" s="1"/>
  <c r="F102" i="1"/>
  <c r="G102" i="1"/>
  <c r="H102" i="1" s="1"/>
  <c r="AI102" i="1" s="1"/>
  <c r="I102" i="1"/>
  <c r="J102" i="1" s="1"/>
  <c r="K102" i="1"/>
  <c r="L102" i="1"/>
  <c r="M102" i="1"/>
  <c r="N102" i="1"/>
  <c r="O102" i="1" s="1"/>
  <c r="D103" i="1"/>
  <c r="E103" i="1" s="1"/>
  <c r="Z103" i="1" s="1"/>
  <c r="F103" i="1"/>
  <c r="G103" i="1"/>
  <c r="H103" i="1" s="1"/>
  <c r="AI103" i="1" s="1"/>
  <c r="I103" i="1"/>
  <c r="J103" i="1" s="1"/>
  <c r="K103" i="1"/>
  <c r="L103" i="1"/>
  <c r="M103" i="1"/>
  <c r="U103" i="1" s="1"/>
  <c r="N103" i="1"/>
  <c r="O103" i="1" s="1"/>
  <c r="D104" i="1"/>
  <c r="E104" i="1" s="1"/>
  <c r="F104" i="1"/>
  <c r="G104" i="1"/>
  <c r="H104" i="1" s="1"/>
  <c r="AI104" i="1" s="1"/>
  <c r="I104" i="1"/>
  <c r="J104" i="1" s="1"/>
  <c r="K104" i="1"/>
  <c r="L104" i="1"/>
  <c r="M104" i="1"/>
  <c r="N104" i="1"/>
  <c r="O104" i="1" s="1"/>
  <c r="D105" i="1"/>
  <c r="E105" i="1" s="1"/>
  <c r="Z105" i="1" s="1"/>
  <c r="F105" i="1"/>
  <c r="G105" i="1"/>
  <c r="H105" i="1" s="1"/>
  <c r="AI105" i="1" s="1"/>
  <c r="I105" i="1"/>
  <c r="J105" i="1" s="1"/>
  <c r="K105" i="1"/>
  <c r="L105" i="1"/>
  <c r="M105" i="1"/>
  <c r="P105" i="1" s="1"/>
  <c r="N105" i="1"/>
  <c r="O105" i="1" s="1"/>
  <c r="D106" i="1"/>
  <c r="E106" i="1" s="1"/>
  <c r="F106" i="1"/>
  <c r="G106" i="1"/>
  <c r="H106" i="1" s="1"/>
  <c r="AI106" i="1" s="1"/>
  <c r="I106" i="1"/>
  <c r="J106" i="1" s="1"/>
  <c r="K106" i="1"/>
  <c r="L106" i="1"/>
  <c r="M106" i="1"/>
  <c r="P106" i="1" s="1"/>
  <c r="N106" i="1"/>
  <c r="O106" i="1" s="1"/>
  <c r="D107" i="1"/>
  <c r="E107" i="1" s="1"/>
  <c r="Z107" i="1" s="1"/>
  <c r="F107" i="1"/>
  <c r="G107" i="1"/>
  <c r="H107" i="1" s="1"/>
  <c r="AI107" i="1" s="1"/>
  <c r="I107" i="1"/>
  <c r="J107" i="1" s="1"/>
  <c r="K107" i="1"/>
  <c r="L107" i="1"/>
  <c r="M107" i="1"/>
  <c r="N107" i="1"/>
  <c r="O107" i="1" s="1"/>
  <c r="D108" i="1"/>
  <c r="E108" i="1" s="1"/>
  <c r="F108" i="1"/>
  <c r="G108" i="1"/>
  <c r="H108" i="1" s="1"/>
  <c r="AI108" i="1" s="1"/>
  <c r="I108" i="1"/>
  <c r="J108" i="1" s="1"/>
  <c r="K108" i="1"/>
  <c r="L108" i="1"/>
  <c r="M108" i="1"/>
  <c r="P108" i="1" s="1"/>
  <c r="N108" i="1"/>
  <c r="O108" i="1" s="1"/>
  <c r="D109" i="1"/>
  <c r="E109" i="1" s="1"/>
  <c r="Z109" i="1" s="1"/>
  <c r="F109" i="1"/>
  <c r="G109" i="1"/>
  <c r="H109" i="1" s="1"/>
  <c r="AI109" i="1" s="1"/>
  <c r="I109" i="1"/>
  <c r="J109" i="1" s="1"/>
  <c r="K109" i="1"/>
  <c r="L109" i="1"/>
  <c r="M109" i="1"/>
  <c r="N109" i="1"/>
  <c r="O109" i="1" s="1"/>
  <c r="D110" i="1"/>
  <c r="E110" i="1" s="1"/>
  <c r="AA110" i="1" s="1"/>
  <c r="F110" i="1"/>
  <c r="G110" i="1"/>
  <c r="H110" i="1" s="1"/>
  <c r="AI110" i="1" s="1"/>
  <c r="I110" i="1"/>
  <c r="J110" i="1" s="1"/>
  <c r="K110" i="1"/>
  <c r="L110" i="1"/>
  <c r="M110" i="1"/>
  <c r="T110" i="1" s="1"/>
  <c r="N110" i="1"/>
  <c r="O110" i="1" s="1"/>
  <c r="D111" i="1"/>
  <c r="E111" i="1" s="1"/>
  <c r="Z111" i="1" s="1"/>
  <c r="F111" i="1"/>
  <c r="G111" i="1"/>
  <c r="H111" i="1" s="1"/>
  <c r="AI111" i="1" s="1"/>
  <c r="I111" i="1"/>
  <c r="J111" i="1" s="1"/>
  <c r="K111" i="1"/>
  <c r="L111" i="1"/>
  <c r="M111" i="1"/>
  <c r="T111" i="1" s="1"/>
  <c r="N111" i="1"/>
  <c r="O111" i="1" s="1"/>
  <c r="D112" i="1"/>
  <c r="E112" i="1" s="1"/>
  <c r="F112" i="1"/>
  <c r="G112" i="1"/>
  <c r="H112" i="1" s="1"/>
  <c r="AI112" i="1" s="1"/>
  <c r="I112" i="1"/>
  <c r="J112" i="1" s="1"/>
  <c r="K112" i="1"/>
  <c r="L112" i="1"/>
  <c r="M112" i="1"/>
  <c r="U112" i="1" s="1"/>
  <c r="N112" i="1"/>
  <c r="O112" i="1" s="1"/>
  <c r="D113" i="1"/>
  <c r="E113" i="1" s="1"/>
  <c r="F113" i="1"/>
  <c r="G113" i="1"/>
  <c r="H113" i="1" s="1"/>
  <c r="AI113" i="1" s="1"/>
  <c r="I113" i="1"/>
  <c r="J113" i="1" s="1"/>
  <c r="K113" i="1"/>
  <c r="L113" i="1"/>
  <c r="M113" i="1"/>
  <c r="P113" i="1" s="1"/>
  <c r="N113" i="1"/>
  <c r="O113" i="1" s="1"/>
  <c r="D114" i="1"/>
  <c r="E114" i="1" s="1"/>
  <c r="AA114" i="1" s="1"/>
  <c r="F114" i="1"/>
  <c r="G114" i="1"/>
  <c r="H114" i="1" s="1"/>
  <c r="AI114" i="1" s="1"/>
  <c r="I114" i="1"/>
  <c r="J114" i="1" s="1"/>
  <c r="K114" i="1"/>
  <c r="L114" i="1"/>
  <c r="M114" i="1"/>
  <c r="P114" i="1" s="1"/>
  <c r="N114" i="1"/>
  <c r="O114" i="1" s="1"/>
  <c r="D115" i="1"/>
  <c r="E115" i="1" s="1"/>
  <c r="Z115" i="1" s="1"/>
  <c r="F115" i="1"/>
  <c r="G115" i="1"/>
  <c r="H115" i="1" s="1"/>
  <c r="AI115" i="1" s="1"/>
  <c r="I115" i="1"/>
  <c r="J115" i="1" s="1"/>
  <c r="K115" i="1"/>
  <c r="L115" i="1"/>
  <c r="M115" i="1"/>
  <c r="P115" i="1" s="1"/>
  <c r="N115" i="1"/>
  <c r="O115" i="1" s="1"/>
  <c r="D116" i="1"/>
  <c r="E116" i="1" s="1"/>
  <c r="F116" i="1"/>
  <c r="G116" i="1"/>
  <c r="H116" i="1" s="1"/>
  <c r="AI116" i="1" s="1"/>
  <c r="I116" i="1"/>
  <c r="J116" i="1" s="1"/>
  <c r="K116" i="1"/>
  <c r="L116" i="1"/>
  <c r="M116" i="1"/>
  <c r="T116" i="1" s="1"/>
  <c r="N116" i="1"/>
  <c r="O116" i="1" s="1"/>
  <c r="D117" i="1"/>
  <c r="E117" i="1" s="1"/>
  <c r="AA117" i="1" s="1"/>
  <c r="F117" i="1"/>
  <c r="G117" i="1"/>
  <c r="H117" i="1" s="1"/>
  <c r="AI117" i="1" s="1"/>
  <c r="I117" i="1"/>
  <c r="J117" i="1" s="1"/>
  <c r="K117" i="1"/>
  <c r="L117" i="1"/>
  <c r="M117" i="1"/>
  <c r="P117" i="1" s="1"/>
  <c r="N117" i="1"/>
  <c r="O117" i="1" s="1"/>
  <c r="D118" i="1"/>
  <c r="E118" i="1" s="1"/>
  <c r="AA118" i="1" s="1"/>
  <c r="F118" i="1"/>
  <c r="G118" i="1"/>
  <c r="H118" i="1" s="1"/>
  <c r="AI118" i="1" s="1"/>
  <c r="I118" i="1"/>
  <c r="J118" i="1" s="1"/>
  <c r="K118" i="1"/>
  <c r="L118" i="1"/>
  <c r="M118" i="1"/>
  <c r="T118" i="1" s="1"/>
  <c r="N118" i="1"/>
  <c r="O118" i="1" s="1"/>
  <c r="D119" i="1"/>
  <c r="E119" i="1" s="1"/>
  <c r="F119" i="1"/>
  <c r="G119" i="1"/>
  <c r="H119" i="1" s="1"/>
  <c r="AI119" i="1" s="1"/>
  <c r="I119" i="1"/>
  <c r="J119" i="1" s="1"/>
  <c r="K119" i="1"/>
  <c r="L119" i="1"/>
  <c r="M119" i="1"/>
  <c r="T119" i="1" s="1"/>
  <c r="N119" i="1"/>
  <c r="O119" i="1" s="1"/>
  <c r="D120" i="1"/>
  <c r="E120" i="1" s="1"/>
  <c r="F120" i="1"/>
  <c r="G120" i="1"/>
  <c r="H120" i="1" s="1"/>
  <c r="AI120" i="1" s="1"/>
  <c r="I120" i="1"/>
  <c r="J120" i="1" s="1"/>
  <c r="K120" i="1"/>
  <c r="L120" i="1"/>
  <c r="M120" i="1"/>
  <c r="N120" i="1"/>
  <c r="O120" i="1" s="1"/>
  <c r="BT120" i="1" s="1"/>
  <c r="D121" i="1"/>
  <c r="E121" i="1" s="1"/>
  <c r="AA121" i="1" s="1"/>
  <c r="F121" i="1"/>
  <c r="G121" i="1"/>
  <c r="H121" i="1" s="1"/>
  <c r="AI121" i="1" s="1"/>
  <c r="I121" i="1"/>
  <c r="J121" i="1" s="1"/>
  <c r="K121" i="1"/>
  <c r="L121" i="1"/>
  <c r="M121" i="1"/>
  <c r="P121" i="1" s="1"/>
  <c r="N121" i="1"/>
  <c r="O121" i="1" s="1"/>
  <c r="D122" i="1"/>
  <c r="E122" i="1" s="1"/>
  <c r="Z122" i="1" s="1"/>
  <c r="F122" i="1"/>
  <c r="G122" i="1"/>
  <c r="H122" i="1" s="1"/>
  <c r="AI122" i="1" s="1"/>
  <c r="I122" i="1"/>
  <c r="J122" i="1" s="1"/>
  <c r="K122" i="1"/>
  <c r="L122" i="1"/>
  <c r="M122" i="1"/>
  <c r="P122" i="1" s="1"/>
  <c r="N122" i="1"/>
  <c r="O122" i="1" s="1"/>
  <c r="D123" i="1"/>
  <c r="E123" i="1" s="1"/>
  <c r="F123" i="1"/>
  <c r="G123" i="1"/>
  <c r="H123" i="1" s="1"/>
  <c r="AI123" i="1" s="1"/>
  <c r="I123" i="1"/>
  <c r="J123" i="1" s="1"/>
  <c r="K123" i="1"/>
  <c r="L123" i="1"/>
  <c r="M123" i="1"/>
  <c r="T123" i="1" s="1"/>
  <c r="N123" i="1"/>
  <c r="O123" i="1" s="1"/>
  <c r="D124" i="1"/>
  <c r="E124" i="1" s="1"/>
  <c r="F124" i="1"/>
  <c r="G124" i="1"/>
  <c r="H124" i="1" s="1"/>
  <c r="AI124" i="1" s="1"/>
  <c r="I124" i="1"/>
  <c r="J124" i="1" s="1"/>
  <c r="K124" i="1"/>
  <c r="L124" i="1"/>
  <c r="M124" i="1"/>
  <c r="T124" i="1" s="1"/>
  <c r="N124" i="1"/>
  <c r="O124" i="1" s="1"/>
  <c r="D125" i="1"/>
  <c r="E125" i="1" s="1"/>
  <c r="AA125" i="1" s="1"/>
  <c r="F125" i="1"/>
  <c r="G125" i="1"/>
  <c r="H125" i="1" s="1"/>
  <c r="AI125" i="1" s="1"/>
  <c r="I125" i="1"/>
  <c r="J125" i="1" s="1"/>
  <c r="K125" i="1"/>
  <c r="L125" i="1"/>
  <c r="M125" i="1"/>
  <c r="T125" i="1" s="1"/>
  <c r="N125" i="1"/>
  <c r="O125" i="1" s="1"/>
  <c r="D126" i="1"/>
  <c r="E126" i="1" s="1"/>
  <c r="Z126" i="1" s="1"/>
  <c r="F126" i="1"/>
  <c r="G126" i="1"/>
  <c r="H126" i="1" s="1"/>
  <c r="AI126" i="1" s="1"/>
  <c r="I126" i="1"/>
  <c r="J126" i="1" s="1"/>
  <c r="K126" i="1"/>
  <c r="L126" i="1"/>
  <c r="M126" i="1"/>
  <c r="T126" i="1" s="1"/>
  <c r="N126" i="1"/>
  <c r="O126" i="1" s="1"/>
  <c r="D127" i="1"/>
  <c r="E127" i="1" s="1"/>
  <c r="F127" i="1"/>
  <c r="G127" i="1"/>
  <c r="H127" i="1" s="1"/>
  <c r="AJ127" i="1" s="1"/>
  <c r="I127" i="1"/>
  <c r="J127" i="1" s="1"/>
  <c r="K127" i="1"/>
  <c r="L127" i="1"/>
  <c r="M127" i="1"/>
  <c r="U127" i="1" s="1"/>
  <c r="N127" i="1"/>
  <c r="O127" i="1" s="1"/>
  <c r="D128" i="1"/>
  <c r="E128" i="1" s="1"/>
  <c r="F128" i="1"/>
  <c r="G128" i="1"/>
  <c r="H128" i="1" s="1"/>
  <c r="AI128" i="1" s="1"/>
  <c r="I128" i="1"/>
  <c r="J128" i="1" s="1"/>
  <c r="K128" i="1"/>
  <c r="L128" i="1"/>
  <c r="M128" i="1"/>
  <c r="P128" i="1" s="1"/>
  <c r="N128" i="1"/>
  <c r="O128" i="1" s="1"/>
  <c r="D129" i="1"/>
  <c r="E129" i="1" s="1"/>
  <c r="Z129" i="1" s="1"/>
  <c r="F129" i="1"/>
  <c r="G129" i="1"/>
  <c r="H129" i="1" s="1"/>
  <c r="AI129" i="1" s="1"/>
  <c r="I129" i="1"/>
  <c r="J129" i="1" s="1"/>
  <c r="K129" i="1"/>
  <c r="L129" i="1"/>
  <c r="M129" i="1"/>
  <c r="P129" i="1" s="1"/>
  <c r="N129" i="1"/>
  <c r="O129" i="1" s="1"/>
  <c r="D130" i="1"/>
  <c r="E130" i="1" s="1"/>
  <c r="Z130" i="1" s="1"/>
  <c r="F130" i="1"/>
  <c r="G130" i="1"/>
  <c r="H130" i="1" s="1"/>
  <c r="AI130" i="1" s="1"/>
  <c r="I130" i="1"/>
  <c r="J130" i="1" s="1"/>
  <c r="K130" i="1"/>
  <c r="L130" i="1"/>
  <c r="M130" i="1"/>
  <c r="N130" i="1"/>
  <c r="O130" i="1" s="1"/>
  <c r="D131" i="1"/>
  <c r="E131" i="1" s="1"/>
  <c r="F131" i="1"/>
  <c r="G131" i="1"/>
  <c r="H131" i="1" s="1"/>
  <c r="AI131" i="1" s="1"/>
  <c r="I131" i="1"/>
  <c r="J131" i="1" s="1"/>
  <c r="K131" i="1"/>
  <c r="L131" i="1"/>
  <c r="M131" i="1"/>
  <c r="P131" i="1" s="1"/>
  <c r="N131" i="1"/>
  <c r="O131" i="1" s="1"/>
  <c r="D132" i="1"/>
  <c r="E132" i="1" s="1"/>
  <c r="F132" i="1"/>
  <c r="G132" i="1"/>
  <c r="H132" i="1" s="1"/>
  <c r="AI132" i="1" s="1"/>
  <c r="I132" i="1"/>
  <c r="J132" i="1" s="1"/>
  <c r="K132" i="1"/>
  <c r="L132" i="1"/>
  <c r="M132" i="1"/>
  <c r="P132" i="1" s="1"/>
  <c r="N132" i="1"/>
  <c r="O132" i="1" s="1"/>
  <c r="D133" i="1"/>
  <c r="E133" i="1" s="1"/>
  <c r="Z133" i="1" s="1"/>
  <c r="F133" i="1"/>
  <c r="G133" i="1"/>
  <c r="H133" i="1" s="1"/>
  <c r="AI133" i="1" s="1"/>
  <c r="I133" i="1"/>
  <c r="J133" i="1" s="1"/>
  <c r="K133" i="1"/>
  <c r="L133" i="1"/>
  <c r="M133" i="1"/>
  <c r="T133" i="1" s="1"/>
  <c r="N133" i="1"/>
  <c r="O133" i="1" s="1"/>
  <c r="D134" i="1"/>
  <c r="E134" i="1" s="1"/>
  <c r="Z134" i="1" s="1"/>
  <c r="F134" i="1"/>
  <c r="G134" i="1"/>
  <c r="H134" i="1" s="1"/>
  <c r="AI134" i="1" s="1"/>
  <c r="I134" i="1"/>
  <c r="J134" i="1" s="1"/>
  <c r="K134" i="1"/>
  <c r="L134" i="1"/>
  <c r="M134" i="1"/>
  <c r="N134" i="1"/>
  <c r="O134" i="1" s="1"/>
  <c r="D135" i="1"/>
  <c r="E135" i="1" s="1"/>
  <c r="Z135" i="1" s="1"/>
  <c r="F135" i="1"/>
  <c r="G135" i="1"/>
  <c r="H135" i="1" s="1"/>
  <c r="AI135" i="1" s="1"/>
  <c r="I135" i="1"/>
  <c r="J135" i="1" s="1"/>
  <c r="K135" i="1"/>
  <c r="L135" i="1"/>
  <c r="M135" i="1"/>
  <c r="N135" i="1"/>
  <c r="O135" i="1" s="1"/>
  <c r="D136" i="1"/>
  <c r="E136" i="1" s="1"/>
  <c r="F136" i="1"/>
  <c r="G136" i="1"/>
  <c r="H136" i="1" s="1"/>
  <c r="AI136" i="1" s="1"/>
  <c r="I136" i="1"/>
  <c r="J136" i="1" s="1"/>
  <c r="K136" i="1"/>
  <c r="L136" i="1"/>
  <c r="M136" i="1"/>
  <c r="U136" i="1" s="1"/>
  <c r="N136" i="1"/>
  <c r="O136" i="1" s="1"/>
  <c r="D137" i="1"/>
  <c r="E137" i="1" s="1"/>
  <c r="Z137" i="1" s="1"/>
  <c r="F137" i="1"/>
  <c r="G137" i="1"/>
  <c r="H137" i="1" s="1"/>
  <c r="AI137" i="1" s="1"/>
  <c r="I137" i="1"/>
  <c r="J137" i="1" s="1"/>
  <c r="K137" i="1"/>
  <c r="L137" i="1"/>
  <c r="M137" i="1"/>
  <c r="P137" i="1" s="1"/>
  <c r="N137" i="1"/>
  <c r="O137" i="1" s="1"/>
  <c r="D138" i="1"/>
  <c r="E138" i="1" s="1"/>
  <c r="F138" i="1"/>
  <c r="G138" i="1"/>
  <c r="H138" i="1" s="1"/>
  <c r="AI138" i="1" s="1"/>
  <c r="I138" i="1"/>
  <c r="J138" i="1" s="1"/>
  <c r="K138" i="1"/>
  <c r="L138" i="1"/>
  <c r="M138" i="1"/>
  <c r="U138" i="1" s="1"/>
  <c r="N138" i="1"/>
  <c r="O138" i="1" s="1"/>
  <c r="D139" i="1"/>
  <c r="E139" i="1" s="1"/>
  <c r="Z139" i="1" s="1"/>
  <c r="F139" i="1"/>
  <c r="G139" i="1"/>
  <c r="H139" i="1" s="1"/>
  <c r="AI139" i="1" s="1"/>
  <c r="I139" i="1"/>
  <c r="J139" i="1" s="1"/>
  <c r="K139" i="1"/>
  <c r="L139" i="1"/>
  <c r="M139" i="1"/>
  <c r="U139" i="1" s="1"/>
  <c r="N139" i="1"/>
  <c r="O139" i="1" s="1"/>
  <c r="BT139" i="1" s="1"/>
  <c r="D140" i="1"/>
  <c r="E140" i="1" s="1"/>
  <c r="F140" i="1"/>
  <c r="G140" i="1"/>
  <c r="H140" i="1" s="1"/>
  <c r="AI140" i="1" s="1"/>
  <c r="I140" i="1"/>
  <c r="J140" i="1" s="1"/>
  <c r="K140" i="1"/>
  <c r="L140" i="1"/>
  <c r="M140" i="1"/>
  <c r="U140" i="1" s="1"/>
  <c r="N140" i="1"/>
  <c r="O140" i="1" s="1"/>
  <c r="D141" i="1"/>
  <c r="E141" i="1" s="1"/>
  <c r="Z141" i="1" s="1"/>
  <c r="F141" i="1"/>
  <c r="G141" i="1"/>
  <c r="H141" i="1" s="1"/>
  <c r="AI141" i="1" s="1"/>
  <c r="I141" i="1"/>
  <c r="J141" i="1" s="1"/>
  <c r="K141" i="1"/>
  <c r="L141" i="1"/>
  <c r="M141" i="1"/>
  <c r="P141" i="1" s="1"/>
  <c r="N141" i="1"/>
  <c r="O141" i="1" s="1"/>
  <c r="D142" i="1"/>
  <c r="E142" i="1" s="1"/>
  <c r="AA142" i="1" s="1"/>
  <c r="F142" i="1"/>
  <c r="G142" i="1"/>
  <c r="H142" i="1" s="1"/>
  <c r="AI142" i="1" s="1"/>
  <c r="I142" i="1"/>
  <c r="J142" i="1" s="1"/>
  <c r="K142" i="1"/>
  <c r="L142" i="1"/>
  <c r="M142" i="1"/>
  <c r="U142" i="1" s="1"/>
  <c r="N142" i="1"/>
  <c r="O142" i="1" s="1"/>
  <c r="D143" i="1"/>
  <c r="E143" i="1" s="1"/>
  <c r="Z143" i="1" s="1"/>
  <c r="F143" i="1"/>
  <c r="G143" i="1"/>
  <c r="H143" i="1" s="1"/>
  <c r="AI143" i="1" s="1"/>
  <c r="I143" i="1"/>
  <c r="J143" i="1" s="1"/>
  <c r="K143" i="1"/>
  <c r="L143" i="1"/>
  <c r="M143" i="1"/>
  <c r="P143" i="1" s="1"/>
  <c r="N143" i="1"/>
  <c r="O143" i="1" s="1"/>
  <c r="D144" i="1"/>
  <c r="E144" i="1" s="1"/>
  <c r="F144" i="1"/>
  <c r="G144" i="1"/>
  <c r="H144" i="1" s="1"/>
  <c r="AI144" i="1" s="1"/>
  <c r="I144" i="1"/>
  <c r="J144" i="1" s="1"/>
  <c r="K144" i="1"/>
  <c r="L144" i="1"/>
  <c r="M144" i="1"/>
  <c r="P144" i="1" s="1"/>
  <c r="N144" i="1"/>
  <c r="O144" i="1" s="1"/>
  <c r="D145" i="1"/>
  <c r="E145" i="1" s="1"/>
  <c r="F145" i="1"/>
  <c r="G145" i="1"/>
  <c r="H145" i="1" s="1"/>
  <c r="I145" i="1"/>
  <c r="J145" i="1" s="1"/>
  <c r="K145" i="1"/>
  <c r="L145" i="1"/>
  <c r="M145" i="1"/>
  <c r="N145" i="1"/>
  <c r="O145" i="1" s="1"/>
  <c r="BT145" i="1" s="1"/>
  <c r="D146" i="1"/>
  <c r="E146" i="1" s="1"/>
  <c r="AA146" i="1" s="1"/>
  <c r="F146" i="1"/>
  <c r="G146" i="1"/>
  <c r="H146" i="1" s="1"/>
  <c r="AI146" i="1" s="1"/>
  <c r="I146" i="1"/>
  <c r="J146" i="1" s="1"/>
  <c r="K146" i="1"/>
  <c r="L146" i="1"/>
  <c r="M146" i="1"/>
  <c r="N146" i="1"/>
  <c r="O146" i="1" s="1"/>
  <c r="D147" i="1"/>
  <c r="E147" i="1" s="1"/>
  <c r="Z147" i="1" s="1"/>
  <c r="F147" i="1"/>
  <c r="G147" i="1"/>
  <c r="H147" i="1" s="1"/>
  <c r="AI147" i="1" s="1"/>
  <c r="I147" i="1"/>
  <c r="J147" i="1" s="1"/>
  <c r="K147" i="1"/>
  <c r="L147" i="1"/>
  <c r="M147" i="1"/>
  <c r="U147" i="1" s="1"/>
  <c r="N147" i="1"/>
  <c r="O147" i="1" s="1"/>
  <c r="D148" i="1"/>
  <c r="E148" i="1" s="1"/>
  <c r="F148" i="1"/>
  <c r="G148" i="1"/>
  <c r="H148" i="1" s="1"/>
  <c r="AI148" i="1" s="1"/>
  <c r="I148" i="1"/>
  <c r="J148" i="1" s="1"/>
  <c r="K148" i="1"/>
  <c r="L148" i="1"/>
  <c r="M148" i="1"/>
  <c r="N148" i="1"/>
  <c r="O148" i="1" s="1"/>
  <c r="D149" i="1"/>
  <c r="E149" i="1" s="1"/>
  <c r="AA149" i="1" s="1"/>
  <c r="F149" i="1"/>
  <c r="G149" i="1"/>
  <c r="H149" i="1" s="1"/>
  <c r="AI149" i="1" s="1"/>
  <c r="I149" i="1"/>
  <c r="J149" i="1" s="1"/>
  <c r="K149" i="1"/>
  <c r="L149" i="1"/>
  <c r="M149" i="1"/>
  <c r="T149" i="1" s="1"/>
  <c r="N149" i="1"/>
  <c r="O149" i="1" s="1"/>
  <c r="D150" i="1"/>
  <c r="E150" i="1" s="1"/>
  <c r="AA150" i="1" s="1"/>
  <c r="F150" i="1"/>
  <c r="G150" i="1"/>
  <c r="H150" i="1" s="1"/>
  <c r="AI150" i="1" s="1"/>
  <c r="I150" i="1"/>
  <c r="J150" i="1" s="1"/>
  <c r="K150" i="1"/>
  <c r="L150" i="1"/>
  <c r="M150" i="1"/>
  <c r="N150" i="1"/>
  <c r="O150" i="1" s="1"/>
  <c r="D151" i="1"/>
  <c r="E151" i="1" s="1"/>
  <c r="F151" i="1"/>
  <c r="G151" i="1"/>
  <c r="H151" i="1" s="1"/>
  <c r="AI151" i="1" s="1"/>
  <c r="I151" i="1"/>
  <c r="J151" i="1" s="1"/>
  <c r="K151" i="1"/>
  <c r="L151" i="1"/>
  <c r="M151" i="1"/>
  <c r="N151" i="1"/>
  <c r="O151" i="1" s="1"/>
  <c r="D152" i="1"/>
  <c r="E152" i="1" s="1"/>
  <c r="F152" i="1"/>
  <c r="G152" i="1"/>
  <c r="H152" i="1" s="1"/>
  <c r="AI152" i="1" s="1"/>
  <c r="I152" i="1"/>
  <c r="J152" i="1" s="1"/>
  <c r="K152" i="1"/>
  <c r="L152" i="1"/>
  <c r="M152" i="1"/>
  <c r="N152" i="1"/>
  <c r="O152" i="1" s="1"/>
  <c r="D153" i="1"/>
  <c r="E153" i="1" s="1"/>
  <c r="AA153" i="1" s="1"/>
  <c r="F153" i="1"/>
  <c r="G153" i="1"/>
  <c r="H153" i="1" s="1"/>
  <c r="AI153" i="1" s="1"/>
  <c r="I153" i="1"/>
  <c r="J153" i="1" s="1"/>
  <c r="K153" i="1"/>
  <c r="L153" i="1"/>
  <c r="M153" i="1"/>
  <c r="U153" i="1" s="1"/>
  <c r="N153" i="1"/>
  <c r="O153" i="1" s="1"/>
  <c r="D154" i="1"/>
  <c r="E154" i="1" s="1"/>
  <c r="Z154" i="1" s="1"/>
  <c r="F154" i="1"/>
  <c r="G154" i="1"/>
  <c r="H154" i="1" s="1"/>
  <c r="AI154" i="1" s="1"/>
  <c r="I154" i="1"/>
  <c r="J154" i="1" s="1"/>
  <c r="K154" i="1"/>
  <c r="L154" i="1"/>
  <c r="M154" i="1"/>
  <c r="U154" i="1" s="1"/>
  <c r="N154" i="1"/>
  <c r="O154" i="1" s="1"/>
  <c r="D155" i="1"/>
  <c r="E155" i="1" s="1"/>
  <c r="F155" i="1"/>
  <c r="G155" i="1"/>
  <c r="H155" i="1" s="1"/>
  <c r="AI155" i="1" s="1"/>
  <c r="I155" i="1"/>
  <c r="J155" i="1" s="1"/>
  <c r="K155" i="1"/>
  <c r="L155" i="1"/>
  <c r="M155" i="1"/>
  <c r="T155" i="1" s="1"/>
  <c r="N155" i="1"/>
  <c r="O155" i="1" s="1"/>
  <c r="BT155" i="1" s="1"/>
  <c r="D156" i="1"/>
  <c r="E156" i="1" s="1"/>
  <c r="F156" i="1"/>
  <c r="G156" i="1"/>
  <c r="H156" i="1" s="1"/>
  <c r="AI156" i="1" s="1"/>
  <c r="I156" i="1"/>
  <c r="J156" i="1" s="1"/>
  <c r="K156" i="1"/>
  <c r="L156" i="1"/>
  <c r="M156" i="1"/>
  <c r="T156" i="1" s="1"/>
  <c r="N156" i="1"/>
  <c r="O156" i="1" s="1"/>
  <c r="D157" i="1"/>
  <c r="E157" i="1" s="1"/>
  <c r="AA157" i="1" s="1"/>
  <c r="F157" i="1"/>
  <c r="G157" i="1"/>
  <c r="H157" i="1" s="1"/>
  <c r="AI157" i="1" s="1"/>
  <c r="I157" i="1"/>
  <c r="J157" i="1" s="1"/>
  <c r="K157" i="1"/>
  <c r="L157" i="1"/>
  <c r="M157" i="1"/>
  <c r="N157" i="1"/>
  <c r="O157" i="1" s="1"/>
  <c r="D158" i="1"/>
  <c r="E158" i="1" s="1"/>
  <c r="Z158" i="1" s="1"/>
  <c r="F158" i="1"/>
  <c r="G158" i="1"/>
  <c r="H158" i="1" s="1"/>
  <c r="AI158" i="1" s="1"/>
  <c r="I158" i="1"/>
  <c r="J158" i="1" s="1"/>
  <c r="K158" i="1"/>
  <c r="L158" i="1"/>
  <c r="M158" i="1"/>
  <c r="U158" i="1" s="1"/>
  <c r="N158" i="1"/>
  <c r="O158" i="1" s="1"/>
  <c r="D159" i="1"/>
  <c r="E159" i="1" s="1"/>
  <c r="F159" i="1"/>
  <c r="G159" i="1"/>
  <c r="H159" i="1" s="1"/>
  <c r="AI159" i="1" s="1"/>
  <c r="I159" i="1"/>
  <c r="J159" i="1" s="1"/>
  <c r="K159" i="1"/>
  <c r="L159" i="1"/>
  <c r="M159" i="1"/>
  <c r="T159" i="1" s="1"/>
  <c r="N159" i="1"/>
  <c r="O159" i="1" s="1"/>
  <c r="D160" i="1"/>
  <c r="E160" i="1" s="1"/>
  <c r="F160" i="1"/>
  <c r="G160" i="1"/>
  <c r="H160" i="1" s="1"/>
  <c r="AI160" i="1" s="1"/>
  <c r="I160" i="1"/>
  <c r="J160" i="1" s="1"/>
  <c r="K160" i="1"/>
  <c r="L160" i="1"/>
  <c r="M160" i="1"/>
  <c r="T160" i="1" s="1"/>
  <c r="N160" i="1"/>
  <c r="O160" i="1" s="1"/>
  <c r="D161" i="1"/>
  <c r="E161" i="1" s="1"/>
  <c r="Z161" i="1" s="1"/>
  <c r="F161" i="1"/>
  <c r="G161" i="1"/>
  <c r="H161" i="1" s="1"/>
  <c r="AI161" i="1" s="1"/>
  <c r="I161" i="1"/>
  <c r="J161" i="1" s="1"/>
  <c r="K161" i="1"/>
  <c r="L161" i="1"/>
  <c r="M161" i="1"/>
  <c r="P161" i="1" s="1"/>
  <c r="N161" i="1"/>
  <c r="O161" i="1" s="1"/>
  <c r="D162" i="1"/>
  <c r="E162" i="1" s="1"/>
  <c r="Z162" i="1" s="1"/>
  <c r="F162" i="1"/>
  <c r="G162" i="1"/>
  <c r="H162" i="1" s="1"/>
  <c r="AI162" i="1" s="1"/>
  <c r="I162" i="1"/>
  <c r="J162" i="1" s="1"/>
  <c r="K162" i="1"/>
  <c r="L162" i="1"/>
  <c r="M162" i="1"/>
  <c r="N162" i="1"/>
  <c r="O162" i="1" s="1"/>
  <c r="D163" i="1"/>
  <c r="E163" i="1" s="1"/>
  <c r="F163" i="1"/>
  <c r="G163" i="1"/>
  <c r="H163" i="1" s="1"/>
  <c r="AI163" i="1" s="1"/>
  <c r="I163" i="1"/>
  <c r="J163" i="1" s="1"/>
  <c r="K163" i="1"/>
  <c r="L163" i="1"/>
  <c r="M163" i="1"/>
  <c r="T163" i="1" s="1"/>
  <c r="N163" i="1"/>
  <c r="O163" i="1" s="1"/>
  <c r="D164" i="1"/>
  <c r="E164" i="1" s="1"/>
  <c r="F164" i="1"/>
  <c r="G164" i="1"/>
  <c r="H164" i="1" s="1"/>
  <c r="AI164" i="1" s="1"/>
  <c r="I164" i="1"/>
  <c r="J164" i="1" s="1"/>
  <c r="K164" i="1"/>
  <c r="L164" i="1"/>
  <c r="M164" i="1"/>
  <c r="P164" i="1" s="1"/>
  <c r="N164" i="1"/>
  <c r="O164" i="1" s="1"/>
  <c r="D165" i="1"/>
  <c r="E165" i="1" s="1"/>
  <c r="Z165" i="1" s="1"/>
  <c r="F165" i="1"/>
  <c r="G165" i="1"/>
  <c r="H165" i="1" s="1"/>
  <c r="AI165" i="1" s="1"/>
  <c r="I165" i="1"/>
  <c r="J165" i="1" s="1"/>
  <c r="K165" i="1"/>
  <c r="L165" i="1"/>
  <c r="M165" i="1"/>
  <c r="T165" i="1" s="1"/>
  <c r="N165" i="1"/>
  <c r="O165" i="1" s="1"/>
  <c r="D166" i="1"/>
  <c r="E166" i="1" s="1"/>
  <c r="Z166" i="1" s="1"/>
  <c r="F166" i="1"/>
  <c r="G166" i="1"/>
  <c r="H166" i="1" s="1"/>
  <c r="AI166" i="1" s="1"/>
  <c r="I166" i="1"/>
  <c r="J166" i="1" s="1"/>
  <c r="K166" i="1"/>
  <c r="L166" i="1"/>
  <c r="M166" i="1"/>
  <c r="N166" i="1"/>
  <c r="O166" i="1" s="1"/>
  <c r="D167" i="1"/>
  <c r="E167" i="1" s="1"/>
  <c r="Z167" i="1" s="1"/>
  <c r="F167" i="1"/>
  <c r="G167" i="1"/>
  <c r="H167" i="1" s="1"/>
  <c r="AI167" i="1" s="1"/>
  <c r="I167" i="1"/>
  <c r="J167" i="1" s="1"/>
  <c r="K167" i="1"/>
  <c r="L167" i="1"/>
  <c r="M167" i="1"/>
  <c r="T167" i="1" s="1"/>
  <c r="N167" i="1"/>
  <c r="O167" i="1" s="1"/>
  <c r="D168" i="1"/>
  <c r="E168" i="1" s="1"/>
  <c r="F168" i="1"/>
  <c r="G168" i="1"/>
  <c r="H168" i="1" s="1"/>
  <c r="AI168" i="1" s="1"/>
  <c r="I168" i="1"/>
  <c r="J168" i="1" s="1"/>
  <c r="K168" i="1"/>
  <c r="L168" i="1"/>
  <c r="M168" i="1"/>
  <c r="P168" i="1" s="1"/>
  <c r="N168" i="1"/>
  <c r="O168" i="1" s="1"/>
  <c r="D169" i="1"/>
  <c r="E169" i="1" s="1"/>
  <c r="Z169" i="1" s="1"/>
  <c r="F169" i="1"/>
  <c r="G169" i="1"/>
  <c r="H169" i="1" s="1"/>
  <c r="AI169" i="1" s="1"/>
  <c r="I169" i="1"/>
  <c r="J169" i="1" s="1"/>
  <c r="K169" i="1"/>
  <c r="L169" i="1"/>
  <c r="M169" i="1"/>
  <c r="U169" i="1" s="1"/>
  <c r="N169" i="1"/>
  <c r="O169" i="1" s="1"/>
  <c r="D170" i="1"/>
  <c r="E170" i="1" s="1"/>
  <c r="F170" i="1"/>
  <c r="G170" i="1"/>
  <c r="H170" i="1" s="1"/>
  <c r="AI170" i="1" s="1"/>
  <c r="I170" i="1"/>
  <c r="J170" i="1" s="1"/>
  <c r="K170" i="1"/>
  <c r="L170" i="1"/>
  <c r="M170" i="1"/>
  <c r="N170" i="1"/>
  <c r="O170" i="1" s="1"/>
  <c r="D171" i="1"/>
  <c r="E171" i="1" s="1"/>
  <c r="Z171" i="1" s="1"/>
  <c r="F171" i="1"/>
  <c r="G171" i="1"/>
  <c r="H171" i="1" s="1"/>
  <c r="AI171" i="1" s="1"/>
  <c r="I171" i="1"/>
  <c r="J171" i="1" s="1"/>
  <c r="K171" i="1"/>
  <c r="L171" i="1"/>
  <c r="M171" i="1"/>
  <c r="T171" i="1" s="1"/>
  <c r="N171" i="1"/>
  <c r="O171" i="1" s="1"/>
  <c r="D172" i="1"/>
  <c r="E172" i="1" s="1"/>
  <c r="F172" i="1"/>
  <c r="G172" i="1"/>
  <c r="H172" i="1" s="1"/>
  <c r="AI172" i="1" s="1"/>
  <c r="I172" i="1"/>
  <c r="J172" i="1" s="1"/>
  <c r="K172" i="1"/>
  <c r="L172" i="1"/>
  <c r="M172" i="1"/>
  <c r="P172" i="1" s="1"/>
  <c r="N172" i="1"/>
  <c r="O172" i="1" s="1"/>
  <c r="D173" i="1"/>
  <c r="E173" i="1" s="1"/>
  <c r="Z173" i="1" s="1"/>
  <c r="F173" i="1"/>
  <c r="G173" i="1"/>
  <c r="H173" i="1" s="1"/>
  <c r="AI173" i="1" s="1"/>
  <c r="I173" i="1"/>
  <c r="J173" i="1" s="1"/>
  <c r="K173" i="1"/>
  <c r="L173" i="1"/>
  <c r="M173" i="1"/>
  <c r="T173" i="1" s="1"/>
  <c r="N173" i="1"/>
  <c r="O173" i="1" s="1"/>
  <c r="D174" i="1"/>
  <c r="E174" i="1" s="1"/>
  <c r="AA174" i="1" s="1"/>
  <c r="F174" i="1"/>
  <c r="G174" i="1"/>
  <c r="H174" i="1" s="1"/>
  <c r="AI174" i="1" s="1"/>
  <c r="I174" i="1"/>
  <c r="J174" i="1" s="1"/>
  <c r="K174" i="1"/>
  <c r="L174" i="1"/>
  <c r="M174" i="1"/>
  <c r="U174" i="1" s="1"/>
  <c r="N174" i="1"/>
  <c r="O174" i="1" s="1"/>
  <c r="D175" i="1"/>
  <c r="E175" i="1" s="1"/>
  <c r="Z175" i="1" s="1"/>
  <c r="F175" i="1"/>
  <c r="G175" i="1"/>
  <c r="H175" i="1" s="1"/>
  <c r="AI175" i="1" s="1"/>
  <c r="I175" i="1"/>
  <c r="J175" i="1" s="1"/>
  <c r="K175" i="1"/>
  <c r="L175" i="1"/>
  <c r="M175" i="1"/>
  <c r="T175" i="1" s="1"/>
  <c r="N175" i="1"/>
  <c r="O175" i="1" s="1"/>
  <c r="D176" i="1"/>
  <c r="E176" i="1" s="1"/>
  <c r="F176" i="1"/>
  <c r="G176" i="1"/>
  <c r="H176" i="1" s="1"/>
  <c r="AI176" i="1" s="1"/>
  <c r="I176" i="1"/>
  <c r="J176" i="1" s="1"/>
  <c r="K176" i="1"/>
  <c r="L176" i="1"/>
  <c r="M176" i="1"/>
  <c r="N176" i="1"/>
  <c r="O176" i="1" s="1"/>
  <c r="D177" i="1"/>
  <c r="E177" i="1" s="1"/>
  <c r="Z177" i="1" s="1"/>
  <c r="F177" i="1"/>
  <c r="G177" i="1"/>
  <c r="H177" i="1" s="1"/>
  <c r="AI177" i="1" s="1"/>
  <c r="I177" i="1"/>
  <c r="J177" i="1" s="1"/>
  <c r="K177" i="1"/>
  <c r="L177" i="1"/>
  <c r="M177" i="1"/>
  <c r="P177" i="1" s="1"/>
  <c r="N177" i="1"/>
  <c r="O177" i="1" s="1"/>
  <c r="D178" i="1"/>
  <c r="E178" i="1" s="1"/>
  <c r="AA178" i="1" s="1"/>
  <c r="F178" i="1"/>
  <c r="G178" i="1"/>
  <c r="H178" i="1" s="1"/>
  <c r="AI178" i="1" s="1"/>
  <c r="I178" i="1"/>
  <c r="J178" i="1" s="1"/>
  <c r="K178" i="1"/>
  <c r="L178" i="1"/>
  <c r="M178" i="1"/>
  <c r="N178" i="1"/>
  <c r="O178" i="1" s="1"/>
  <c r="D179" i="1"/>
  <c r="E179" i="1" s="1"/>
  <c r="Z179" i="1" s="1"/>
  <c r="F179" i="1"/>
  <c r="G179" i="1"/>
  <c r="H179" i="1" s="1"/>
  <c r="AI179" i="1" s="1"/>
  <c r="I179" i="1"/>
  <c r="J179" i="1" s="1"/>
  <c r="K179" i="1"/>
  <c r="L179" i="1"/>
  <c r="M179" i="1"/>
  <c r="T179" i="1" s="1"/>
  <c r="N179" i="1"/>
  <c r="O179" i="1" s="1"/>
  <c r="D180" i="1"/>
  <c r="E180" i="1" s="1"/>
  <c r="F180" i="1"/>
  <c r="G180" i="1"/>
  <c r="H180" i="1" s="1"/>
  <c r="AI180" i="1" s="1"/>
  <c r="I180" i="1"/>
  <c r="J180" i="1" s="1"/>
  <c r="K180" i="1"/>
  <c r="L180" i="1"/>
  <c r="M180" i="1"/>
  <c r="P180" i="1" s="1"/>
  <c r="N180" i="1"/>
  <c r="O180" i="1" s="1"/>
  <c r="BT180" i="1" s="1"/>
  <c r="D181" i="1"/>
  <c r="E181" i="1" s="1"/>
  <c r="AA181" i="1" s="1"/>
  <c r="F181" i="1"/>
  <c r="G181" i="1"/>
  <c r="H181" i="1" s="1"/>
  <c r="AI181" i="1" s="1"/>
  <c r="I181" i="1"/>
  <c r="J181" i="1" s="1"/>
  <c r="K181" i="1"/>
  <c r="L181" i="1"/>
  <c r="M181" i="1"/>
  <c r="T181" i="1" s="1"/>
  <c r="N181" i="1"/>
  <c r="O181" i="1" s="1"/>
  <c r="D182" i="1"/>
  <c r="E182" i="1" s="1"/>
  <c r="Z182" i="1" s="1"/>
  <c r="F182" i="1"/>
  <c r="G182" i="1"/>
  <c r="H182" i="1" s="1"/>
  <c r="AI182" i="1" s="1"/>
  <c r="I182" i="1"/>
  <c r="J182" i="1" s="1"/>
  <c r="K182" i="1"/>
  <c r="L182" i="1"/>
  <c r="M182" i="1"/>
  <c r="U182" i="1" s="1"/>
  <c r="N182" i="1"/>
  <c r="O182" i="1" s="1"/>
  <c r="D183" i="1"/>
  <c r="E183" i="1" s="1"/>
  <c r="Z183" i="1" s="1"/>
  <c r="F183" i="1"/>
  <c r="G183" i="1"/>
  <c r="H183" i="1" s="1"/>
  <c r="AI183" i="1" s="1"/>
  <c r="I183" i="1"/>
  <c r="J183" i="1" s="1"/>
  <c r="K183" i="1"/>
  <c r="L183" i="1"/>
  <c r="M183" i="1"/>
  <c r="T183" i="1" s="1"/>
  <c r="N183" i="1"/>
  <c r="O183" i="1" s="1"/>
  <c r="D184" i="1"/>
  <c r="E184" i="1" s="1"/>
  <c r="F184" i="1"/>
  <c r="G184" i="1"/>
  <c r="H184" i="1" s="1"/>
  <c r="I184" i="1"/>
  <c r="J184" i="1" s="1"/>
  <c r="K184" i="1"/>
  <c r="L184" i="1"/>
  <c r="M184" i="1"/>
  <c r="P184" i="1" s="1"/>
  <c r="N184" i="1"/>
  <c r="O184" i="1" s="1"/>
  <c r="D185" i="1"/>
  <c r="E185" i="1" s="1"/>
  <c r="AA185" i="1" s="1"/>
  <c r="F185" i="1"/>
  <c r="G185" i="1"/>
  <c r="H185" i="1" s="1"/>
  <c r="I185" i="1"/>
  <c r="J185" i="1" s="1"/>
  <c r="K185" i="1"/>
  <c r="L185" i="1"/>
  <c r="M185" i="1"/>
  <c r="U185" i="1" s="1"/>
  <c r="N185" i="1"/>
  <c r="O185" i="1" s="1"/>
  <c r="D186" i="1"/>
  <c r="E186" i="1" s="1"/>
  <c r="Z186" i="1" s="1"/>
  <c r="F186" i="1"/>
  <c r="G186" i="1"/>
  <c r="H186" i="1" s="1"/>
  <c r="I186" i="1"/>
  <c r="J186" i="1" s="1"/>
  <c r="K186" i="1"/>
  <c r="L186" i="1"/>
  <c r="M186" i="1"/>
  <c r="N186" i="1"/>
  <c r="O186" i="1" s="1"/>
  <c r="D187" i="1"/>
  <c r="E187" i="1" s="1"/>
  <c r="F187" i="1"/>
  <c r="G187" i="1"/>
  <c r="H187" i="1" s="1"/>
  <c r="I187" i="1"/>
  <c r="J187" i="1" s="1"/>
  <c r="K187" i="1"/>
  <c r="L187" i="1"/>
  <c r="M187" i="1"/>
  <c r="T187" i="1" s="1"/>
  <c r="N187" i="1"/>
  <c r="O187" i="1" s="1"/>
  <c r="D188" i="1"/>
  <c r="E188" i="1" s="1"/>
  <c r="F188" i="1"/>
  <c r="G188" i="1"/>
  <c r="H188" i="1" s="1"/>
  <c r="I188" i="1"/>
  <c r="J188" i="1" s="1"/>
  <c r="K188" i="1"/>
  <c r="L188" i="1"/>
  <c r="M188" i="1"/>
  <c r="N188" i="1"/>
  <c r="O188" i="1" s="1"/>
  <c r="BT188" i="1" s="1"/>
  <c r="D189" i="1"/>
  <c r="E189" i="1" s="1"/>
  <c r="AA189" i="1" s="1"/>
  <c r="F189" i="1"/>
  <c r="G189" i="1"/>
  <c r="H189" i="1" s="1"/>
  <c r="I189" i="1"/>
  <c r="J189" i="1" s="1"/>
  <c r="K189" i="1"/>
  <c r="L189" i="1"/>
  <c r="M189" i="1"/>
  <c r="U189" i="1" s="1"/>
  <c r="N189" i="1"/>
  <c r="O189" i="1" s="1"/>
  <c r="D190" i="1"/>
  <c r="E190" i="1" s="1"/>
  <c r="Z190" i="1" s="1"/>
  <c r="F190" i="1"/>
  <c r="G190" i="1"/>
  <c r="H190" i="1" s="1"/>
  <c r="I190" i="1"/>
  <c r="J190" i="1" s="1"/>
  <c r="K190" i="1"/>
  <c r="L190" i="1"/>
  <c r="M190" i="1"/>
  <c r="U190" i="1" s="1"/>
  <c r="N190" i="1"/>
  <c r="O190" i="1" s="1"/>
  <c r="D191" i="1"/>
  <c r="E191" i="1" s="1"/>
  <c r="F191" i="1"/>
  <c r="G191" i="1"/>
  <c r="H191" i="1" s="1"/>
  <c r="I191" i="1"/>
  <c r="J191" i="1" s="1"/>
  <c r="K191" i="1"/>
  <c r="L191" i="1"/>
  <c r="M191" i="1"/>
  <c r="T191" i="1" s="1"/>
  <c r="N191" i="1"/>
  <c r="O191" i="1" s="1"/>
  <c r="D192" i="1"/>
  <c r="E192" i="1" s="1"/>
  <c r="F192" i="1"/>
  <c r="G192" i="1"/>
  <c r="H192" i="1" s="1"/>
  <c r="I192" i="1"/>
  <c r="J192" i="1" s="1"/>
  <c r="K192" i="1"/>
  <c r="L192" i="1"/>
  <c r="M192" i="1"/>
  <c r="P192" i="1" s="1"/>
  <c r="N192" i="1"/>
  <c r="O192" i="1" s="1"/>
  <c r="D193" i="1"/>
  <c r="E193" i="1" s="1"/>
  <c r="Z193" i="1" s="1"/>
  <c r="F193" i="1"/>
  <c r="G193" i="1"/>
  <c r="H193" i="1" s="1"/>
  <c r="I193" i="1"/>
  <c r="J193" i="1" s="1"/>
  <c r="K193" i="1"/>
  <c r="L193" i="1"/>
  <c r="M193" i="1"/>
  <c r="P193" i="1" s="1"/>
  <c r="N193" i="1"/>
  <c r="O193" i="1" s="1"/>
  <c r="D194" i="1"/>
  <c r="E194" i="1" s="1"/>
  <c r="Z194" i="1" s="1"/>
  <c r="F194" i="1"/>
  <c r="G194" i="1"/>
  <c r="H194" i="1" s="1"/>
  <c r="I194" i="1"/>
  <c r="J194" i="1" s="1"/>
  <c r="K194" i="1"/>
  <c r="L194" i="1"/>
  <c r="M194" i="1"/>
  <c r="N194" i="1"/>
  <c r="O194" i="1" s="1"/>
  <c r="D195" i="1"/>
  <c r="E195" i="1" s="1"/>
  <c r="Z195" i="1" s="1"/>
  <c r="F195" i="1"/>
  <c r="G195" i="1"/>
  <c r="H195" i="1" s="1"/>
  <c r="I195" i="1"/>
  <c r="J195" i="1" s="1"/>
  <c r="K195" i="1"/>
  <c r="L195" i="1"/>
  <c r="M195" i="1"/>
  <c r="T195" i="1" s="1"/>
  <c r="N195" i="1"/>
  <c r="O195" i="1" s="1"/>
  <c r="D196" i="1"/>
  <c r="E196" i="1" s="1"/>
  <c r="F196" i="1"/>
  <c r="G196" i="1"/>
  <c r="H196" i="1" s="1"/>
  <c r="I196" i="1"/>
  <c r="J196" i="1" s="1"/>
  <c r="K196" i="1"/>
  <c r="L196" i="1"/>
  <c r="M196" i="1"/>
  <c r="U196" i="1" s="1"/>
  <c r="N196" i="1"/>
  <c r="O196" i="1" s="1"/>
  <c r="D197" i="1"/>
  <c r="E197" i="1" s="1"/>
  <c r="AA197" i="1" s="1"/>
  <c r="F197" i="1"/>
  <c r="G197" i="1"/>
  <c r="H197" i="1" s="1"/>
  <c r="I197" i="1"/>
  <c r="J197" i="1" s="1"/>
  <c r="K197" i="1"/>
  <c r="L197" i="1"/>
  <c r="M197" i="1"/>
  <c r="N197" i="1"/>
  <c r="O197" i="1" s="1"/>
  <c r="D198" i="1"/>
  <c r="E198" i="1" s="1"/>
  <c r="Z198" i="1" s="1"/>
  <c r="F198" i="1"/>
  <c r="G198" i="1"/>
  <c r="H198" i="1" s="1"/>
  <c r="I198" i="1"/>
  <c r="J198" i="1" s="1"/>
  <c r="K198" i="1"/>
  <c r="L198" i="1"/>
  <c r="M198" i="1"/>
  <c r="N198" i="1"/>
  <c r="O198" i="1" s="1"/>
  <c r="D199" i="1"/>
  <c r="E199" i="1" s="1"/>
  <c r="Z199" i="1" s="1"/>
  <c r="F199" i="1"/>
  <c r="G199" i="1"/>
  <c r="H199" i="1" s="1"/>
  <c r="I199" i="1"/>
  <c r="J199" i="1" s="1"/>
  <c r="K199" i="1"/>
  <c r="L199" i="1"/>
  <c r="M199" i="1"/>
  <c r="U199" i="1" s="1"/>
  <c r="N199" i="1"/>
  <c r="O199" i="1" s="1"/>
  <c r="D200" i="1"/>
  <c r="E200" i="1" s="1"/>
  <c r="F200" i="1"/>
  <c r="G200" i="1"/>
  <c r="H200" i="1" s="1"/>
  <c r="I200" i="1"/>
  <c r="J200" i="1" s="1"/>
  <c r="K200" i="1"/>
  <c r="L200" i="1"/>
  <c r="M200" i="1"/>
  <c r="P200" i="1" s="1"/>
  <c r="N200" i="1"/>
  <c r="O200" i="1" s="1"/>
  <c r="D201" i="1"/>
  <c r="E201" i="1" s="1"/>
  <c r="Z201" i="1" s="1"/>
  <c r="F201" i="1"/>
  <c r="G201" i="1"/>
  <c r="H201" i="1" s="1"/>
  <c r="I201" i="1"/>
  <c r="J201" i="1" s="1"/>
  <c r="K201" i="1"/>
  <c r="L201" i="1"/>
  <c r="M201" i="1"/>
  <c r="P201" i="1" s="1"/>
  <c r="N201" i="1"/>
  <c r="O201" i="1" s="1"/>
  <c r="D202" i="1"/>
  <c r="E202" i="1" s="1"/>
  <c r="Z202" i="1" s="1"/>
  <c r="F202" i="1"/>
  <c r="G202" i="1"/>
  <c r="H202" i="1" s="1"/>
  <c r="I202" i="1"/>
  <c r="J202" i="1" s="1"/>
  <c r="K202" i="1"/>
  <c r="L202" i="1"/>
  <c r="M202" i="1"/>
  <c r="U202" i="1" s="1"/>
  <c r="N202" i="1"/>
  <c r="O202" i="1" s="1"/>
  <c r="D203" i="1"/>
  <c r="E203" i="1" s="1"/>
  <c r="Z203" i="1" s="1"/>
  <c r="F203" i="1"/>
  <c r="G203" i="1"/>
  <c r="H203" i="1" s="1"/>
  <c r="I203" i="1"/>
  <c r="J203" i="1" s="1"/>
  <c r="K203" i="1"/>
  <c r="L203" i="1"/>
  <c r="M203" i="1"/>
  <c r="U203" i="1" s="1"/>
  <c r="N203" i="1"/>
  <c r="O203" i="1" s="1"/>
  <c r="D204" i="1"/>
  <c r="E204" i="1" s="1"/>
  <c r="F204" i="1"/>
  <c r="G204" i="1"/>
  <c r="H204" i="1" s="1"/>
  <c r="I204" i="1"/>
  <c r="J204" i="1" s="1"/>
  <c r="K204" i="1"/>
  <c r="L204" i="1"/>
  <c r="M204" i="1"/>
  <c r="P204" i="1" s="1"/>
  <c r="N204" i="1"/>
  <c r="O204" i="1" s="1"/>
  <c r="D205" i="1"/>
  <c r="E205" i="1" s="1"/>
  <c r="Z205" i="1" s="1"/>
  <c r="F205" i="1"/>
  <c r="G205" i="1"/>
  <c r="H205" i="1" s="1"/>
  <c r="I205" i="1"/>
  <c r="J205" i="1" s="1"/>
  <c r="K205" i="1"/>
  <c r="L205" i="1"/>
  <c r="M205" i="1"/>
  <c r="N205" i="1"/>
  <c r="O205" i="1" s="1"/>
  <c r="D206" i="1"/>
  <c r="E206" i="1" s="1"/>
  <c r="AA206" i="1" s="1"/>
  <c r="F206" i="1"/>
  <c r="G206" i="1"/>
  <c r="H206" i="1" s="1"/>
  <c r="I206" i="1"/>
  <c r="J206" i="1" s="1"/>
  <c r="K206" i="1"/>
  <c r="L206" i="1"/>
  <c r="M206" i="1"/>
  <c r="U206" i="1" s="1"/>
  <c r="N206" i="1"/>
  <c r="O206" i="1" s="1"/>
  <c r="D207" i="1"/>
  <c r="E207" i="1" s="1"/>
  <c r="Z207" i="1" s="1"/>
  <c r="F207" i="1"/>
  <c r="G207" i="1"/>
  <c r="H207" i="1" s="1"/>
  <c r="I207" i="1"/>
  <c r="J207" i="1" s="1"/>
  <c r="K207" i="1"/>
  <c r="L207" i="1"/>
  <c r="M207" i="1"/>
  <c r="N207" i="1"/>
  <c r="O207" i="1" s="1"/>
  <c r="D208" i="1"/>
  <c r="E208" i="1" s="1"/>
  <c r="F208" i="1"/>
  <c r="G208" i="1"/>
  <c r="H208" i="1" s="1"/>
  <c r="I208" i="1"/>
  <c r="J208" i="1" s="1"/>
  <c r="K208" i="1"/>
  <c r="L208" i="1"/>
  <c r="M208" i="1"/>
  <c r="P208" i="1" s="1"/>
  <c r="N208" i="1"/>
  <c r="O208" i="1" s="1"/>
  <c r="BT208" i="1" s="1"/>
  <c r="D209" i="1"/>
  <c r="E209" i="1" s="1"/>
  <c r="Z209" i="1" s="1"/>
  <c r="F209" i="1"/>
  <c r="G209" i="1"/>
  <c r="H209" i="1" s="1"/>
  <c r="I209" i="1"/>
  <c r="J209" i="1" s="1"/>
  <c r="K209" i="1"/>
  <c r="L209" i="1"/>
  <c r="M209" i="1"/>
  <c r="T209" i="1" s="1"/>
  <c r="N209" i="1"/>
  <c r="O209" i="1" s="1"/>
  <c r="D210" i="1"/>
  <c r="E210" i="1" s="1"/>
  <c r="AA210" i="1" s="1"/>
  <c r="F210" i="1"/>
  <c r="G210" i="1"/>
  <c r="H210" i="1" s="1"/>
  <c r="I210" i="1"/>
  <c r="J210" i="1" s="1"/>
  <c r="K210" i="1"/>
  <c r="L210" i="1"/>
  <c r="M210" i="1"/>
  <c r="N210" i="1"/>
  <c r="O210" i="1" s="1"/>
  <c r="D211" i="1"/>
  <c r="E211" i="1" s="1"/>
  <c r="Z211" i="1" s="1"/>
  <c r="F211" i="1"/>
  <c r="G211" i="1"/>
  <c r="H211" i="1" s="1"/>
  <c r="I211" i="1"/>
  <c r="J211" i="1" s="1"/>
  <c r="K211" i="1"/>
  <c r="L211" i="1"/>
  <c r="M211" i="1"/>
  <c r="P211" i="1" s="1"/>
  <c r="N211" i="1"/>
  <c r="O211" i="1" s="1"/>
  <c r="BT211" i="1" s="1"/>
  <c r="D212" i="1"/>
  <c r="E212" i="1" s="1"/>
  <c r="F212" i="1"/>
  <c r="G212" i="1"/>
  <c r="H212" i="1" s="1"/>
  <c r="I212" i="1"/>
  <c r="J212" i="1" s="1"/>
  <c r="K212" i="1"/>
  <c r="L212" i="1"/>
  <c r="M212" i="1"/>
  <c r="T212" i="1" s="1"/>
  <c r="N212" i="1"/>
  <c r="O212" i="1" s="1"/>
  <c r="D213" i="1"/>
  <c r="E213" i="1" s="1"/>
  <c r="AA213" i="1" s="1"/>
  <c r="F213" i="1"/>
  <c r="G213" i="1"/>
  <c r="H213" i="1" s="1"/>
  <c r="I213" i="1"/>
  <c r="J213" i="1" s="1"/>
  <c r="K213" i="1"/>
  <c r="L213" i="1"/>
  <c r="M213" i="1"/>
  <c r="P213" i="1" s="1"/>
  <c r="N213" i="1"/>
  <c r="O213" i="1" s="1"/>
  <c r="BT213" i="1" s="1"/>
  <c r="D214" i="1"/>
  <c r="E214" i="1" s="1"/>
  <c r="AA214" i="1" s="1"/>
  <c r="F214" i="1"/>
  <c r="G214" i="1"/>
  <c r="H214" i="1" s="1"/>
  <c r="I214" i="1"/>
  <c r="J214" i="1" s="1"/>
  <c r="K214" i="1"/>
  <c r="L214" i="1"/>
  <c r="M214" i="1"/>
  <c r="T214" i="1" s="1"/>
  <c r="N214" i="1"/>
  <c r="O214" i="1" s="1"/>
  <c r="D215" i="1"/>
  <c r="E215" i="1" s="1"/>
  <c r="Z215" i="1" s="1"/>
  <c r="F215" i="1"/>
  <c r="G215" i="1"/>
  <c r="H215" i="1" s="1"/>
  <c r="I215" i="1"/>
  <c r="J215" i="1" s="1"/>
  <c r="K215" i="1"/>
  <c r="L215" i="1"/>
  <c r="M215" i="1"/>
  <c r="N215" i="1"/>
  <c r="O215" i="1" s="1"/>
  <c r="D216" i="1"/>
  <c r="E216" i="1" s="1"/>
  <c r="F216" i="1"/>
  <c r="G216" i="1"/>
  <c r="H216" i="1" s="1"/>
  <c r="I216" i="1"/>
  <c r="J216" i="1" s="1"/>
  <c r="K216" i="1"/>
  <c r="L216" i="1"/>
  <c r="M216" i="1"/>
  <c r="N216" i="1"/>
  <c r="O216" i="1" s="1"/>
  <c r="D217" i="1"/>
  <c r="E217" i="1" s="1"/>
  <c r="AA217" i="1" s="1"/>
  <c r="F217" i="1"/>
  <c r="G217" i="1"/>
  <c r="H217" i="1" s="1"/>
  <c r="I217" i="1"/>
  <c r="J217" i="1" s="1"/>
  <c r="K217" i="1"/>
  <c r="L217" i="1"/>
  <c r="M217" i="1"/>
  <c r="N217" i="1"/>
  <c r="O217" i="1" s="1"/>
  <c r="D218" i="1"/>
  <c r="E218" i="1" s="1"/>
  <c r="Z218" i="1" s="1"/>
  <c r="F218" i="1"/>
  <c r="G218" i="1"/>
  <c r="H218" i="1" s="1"/>
  <c r="I218" i="1"/>
  <c r="J218" i="1" s="1"/>
  <c r="K218" i="1"/>
  <c r="L218" i="1"/>
  <c r="M218" i="1"/>
  <c r="P218" i="1" s="1"/>
  <c r="N218" i="1"/>
  <c r="O218" i="1" s="1"/>
  <c r="BT218" i="1" s="1"/>
  <c r="D219" i="1"/>
  <c r="E219" i="1" s="1"/>
  <c r="F219" i="1"/>
  <c r="G219" i="1"/>
  <c r="H219" i="1" s="1"/>
  <c r="I219" i="1"/>
  <c r="J219" i="1" s="1"/>
  <c r="K219" i="1"/>
  <c r="L219" i="1"/>
  <c r="M219" i="1"/>
  <c r="U219" i="1" s="1"/>
  <c r="N219" i="1"/>
  <c r="O219" i="1" s="1"/>
  <c r="D220" i="1"/>
  <c r="E220" i="1" s="1"/>
  <c r="F220" i="1"/>
  <c r="G220" i="1"/>
  <c r="H220" i="1" s="1"/>
  <c r="I220" i="1"/>
  <c r="J220" i="1" s="1"/>
  <c r="K220" i="1"/>
  <c r="L220" i="1"/>
  <c r="M220" i="1"/>
  <c r="U220" i="1" s="1"/>
  <c r="N220" i="1"/>
  <c r="O220" i="1" s="1"/>
  <c r="D221" i="1"/>
  <c r="E221" i="1" s="1"/>
  <c r="Z221" i="1" s="1"/>
  <c r="F221" i="1"/>
  <c r="G221" i="1"/>
  <c r="H221" i="1" s="1"/>
  <c r="I221" i="1"/>
  <c r="J221" i="1" s="1"/>
  <c r="K221" i="1"/>
  <c r="L221" i="1"/>
  <c r="M221" i="1"/>
  <c r="N221" i="1"/>
  <c r="O221" i="1" s="1"/>
  <c r="BT221" i="1" s="1"/>
  <c r="D222" i="1"/>
  <c r="E222" i="1" s="1"/>
  <c r="AA222" i="1" s="1"/>
  <c r="F222" i="1"/>
  <c r="G222" i="1"/>
  <c r="H222" i="1" s="1"/>
  <c r="I222" i="1"/>
  <c r="J222" i="1" s="1"/>
  <c r="K222" i="1"/>
  <c r="L222" i="1"/>
  <c r="M222" i="1"/>
  <c r="N222" i="1"/>
  <c r="O222" i="1" s="1"/>
  <c r="D223" i="1"/>
  <c r="E223" i="1" s="1"/>
  <c r="F223" i="1"/>
  <c r="G223" i="1"/>
  <c r="H223" i="1" s="1"/>
  <c r="I223" i="1"/>
  <c r="J223" i="1" s="1"/>
  <c r="K223" i="1"/>
  <c r="L223" i="1"/>
  <c r="M223" i="1"/>
  <c r="N223" i="1"/>
  <c r="O223" i="1" s="1"/>
  <c r="D224" i="1"/>
  <c r="E224" i="1" s="1"/>
  <c r="F224" i="1"/>
  <c r="G224" i="1"/>
  <c r="H224" i="1" s="1"/>
  <c r="I224" i="1"/>
  <c r="J224" i="1" s="1"/>
  <c r="K224" i="1"/>
  <c r="L224" i="1"/>
  <c r="M224" i="1"/>
  <c r="U224" i="1" s="1"/>
  <c r="N224" i="1"/>
  <c r="O224" i="1" s="1"/>
  <c r="D225" i="1"/>
  <c r="E225" i="1" s="1"/>
  <c r="Z225" i="1" s="1"/>
  <c r="F225" i="1"/>
  <c r="G225" i="1"/>
  <c r="H225" i="1" s="1"/>
  <c r="I225" i="1"/>
  <c r="J225" i="1" s="1"/>
  <c r="K225" i="1"/>
  <c r="L225" i="1"/>
  <c r="M225" i="1"/>
  <c r="N225" i="1"/>
  <c r="O225" i="1" s="1"/>
  <c r="BT225" i="1" s="1"/>
  <c r="D226" i="1"/>
  <c r="E226" i="1" s="1"/>
  <c r="Z226" i="1" s="1"/>
  <c r="F226" i="1"/>
  <c r="G226" i="1"/>
  <c r="H226" i="1" s="1"/>
  <c r="I226" i="1"/>
  <c r="J226" i="1" s="1"/>
  <c r="K226" i="1"/>
  <c r="L226" i="1"/>
  <c r="M226" i="1"/>
  <c r="P226" i="1" s="1"/>
  <c r="N226" i="1"/>
  <c r="O226" i="1" s="1"/>
  <c r="D227" i="1"/>
  <c r="E227" i="1" s="1"/>
  <c r="Z227" i="1" s="1"/>
  <c r="F227" i="1"/>
  <c r="G227" i="1"/>
  <c r="H227" i="1" s="1"/>
  <c r="I227" i="1"/>
  <c r="J227" i="1" s="1"/>
  <c r="K227" i="1"/>
  <c r="L227" i="1"/>
  <c r="M227" i="1"/>
  <c r="T227" i="1" s="1"/>
  <c r="N227" i="1"/>
  <c r="O227" i="1" s="1"/>
  <c r="D228" i="1"/>
  <c r="E228" i="1" s="1"/>
  <c r="F228" i="1"/>
  <c r="G228" i="1"/>
  <c r="H228" i="1" s="1"/>
  <c r="I228" i="1"/>
  <c r="J228" i="1" s="1"/>
  <c r="K228" i="1"/>
  <c r="L228" i="1"/>
  <c r="M228" i="1"/>
  <c r="N228" i="1"/>
  <c r="O228" i="1" s="1"/>
  <c r="BT228" i="1" s="1"/>
  <c r="D229" i="1"/>
  <c r="E229" i="1" s="1"/>
  <c r="Z229" i="1" s="1"/>
  <c r="F229" i="1"/>
  <c r="G229" i="1"/>
  <c r="H229" i="1" s="1"/>
  <c r="I229" i="1"/>
  <c r="J229" i="1" s="1"/>
  <c r="K229" i="1"/>
  <c r="L229" i="1"/>
  <c r="M229" i="1"/>
  <c r="N229" i="1"/>
  <c r="O229" i="1" s="1"/>
  <c r="D230" i="1"/>
  <c r="E230" i="1" s="1"/>
  <c r="Z230" i="1" s="1"/>
  <c r="F230" i="1"/>
  <c r="G230" i="1"/>
  <c r="H230" i="1" s="1"/>
  <c r="I230" i="1"/>
  <c r="J230" i="1" s="1"/>
  <c r="K230" i="1"/>
  <c r="L230" i="1"/>
  <c r="M230" i="1"/>
  <c r="N230" i="1"/>
  <c r="O230" i="1" s="1"/>
  <c r="D231" i="1"/>
  <c r="E231" i="1" s="1"/>
  <c r="Z231" i="1" s="1"/>
  <c r="F231" i="1"/>
  <c r="G231" i="1"/>
  <c r="H231" i="1" s="1"/>
  <c r="I231" i="1"/>
  <c r="J231" i="1" s="1"/>
  <c r="K231" i="1"/>
  <c r="L231" i="1"/>
  <c r="M231" i="1"/>
  <c r="U231" i="1" s="1"/>
  <c r="N231" i="1"/>
  <c r="O231" i="1" s="1"/>
  <c r="D232" i="1"/>
  <c r="E232" i="1" s="1"/>
  <c r="F232" i="1"/>
  <c r="G232" i="1"/>
  <c r="H232" i="1" s="1"/>
  <c r="I232" i="1"/>
  <c r="J232" i="1" s="1"/>
  <c r="K232" i="1"/>
  <c r="L232" i="1"/>
  <c r="M232" i="1"/>
  <c r="N232" i="1"/>
  <c r="O232" i="1" s="1"/>
  <c r="D233" i="1"/>
  <c r="E233" i="1" s="1"/>
  <c r="Z233" i="1" s="1"/>
  <c r="F233" i="1"/>
  <c r="G233" i="1"/>
  <c r="H233" i="1" s="1"/>
  <c r="I233" i="1"/>
  <c r="J233" i="1" s="1"/>
  <c r="K233" i="1"/>
  <c r="L233" i="1"/>
  <c r="M233" i="1"/>
  <c r="N233" i="1"/>
  <c r="O233" i="1" s="1"/>
  <c r="D234" i="1"/>
  <c r="E234" i="1" s="1"/>
  <c r="Z234" i="1" s="1"/>
  <c r="F234" i="1"/>
  <c r="G234" i="1"/>
  <c r="H234" i="1" s="1"/>
  <c r="I234" i="1"/>
  <c r="J234" i="1" s="1"/>
  <c r="K234" i="1"/>
  <c r="L234" i="1"/>
  <c r="M234" i="1"/>
  <c r="N234" i="1"/>
  <c r="O234" i="1" s="1"/>
  <c r="D235" i="1"/>
  <c r="E235" i="1" s="1"/>
  <c r="Z235" i="1" s="1"/>
  <c r="F235" i="1"/>
  <c r="G235" i="1"/>
  <c r="H235" i="1" s="1"/>
  <c r="I235" i="1"/>
  <c r="J235" i="1" s="1"/>
  <c r="K235" i="1"/>
  <c r="L235" i="1"/>
  <c r="M235" i="1"/>
  <c r="U235" i="1" s="1"/>
  <c r="N235" i="1"/>
  <c r="O235" i="1" s="1"/>
  <c r="BT235" i="1" s="1"/>
  <c r="D236" i="1"/>
  <c r="E236" i="1" s="1"/>
  <c r="F236" i="1"/>
  <c r="G236" i="1"/>
  <c r="H236" i="1" s="1"/>
  <c r="I236" i="1"/>
  <c r="J236" i="1" s="1"/>
  <c r="K236" i="1"/>
  <c r="L236" i="1"/>
  <c r="M236" i="1"/>
  <c r="U236" i="1" s="1"/>
  <c r="N236" i="1"/>
  <c r="O236" i="1" s="1"/>
  <c r="D237" i="1"/>
  <c r="E237" i="1" s="1"/>
  <c r="Z237" i="1" s="1"/>
  <c r="F237" i="1"/>
  <c r="G237" i="1"/>
  <c r="H237" i="1" s="1"/>
  <c r="I237" i="1"/>
  <c r="J237" i="1" s="1"/>
  <c r="K237" i="1"/>
  <c r="L237" i="1"/>
  <c r="M237" i="1"/>
  <c r="N237" i="1"/>
  <c r="O237" i="1" s="1"/>
  <c r="BT237" i="1" s="1"/>
  <c r="D238" i="1"/>
  <c r="E238" i="1" s="1"/>
  <c r="AA238" i="1" s="1"/>
  <c r="F238" i="1"/>
  <c r="G238" i="1"/>
  <c r="H238" i="1" s="1"/>
  <c r="I238" i="1"/>
  <c r="J238" i="1" s="1"/>
  <c r="K238" i="1"/>
  <c r="L238" i="1"/>
  <c r="M238" i="1"/>
  <c r="N238" i="1"/>
  <c r="O238" i="1" s="1"/>
  <c r="D239" i="1"/>
  <c r="E239" i="1" s="1"/>
  <c r="Z239" i="1" s="1"/>
  <c r="F239" i="1"/>
  <c r="G239" i="1"/>
  <c r="H239" i="1" s="1"/>
  <c r="I239" i="1"/>
  <c r="J239" i="1" s="1"/>
  <c r="K239" i="1"/>
  <c r="L239" i="1"/>
  <c r="M239" i="1"/>
  <c r="P239" i="1" s="1"/>
  <c r="N239" i="1"/>
  <c r="O239" i="1" s="1"/>
  <c r="D240" i="1"/>
  <c r="E240" i="1" s="1"/>
  <c r="F240" i="1"/>
  <c r="G240" i="1"/>
  <c r="H240" i="1" s="1"/>
  <c r="I240" i="1"/>
  <c r="J240" i="1" s="1"/>
  <c r="K240" i="1"/>
  <c r="L240" i="1"/>
  <c r="M240" i="1"/>
  <c r="T240" i="1" s="1"/>
  <c r="N240" i="1"/>
  <c r="O240" i="1" s="1"/>
  <c r="D241" i="1"/>
  <c r="E241" i="1" s="1"/>
  <c r="Z241" i="1" s="1"/>
  <c r="F241" i="1"/>
  <c r="G241" i="1"/>
  <c r="H241" i="1" s="1"/>
  <c r="I241" i="1"/>
  <c r="J241" i="1" s="1"/>
  <c r="K241" i="1"/>
  <c r="L241" i="1"/>
  <c r="M241" i="1"/>
  <c r="P241" i="1" s="1"/>
  <c r="N241" i="1"/>
  <c r="O241" i="1" s="1"/>
  <c r="BT241" i="1" s="1"/>
  <c r="D242" i="1"/>
  <c r="E242" i="1" s="1"/>
  <c r="AA242" i="1" s="1"/>
  <c r="F242" i="1"/>
  <c r="G242" i="1"/>
  <c r="H242" i="1" s="1"/>
  <c r="I242" i="1"/>
  <c r="J242" i="1" s="1"/>
  <c r="K242" i="1"/>
  <c r="L242" i="1"/>
  <c r="M242" i="1"/>
  <c r="P242" i="1" s="1"/>
  <c r="N242" i="1"/>
  <c r="O242" i="1" s="1"/>
  <c r="D243" i="1"/>
  <c r="E243" i="1" s="1"/>
  <c r="Z243" i="1" s="1"/>
  <c r="F243" i="1"/>
  <c r="G243" i="1"/>
  <c r="H243" i="1" s="1"/>
  <c r="I243" i="1"/>
  <c r="J243" i="1" s="1"/>
  <c r="K243" i="1"/>
  <c r="L243" i="1"/>
  <c r="M243" i="1"/>
  <c r="P243" i="1" s="1"/>
  <c r="N243" i="1"/>
  <c r="O243" i="1" s="1"/>
  <c r="D244" i="1"/>
  <c r="E244" i="1" s="1"/>
  <c r="F244" i="1"/>
  <c r="G244" i="1"/>
  <c r="H244" i="1" s="1"/>
  <c r="I244" i="1"/>
  <c r="J244" i="1" s="1"/>
  <c r="K244" i="1"/>
  <c r="L244" i="1"/>
  <c r="M244" i="1"/>
  <c r="T244" i="1" s="1"/>
  <c r="N244" i="1"/>
  <c r="O244" i="1" s="1"/>
  <c r="D245" i="1"/>
  <c r="E245" i="1" s="1"/>
  <c r="AA245" i="1" s="1"/>
  <c r="F245" i="1"/>
  <c r="G245" i="1"/>
  <c r="H245" i="1" s="1"/>
  <c r="I245" i="1"/>
  <c r="J245" i="1" s="1"/>
  <c r="K245" i="1"/>
  <c r="L245" i="1"/>
  <c r="M245" i="1"/>
  <c r="P245" i="1" s="1"/>
  <c r="N245" i="1"/>
  <c r="O245" i="1" s="1"/>
  <c r="D246" i="1"/>
  <c r="E246" i="1" s="1"/>
  <c r="Z246" i="1" s="1"/>
  <c r="F246" i="1"/>
  <c r="G246" i="1"/>
  <c r="H246" i="1" s="1"/>
  <c r="I246" i="1"/>
  <c r="J246" i="1" s="1"/>
  <c r="K246" i="1"/>
  <c r="L246" i="1"/>
  <c r="M246" i="1"/>
  <c r="P246" i="1" s="1"/>
  <c r="N246" i="1"/>
  <c r="O246" i="1" s="1"/>
  <c r="BT246" i="1" s="1"/>
  <c r="D247" i="1"/>
  <c r="E247" i="1" s="1"/>
  <c r="F247" i="1"/>
  <c r="G247" i="1"/>
  <c r="H247" i="1" s="1"/>
  <c r="I247" i="1"/>
  <c r="J247" i="1" s="1"/>
  <c r="K247" i="1"/>
  <c r="L247" i="1"/>
  <c r="M247" i="1"/>
  <c r="P247" i="1" s="1"/>
  <c r="N247" i="1"/>
  <c r="O247" i="1" s="1"/>
  <c r="BT247" i="1" s="1"/>
  <c r="D248" i="1"/>
  <c r="E248" i="1" s="1"/>
  <c r="F248" i="1"/>
  <c r="G248" i="1"/>
  <c r="H248" i="1" s="1"/>
  <c r="I248" i="1"/>
  <c r="J248" i="1" s="1"/>
  <c r="K248" i="1"/>
  <c r="L248" i="1"/>
  <c r="M248" i="1"/>
  <c r="T248" i="1" s="1"/>
  <c r="N248" i="1"/>
  <c r="O248" i="1" s="1"/>
  <c r="BT248" i="1" s="1"/>
  <c r="D249" i="1"/>
  <c r="E249" i="1" s="1"/>
  <c r="F249" i="1"/>
  <c r="G249" i="1"/>
  <c r="H249" i="1" s="1"/>
  <c r="I249" i="1"/>
  <c r="J249" i="1" s="1"/>
  <c r="K249" i="1"/>
  <c r="L249" i="1"/>
  <c r="M249" i="1"/>
  <c r="U249" i="1" s="1"/>
  <c r="N249" i="1"/>
  <c r="O249" i="1" s="1"/>
  <c r="D250" i="1"/>
  <c r="E250" i="1" s="1"/>
  <c r="F250" i="1"/>
  <c r="G250" i="1"/>
  <c r="H250" i="1" s="1"/>
  <c r="I250" i="1"/>
  <c r="J250" i="1" s="1"/>
  <c r="K250" i="1"/>
  <c r="L250" i="1"/>
  <c r="M250" i="1"/>
  <c r="N250" i="1"/>
  <c r="O250" i="1" s="1"/>
  <c r="BT250" i="1" s="1"/>
  <c r="D251" i="1"/>
  <c r="E251" i="1" s="1"/>
  <c r="F251" i="1"/>
  <c r="G251" i="1"/>
  <c r="H251" i="1" s="1"/>
  <c r="I251" i="1"/>
  <c r="J251" i="1" s="1"/>
  <c r="K251" i="1"/>
  <c r="L251" i="1"/>
  <c r="M251" i="1"/>
  <c r="N251" i="1"/>
  <c r="O251" i="1" s="1"/>
  <c r="BT251" i="1" s="1"/>
  <c r="D252" i="1"/>
  <c r="E252" i="1" s="1"/>
  <c r="F252" i="1"/>
  <c r="G252" i="1"/>
  <c r="H252" i="1" s="1"/>
  <c r="I252" i="1"/>
  <c r="J252" i="1" s="1"/>
  <c r="K252" i="1"/>
  <c r="L252" i="1"/>
  <c r="M252" i="1"/>
  <c r="U252" i="1" s="1"/>
  <c r="N252" i="1"/>
  <c r="O252" i="1" s="1"/>
  <c r="D253" i="1"/>
  <c r="E253" i="1" s="1"/>
  <c r="F253" i="1"/>
  <c r="G253" i="1"/>
  <c r="H253" i="1" s="1"/>
  <c r="I253" i="1"/>
  <c r="J253" i="1" s="1"/>
  <c r="K253" i="1"/>
  <c r="L253" i="1"/>
  <c r="M253" i="1"/>
  <c r="P253" i="1" s="1"/>
  <c r="N253" i="1"/>
  <c r="O253" i="1" s="1"/>
  <c r="BT253" i="1" s="1"/>
  <c r="D254" i="1"/>
  <c r="E254" i="1" s="1"/>
  <c r="F254" i="1"/>
  <c r="G254" i="1"/>
  <c r="H254" i="1" s="1"/>
  <c r="I254" i="1"/>
  <c r="J254" i="1" s="1"/>
  <c r="K254" i="1"/>
  <c r="L254" i="1"/>
  <c r="M254" i="1"/>
  <c r="T254" i="1" s="1"/>
  <c r="N254" i="1"/>
  <c r="O254" i="1" s="1"/>
  <c r="D255" i="1"/>
  <c r="E255" i="1" s="1"/>
  <c r="F255" i="1"/>
  <c r="G255" i="1"/>
  <c r="H255" i="1" s="1"/>
  <c r="I255" i="1"/>
  <c r="J255" i="1" s="1"/>
  <c r="K255" i="1"/>
  <c r="L255" i="1"/>
  <c r="M255" i="1"/>
  <c r="N255" i="1"/>
  <c r="O255" i="1" s="1"/>
  <c r="BT255" i="1" s="1"/>
  <c r="D256" i="1"/>
  <c r="E256" i="1" s="1"/>
  <c r="F256" i="1"/>
  <c r="G256" i="1"/>
  <c r="H256" i="1" s="1"/>
  <c r="I256" i="1"/>
  <c r="J256" i="1" s="1"/>
  <c r="K256" i="1"/>
  <c r="L256" i="1"/>
  <c r="M256" i="1"/>
  <c r="U256" i="1" s="1"/>
  <c r="N256" i="1"/>
  <c r="O256" i="1" s="1"/>
  <c r="D257" i="1"/>
  <c r="E257" i="1" s="1"/>
  <c r="F257" i="1"/>
  <c r="G257" i="1"/>
  <c r="H257" i="1" s="1"/>
  <c r="I257" i="1"/>
  <c r="J257" i="1" s="1"/>
  <c r="K257" i="1"/>
  <c r="L257" i="1"/>
  <c r="M257" i="1"/>
  <c r="N257" i="1"/>
  <c r="O257" i="1" s="1"/>
  <c r="BT257" i="1" s="1"/>
  <c r="D258" i="1"/>
  <c r="E258" i="1" s="1"/>
  <c r="F258" i="1"/>
  <c r="G258" i="1"/>
  <c r="H258" i="1" s="1"/>
  <c r="I258" i="1"/>
  <c r="J258" i="1" s="1"/>
  <c r="K258" i="1"/>
  <c r="L258" i="1"/>
  <c r="M258" i="1"/>
  <c r="N258" i="1"/>
  <c r="O258" i="1" s="1"/>
  <c r="D259" i="1"/>
  <c r="E259" i="1" s="1"/>
  <c r="F259" i="1"/>
  <c r="G259" i="1"/>
  <c r="H259" i="1" s="1"/>
  <c r="I259" i="1"/>
  <c r="J259" i="1" s="1"/>
  <c r="K259" i="1"/>
  <c r="L259" i="1"/>
  <c r="M259" i="1"/>
  <c r="N259" i="1"/>
  <c r="O259" i="1" s="1"/>
  <c r="BT259" i="1" s="1"/>
  <c r="D260" i="1"/>
  <c r="E260" i="1" s="1"/>
  <c r="F260" i="1"/>
  <c r="G260" i="1"/>
  <c r="H260" i="1" s="1"/>
  <c r="I260" i="1"/>
  <c r="J260" i="1" s="1"/>
  <c r="K260" i="1"/>
  <c r="L260" i="1"/>
  <c r="M260" i="1"/>
  <c r="U260" i="1" s="1"/>
  <c r="N260" i="1"/>
  <c r="O260" i="1" s="1"/>
  <c r="BT260" i="1" s="1"/>
  <c r="D261" i="1"/>
  <c r="E261" i="1" s="1"/>
  <c r="F261" i="1"/>
  <c r="G261" i="1"/>
  <c r="H261" i="1" s="1"/>
  <c r="I261" i="1"/>
  <c r="J261" i="1" s="1"/>
  <c r="K261" i="1"/>
  <c r="L261" i="1"/>
  <c r="M261" i="1"/>
  <c r="P261" i="1" s="1"/>
  <c r="N261" i="1"/>
  <c r="O261" i="1" s="1"/>
  <c r="D262" i="1"/>
  <c r="E262" i="1" s="1"/>
  <c r="F262" i="1"/>
  <c r="G262" i="1"/>
  <c r="H262" i="1" s="1"/>
  <c r="I262" i="1"/>
  <c r="J262" i="1" s="1"/>
  <c r="K262" i="1"/>
  <c r="L262" i="1"/>
  <c r="M262" i="1"/>
  <c r="N262" i="1"/>
  <c r="O262" i="1" s="1"/>
  <c r="D263" i="1"/>
  <c r="E263" i="1" s="1"/>
  <c r="F263" i="1"/>
  <c r="G263" i="1"/>
  <c r="H263" i="1" s="1"/>
  <c r="I263" i="1"/>
  <c r="J263" i="1" s="1"/>
  <c r="K263" i="1"/>
  <c r="L263" i="1"/>
  <c r="M263" i="1"/>
  <c r="N263" i="1"/>
  <c r="O263" i="1" s="1"/>
  <c r="BT263" i="1" s="1"/>
  <c r="D264" i="1"/>
  <c r="E264" i="1" s="1"/>
  <c r="F264" i="1"/>
  <c r="G264" i="1"/>
  <c r="H264" i="1" s="1"/>
  <c r="I264" i="1"/>
  <c r="J264" i="1" s="1"/>
  <c r="K264" i="1"/>
  <c r="L264" i="1"/>
  <c r="M264" i="1"/>
  <c r="U264" i="1" s="1"/>
  <c r="N264" i="1"/>
  <c r="O264" i="1" s="1"/>
  <c r="D265" i="1"/>
  <c r="E265" i="1" s="1"/>
  <c r="F265" i="1"/>
  <c r="G265" i="1"/>
  <c r="H265" i="1" s="1"/>
  <c r="I265" i="1"/>
  <c r="J265" i="1" s="1"/>
  <c r="K265" i="1"/>
  <c r="L265" i="1"/>
  <c r="M265" i="1"/>
  <c r="U265" i="1" s="1"/>
  <c r="N265" i="1"/>
  <c r="O265" i="1" s="1"/>
  <c r="BT265" i="1" s="1"/>
  <c r="D266" i="1"/>
  <c r="E266" i="1" s="1"/>
  <c r="F266" i="1"/>
  <c r="G266" i="1"/>
  <c r="H266" i="1" s="1"/>
  <c r="I266" i="1"/>
  <c r="J266" i="1" s="1"/>
  <c r="K266" i="1"/>
  <c r="L266" i="1"/>
  <c r="M266" i="1"/>
  <c r="P266" i="1" s="1"/>
  <c r="N266" i="1"/>
  <c r="O266" i="1" s="1"/>
  <c r="BT266" i="1" s="1"/>
  <c r="D267" i="1"/>
  <c r="E267" i="1" s="1"/>
  <c r="F267" i="1"/>
  <c r="G267" i="1"/>
  <c r="H267" i="1" s="1"/>
  <c r="I267" i="1"/>
  <c r="J267" i="1" s="1"/>
  <c r="K267" i="1"/>
  <c r="L267" i="1"/>
  <c r="M267" i="1"/>
  <c r="N267" i="1"/>
  <c r="O267" i="1" s="1"/>
  <c r="BT267" i="1" s="1"/>
  <c r="D268" i="1"/>
  <c r="E268" i="1" s="1"/>
  <c r="F268" i="1"/>
  <c r="G268" i="1"/>
  <c r="H268" i="1" s="1"/>
  <c r="I268" i="1"/>
  <c r="J268" i="1" s="1"/>
  <c r="K268" i="1"/>
  <c r="L268" i="1"/>
  <c r="M268" i="1"/>
  <c r="U268" i="1" s="1"/>
  <c r="N268" i="1"/>
  <c r="O268" i="1" s="1"/>
  <c r="D269" i="1"/>
  <c r="E269" i="1" s="1"/>
  <c r="F269" i="1"/>
  <c r="G269" i="1"/>
  <c r="H269" i="1" s="1"/>
  <c r="I269" i="1"/>
  <c r="J269" i="1" s="1"/>
  <c r="K269" i="1"/>
  <c r="L269" i="1"/>
  <c r="M269" i="1"/>
  <c r="P269" i="1" s="1"/>
  <c r="N269" i="1"/>
  <c r="O269" i="1" s="1"/>
  <c r="D270" i="1"/>
  <c r="E270" i="1" s="1"/>
  <c r="F270" i="1"/>
  <c r="G270" i="1"/>
  <c r="H270" i="1" s="1"/>
  <c r="I270" i="1"/>
  <c r="J270" i="1" s="1"/>
  <c r="K270" i="1"/>
  <c r="L270" i="1"/>
  <c r="M270" i="1"/>
  <c r="T270" i="1" s="1"/>
  <c r="N270" i="1"/>
  <c r="O270" i="1" s="1"/>
  <c r="D271" i="1"/>
  <c r="E271" i="1" s="1"/>
  <c r="F271" i="1"/>
  <c r="G271" i="1"/>
  <c r="H271" i="1" s="1"/>
  <c r="I271" i="1"/>
  <c r="J271" i="1" s="1"/>
  <c r="K271" i="1"/>
  <c r="L271" i="1"/>
  <c r="M271" i="1"/>
  <c r="N271" i="1"/>
  <c r="O271" i="1" s="1"/>
  <c r="D272" i="1"/>
  <c r="E272" i="1" s="1"/>
  <c r="F272" i="1"/>
  <c r="G272" i="1"/>
  <c r="H272" i="1" s="1"/>
  <c r="I272" i="1"/>
  <c r="J272" i="1" s="1"/>
  <c r="K272" i="1"/>
  <c r="L272" i="1"/>
  <c r="M272" i="1"/>
  <c r="N272" i="1"/>
  <c r="O272" i="1" s="1"/>
  <c r="D273" i="1"/>
  <c r="E273" i="1" s="1"/>
  <c r="F273" i="1"/>
  <c r="G273" i="1"/>
  <c r="H273" i="1" s="1"/>
  <c r="I273" i="1"/>
  <c r="J273" i="1" s="1"/>
  <c r="K273" i="1"/>
  <c r="L273" i="1"/>
  <c r="M273" i="1"/>
  <c r="P273" i="1" s="1"/>
  <c r="N273" i="1"/>
  <c r="O273" i="1" s="1"/>
  <c r="D274" i="1"/>
  <c r="E274" i="1" s="1"/>
  <c r="F274" i="1"/>
  <c r="G274" i="1"/>
  <c r="H274" i="1" s="1"/>
  <c r="I274" i="1"/>
  <c r="J274" i="1" s="1"/>
  <c r="K274" i="1"/>
  <c r="L274" i="1"/>
  <c r="M274" i="1"/>
  <c r="U274" i="1" s="1"/>
  <c r="N274" i="1"/>
  <c r="O274" i="1" s="1"/>
  <c r="BT274" i="1" s="1"/>
  <c r="D275" i="1"/>
  <c r="E275" i="1" s="1"/>
  <c r="F275" i="1"/>
  <c r="G275" i="1"/>
  <c r="H275" i="1" s="1"/>
  <c r="I275" i="1"/>
  <c r="J275" i="1" s="1"/>
  <c r="K275" i="1"/>
  <c r="L275" i="1"/>
  <c r="M275" i="1"/>
  <c r="N275" i="1"/>
  <c r="O275" i="1" s="1"/>
  <c r="D276" i="1"/>
  <c r="E276" i="1" s="1"/>
  <c r="F276" i="1"/>
  <c r="G276" i="1"/>
  <c r="H276" i="1" s="1"/>
  <c r="I276" i="1"/>
  <c r="J276" i="1" s="1"/>
  <c r="K276" i="1"/>
  <c r="L276" i="1"/>
  <c r="M276" i="1"/>
  <c r="U276" i="1" s="1"/>
  <c r="N276" i="1"/>
  <c r="O276" i="1" s="1"/>
  <c r="D277" i="1"/>
  <c r="E277" i="1" s="1"/>
  <c r="F277" i="1"/>
  <c r="G277" i="1"/>
  <c r="H277" i="1" s="1"/>
  <c r="I277" i="1"/>
  <c r="J277" i="1" s="1"/>
  <c r="K277" i="1"/>
  <c r="L277" i="1"/>
  <c r="M277" i="1"/>
  <c r="P277" i="1" s="1"/>
  <c r="N277" i="1"/>
  <c r="O277" i="1" s="1"/>
  <c r="BT277" i="1" s="1"/>
  <c r="D278" i="1"/>
  <c r="E278" i="1" s="1"/>
  <c r="F278" i="1"/>
  <c r="G278" i="1"/>
  <c r="H278" i="1" s="1"/>
  <c r="I278" i="1"/>
  <c r="J278" i="1" s="1"/>
  <c r="K278" i="1"/>
  <c r="L278" i="1"/>
  <c r="M278" i="1"/>
  <c r="N278" i="1"/>
  <c r="O278" i="1" s="1"/>
  <c r="BT278" i="1" s="1"/>
  <c r="D279" i="1"/>
  <c r="E279" i="1" s="1"/>
  <c r="F279" i="1"/>
  <c r="G279" i="1"/>
  <c r="H279" i="1" s="1"/>
  <c r="I279" i="1"/>
  <c r="J279" i="1" s="1"/>
  <c r="K279" i="1"/>
  <c r="L279" i="1"/>
  <c r="M279" i="1"/>
  <c r="T279" i="1" s="1"/>
  <c r="N279" i="1"/>
  <c r="O279" i="1" s="1"/>
  <c r="D280" i="1"/>
  <c r="E280" i="1" s="1"/>
  <c r="F280" i="1"/>
  <c r="G280" i="1"/>
  <c r="H280" i="1" s="1"/>
  <c r="I280" i="1"/>
  <c r="J280" i="1" s="1"/>
  <c r="K280" i="1"/>
  <c r="L280" i="1"/>
  <c r="M280" i="1"/>
  <c r="N280" i="1"/>
  <c r="O280" i="1" s="1"/>
  <c r="D281" i="1"/>
  <c r="E281" i="1" s="1"/>
  <c r="F281" i="1"/>
  <c r="G281" i="1"/>
  <c r="H281" i="1" s="1"/>
  <c r="I281" i="1"/>
  <c r="J281" i="1" s="1"/>
  <c r="K281" i="1"/>
  <c r="L281" i="1"/>
  <c r="M281" i="1"/>
  <c r="P281" i="1" s="1"/>
  <c r="N281" i="1"/>
  <c r="O281" i="1" s="1"/>
  <c r="BT281" i="1" s="1"/>
  <c r="D282" i="1"/>
  <c r="E282" i="1" s="1"/>
  <c r="F282" i="1"/>
  <c r="G282" i="1"/>
  <c r="H282" i="1" s="1"/>
  <c r="I282" i="1"/>
  <c r="J282" i="1" s="1"/>
  <c r="K282" i="1"/>
  <c r="L282" i="1"/>
  <c r="M282" i="1"/>
  <c r="U282" i="1" s="1"/>
  <c r="N282" i="1"/>
  <c r="O282" i="1" s="1"/>
  <c r="D283" i="1"/>
  <c r="E283" i="1" s="1"/>
  <c r="F283" i="1"/>
  <c r="G283" i="1"/>
  <c r="H283" i="1" s="1"/>
  <c r="I283" i="1"/>
  <c r="J283" i="1" s="1"/>
  <c r="K283" i="1"/>
  <c r="L283" i="1"/>
  <c r="M283" i="1"/>
  <c r="N283" i="1"/>
  <c r="O283" i="1" s="1"/>
  <c r="BT283" i="1" s="1"/>
  <c r="D284" i="1"/>
  <c r="E284" i="1" s="1"/>
  <c r="F284" i="1"/>
  <c r="G284" i="1"/>
  <c r="H284" i="1" s="1"/>
  <c r="I284" i="1"/>
  <c r="J284" i="1" s="1"/>
  <c r="K284" i="1"/>
  <c r="L284" i="1"/>
  <c r="M284" i="1"/>
  <c r="T284" i="1" s="1"/>
  <c r="N284" i="1"/>
  <c r="O284" i="1" s="1"/>
  <c r="BT284" i="1" s="1"/>
  <c r="D285" i="1"/>
  <c r="E285" i="1" s="1"/>
  <c r="F285" i="1"/>
  <c r="G285" i="1"/>
  <c r="H285" i="1" s="1"/>
  <c r="I285" i="1"/>
  <c r="J285" i="1" s="1"/>
  <c r="K285" i="1"/>
  <c r="L285" i="1"/>
  <c r="M285" i="1"/>
  <c r="N285" i="1"/>
  <c r="O285" i="1" s="1"/>
  <c r="BT285" i="1" s="1"/>
  <c r="D286" i="1"/>
  <c r="E286" i="1" s="1"/>
  <c r="F286" i="1"/>
  <c r="G286" i="1"/>
  <c r="H286" i="1" s="1"/>
  <c r="I286" i="1"/>
  <c r="J286" i="1" s="1"/>
  <c r="K286" i="1"/>
  <c r="L286" i="1"/>
  <c r="M286" i="1"/>
  <c r="T286" i="1" s="1"/>
  <c r="N286" i="1"/>
  <c r="O286" i="1" s="1"/>
  <c r="BT286" i="1" s="1"/>
  <c r="D287" i="1"/>
  <c r="E287" i="1" s="1"/>
  <c r="F287" i="1"/>
  <c r="G287" i="1"/>
  <c r="H287" i="1" s="1"/>
  <c r="I287" i="1"/>
  <c r="J287" i="1" s="1"/>
  <c r="K287" i="1"/>
  <c r="L287" i="1"/>
  <c r="M287" i="1"/>
  <c r="T287" i="1" s="1"/>
  <c r="N287" i="1"/>
  <c r="O287" i="1" s="1"/>
  <c r="D288" i="1"/>
  <c r="E288" i="1" s="1"/>
  <c r="F288" i="1"/>
  <c r="G288" i="1"/>
  <c r="H288" i="1" s="1"/>
  <c r="I288" i="1"/>
  <c r="J288" i="1" s="1"/>
  <c r="K288" i="1"/>
  <c r="L288" i="1"/>
  <c r="M288" i="1"/>
  <c r="T288" i="1" s="1"/>
  <c r="N288" i="1"/>
  <c r="O288" i="1" s="1"/>
  <c r="D289" i="1"/>
  <c r="E289" i="1" s="1"/>
  <c r="F289" i="1"/>
  <c r="G289" i="1"/>
  <c r="H289" i="1" s="1"/>
  <c r="I289" i="1"/>
  <c r="J289" i="1" s="1"/>
  <c r="K289" i="1"/>
  <c r="L289" i="1"/>
  <c r="M289" i="1"/>
  <c r="N289" i="1"/>
  <c r="O289" i="1" s="1"/>
  <c r="D290" i="1"/>
  <c r="E290" i="1" s="1"/>
  <c r="F290" i="1"/>
  <c r="G290" i="1"/>
  <c r="H290" i="1" s="1"/>
  <c r="I290" i="1"/>
  <c r="J290" i="1" s="1"/>
  <c r="K290" i="1"/>
  <c r="L290" i="1"/>
  <c r="M290" i="1"/>
  <c r="T290" i="1" s="1"/>
  <c r="N290" i="1"/>
  <c r="O290" i="1" s="1"/>
  <c r="BT290" i="1" s="1"/>
  <c r="D291" i="1"/>
  <c r="E291" i="1" s="1"/>
  <c r="F291" i="1"/>
  <c r="G291" i="1"/>
  <c r="H291" i="1" s="1"/>
  <c r="I291" i="1"/>
  <c r="J291" i="1" s="1"/>
  <c r="K291" i="1"/>
  <c r="L291" i="1"/>
  <c r="M291" i="1"/>
  <c r="U291" i="1" s="1"/>
  <c r="N291" i="1"/>
  <c r="O291" i="1" s="1"/>
  <c r="D292" i="1"/>
  <c r="E292" i="1" s="1"/>
  <c r="F292" i="1"/>
  <c r="G292" i="1"/>
  <c r="H292" i="1" s="1"/>
  <c r="I292" i="1"/>
  <c r="J292" i="1" s="1"/>
  <c r="K292" i="1"/>
  <c r="L292" i="1"/>
  <c r="M292" i="1"/>
  <c r="P292" i="1" s="1"/>
  <c r="N292" i="1"/>
  <c r="O292" i="1" s="1"/>
  <c r="D293" i="1"/>
  <c r="E293" i="1" s="1"/>
  <c r="F293" i="1"/>
  <c r="G293" i="1"/>
  <c r="H293" i="1" s="1"/>
  <c r="I293" i="1"/>
  <c r="J293" i="1" s="1"/>
  <c r="K293" i="1"/>
  <c r="L293" i="1"/>
  <c r="M293" i="1"/>
  <c r="P293" i="1" s="1"/>
  <c r="N293" i="1"/>
  <c r="O293" i="1" s="1"/>
  <c r="BT293" i="1" s="1"/>
  <c r="D294" i="1"/>
  <c r="E294" i="1" s="1"/>
  <c r="F294" i="1"/>
  <c r="G294" i="1"/>
  <c r="H294" i="1" s="1"/>
  <c r="I294" i="1"/>
  <c r="J294" i="1" s="1"/>
  <c r="K294" i="1"/>
  <c r="L294" i="1"/>
  <c r="M294" i="1"/>
  <c r="T294" i="1" s="1"/>
  <c r="N294" i="1"/>
  <c r="O294" i="1" s="1"/>
  <c r="BT294" i="1" s="1"/>
  <c r="D295" i="1"/>
  <c r="E295" i="1" s="1"/>
  <c r="F295" i="1"/>
  <c r="G295" i="1"/>
  <c r="H295" i="1" s="1"/>
  <c r="I295" i="1"/>
  <c r="J295" i="1" s="1"/>
  <c r="K295" i="1"/>
  <c r="L295" i="1"/>
  <c r="M295" i="1"/>
  <c r="U295" i="1" s="1"/>
  <c r="N295" i="1"/>
  <c r="O295" i="1" s="1"/>
  <c r="D296" i="1"/>
  <c r="E296" i="1" s="1"/>
  <c r="F296" i="1"/>
  <c r="G296" i="1"/>
  <c r="H296" i="1" s="1"/>
  <c r="I296" i="1"/>
  <c r="J296" i="1" s="1"/>
  <c r="K296" i="1"/>
  <c r="L296" i="1"/>
  <c r="M296" i="1"/>
  <c r="N296" i="1"/>
  <c r="O296" i="1" s="1"/>
  <c r="BT296" i="1" s="1"/>
  <c r="D297" i="1"/>
  <c r="E297" i="1" s="1"/>
  <c r="F297" i="1"/>
  <c r="G297" i="1"/>
  <c r="H297" i="1" s="1"/>
  <c r="I297" i="1"/>
  <c r="J297" i="1" s="1"/>
  <c r="K297" i="1"/>
  <c r="L297" i="1"/>
  <c r="M297" i="1"/>
  <c r="U297" i="1" s="1"/>
  <c r="N297" i="1"/>
  <c r="O297" i="1" s="1"/>
  <c r="D298" i="1"/>
  <c r="E298" i="1" s="1"/>
  <c r="F298" i="1"/>
  <c r="G298" i="1"/>
  <c r="H298" i="1" s="1"/>
  <c r="I298" i="1"/>
  <c r="J298" i="1" s="1"/>
  <c r="K298" i="1"/>
  <c r="L298" i="1"/>
  <c r="M298" i="1"/>
  <c r="T298" i="1" s="1"/>
  <c r="N298" i="1"/>
  <c r="O298" i="1" s="1"/>
  <c r="D299" i="1"/>
  <c r="E299" i="1" s="1"/>
  <c r="F299" i="1"/>
  <c r="G299" i="1"/>
  <c r="H299" i="1" s="1"/>
  <c r="I299" i="1"/>
  <c r="J299" i="1" s="1"/>
  <c r="K299" i="1"/>
  <c r="L299" i="1"/>
  <c r="M299" i="1"/>
  <c r="U299" i="1" s="1"/>
  <c r="N299" i="1"/>
  <c r="O299" i="1" s="1"/>
  <c r="D300" i="1"/>
  <c r="E300" i="1" s="1"/>
  <c r="F300" i="1"/>
  <c r="G300" i="1"/>
  <c r="H300" i="1" s="1"/>
  <c r="I300" i="1"/>
  <c r="J300" i="1" s="1"/>
  <c r="K300" i="1"/>
  <c r="L300" i="1"/>
  <c r="M300" i="1"/>
  <c r="P300" i="1" s="1"/>
  <c r="N300" i="1"/>
  <c r="O300" i="1" s="1"/>
  <c r="D301" i="1"/>
  <c r="E301" i="1" s="1"/>
  <c r="F301" i="1"/>
  <c r="G301" i="1"/>
  <c r="H301" i="1" s="1"/>
  <c r="I301" i="1"/>
  <c r="J301" i="1" s="1"/>
  <c r="K301" i="1"/>
  <c r="L301" i="1"/>
  <c r="M301" i="1"/>
  <c r="P301" i="1" s="1"/>
  <c r="N301" i="1"/>
  <c r="O301" i="1" s="1"/>
  <c r="BT301" i="1" s="1"/>
  <c r="D302" i="1"/>
  <c r="E302" i="1" s="1"/>
  <c r="F302" i="1"/>
  <c r="G302" i="1"/>
  <c r="H302" i="1" s="1"/>
  <c r="I302" i="1"/>
  <c r="J302" i="1" s="1"/>
  <c r="K302" i="1"/>
  <c r="L302" i="1"/>
  <c r="M302" i="1"/>
  <c r="N302" i="1"/>
  <c r="O302" i="1" s="1"/>
  <c r="D303" i="1"/>
  <c r="E303" i="1" s="1"/>
  <c r="F303" i="1"/>
  <c r="G303" i="1"/>
  <c r="H303" i="1" s="1"/>
  <c r="I303" i="1"/>
  <c r="J303" i="1" s="1"/>
  <c r="K303" i="1"/>
  <c r="L303" i="1"/>
  <c r="M303" i="1"/>
  <c r="U303" i="1" s="1"/>
  <c r="N303" i="1"/>
  <c r="O303" i="1" s="1"/>
  <c r="D304" i="1"/>
  <c r="E304" i="1" s="1"/>
  <c r="F304" i="1"/>
  <c r="G304" i="1"/>
  <c r="H304" i="1" s="1"/>
  <c r="I304" i="1"/>
  <c r="J304" i="1" s="1"/>
  <c r="K304" i="1"/>
  <c r="L304" i="1"/>
  <c r="M304" i="1"/>
  <c r="P304" i="1" s="1"/>
  <c r="N304" i="1"/>
  <c r="O304" i="1" s="1"/>
  <c r="BT304" i="1" s="1"/>
  <c r="D305" i="1"/>
  <c r="E305" i="1" s="1"/>
  <c r="F305" i="1"/>
  <c r="G305" i="1"/>
  <c r="H305" i="1" s="1"/>
  <c r="I305" i="1"/>
  <c r="J305" i="1" s="1"/>
  <c r="K305" i="1"/>
  <c r="L305" i="1"/>
  <c r="M305" i="1"/>
  <c r="N305" i="1"/>
  <c r="O305" i="1" s="1"/>
  <c r="BT305" i="1" s="1"/>
  <c r="D306" i="1"/>
  <c r="E306" i="1" s="1"/>
  <c r="F306" i="1"/>
  <c r="G306" i="1"/>
  <c r="H306" i="1" s="1"/>
  <c r="I306" i="1"/>
  <c r="J306" i="1" s="1"/>
  <c r="K306" i="1"/>
  <c r="L306" i="1"/>
  <c r="M306" i="1"/>
  <c r="T306" i="1" s="1"/>
  <c r="N306" i="1"/>
  <c r="O306" i="1" s="1"/>
  <c r="BT306" i="1" s="1"/>
  <c r="D307" i="1"/>
  <c r="E307" i="1" s="1"/>
  <c r="F307" i="1"/>
  <c r="G307" i="1"/>
  <c r="H307" i="1" s="1"/>
  <c r="I307" i="1"/>
  <c r="J307" i="1" s="1"/>
  <c r="K307" i="1"/>
  <c r="L307" i="1"/>
  <c r="M307" i="1"/>
  <c r="N307" i="1"/>
  <c r="O307" i="1" s="1"/>
  <c r="BT307" i="1" s="1"/>
  <c r="D308" i="1"/>
  <c r="E308" i="1" s="1"/>
  <c r="F308" i="1"/>
  <c r="G308" i="1"/>
  <c r="H308" i="1" s="1"/>
  <c r="I308" i="1"/>
  <c r="J308" i="1" s="1"/>
  <c r="K308" i="1"/>
  <c r="L308" i="1"/>
  <c r="M308" i="1"/>
  <c r="P308" i="1" s="1"/>
  <c r="N308" i="1"/>
  <c r="O308" i="1" s="1"/>
  <c r="D309" i="1"/>
  <c r="E309" i="1" s="1"/>
  <c r="F309" i="1"/>
  <c r="G309" i="1"/>
  <c r="H309" i="1" s="1"/>
  <c r="I309" i="1"/>
  <c r="J309" i="1" s="1"/>
  <c r="K309" i="1"/>
  <c r="L309" i="1"/>
  <c r="M309" i="1"/>
  <c r="T309" i="1" s="1"/>
  <c r="N309" i="1"/>
  <c r="O309" i="1" s="1"/>
  <c r="D310" i="1"/>
  <c r="E310" i="1" s="1"/>
  <c r="F310" i="1"/>
  <c r="G310" i="1"/>
  <c r="H310" i="1" s="1"/>
  <c r="I310" i="1"/>
  <c r="J310" i="1" s="1"/>
  <c r="K310" i="1"/>
  <c r="L310" i="1"/>
  <c r="M310" i="1"/>
  <c r="U310" i="1" s="1"/>
  <c r="N310" i="1"/>
  <c r="O310" i="1" s="1"/>
  <c r="BT310" i="1" s="1"/>
  <c r="D311" i="1"/>
  <c r="E311" i="1" s="1"/>
  <c r="F311" i="1"/>
  <c r="G311" i="1"/>
  <c r="H311" i="1" s="1"/>
  <c r="I311" i="1"/>
  <c r="J311" i="1" s="1"/>
  <c r="K311" i="1"/>
  <c r="L311" i="1"/>
  <c r="M311" i="1"/>
  <c r="N311" i="1"/>
  <c r="O311" i="1" s="1"/>
  <c r="D312" i="1"/>
  <c r="E312" i="1" s="1"/>
  <c r="F312" i="1"/>
  <c r="G312" i="1"/>
  <c r="H312" i="1" s="1"/>
  <c r="I312" i="1"/>
  <c r="J312" i="1" s="1"/>
  <c r="K312" i="1"/>
  <c r="L312" i="1"/>
  <c r="M312" i="1"/>
  <c r="P312" i="1" s="1"/>
  <c r="N312" i="1"/>
  <c r="O312" i="1" s="1"/>
  <c r="D313" i="1"/>
  <c r="E313" i="1" s="1"/>
  <c r="F313" i="1"/>
  <c r="G313" i="1"/>
  <c r="H313" i="1" s="1"/>
  <c r="I313" i="1"/>
  <c r="J313" i="1" s="1"/>
  <c r="K313" i="1"/>
  <c r="L313" i="1"/>
  <c r="M313" i="1"/>
  <c r="U313" i="1" s="1"/>
  <c r="N313" i="1"/>
  <c r="O313" i="1" s="1"/>
  <c r="BT313" i="1" s="1"/>
  <c r="D314" i="1"/>
  <c r="E314" i="1" s="1"/>
  <c r="F314" i="1"/>
  <c r="G314" i="1"/>
  <c r="H314" i="1" s="1"/>
  <c r="I314" i="1"/>
  <c r="J314" i="1" s="1"/>
  <c r="K314" i="1"/>
  <c r="L314" i="1"/>
  <c r="M314" i="1"/>
  <c r="T314" i="1" s="1"/>
  <c r="N314" i="1"/>
  <c r="O314" i="1" s="1"/>
  <c r="BT314" i="1" s="1"/>
  <c r="D315" i="1"/>
  <c r="E315" i="1" s="1"/>
  <c r="F315" i="1"/>
  <c r="G315" i="1"/>
  <c r="H315" i="1" s="1"/>
  <c r="I315" i="1"/>
  <c r="J315" i="1" s="1"/>
  <c r="K315" i="1"/>
  <c r="L315" i="1"/>
  <c r="M315" i="1"/>
  <c r="N315" i="1"/>
  <c r="O315" i="1" s="1"/>
  <c r="D316" i="1"/>
  <c r="E316" i="1" s="1"/>
  <c r="F316" i="1"/>
  <c r="G316" i="1"/>
  <c r="H316" i="1" s="1"/>
  <c r="I316" i="1"/>
  <c r="J316" i="1" s="1"/>
  <c r="K316" i="1"/>
  <c r="L316" i="1"/>
  <c r="M316" i="1"/>
  <c r="P316" i="1" s="1"/>
  <c r="N316" i="1"/>
  <c r="O316" i="1" s="1"/>
  <c r="BT316" i="1" s="1"/>
  <c r="D317" i="1"/>
  <c r="E317" i="1" s="1"/>
  <c r="F317" i="1"/>
  <c r="G317" i="1"/>
  <c r="H317" i="1" s="1"/>
  <c r="I317" i="1"/>
  <c r="J317" i="1" s="1"/>
  <c r="K317" i="1"/>
  <c r="L317" i="1"/>
  <c r="M317" i="1"/>
  <c r="P317" i="1" s="1"/>
  <c r="N317" i="1"/>
  <c r="O317" i="1" s="1"/>
  <c r="D318" i="1"/>
  <c r="E318" i="1" s="1"/>
  <c r="F318" i="1"/>
  <c r="G318" i="1"/>
  <c r="H318" i="1" s="1"/>
  <c r="I318" i="1"/>
  <c r="J318" i="1" s="1"/>
  <c r="K318" i="1"/>
  <c r="L318" i="1"/>
  <c r="M318" i="1"/>
  <c r="P318" i="1" s="1"/>
  <c r="N318" i="1"/>
  <c r="O318" i="1" s="1"/>
  <c r="D319" i="1"/>
  <c r="E319" i="1" s="1"/>
  <c r="F319" i="1"/>
  <c r="G319" i="1"/>
  <c r="H319" i="1" s="1"/>
  <c r="I319" i="1"/>
  <c r="J319" i="1" s="1"/>
  <c r="K319" i="1"/>
  <c r="L319" i="1"/>
  <c r="M319" i="1"/>
  <c r="N319" i="1"/>
  <c r="O319" i="1" s="1"/>
  <c r="D320" i="1"/>
  <c r="E320" i="1" s="1"/>
  <c r="F320" i="1"/>
  <c r="G320" i="1"/>
  <c r="H320" i="1" s="1"/>
  <c r="I320" i="1"/>
  <c r="J320" i="1" s="1"/>
  <c r="K320" i="1"/>
  <c r="L320" i="1"/>
  <c r="M320" i="1"/>
  <c r="P320" i="1" s="1"/>
  <c r="N320" i="1"/>
  <c r="O320" i="1" s="1"/>
  <c r="BT320" i="1" s="1"/>
  <c r="D321" i="1"/>
  <c r="E321" i="1" s="1"/>
  <c r="F321" i="1"/>
  <c r="G321" i="1"/>
  <c r="H321" i="1" s="1"/>
  <c r="I321" i="1"/>
  <c r="J321" i="1" s="1"/>
  <c r="K321" i="1"/>
  <c r="L321" i="1"/>
  <c r="M321" i="1"/>
  <c r="P321" i="1" s="1"/>
  <c r="N321" i="1"/>
  <c r="O321" i="1" s="1"/>
  <c r="D322" i="1"/>
  <c r="E322" i="1" s="1"/>
  <c r="F322" i="1"/>
  <c r="G322" i="1"/>
  <c r="H322" i="1" s="1"/>
  <c r="I322" i="1"/>
  <c r="J322" i="1" s="1"/>
  <c r="K322" i="1"/>
  <c r="L322" i="1"/>
  <c r="M322" i="1"/>
  <c r="N322" i="1"/>
  <c r="O322" i="1" s="1"/>
  <c r="BT322" i="1" s="1"/>
  <c r="D323" i="1"/>
  <c r="E323" i="1" s="1"/>
  <c r="F323" i="1"/>
  <c r="G323" i="1"/>
  <c r="H323" i="1" s="1"/>
  <c r="I323" i="1"/>
  <c r="J323" i="1" s="1"/>
  <c r="K323" i="1"/>
  <c r="L323" i="1"/>
  <c r="M323" i="1"/>
  <c r="T323" i="1" s="1"/>
  <c r="N323" i="1"/>
  <c r="O323" i="1" s="1"/>
  <c r="BT323" i="1" s="1"/>
  <c r="D324" i="1"/>
  <c r="E324" i="1" s="1"/>
  <c r="F324" i="1"/>
  <c r="G324" i="1"/>
  <c r="H324" i="1" s="1"/>
  <c r="I324" i="1"/>
  <c r="J324" i="1" s="1"/>
  <c r="K324" i="1"/>
  <c r="L324" i="1"/>
  <c r="M324" i="1"/>
  <c r="U324" i="1" s="1"/>
  <c r="N324" i="1"/>
  <c r="O324" i="1" s="1"/>
  <c r="D325" i="1"/>
  <c r="E325" i="1" s="1"/>
  <c r="F325" i="1"/>
  <c r="G325" i="1"/>
  <c r="H325" i="1" s="1"/>
  <c r="I325" i="1"/>
  <c r="J325" i="1" s="1"/>
  <c r="K325" i="1"/>
  <c r="L325" i="1"/>
  <c r="M325" i="1"/>
  <c r="T325" i="1" s="1"/>
  <c r="N325" i="1"/>
  <c r="O325" i="1" s="1"/>
  <c r="D326" i="1"/>
  <c r="E326" i="1" s="1"/>
  <c r="F326" i="1"/>
  <c r="G326" i="1"/>
  <c r="H326" i="1" s="1"/>
  <c r="I326" i="1"/>
  <c r="J326" i="1" s="1"/>
  <c r="K326" i="1"/>
  <c r="L326" i="1"/>
  <c r="M326" i="1"/>
  <c r="T326" i="1" s="1"/>
  <c r="N326" i="1"/>
  <c r="O326" i="1" s="1"/>
  <c r="BT326" i="1" s="1"/>
  <c r="D327" i="1"/>
  <c r="E327" i="1" s="1"/>
  <c r="F327" i="1"/>
  <c r="G327" i="1"/>
  <c r="H327" i="1" s="1"/>
  <c r="I327" i="1"/>
  <c r="J327" i="1" s="1"/>
  <c r="K327" i="1"/>
  <c r="L327" i="1"/>
  <c r="M327" i="1"/>
  <c r="P327" i="1" s="1"/>
  <c r="N327" i="1"/>
  <c r="O327" i="1" s="1"/>
  <c r="D328" i="1"/>
  <c r="E328" i="1" s="1"/>
  <c r="F328" i="1"/>
  <c r="G328" i="1"/>
  <c r="H328" i="1" s="1"/>
  <c r="I328" i="1"/>
  <c r="J328" i="1" s="1"/>
  <c r="K328" i="1"/>
  <c r="L328" i="1"/>
  <c r="M328" i="1"/>
  <c r="T328" i="1" s="1"/>
  <c r="N328" i="1"/>
  <c r="O328" i="1" s="1"/>
  <c r="BT328" i="1" s="1"/>
  <c r="D329" i="1"/>
  <c r="E329" i="1" s="1"/>
  <c r="F329" i="1"/>
  <c r="G329" i="1"/>
  <c r="H329" i="1" s="1"/>
  <c r="I329" i="1"/>
  <c r="J329" i="1" s="1"/>
  <c r="K329" i="1"/>
  <c r="L329" i="1"/>
  <c r="M329" i="1"/>
  <c r="T329" i="1" s="1"/>
  <c r="N329" i="1"/>
  <c r="O329" i="1" s="1"/>
  <c r="BT329" i="1" s="1"/>
  <c r="D330" i="1"/>
  <c r="E330" i="1" s="1"/>
  <c r="F330" i="1"/>
  <c r="G330" i="1"/>
  <c r="H330" i="1" s="1"/>
  <c r="I330" i="1"/>
  <c r="J330" i="1" s="1"/>
  <c r="K330" i="1"/>
  <c r="L330" i="1"/>
  <c r="M330" i="1"/>
  <c r="N330" i="1"/>
  <c r="O330" i="1" s="1"/>
  <c r="BT330" i="1" s="1"/>
  <c r="D331" i="1"/>
  <c r="E331" i="1" s="1"/>
  <c r="F331" i="1"/>
  <c r="G331" i="1"/>
  <c r="H331" i="1" s="1"/>
  <c r="I331" i="1"/>
  <c r="J331" i="1" s="1"/>
  <c r="K331" i="1"/>
  <c r="L331" i="1"/>
  <c r="M331" i="1"/>
  <c r="T331" i="1" s="1"/>
  <c r="N331" i="1"/>
  <c r="O331" i="1" s="1"/>
  <c r="BT331" i="1" s="1"/>
  <c r="D332" i="1"/>
  <c r="E332" i="1" s="1"/>
  <c r="F332" i="1"/>
  <c r="G332" i="1"/>
  <c r="H332" i="1" s="1"/>
  <c r="I332" i="1"/>
  <c r="J332" i="1" s="1"/>
  <c r="K332" i="1"/>
  <c r="L332" i="1"/>
  <c r="M332" i="1"/>
  <c r="N332" i="1"/>
  <c r="O332" i="1" s="1"/>
  <c r="BT332" i="1" s="1"/>
  <c r="D333" i="1"/>
  <c r="E333" i="1" s="1"/>
  <c r="F333" i="1"/>
  <c r="G333" i="1"/>
  <c r="H333" i="1" s="1"/>
  <c r="I333" i="1"/>
  <c r="J333" i="1" s="1"/>
  <c r="K333" i="1"/>
  <c r="L333" i="1"/>
  <c r="M333" i="1"/>
  <c r="T333" i="1" s="1"/>
  <c r="N333" i="1"/>
  <c r="O333" i="1" s="1"/>
  <c r="BT333" i="1" s="1"/>
  <c r="D334" i="1"/>
  <c r="E334" i="1" s="1"/>
  <c r="F334" i="1"/>
  <c r="G334" i="1"/>
  <c r="H334" i="1" s="1"/>
  <c r="I334" i="1"/>
  <c r="J334" i="1" s="1"/>
  <c r="K334" i="1"/>
  <c r="L334" i="1"/>
  <c r="M334" i="1"/>
  <c r="P334" i="1" s="1"/>
  <c r="N334" i="1"/>
  <c r="O334" i="1" s="1"/>
  <c r="BT334" i="1" s="1"/>
  <c r="D335" i="1"/>
  <c r="E335" i="1" s="1"/>
  <c r="F335" i="1"/>
  <c r="G335" i="1"/>
  <c r="H335" i="1" s="1"/>
  <c r="I335" i="1"/>
  <c r="J335" i="1" s="1"/>
  <c r="K335" i="1"/>
  <c r="L335" i="1"/>
  <c r="M335" i="1"/>
  <c r="P335" i="1" s="1"/>
  <c r="N335" i="1"/>
  <c r="O335" i="1" s="1"/>
  <c r="D336" i="1"/>
  <c r="E336" i="1" s="1"/>
  <c r="F336" i="1"/>
  <c r="G336" i="1"/>
  <c r="H336" i="1" s="1"/>
  <c r="I336" i="1"/>
  <c r="J336" i="1" s="1"/>
  <c r="K336" i="1"/>
  <c r="L336" i="1"/>
  <c r="M336" i="1"/>
  <c r="N336" i="1"/>
  <c r="O336" i="1" s="1"/>
  <c r="BT336" i="1" s="1"/>
  <c r="D337" i="1"/>
  <c r="E337" i="1" s="1"/>
  <c r="F337" i="1"/>
  <c r="G337" i="1"/>
  <c r="H337" i="1" s="1"/>
  <c r="I337" i="1"/>
  <c r="J337" i="1" s="1"/>
  <c r="K337" i="1"/>
  <c r="L337" i="1"/>
  <c r="M337" i="1"/>
  <c r="T337" i="1" s="1"/>
  <c r="N337" i="1"/>
  <c r="O337" i="1" s="1"/>
  <c r="D338" i="1"/>
  <c r="E338" i="1" s="1"/>
  <c r="F338" i="1"/>
  <c r="G338" i="1"/>
  <c r="H338" i="1" s="1"/>
  <c r="I338" i="1"/>
  <c r="J338" i="1" s="1"/>
  <c r="K338" i="1"/>
  <c r="L338" i="1"/>
  <c r="M338" i="1"/>
  <c r="U338" i="1" s="1"/>
  <c r="N338" i="1"/>
  <c r="O338" i="1" s="1"/>
  <c r="D339" i="1"/>
  <c r="E339" i="1" s="1"/>
  <c r="F339" i="1"/>
  <c r="G339" i="1"/>
  <c r="H339" i="1" s="1"/>
  <c r="I339" i="1"/>
  <c r="J339" i="1" s="1"/>
  <c r="K339" i="1"/>
  <c r="L339" i="1"/>
  <c r="M339" i="1"/>
  <c r="P339" i="1" s="1"/>
  <c r="N339" i="1"/>
  <c r="O339" i="1" s="1"/>
  <c r="BT339" i="1" s="1"/>
  <c r="D340" i="1"/>
  <c r="E340" i="1" s="1"/>
  <c r="F340" i="1"/>
  <c r="G340" i="1"/>
  <c r="H340" i="1" s="1"/>
  <c r="I340" i="1"/>
  <c r="J340" i="1" s="1"/>
  <c r="K340" i="1"/>
  <c r="L340" i="1"/>
  <c r="M340" i="1"/>
  <c r="U340" i="1" s="1"/>
  <c r="N340" i="1"/>
  <c r="O340" i="1" s="1"/>
  <c r="BT340" i="1" s="1"/>
  <c r="D341" i="1"/>
  <c r="E341" i="1" s="1"/>
  <c r="F341" i="1"/>
  <c r="G341" i="1"/>
  <c r="H341" i="1" s="1"/>
  <c r="I341" i="1"/>
  <c r="J341" i="1" s="1"/>
  <c r="K341" i="1"/>
  <c r="L341" i="1"/>
  <c r="M341" i="1"/>
  <c r="U341" i="1" s="1"/>
  <c r="N341" i="1"/>
  <c r="O341" i="1" s="1"/>
  <c r="D342" i="1"/>
  <c r="E342" i="1" s="1"/>
  <c r="F342" i="1"/>
  <c r="G342" i="1"/>
  <c r="H342" i="1" s="1"/>
  <c r="I342" i="1"/>
  <c r="J342" i="1" s="1"/>
  <c r="K342" i="1"/>
  <c r="L342" i="1"/>
  <c r="M342" i="1"/>
  <c r="U342" i="1" s="1"/>
  <c r="N342" i="1"/>
  <c r="O342" i="1" s="1"/>
  <c r="D343" i="1"/>
  <c r="E343" i="1" s="1"/>
  <c r="F343" i="1"/>
  <c r="G343" i="1"/>
  <c r="H343" i="1" s="1"/>
  <c r="I343" i="1"/>
  <c r="J343" i="1" s="1"/>
  <c r="K343" i="1"/>
  <c r="L343" i="1"/>
  <c r="M343" i="1"/>
  <c r="P343" i="1" s="1"/>
  <c r="N343" i="1"/>
  <c r="O343" i="1" s="1"/>
  <c r="D344" i="1"/>
  <c r="E344" i="1" s="1"/>
  <c r="F344" i="1"/>
  <c r="G344" i="1"/>
  <c r="H344" i="1" s="1"/>
  <c r="I344" i="1"/>
  <c r="J344" i="1" s="1"/>
  <c r="K344" i="1"/>
  <c r="L344" i="1"/>
  <c r="M344" i="1"/>
  <c r="T344" i="1" s="1"/>
  <c r="N344" i="1"/>
  <c r="O344" i="1" s="1"/>
  <c r="BT344" i="1" s="1"/>
  <c r="D345" i="1"/>
  <c r="E345" i="1" s="1"/>
  <c r="F345" i="1"/>
  <c r="G345" i="1"/>
  <c r="H345" i="1" s="1"/>
  <c r="I345" i="1"/>
  <c r="J345" i="1" s="1"/>
  <c r="K345" i="1"/>
  <c r="L345" i="1"/>
  <c r="M345" i="1"/>
  <c r="U345" i="1" s="1"/>
  <c r="N345" i="1"/>
  <c r="O345" i="1" s="1"/>
  <c r="BT345" i="1" s="1"/>
  <c r="D346" i="1"/>
  <c r="E346" i="1" s="1"/>
  <c r="F346" i="1"/>
  <c r="G346" i="1"/>
  <c r="H346" i="1" s="1"/>
  <c r="I346" i="1"/>
  <c r="J346" i="1" s="1"/>
  <c r="K346" i="1"/>
  <c r="L346" i="1"/>
  <c r="M346" i="1"/>
  <c r="U346" i="1" s="1"/>
  <c r="N346" i="1"/>
  <c r="O346" i="1" s="1"/>
  <c r="D347" i="1"/>
  <c r="E347" i="1" s="1"/>
  <c r="F347" i="1"/>
  <c r="G347" i="1"/>
  <c r="H347" i="1" s="1"/>
  <c r="I347" i="1"/>
  <c r="J347" i="1" s="1"/>
  <c r="K347" i="1"/>
  <c r="L347" i="1"/>
  <c r="M347" i="1"/>
  <c r="U347" i="1" s="1"/>
  <c r="N347" i="1"/>
  <c r="O347" i="1" s="1"/>
  <c r="BT347" i="1" s="1"/>
  <c r="D348" i="1"/>
  <c r="E348" i="1" s="1"/>
  <c r="F348" i="1"/>
  <c r="G348" i="1"/>
  <c r="H348" i="1" s="1"/>
  <c r="I348" i="1"/>
  <c r="J348" i="1" s="1"/>
  <c r="K348" i="1"/>
  <c r="L348" i="1"/>
  <c r="M348" i="1"/>
  <c r="T348" i="1" s="1"/>
  <c r="N348" i="1"/>
  <c r="O348" i="1" s="1"/>
  <c r="D349" i="1"/>
  <c r="E349" i="1" s="1"/>
  <c r="F349" i="1"/>
  <c r="G349" i="1"/>
  <c r="H349" i="1" s="1"/>
  <c r="I349" i="1"/>
  <c r="J349" i="1" s="1"/>
  <c r="K349" i="1"/>
  <c r="L349" i="1"/>
  <c r="M349" i="1"/>
  <c r="T349" i="1" s="1"/>
  <c r="N349" i="1"/>
  <c r="O349" i="1" s="1"/>
  <c r="BT349" i="1" s="1"/>
  <c r="D350" i="1"/>
  <c r="E350" i="1" s="1"/>
  <c r="F350" i="1"/>
  <c r="G350" i="1"/>
  <c r="H350" i="1" s="1"/>
  <c r="I350" i="1"/>
  <c r="J350" i="1" s="1"/>
  <c r="K350" i="1"/>
  <c r="L350" i="1"/>
  <c r="M350" i="1"/>
  <c r="N350" i="1"/>
  <c r="O350" i="1" s="1"/>
  <c r="BT350" i="1" s="1"/>
  <c r="D351" i="1"/>
  <c r="E351" i="1" s="1"/>
  <c r="F351" i="1"/>
  <c r="G351" i="1"/>
  <c r="H351" i="1" s="1"/>
  <c r="I351" i="1"/>
  <c r="J351" i="1" s="1"/>
  <c r="K351" i="1"/>
  <c r="L351" i="1"/>
  <c r="M351" i="1"/>
  <c r="N351" i="1"/>
  <c r="O351" i="1" s="1"/>
  <c r="D352" i="1"/>
  <c r="E352" i="1" s="1"/>
  <c r="F352" i="1"/>
  <c r="G352" i="1"/>
  <c r="H352" i="1" s="1"/>
  <c r="I352" i="1"/>
  <c r="J352" i="1" s="1"/>
  <c r="K352" i="1"/>
  <c r="L352" i="1"/>
  <c r="M352" i="1"/>
  <c r="N352" i="1"/>
  <c r="O352" i="1" s="1"/>
  <c r="BT352" i="1" s="1"/>
  <c r="D353" i="1"/>
  <c r="E353" i="1" s="1"/>
  <c r="F353" i="1"/>
  <c r="G353" i="1"/>
  <c r="H353" i="1" s="1"/>
  <c r="I353" i="1"/>
  <c r="J353" i="1" s="1"/>
  <c r="K353" i="1"/>
  <c r="L353" i="1"/>
  <c r="M353" i="1"/>
  <c r="P353" i="1" s="1"/>
  <c r="N353" i="1"/>
  <c r="O353" i="1" s="1"/>
  <c r="BT353" i="1" s="1"/>
  <c r="D354" i="1"/>
  <c r="E354" i="1" s="1"/>
  <c r="F354" i="1"/>
  <c r="G354" i="1"/>
  <c r="H354" i="1" s="1"/>
  <c r="I354" i="1"/>
  <c r="J354" i="1" s="1"/>
  <c r="K354" i="1"/>
  <c r="L354" i="1"/>
  <c r="M354" i="1"/>
  <c r="T354" i="1" s="1"/>
  <c r="N354" i="1"/>
  <c r="O354" i="1" s="1"/>
  <c r="D355" i="1"/>
  <c r="E355" i="1" s="1"/>
  <c r="F355" i="1"/>
  <c r="G355" i="1"/>
  <c r="H355" i="1" s="1"/>
  <c r="I355" i="1"/>
  <c r="J355" i="1" s="1"/>
  <c r="K355" i="1"/>
  <c r="L355" i="1"/>
  <c r="M355" i="1"/>
  <c r="U355" i="1" s="1"/>
  <c r="N355" i="1"/>
  <c r="O355" i="1" s="1"/>
  <c r="BT355" i="1" s="1"/>
  <c r="D356" i="1"/>
  <c r="E356" i="1" s="1"/>
  <c r="F356" i="1"/>
  <c r="G356" i="1"/>
  <c r="H356" i="1" s="1"/>
  <c r="I356" i="1"/>
  <c r="J356" i="1" s="1"/>
  <c r="K356" i="1"/>
  <c r="L356" i="1"/>
  <c r="M356" i="1"/>
  <c r="N356" i="1"/>
  <c r="O356" i="1" s="1"/>
  <c r="BT356" i="1" s="1"/>
  <c r="D357" i="1"/>
  <c r="E357" i="1" s="1"/>
  <c r="F357" i="1"/>
  <c r="G357" i="1"/>
  <c r="H357" i="1" s="1"/>
  <c r="I357" i="1"/>
  <c r="J357" i="1" s="1"/>
  <c r="K357" i="1"/>
  <c r="L357" i="1"/>
  <c r="M357" i="1"/>
  <c r="N357" i="1"/>
  <c r="O357" i="1" s="1"/>
  <c r="BT357" i="1" s="1"/>
  <c r="D358" i="1"/>
  <c r="E358" i="1" s="1"/>
  <c r="F358" i="1"/>
  <c r="G358" i="1"/>
  <c r="H358" i="1" s="1"/>
  <c r="I358" i="1"/>
  <c r="J358" i="1" s="1"/>
  <c r="K358" i="1"/>
  <c r="L358" i="1"/>
  <c r="M358" i="1"/>
  <c r="N358" i="1"/>
  <c r="O358" i="1" s="1"/>
  <c r="BT358" i="1" s="1"/>
  <c r="D359" i="1"/>
  <c r="E359" i="1" s="1"/>
  <c r="F359" i="1"/>
  <c r="G359" i="1"/>
  <c r="H359" i="1" s="1"/>
  <c r="I359" i="1"/>
  <c r="J359" i="1" s="1"/>
  <c r="K359" i="1"/>
  <c r="L359" i="1"/>
  <c r="M359" i="1"/>
  <c r="N359" i="1"/>
  <c r="O359" i="1" s="1"/>
  <c r="BL359" i="1" s="1"/>
  <c r="D360" i="1"/>
  <c r="E360" i="1" s="1"/>
  <c r="F360" i="1"/>
  <c r="G360" i="1"/>
  <c r="H360" i="1" s="1"/>
  <c r="I360" i="1"/>
  <c r="J360" i="1" s="1"/>
  <c r="K360" i="1"/>
  <c r="L360" i="1"/>
  <c r="M360" i="1"/>
  <c r="N360" i="1"/>
  <c r="O360" i="1" s="1"/>
  <c r="BT360" i="1" s="1"/>
  <c r="D361" i="1"/>
  <c r="E361" i="1" s="1"/>
  <c r="F361" i="1"/>
  <c r="G361" i="1"/>
  <c r="H361" i="1" s="1"/>
  <c r="I361" i="1"/>
  <c r="J361" i="1" s="1"/>
  <c r="K361" i="1"/>
  <c r="L361" i="1"/>
  <c r="M361" i="1"/>
  <c r="P361" i="1" s="1"/>
  <c r="N361" i="1"/>
  <c r="O361" i="1" s="1"/>
  <c r="BT361" i="1" s="1"/>
  <c r="D362" i="1"/>
  <c r="E362" i="1" s="1"/>
  <c r="F362" i="1"/>
  <c r="G362" i="1"/>
  <c r="H362" i="1" s="1"/>
  <c r="I362" i="1"/>
  <c r="J362" i="1" s="1"/>
  <c r="K362" i="1"/>
  <c r="L362" i="1"/>
  <c r="M362" i="1"/>
  <c r="U362" i="1" s="1"/>
  <c r="N362" i="1"/>
  <c r="O362" i="1" s="1"/>
  <c r="BT362" i="1" s="1"/>
  <c r="D363" i="1"/>
  <c r="E363" i="1" s="1"/>
  <c r="F363" i="1"/>
  <c r="G363" i="1"/>
  <c r="H363" i="1" s="1"/>
  <c r="I363" i="1"/>
  <c r="J363" i="1" s="1"/>
  <c r="K363" i="1"/>
  <c r="L363" i="1"/>
  <c r="M363" i="1"/>
  <c r="N363" i="1"/>
  <c r="O363" i="1" s="1"/>
  <c r="BT363" i="1" s="1"/>
  <c r="D364" i="1"/>
  <c r="E364" i="1" s="1"/>
  <c r="F364" i="1"/>
  <c r="G364" i="1"/>
  <c r="H364" i="1" s="1"/>
  <c r="I364" i="1"/>
  <c r="J364" i="1" s="1"/>
  <c r="K364" i="1"/>
  <c r="L364" i="1"/>
  <c r="M364" i="1"/>
  <c r="T364" i="1" s="1"/>
  <c r="N364" i="1"/>
  <c r="O364" i="1" s="1"/>
  <c r="BT364" i="1" s="1"/>
  <c r="D365" i="1"/>
  <c r="E365" i="1" s="1"/>
  <c r="F365" i="1"/>
  <c r="G365" i="1"/>
  <c r="H365" i="1" s="1"/>
  <c r="I365" i="1"/>
  <c r="J365" i="1" s="1"/>
  <c r="K365" i="1"/>
  <c r="L365" i="1"/>
  <c r="M365" i="1"/>
  <c r="T365" i="1" s="1"/>
  <c r="N365" i="1"/>
  <c r="O365" i="1" s="1"/>
  <c r="BT365" i="1" s="1"/>
  <c r="D366" i="1"/>
  <c r="E366" i="1" s="1"/>
  <c r="F366" i="1"/>
  <c r="G366" i="1"/>
  <c r="H366" i="1" s="1"/>
  <c r="I366" i="1"/>
  <c r="J366" i="1" s="1"/>
  <c r="K366" i="1"/>
  <c r="L366" i="1"/>
  <c r="M366" i="1"/>
  <c r="N366" i="1"/>
  <c r="O366" i="1" s="1"/>
  <c r="BT366" i="1" s="1"/>
  <c r="D367" i="1"/>
  <c r="E367" i="1" s="1"/>
  <c r="F367" i="1"/>
  <c r="G367" i="1"/>
  <c r="H367" i="1" s="1"/>
  <c r="I367" i="1"/>
  <c r="J367" i="1" s="1"/>
  <c r="K367" i="1"/>
  <c r="L367" i="1"/>
  <c r="M367" i="1"/>
  <c r="T367" i="1" s="1"/>
  <c r="N367" i="1"/>
  <c r="O367" i="1" s="1"/>
  <c r="BO367" i="1" s="1"/>
  <c r="D368" i="1"/>
  <c r="E368" i="1" s="1"/>
  <c r="F368" i="1"/>
  <c r="G368" i="1"/>
  <c r="H368" i="1" s="1"/>
  <c r="I368" i="1"/>
  <c r="J368" i="1" s="1"/>
  <c r="K368" i="1"/>
  <c r="L368" i="1"/>
  <c r="M368" i="1"/>
  <c r="P368" i="1" s="1"/>
  <c r="N368" i="1"/>
  <c r="O368" i="1" s="1"/>
  <c r="BT368" i="1" s="1"/>
  <c r="D369" i="1"/>
  <c r="E369" i="1" s="1"/>
  <c r="F369" i="1"/>
  <c r="G369" i="1"/>
  <c r="H369" i="1" s="1"/>
  <c r="I369" i="1"/>
  <c r="J369" i="1" s="1"/>
  <c r="K369" i="1"/>
  <c r="L369" i="1"/>
  <c r="M369" i="1"/>
  <c r="P369" i="1" s="1"/>
  <c r="N369" i="1"/>
  <c r="O369" i="1" s="1"/>
  <c r="BT369" i="1" s="1"/>
  <c r="D370" i="1"/>
  <c r="E370" i="1" s="1"/>
  <c r="F370" i="1"/>
  <c r="G370" i="1"/>
  <c r="H370" i="1" s="1"/>
  <c r="I370" i="1"/>
  <c r="J370" i="1" s="1"/>
  <c r="K370" i="1"/>
  <c r="L370" i="1"/>
  <c r="M370" i="1"/>
  <c r="P370" i="1" s="1"/>
  <c r="N370" i="1"/>
  <c r="O370" i="1" s="1"/>
  <c r="BT370" i="1" s="1"/>
  <c r="D371" i="1"/>
  <c r="E371" i="1" s="1"/>
  <c r="F371" i="1"/>
  <c r="G371" i="1"/>
  <c r="H371" i="1" s="1"/>
  <c r="I371" i="1"/>
  <c r="J371" i="1" s="1"/>
  <c r="K371" i="1"/>
  <c r="L371" i="1"/>
  <c r="M371" i="1"/>
  <c r="P371" i="1" s="1"/>
  <c r="N371" i="1"/>
  <c r="O371" i="1" s="1"/>
  <c r="BT371" i="1" s="1"/>
  <c r="D372" i="1"/>
  <c r="E372" i="1" s="1"/>
  <c r="F372" i="1"/>
  <c r="G372" i="1"/>
  <c r="H372" i="1" s="1"/>
  <c r="I372" i="1"/>
  <c r="J372" i="1" s="1"/>
  <c r="K372" i="1"/>
  <c r="L372" i="1"/>
  <c r="M372" i="1"/>
  <c r="N372" i="1"/>
  <c r="O372" i="1" s="1"/>
  <c r="BT372" i="1" s="1"/>
  <c r="D373" i="1"/>
  <c r="E373" i="1" s="1"/>
  <c r="F373" i="1"/>
  <c r="G373" i="1"/>
  <c r="H373" i="1" s="1"/>
  <c r="I373" i="1"/>
  <c r="J373" i="1" s="1"/>
  <c r="K373" i="1"/>
  <c r="L373" i="1"/>
  <c r="M373" i="1"/>
  <c r="T373" i="1" s="1"/>
  <c r="N373" i="1"/>
  <c r="O373" i="1" s="1"/>
  <c r="BT373" i="1" s="1"/>
  <c r="D374" i="1"/>
  <c r="E374" i="1" s="1"/>
  <c r="F374" i="1"/>
  <c r="G374" i="1"/>
  <c r="H374" i="1" s="1"/>
  <c r="I374" i="1"/>
  <c r="J374" i="1" s="1"/>
  <c r="K374" i="1"/>
  <c r="L374" i="1"/>
  <c r="M374" i="1"/>
  <c r="U374" i="1" s="1"/>
  <c r="N374" i="1"/>
  <c r="O374" i="1" s="1"/>
  <c r="BT374" i="1" s="1"/>
  <c r="D375" i="1"/>
  <c r="E375" i="1" s="1"/>
  <c r="F375" i="1"/>
  <c r="G375" i="1"/>
  <c r="H375" i="1" s="1"/>
  <c r="I375" i="1"/>
  <c r="J375" i="1" s="1"/>
  <c r="K375" i="1"/>
  <c r="L375" i="1"/>
  <c r="M375" i="1"/>
  <c r="T375" i="1" s="1"/>
  <c r="N375" i="1"/>
  <c r="O375" i="1" s="1"/>
  <c r="BL375" i="1" s="1"/>
  <c r="D376" i="1"/>
  <c r="E376" i="1" s="1"/>
  <c r="F376" i="1"/>
  <c r="G376" i="1"/>
  <c r="H376" i="1" s="1"/>
  <c r="I376" i="1"/>
  <c r="J376" i="1" s="1"/>
  <c r="K376" i="1"/>
  <c r="L376" i="1"/>
  <c r="M376" i="1"/>
  <c r="U376" i="1" s="1"/>
  <c r="N376" i="1"/>
  <c r="O376" i="1" s="1"/>
  <c r="BT376" i="1" s="1"/>
  <c r="D377" i="1"/>
  <c r="E377" i="1" s="1"/>
  <c r="F377" i="1"/>
  <c r="G377" i="1"/>
  <c r="H377" i="1" s="1"/>
  <c r="I377" i="1"/>
  <c r="J377" i="1" s="1"/>
  <c r="K377" i="1"/>
  <c r="L377" i="1"/>
  <c r="M377" i="1"/>
  <c r="U377" i="1" s="1"/>
  <c r="N377" i="1"/>
  <c r="O377" i="1" s="1"/>
  <c r="BT377" i="1" s="1"/>
  <c r="D378" i="1"/>
  <c r="E378" i="1" s="1"/>
  <c r="F378" i="1"/>
  <c r="G378" i="1"/>
  <c r="H378" i="1" s="1"/>
  <c r="I378" i="1"/>
  <c r="J378" i="1" s="1"/>
  <c r="K378" i="1"/>
  <c r="L378" i="1"/>
  <c r="M378" i="1"/>
  <c r="U378" i="1" s="1"/>
  <c r="N378" i="1"/>
  <c r="O378" i="1" s="1"/>
  <c r="D379" i="1"/>
  <c r="E379" i="1" s="1"/>
  <c r="F379" i="1"/>
  <c r="G379" i="1"/>
  <c r="H379" i="1" s="1"/>
  <c r="I379" i="1"/>
  <c r="J379" i="1" s="1"/>
  <c r="K379" i="1"/>
  <c r="L379" i="1"/>
  <c r="M379" i="1"/>
  <c r="U379" i="1" s="1"/>
  <c r="N379" i="1"/>
  <c r="O379" i="1" s="1"/>
  <c r="BT379" i="1" s="1"/>
  <c r="D380" i="1"/>
  <c r="E380" i="1" s="1"/>
  <c r="F380" i="1"/>
  <c r="G380" i="1"/>
  <c r="H380" i="1" s="1"/>
  <c r="I380" i="1"/>
  <c r="J380" i="1" s="1"/>
  <c r="K380" i="1"/>
  <c r="L380" i="1"/>
  <c r="M380" i="1"/>
  <c r="T380" i="1" s="1"/>
  <c r="N380" i="1"/>
  <c r="O380" i="1" s="1"/>
  <c r="BT380" i="1" s="1"/>
  <c r="D381" i="1"/>
  <c r="E381" i="1" s="1"/>
  <c r="F381" i="1"/>
  <c r="G381" i="1"/>
  <c r="H381" i="1" s="1"/>
  <c r="I381" i="1"/>
  <c r="J381" i="1" s="1"/>
  <c r="K381" i="1"/>
  <c r="L381" i="1"/>
  <c r="M381" i="1"/>
  <c r="N381" i="1"/>
  <c r="O381" i="1" s="1"/>
  <c r="BT381" i="1" s="1"/>
  <c r="D382" i="1"/>
  <c r="E382" i="1" s="1"/>
  <c r="F382" i="1"/>
  <c r="G382" i="1"/>
  <c r="H382" i="1" s="1"/>
  <c r="I382" i="1"/>
  <c r="J382" i="1" s="1"/>
  <c r="K382" i="1"/>
  <c r="L382" i="1"/>
  <c r="M382" i="1"/>
  <c r="P382" i="1" s="1"/>
  <c r="N382" i="1"/>
  <c r="O382" i="1" s="1"/>
  <c r="BT382" i="1" s="1"/>
  <c r="D383" i="1"/>
  <c r="E383" i="1" s="1"/>
  <c r="F383" i="1"/>
  <c r="G383" i="1"/>
  <c r="H383" i="1" s="1"/>
  <c r="AI383" i="1" s="1"/>
  <c r="I383" i="1"/>
  <c r="J383" i="1" s="1"/>
  <c r="K383" i="1"/>
  <c r="L383" i="1"/>
  <c r="M383" i="1"/>
  <c r="T383" i="1" s="1"/>
  <c r="N383" i="1"/>
  <c r="O383" i="1" s="1"/>
  <c r="BL383" i="1" s="1"/>
  <c r="D384" i="1"/>
  <c r="E384" i="1" s="1"/>
  <c r="F384" i="1"/>
  <c r="G384" i="1"/>
  <c r="H384" i="1" s="1"/>
  <c r="I384" i="1"/>
  <c r="J384" i="1" s="1"/>
  <c r="K384" i="1"/>
  <c r="L384" i="1"/>
  <c r="M384" i="1"/>
  <c r="T384" i="1" s="1"/>
  <c r="N384" i="1"/>
  <c r="O384" i="1" s="1"/>
  <c r="BT384" i="1" s="1"/>
  <c r="D385" i="1"/>
  <c r="E385" i="1" s="1"/>
  <c r="F385" i="1"/>
  <c r="G385" i="1"/>
  <c r="H385" i="1" s="1"/>
  <c r="I385" i="1"/>
  <c r="J385" i="1" s="1"/>
  <c r="K385" i="1"/>
  <c r="L385" i="1"/>
  <c r="M385" i="1"/>
  <c r="U385" i="1" s="1"/>
  <c r="N385" i="1"/>
  <c r="O385" i="1" s="1"/>
  <c r="BT385" i="1" s="1"/>
  <c r="D386" i="1"/>
  <c r="E386" i="1" s="1"/>
  <c r="F386" i="1"/>
  <c r="G386" i="1"/>
  <c r="H386" i="1" s="1"/>
  <c r="I386" i="1"/>
  <c r="J386" i="1" s="1"/>
  <c r="K386" i="1"/>
  <c r="L386" i="1"/>
  <c r="M386" i="1"/>
  <c r="N386" i="1"/>
  <c r="O386" i="1" s="1"/>
  <c r="D387" i="1"/>
  <c r="E387" i="1" s="1"/>
  <c r="F387" i="1"/>
  <c r="G387" i="1"/>
  <c r="H387" i="1" s="1"/>
  <c r="I387" i="1"/>
  <c r="J387" i="1" s="1"/>
  <c r="K387" i="1"/>
  <c r="L387" i="1"/>
  <c r="M387" i="1"/>
  <c r="P387" i="1" s="1"/>
  <c r="N387" i="1"/>
  <c r="O387" i="1" s="1"/>
  <c r="BT387" i="1" s="1"/>
  <c r="D388" i="1"/>
  <c r="E388" i="1" s="1"/>
  <c r="F388" i="1"/>
  <c r="G388" i="1"/>
  <c r="H388" i="1" s="1"/>
  <c r="I388" i="1"/>
  <c r="J388" i="1" s="1"/>
  <c r="K388" i="1"/>
  <c r="L388" i="1"/>
  <c r="M388" i="1"/>
  <c r="U388" i="1" s="1"/>
  <c r="N388" i="1"/>
  <c r="O388" i="1" s="1"/>
  <c r="BT388" i="1" s="1"/>
  <c r="D389" i="1"/>
  <c r="E389" i="1" s="1"/>
  <c r="F389" i="1"/>
  <c r="G389" i="1"/>
  <c r="H389" i="1" s="1"/>
  <c r="I389" i="1"/>
  <c r="J389" i="1" s="1"/>
  <c r="K389" i="1"/>
  <c r="L389" i="1"/>
  <c r="M389" i="1"/>
  <c r="U389" i="1" s="1"/>
  <c r="N389" i="1"/>
  <c r="O389" i="1" s="1"/>
  <c r="D390" i="1"/>
  <c r="E390" i="1" s="1"/>
  <c r="F390" i="1"/>
  <c r="G390" i="1"/>
  <c r="H390" i="1" s="1"/>
  <c r="I390" i="1"/>
  <c r="J390" i="1" s="1"/>
  <c r="K390" i="1"/>
  <c r="L390" i="1"/>
  <c r="M390" i="1"/>
  <c r="P390" i="1" s="1"/>
  <c r="N390" i="1"/>
  <c r="O390" i="1" s="1"/>
  <c r="BT390" i="1" s="1"/>
  <c r="D391" i="1"/>
  <c r="E391" i="1" s="1"/>
  <c r="F391" i="1"/>
  <c r="G391" i="1"/>
  <c r="H391" i="1" s="1"/>
  <c r="AI391" i="1" s="1"/>
  <c r="I391" i="1"/>
  <c r="J391" i="1" s="1"/>
  <c r="K391" i="1"/>
  <c r="L391" i="1"/>
  <c r="M391" i="1"/>
  <c r="T391" i="1" s="1"/>
  <c r="N391" i="1"/>
  <c r="O391" i="1" s="1"/>
  <c r="BL391" i="1" s="1"/>
  <c r="D392" i="1"/>
  <c r="E392" i="1" s="1"/>
  <c r="AA392" i="1" s="1"/>
  <c r="F392" i="1"/>
  <c r="G392" i="1"/>
  <c r="H392" i="1" s="1"/>
  <c r="I392" i="1"/>
  <c r="J392" i="1" s="1"/>
  <c r="K392" i="1"/>
  <c r="L392" i="1"/>
  <c r="M392" i="1"/>
  <c r="N392" i="1"/>
  <c r="O392" i="1" s="1"/>
  <c r="D393" i="1"/>
  <c r="E393" i="1" s="1"/>
  <c r="F393" i="1"/>
  <c r="G393" i="1"/>
  <c r="H393" i="1" s="1"/>
  <c r="I393" i="1"/>
  <c r="J393" i="1" s="1"/>
  <c r="K393" i="1"/>
  <c r="L393" i="1"/>
  <c r="M393" i="1"/>
  <c r="U393" i="1" s="1"/>
  <c r="N393" i="1"/>
  <c r="O393" i="1" s="1"/>
  <c r="BT393" i="1" s="1"/>
  <c r="D394" i="1"/>
  <c r="E394" i="1" s="1"/>
  <c r="F394" i="1"/>
  <c r="G394" i="1"/>
  <c r="H394" i="1" s="1"/>
  <c r="I394" i="1"/>
  <c r="J394" i="1" s="1"/>
  <c r="K394" i="1"/>
  <c r="L394" i="1"/>
  <c r="M394" i="1"/>
  <c r="T394" i="1" s="1"/>
  <c r="N394" i="1"/>
  <c r="O394" i="1" s="1"/>
  <c r="BT394" i="1" s="1"/>
  <c r="D395" i="1"/>
  <c r="E395" i="1" s="1"/>
  <c r="F395" i="1"/>
  <c r="G395" i="1"/>
  <c r="H395" i="1" s="1"/>
  <c r="I395" i="1"/>
  <c r="J395" i="1" s="1"/>
  <c r="K395" i="1"/>
  <c r="L395" i="1"/>
  <c r="M395" i="1"/>
  <c r="T395" i="1" s="1"/>
  <c r="N395" i="1"/>
  <c r="O395" i="1" s="1"/>
  <c r="BT395" i="1" s="1"/>
  <c r="D396" i="1"/>
  <c r="E396" i="1" s="1"/>
  <c r="F396" i="1"/>
  <c r="G396" i="1"/>
  <c r="H396" i="1" s="1"/>
  <c r="I396" i="1"/>
  <c r="J396" i="1" s="1"/>
  <c r="K396" i="1"/>
  <c r="L396" i="1"/>
  <c r="M396" i="1"/>
  <c r="P396" i="1" s="1"/>
  <c r="N396" i="1"/>
  <c r="O396" i="1" s="1"/>
  <c r="BT396" i="1" s="1"/>
  <c r="D397" i="1"/>
  <c r="E397" i="1" s="1"/>
  <c r="AA397" i="1" s="1"/>
  <c r="F397" i="1"/>
  <c r="G397" i="1"/>
  <c r="H397" i="1" s="1"/>
  <c r="I397" i="1"/>
  <c r="J397" i="1" s="1"/>
  <c r="K397" i="1"/>
  <c r="L397" i="1"/>
  <c r="M397" i="1"/>
  <c r="U397" i="1" s="1"/>
  <c r="N397" i="1"/>
  <c r="O397" i="1" s="1"/>
  <c r="BT397" i="1" s="1"/>
  <c r="D398" i="1"/>
  <c r="E398" i="1" s="1"/>
  <c r="F398" i="1"/>
  <c r="G398" i="1"/>
  <c r="H398" i="1" s="1"/>
  <c r="I398" i="1"/>
  <c r="J398" i="1" s="1"/>
  <c r="K398" i="1"/>
  <c r="L398" i="1"/>
  <c r="M398" i="1"/>
  <c r="N398" i="1"/>
  <c r="O398" i="1" s="1"/>
  <c r="BT398" i="1" s="1"/>
  <c r="D399" i="1"/>
  <c r="E399" i="1" s="1"/>
  <c r="F399" i="1"/>
  <c r="G399" i="1"/>
  <c r="H399" i="1" s="1"/>
  <c r="AI399" i="1" s="1"/>
  <c r="I399" i="1"/>
  <c r="J399" i="1" s="1"/>
  <c r="K399" i="1"/>
  <c r="L399" i="1"/>
  <c r="M399" i="1"/>
  <c r="N399" i="1"/>
  <c r="O399" i="1" s="1"/>
  <c r="BL399" i="1" s="1"/>
  <c r="D400" i="1"/>
  <c r="E400" i="1" s="1"/>
  <c r="F400" i="1"/>
  <c r="G400" i="1"/>
  <c r="H400" i="1" s="1"/>
  <c r="I400" i="1"/>
  <c r="J400" i="1" s="1"/>
  <c r="K400" i="1"/>
  <c r="L400" i="1"/>
  <c r="M400" i="1"/>
  <c r="T400" i="1" s="1"/>
  <c r="N400" i="1"/>
  <c r="O400" i="1" s="1"/>
  <c r="BT400" i="1" s="1"/>
  <c r="D401" i="1"/>
  <c r="E401" i="1" s="1"/>
  <c r="F401" i="1"/>
  <c r="G401" i="1"/>
  <c r="H401" i="1" s="1"/>
  <c r="I401" i="1"/>
  <c r="J401" i="1" s="1"/>
  <c r="K401" i="1"/>
  <c r="L401" i="1"/>
  <c r="M401" i="1"/>
  <c r="U401" i="1" s="1"/>
  <c r="N401" i="1"/>
  <c r="O401" i="1" s="1"/>
  <c r="BT401" i="1" s="1"/>
  <c r="D402" i="1"/>
  <c r="E402" i="1" s="1"/>
  <c r="Z402" i="1" s="1"/>
  <c r="F402" i="1"/>
  <c r="G402" i="1"/>
  <c r="H402" i="1" s="1"/>
  <c r="I402" i="1"/>
  <c r="J402" i="1" s="1"/>
  <c r="K402" i="1"/>
  <c r="L402" i="1"/>
  <c r="M402" i="1"/>
  <c r="U402" i="1" s="1"/>
  <c r="N402" i="1"/>
  <c r="O402" i="1" s="1"/>
  <c r="BT402" i="1" s="1"/>
  <c r="D403" i="1"/>
  <c r="E403" i="1" s="1"/>
  <c r="F403" i="1"/>
  <c r="G403" i="1"/>
  <c r="H403" i="1" s="1"/>
  <c r="I403" i="1"/>
  <c r="J403" i="1" s="1"/>
  <c r="K403" i="1"/>
  <c r="L403" i="1"/>
  <c r="M403" i="1"/>
  <c r="P403" i="1" s="1"/>
  <c r="Q403" i="1" s="1"/>
  <c r="N403" i="1"/>
  <c r="O403" i="1" s="1"/>
  <c r="BT403" i="1" s="1"/>
  <c r="D404" i="1"/>
  <c r="E404" i="1" s="1"/>
  <c r="F404" i="1"/>
  <c r="G404" i="1"/>
  <c r="H404" i="1" s="1"/>
  <c r="I404" i="1"/>
  <c r="J404" i="1" s="1"/>
  <c r="K404" i="1"/>
  <c r="L404" i="1"/>
  <c r="M404" i="1"/>
  <c r="U404" i="1" s="1"/>
  <c r="N404" i="1"/>
  <c r="O404" i="1" s="1"/>
  <c r="BT404" i="1" s="1"/>
  <c r="D405" i="1"/>
  <c r="E405" i="1" s="1"/>
  <c r="F405" i="1"/>
  <c r="G405" i="1"/>
  <c r="H405" i="1" s="1"/>
  <c r="I405" i="1"/>
  <c r="J405" i="1" s="1"/>
  <c r="K405" i="1"/>
  <c r="L405" i="1"/>
  <c r="M405" i="1"/>
  <c r="U405" i="1" s="1"/>
  <c r="N405" i="1"/>
  <c r="O405" i="1" s="1"/>
  <c r="BT405" i="1" s="1"/>
  <c r="D406" i="1"/>
  <c r="E406" i="1" s="1"/>
  <c r="F406" i="1"/>
  <c r="G406" i="1"/>
  <c r="H406" i="1" s="1"/>
  <c r="I406" i="1"/>
  <c r="J406" i="1" s="1"/>
  <c r="K406" i="1"/>
  <c r="L406" i="1"/>
  <c r="M406" i="1"/>
  <c r="T406" i="1" s="1"/>
  <c r="N406" i="1"/>
  <c r="O406" i="1" s="1"/>
  <c r="BT406" i="1" s="1"/>
  <c r="D407" i="1"/>
  <c r="E407" i="1" s="1"/>
  <c r="F407" i="1"/>
  <c r="G407" i="1"/>
  <c r="H407" i="1" s="1"/>
  <c r="AI407" i="1" s="1"/>
  <c r="I407" i="1"/>
  <c r="J407" i="1" s="1"/>
  <c r="K407" i="1"/>
  <c r="L407" i="1"/>
  <c r="M407" i="1"/>
  <c r="N407" i="1"/>
  <c r="O407" i="1" s="1"/>
  <c r="BL407" i="1" s="1"/>
  <c r="D408" i="1"/>
  <c r="E408" i="1" s="1"/>
  <c r="AA408" i="1" s="1"/>
  <c r="F408" i="1"/>
  <c r="G408" i="1"/>
  <c r="H408" i="1" s="1"/>
  <c r="I408" i="1"/>
  <c r="J408" i="1" s="1"/>
  <c r="K408" i="1"/>
  <c r="L408" i="1"/>
  <c r="M408" i="1"/>
  <c r="U408" i="1" s="1"/>
  <c r="N408" i="1"/>
  <c r="O408" i="1" s="1"/>
  <c r="BT408" i="1" s="1"/>
  <c r="D409" i="1"/>
  <c r="E409" i="1" s="1"/>
  <c r="F409" i="1"/>
  <c r="G409" i="1"/>
  <c r="H409" i="1" s="1"/>
  <c r="I409" i="1"/>
  <c r="J409" i="1" s="1"/>
  <c r="K409" i="1"/>
  <c r="L409" i="1"/>
  <c r="M409" i="1"/>
  <c r="N409" i="1"/>
  <c r="O409" i="1" s="1"/>
  <c r="BT409" i="1" s="1"/>
  <c r="D410" i="1"/>
  <c r="E410" i="1" s="1"/>
  <c r="F410" i="1"/>
  <c r="G410" i="1"/>
  <c r="H410" i="1" s="1"/>
  <c r="I410" i="1"/>
  <c r="J410" i="1" s="1"/>
  <c r="K410" i="1"/>
  <c r="L410" i="1"/>
  <c r="M410" i="1"/>
  <c r="P410" i="1" s="1"/>
  <c r="Q410" i="1" s="1"/>
  <c r="N410" i="1"/>
  <c r="O410" i="1" s="1"/>
  <c r="BT410" i="1" s="1"/>
  <c r="D411" i="1"/>
  <c r="E411" i="1" s="1"/>
  <c r="F411" i="1"/>
  <c r="G411" i="1"/>
  <c r="H411" i="1" s="1"/>
  <c r="I411" i="1"/>
  <c r="J411" i="1" s="1"/>
  <c r="K411" i="1"/>
  <c r="L411" i="1"/>
  <c r="M411" i="1"/>
  <c r="P411" i="1" s="1"/>
  <c r="N411" i="1"/>
  <c r="O411" i="1" s="1"/>
  <c r="BT411" i="1" s="1"/>
  <c r="D412" i="1"/>
  <c r="E412" i="1" s="1"/>
  <c r="F412" i="1"/>
  <c r="G412" i="1"/>
  <c r="H412" i="1" s="1"/>
  <c r="CA412" i="1" s="1"/>
  <c r="I412" i="1"/>
  <c r="J412" i="1" s="1"/>
  <c r="K412" i="1"/>
  <c r="L412" i="1"/>
  <c r="M412" i="1"/>
  <c r="P412" i="1" s="1"/>
  <c r="Q412" i="1" s="1"/>
  <c r="N412" i="1"/>
  <c r="O412" i="1" s="1"/>
  <c r="BT412" i="1" s="1"/>
  <c r="D413" i="1"/>
  <c r="E413" i="1" s="1"/>
  <c r="AA413" i="1" s="1"/>
  <c r="F413" i="1"/>
  <c r="G413" i="1"/>
  <c r="H413" i="1" s="1"/>
  <c r="I413" i="1"/>
  <c r="J413" i="1" s="1"/>
  <c r="K413" i="1"/>
  <c r="L413" i="1"/>
  <c r="M413" i="1"/>
  <c r="U413" i="1" s="1"/>
  <c r="N413" i="1"/>
  <c r="O413" i="1" s="1"/>
  <c r="BT413" i="1" s="1"/>
  <c r="D414" i="1"/>
  <c r="E414" i="1" s="1"/>
  <c r="F414" i="1"/>
  <c r="G414" i="1"/>
  <c r="H414" i="1" s="1"/>
  <c r="I414" i="1"/>
  <c r="J414" i="1" s="1"/>
  <c r="K414" i="1"/>
  <c r="L414" i="1"/>
  <c r="M414" i="1"/>
  <c r="P414" i="1" s="1"/>
  <c r="Q414" i="1" s="1"/>
  <c r="BD414" i="1" s="1"/>
  <c r="BE414" i="1" s="1"/>
  <c r="N414" i="1"/>
  <c r="O414" i="1" s="1"/>
  <c r="BT414" i="1" s="1"/>
  <c r="D415" i="1"/>
  <c r="E415" i="1" s="1"/>
  <c r="F415" i="1"/>
  <c r="G415" i="1"/>
  <c r="H415" i="1" s="1"/>
  <c r="AI415" i="1" s="1"/>
  <c r="I415" i="1"/>
  <c r="J415" i="1" s="1"/>
  <c r="K415" i="1"/>
  <c r="L415" i="1"/>
  <c r="M415" i="1"/>
  <c r="T415" i="1" s="1"/>
  <c r="N415" i="1"/>
  <c r="O415" i="1" s="1"/>
  <c r="BL415" i="1" s="1"/>
  <c r="D416" i="1"/>
  <c r="E416" i="1" s="1"/>
  <c r="F416" i="1"/>
  <c r="G416" i="1"/>
  <c r="H416" i="1" s="1"/>
  <c r="I416" i="1"/>
  <c r="J416" i="1" s="1"/>
  <c r="K416" i="1"/>
  <c r="L416" i="1"/>
  <c r="M416" i="1"/>
  <c r="P416" i="1" s="1"/>
  <c r="N416" i="1"/>
  <c r="O416" i="1" s="1"/>
  <c r="BT416" i="1" s="1"/>
  <c r="D417" i="1"/>
  <c r="E417" i="1" s="1"/>
  <c r="F417" i="1"/>
  <c r="G417" i="1"/>
  <c r="H417" i="1" s="1"/>
  <c r="I417" i="1"/>
  <c r="J417" i="1" s="1"/>
  <c r="K417" i="1"/>
  <c r="L417" i="1"/>
  <c r="M417" i="1"/>
  <c r="U417" i="1" s="1"/>
  <c r="N417" i="1"/>
  <c r="O417" i="1" s="1"/>
  <c r="BT417" i="1" s="1"/>
  <c r="D418" i="1"/>
  <c r="E418" i="1" s="1"/>
  <c r="Z418" i="1" s="1"/>
  <c r="F418" i="1"/>
  <c r="G418" i="1"/>
  <c r="H418" i="1" s="1"/>
  <c r="I418" i="1"/>
  <c r="J418" i="1" s="1"/>
  <c r="K418" i="1"/>
  <c r="L418" i="1"/>
  <c r="M418" i="1"/>
  <c r="T418" i="1" s="1"/>
  <c r="N418" i="1"/>
  <c r="O418" i="1" s="1"/>
  <c r="BT418" i="1" s="1"/>
  <c r="D419" i="1"/>
  <c r="E419" i="1" s="1"/>
  <c r="F419" i="1"/>
  <c r="G419" i="1"/>
  <c r="H419" i="1" s="1"/>
  <c r="CA419" i="1" s="1"/>
  <c r="I419" i="1"/>
  <c r="J419" i="1" s="1"/>
  <c r="K419" i="1"/>
  <c r="L419" i="1"/>
  <c r="M419" i="1"/>
  <c r="P419" i="1" s="1"/>
  <c r="N419" i="1"/>
  <c r="O419" i="1" s="1"/>
  <c r="BT419" i="1" s="1"/>
  <c r="D420" i="1"/>
  <c r="E420" i="1" s="1"/>
  <c r="F420" i="1"/>
  <c r="G420" i="1"/>
  <c r="H420" i="1" s="1"/>
  <c r="I420" i="1"/>
  <c r="J420" i="1" s="1"/>
  <c r="K420" i="1"/>
  <c r="L420" i="1"/>
  <c r="M420" i="1"/>
  <c r="P420" i="1" s="1"/>
  <c r="N420" i="1"/>
  <c r="O420" i="1" s="1"/>
  <c r="BT420" i="1" s="1"/>
  <c r="D421" i="1"/>
  <c r="E421" i="1" s="1"/>
  <c r="F421" i="1"/>
  <c r="G421" i="1"/>
  <c r="H421" i="1" s="1"/>
  <c r="I421" i="1"/>
  <c r="J421" i="1" s="1"/>
  <c r="K421" i="1"/>
  <c r="L421" i="1"/>
  <c r="M421" i="1"/>
  <c r="N421" i="1"/>
  <c r="O421" i="1" s="1"/>
  <c r="BT421" i="1" s="1"/>
  <c r="D422" i="1"/>
  <c r="E422" i="1" s="1"/>
  <c r="F422" i="1"/>
  <c r="G422" i="1"/>
  <c r="H422" i="1" s="1"/>
  <c r="I422" i="1"/>
  <c r="J422" i="1" s="1"/>
  <c r="K422" i="1"/>
  <c r="L422" i="1"/>
  <c r="M422" i="1"/>
  <c r="T422" i="1" s="1"/>
  <c r="N422" i="1"/>
  <c r="O422" i="1" s="1"/>
  <c r="BT422" i="1" s="1"/>
  <c r="D423" i="1"/>
  <c r="E423" i="1" s="1"/>
  <c r="F423" i="1"/>
  <c r="G423" i="1"/>
  <c r="H423" i="1" s="1"/>
  <c r="AI423" i="1" s="1"/>
  <c r="I423" i="1"/>
  <c r="J423" i="1" s="1"/>
  <c r="K423" i="1"/>
  <c r="L423" i="1"/>
  <c r="M423" i="1"/>
  <c r="P423" i="1" s="1"/>
  <c r="N423" i="1"/>
  <c r="O423" i="1" s="1"/>
  <c r="BH423" i="1" s="1"/>
  <c r="D424" i="1"/>
  <c r="E424" i="1" s="1"/>
  <c r="AA424" i="1" s="1"/>
  <c r="F424" i="1"/>
  <c r="G424" i="1"/>
  <c r="H424" i="1" s="1"/>
  <c r="I424" i="1"/>
  <c r="J424" i="1" s="1"/>
  <c r="K424" i="1"/>
  <c r="L424" i="1"/>
  <c r="M424" i="1"/>
  <c r="U424" i="1" s="1"/>
  <c r="N424" i="1"/>
  <c r="O424" i="1" s="1"/>
  <c r="BT424" i="1" s="1"/>
  <c r="D425" i="1"/>
  <c r="E425" i="1" s="1"/>
  <c r="F425" i="1"/>
  <c r="G425" i="1"/>
  <c r="H425" i="1" s="1"/>
  <c r="I425" i="1"/>
  <c r="J425" i="1" s="1"/>
  <c r="K425" i="1"/>
  <c r="L425" i="1"/>
  <c r="M425" i="1"/>
  <c r="N425" i="1"/>
  <c r="O425" i="1" s="1"/>
  <c r="BT425" i="1" s="1"/>
  <c r="D426" i="1"/>
  <c r="E426" i="1" s="1"/>
  <c r="F426" i="1"/>
  <c r="G426" i="1"/>
  <c r="H426" i="1" s="1"/>
  <c r="I426" i="1"/>
  <c r="J426" i="1" s="1"/>
  <c r="K426" i="1"/>
  <c r="L426" i="1"/>
  <c r="M426" i="1"/>
  <c r="P426" i="1" s="1"/>
  <c r="N426" i="1"/>
  <c r="O426" i="1" s="1"/>
  <c r="BT426" i="1" s="1"/>
  <c r="D427" i="1"/>
  <c r="E427" i="1" s="1"/>
  <c r="F427" i="1"/>
  <c r="G427" i="1"/>
  <c r="H427" i="1" s="1"/>
  <c r="I427" i="1"/>
  <c r="J427" i="1" s="1"/>
  <c r="K427" i="1"/>
  <c r="L427" i="1"/>
  <c r="M427" i="1"/>
  <c r="P427" i="1" s="1"/>
  <c r="N427" i="1"/>
  <c r="O427" i="1" s="1"/>
  <c r="BT427" i="1" s="1"/>
  <c r="D428" i="1"/>
  <c r="E428" i="1" s="1"/>
  <c r="F428" i="1"/>
  <c r="G428" i="1"/>
  <c r="H428" i="1" s="1"/>
  <c r="I428" i="1"/>
  <c r="J428" i="1" s="1"/>
  <c r="K428" i="1"/>
  <c r="L428" i="1"/>
  <c r="M428" i="1"/>
  <c r="T428" i="1" s="1"/>
  <c r="N428" i="1"/>
  <c r="O428" i="1" s="1"/>
  <c r="BT428" i="1" s="1"/>
  <c r="D429" i="1"/>
  <c r="E429" i="1" s="1"/>
  <c r="AA429" i="1" s="1"/>
  <c r="F429" i="1"/>
  <c r="G429" i="1"/>
  <c r="H429" i="1" s="1"/>
  <c r="I429" i="1"/>
  <c r="J429" i="1" s="1"/>
  <c r="K429" i="1"/>
  <c r="L429" i="1"/>
  <c r="M429" i="1"/>
  <c r="N429" i="1"/>
  <c r="O429" i="1" s="1"/>
  <c r="BT429" i="1" s="1"/>
  <c r="D430" i="1"/>
  <c r="E430" i="1" s="1"/>
  <c r="F430" i="1"/>
  <c r="G430" i="1"/>
  <c r="H430" i="1" s="1"/>
  <c r="I430" i="1"/>
  <c r="J430" i="1" s="1"/>
  <c r="K430" i="1"/>
  <c r="L430" i="1"/>
  <c r="M430" i="1"/>
  <c r="N430" i="1"/>
  <c r="O430" i="1" s="1"/>
  <c r="BT430" i="1" s="1"/>
  <c r="D431" i="1"/>
  <c r="E431" i="1" s="1"/>
  <c r="F431" i="1"/>
  <c r="G431" i="1"/>
  <c r="H431" i="1" s="1"/>
  <c r="AI431" i="1" s="1"/>
  <c r="I431" i="1"/>
  <c r="J431" i="1" s="1"/>
  <c r="K431" i="1"/>
  <c r="L431" i="1"/>
  <c r="M431" i="1"/>
  <c r="P431" i="1" s="1"/>
  <c r="N431" i="1"/>
  <c r="O431" i="1" s="1"/>
  <c r="BL431" i="1" s="1"/>
  <c r="D432" i="1"/>
  <c r="E432" i="1" s="1"/>
  <c r="F432" i="1"/>
  <c r="G432" i="1"/>
  <c r="H432" i="1" s="1"/>
  <c r="I432" i="1"/>
  <c r="J432" i="1" s="1"/>
  <c r="K432" i="1"/>
  <c r="L432" i="1"/>
  <c r="M432" i="1"/>
  <c r="P432" i="1" s="1"/>
  <c r="N432" i="1"/>
  <c r="O432" i="1" s="1"/>
  <c r="BT432" i="1" s="1"/>
  <c r="D433" i="1"/>
  <c r="E433" i="1" s="1"/>
  <c r="F433" i="1"/>
  <c r="G433" i="1"/>
  <c r="H433" i="1" s="1"/>
  <c r="I433" i="1"/>
  <c r="J433" i="1" s="1"/>
  <c r="K433" i="1"/>
  <c r="L433" i="1"/>
  <c r="M433" i="1"/>
  <c r="N433" i="1"/>
  <c r="O433" i="1" s="1"/>
  <c r="BT433" i="1" s="1"/>
  <c r="D434" i="1"/>
  <c r="E434" i="1" s="1"/>
  <c r="Z434" i="1" s="1"/>
  <c r="F434" i="1"/>
  <c r="G434" i="1"/>
  <c r="H434" i="1" s="1"/>
  <c r="CA434" i="1" s="1"/>
  <c r="I434" i="1"/>
  <c r="J434" i="1" s="1"/>
  <c r="K434" i="1"/>
  <c r="L434" i="1"/>
  <c r="M434" i="1"/>
  <c r="N434" i="1"/>
  <c r="O434" i="1" s="1"/>
  <c r="BT434" i="1" s="1"/>
  <c r="D435" i="1"/>
  <c r="E435" i="1" s="1"/>
  <c r="F435" i="1"/>
  <c r="G435" i="1"/>
  <c r="H435" i="1" s="1"/>
  <c r="I435" i="1"/>
  <c r="J435" i="1" s="1"/>
  <c r="K435" i="1"/>
  <c r="L435" i="1"/>
  <c r="M435" i="1"/>
  <c r="P435" i="1" s="1"/>
  <c r="N435" i="1"/>
  <c r="O435" i="1" s="1"/>
  <c r="BT435" i="1" s="1"/>
  <c r="D436" i="1"/>
  <c r="E436" i="1" s="1"/>
  <c r="F436" i="1"/>
  <c r="G436" i="1"/>
  <c r="H436" i="1" s="1"/>
  <c r="I436" i="1"/>
  <c r="J436" i="1" s="1"/>
  <c r="K436" i="1"/>
  <c r="L436" i="1"/>
  <c r="M436" i="1"/>
  <c r="P436" i="1" s="1"/>
  <c r="N436" i="1"/>
  <c r="O436" i="1" s="1"/>
  <c r="BT436" i="1" s="1"/>
  <c r="D437" i="1"/>
  <c r="E437" i="1" s="1"/>
  <c r="F437" i="1"/>
  <c r="G437" i="1"/>
  <c r="H437" i="1" s="1"/>
  <c r="I437" i="1"/>
  <c r="J437" i="1" s="1"/>
  <c r="K437" i="1"/>
  <c r="L437" i="1"/>
  <c r="M437" i="1"/>
  <c r="N437" i="1"/>
  <c r="O437" i="1" s="1"/>
  <c r="BT437" i="1" s="1"/>
  <c r="D438" i="1"/>
  <c r="E438" i="1" s="1"/>
  <c r="F438" i="1"/>
  <c r="G438" i="1"/>
  <c r="H438" i="1" s="1"/>
  <c r="CA438" i="1" s="1"/>
  <c r="I438" i="1"/>
  <c r="J438" i="1" s="1"/>
  <c r="K438" i="1"/>
  <c r="L438" i="1"/>
  <c r="M438" i="1"/>
  <c r="P438" i="1" s="1"/>
  <c r="N438" i="1"/>
  <c r="O438" i="1" s="1"/>
  <c r="BT438" i="1" s="1"/>
  <c r="D439" i="1"/>
  <c r="E439" i="1" s="1"/>
  <c r="F439" i="1"/>
  <c r="G439" i="1"/>
  <c r="H439" i="1" s="1"/>
  <c r="AI439" i="1" s="1"/>
  <c r="I439" i="1"/>
  <c r="J439" i="1" s="1"/>
  <c r="K439" i="1"/>
  <c r="L439" i="1"/>
  <c r="M439" i="1"/>
  <c r="P439" i="1" s="1"/>
  <c r="N439" i="1"/>
  <c r="O439" i="1" s="1"/>
  <c r="BL439" i="1" s="1"/>
  <c r="D440" i="1"/>
  <c r="E440" i="1" s="1"/>
  <c r="AA440" i="1" s="1"/>
  <c r="F440" i="1"/>
  <c r="G440" i="1"/>
  <c r="H440" i="1" s="1"/>
  <c r="I440" i="1"/>
  <c r="J440" i="1" s="1"/>
  <c r="K440" i="1"/>
  <c r="L440" i="1"/>
  <c r="M440" i="1"/>
  <c r="P440" i="1" s="1"/>
  <c r="N440" i="1"/>
  <c r="O440" i="1" s="1"/>
  <c r="BT440" i="1" s="1"/>
  <c r="D441" i="1"/>
  <c r="E441" i="1" s="1"/>
  <c r="F441" i="1"/>
  <c r="G441" i="1"/>
  <c r="H441" i="1" s="1"/>
  <c r="I441" i="1"/>
  <c r="J441" i="1" s="1"/>
  <c r="K441" i="1"/>
  <c r="L441" i="1"/>
  <c r="M441" i="1"/>
  <c r="P441" i="1" s="1"/>
  <c r="N441" i="1"/>
  <c r="O441" i="1" s="1"/>
  <c r="BT441" i="1" s="1"/>
  <c r="D442" i="1"/>
  <c r="E442" i="1" s="1"/>
  <c r="F442" i="1"/>
  <c r="G442" i="1"/>
  <c r="H442" i="1" s="1"/>
  <c r="CA442" i="1" s="1"/>
  <c r="I442" i="1"/>
  <c r="J442" i="1" s="1"/>
  <c r="K442" i="1"/>
  <c r="L442" i="1"/>
  <c r="M442" i="1"/>
  <c r="P442" i="1" s="1"/>
  <c r="N442" i="1"/>
  <c r="O442" i="1" s="1"/>
  <c r="BT442" i="1" s="1"/>
  <c r="D443" i="1"/>
  <c r="E443" i="1" s="1"/>
  <c r="F443" i="1"/>
  <c r="G443" i="1"/>
  <c r="H443" i="1" s="1"/>
  <c r="I443" i="1"/>
  <c r="J443" i="1" s="1"/>
  <c r="K443" i="1"/>
  <c r="L443" i="1"/>
  <c r="M443" i="1"/>
  <c r="U443" i="1" s="1"/>
  <c r="N443" i="1"/>
  <c r="O443" i="1" s="1"/>
  <c r="BT443" i="1" s="1"/>
  <c r="D444" i="1"/>
  <c r="E444" i="1" s="1"/>
  <c r="F444" i="1"/>
  <c r="G444" i="1"/>
  <c r="H444" i="1" s="1"/>
  <c r="I444" i="1"/>
  <c r="J444" i="1" s="1"/>
  <c r="K444" i="1"/>
  <c r="L444" i="1"/>
  <c r="M444" i="1"/>
  <c r="N444" i="1"/>
  <c r="O444" i="1" s="1"/>
  <c r="BT444" i="1" s="1"/>
  <c r="D445" i="1"/>
  <c r="E445" i="1" s="1"/>
  <c r="AA445" i="1" s="1"/>
  <c r="F445" i="1"/>
  <c r="G445" i="1"/>
  <c r="H445" i="1" s="1"/>
  <c r="I445" i="1"/>
  <c r="J445" i="1" s="1"/>
  <c r="K445" i="1"/>
  <c r="L445" i="1"/>
  <c r="M445" i="1"/>
  <c r="N445" i="1"/>
  <c r="O445" i="1" s="1"/>
  <c r="BT445" i="1" s="1"/>
  <c r="D446" i="1"/>
  <c r="E446" i="1" s="1"/>
  <c r="F446" i="1"/>
  <c r="G446" i="1"/>
  <c r="H446" i="1" s="1"/>
  <c r="I446" i="1"/>
  <c r="J446" i="1" s="1"/>
  <c r="K446" i="1"/>
  <c r="L446" i="1"/>
  <c r="M446" i="1"/>
  <c r="N446" i="1"/>
  <c r="O446" i="1" s="1"/>
  <c r="BT446" i="1" s="1"/>
  <c r="D447" i="1"/>
  <c r="E447" i="1" s="1"/>
  <c r="F447" i="1"/>
  <c r="G447" i="1"/>
  <c r="H447" i="1" s="1"/>
  <c r="AI447" i="1" s="1"/>
  <c r="I447" i="1"/>
  <c r="J447" i="1" s="1"/>
  <c r="K447" i="1"/>
  <c r="L447" i="1"/>
  <c r="M447" i="1"/>
  <c r="P447" i="1" s="1"/>
  <c r="N447" i="1"/>
  <c r="O447" i="1" s="1"/>
  <c r="BL447" i="1" s="1"/>
  <c r="D448" i="1"/>
  <c r="E448" i="1" s="1"/>
  <c r="F448" i="1"/>
  <c r="G448" i="1"/>
  <c r="H448" i="1" s="1"/>
  <c r="I448" i="1"/>
  <c r="J448" i="1" s="1"/>
  <c r="K448" i="1"/>
  <c r="L448" i="1"/>
  <c r="M448" i="1"/>
  <c r="P448" i="1" s="1"/>
  <c r="N448" i="1"/>
  <c r="O448" i="1" s="1"/>
  <c r="BT448" i="1" s="1"/>
  <c r="D449" i="1"/>
  <c r="E449" i="1" s="1"/>
  <c r="F449" i="1"/>
  <c r="G449" i="1"/>
  <c r="H449" i="1" s="1"/>
  <c r="I449" i="1"/>
  <c r="J449" i="1" s="1"/>
  <c r="K449" i="1"/>
  <c r="L449" i="1"/>
  <c r="M449" i="1"/>
  <c r="N449" i="1"/>
  <c r="O449" i="1" s="1"/>
  <c r="BT449" i="1" s="1"/>
  <c r="D450" i="1"/>
  <c r="E450" i="1" s="1"/>
  <c r="Z450" i="1" s="1"/>
  <c r="F450" i="1"/>
  <c r="G450" i="1"/>
  <c r="H450" i="1" s="1"/>
  <c r="CA450" i="1" s="1"/>
  <c r="I450" i="1"/>
  <c r="J450" i="1" s="1"/>
  <c r="K450" i="1"/>
  <c r="L450" i="1"/>
  <c r="M450" i="1"/>
  <c r="N450" i="1"/>
  <c r="O450" i="1" s="1"/>
  <c r="BT450" i="1" s="1"/>
  <c r="D451" i="1"/>
  <c r="E451" i="1" s="1"/>
  <c r="F451" i="1"/>
  <c r="G451" i="1"/>
  <c r="H451" i="1" s="1"/>
  <c r="I451" i="1"/>
  <c r="J451" i="1" s="1"/>
  <c r="K451" i="1"/>
  <c r="L451" i="1"/>
  <c r="M451" i="1"/>
  <c r="P451" i="1" s="1"/>
  <c r="N451" i="1"/>
  <c r="O451" i="1" s="1"/>
  <c r="BT451" i="1" s="1"/>
  <c r="D452" i="1"/>
  <c r="E452" i="1" s="1"/>
  <c r="F452" i="1"/>
  <c r="G452" i="1"/>
  <c r="H452" i="1" s="1"/>
  <c r="I452" i="1"/>
  <c r="J452" i="1" s="1"/>
  <c r="K452" i="1"/>
  <c r="L452" i="1"/>
  <c r="M452" i="1"/>
  <c r="P452" i="1" s="1"/>
  <c r="N452" i="1"/>
  <c r="O452" i="1" s="1"/>
  <c r="BT452" i="1" s="1"/>
  <c r="D453" i="1"/>
  <c r="E453" i="1" s="1"/>
  <c r="F453" i="1"/>
  <c r="G453" i="1"/>
  <c r="H453" i="1" s="1"/>
  <c r="I453" i="1"/>
  <c r="J453" i="1" s="1"/>
  <c r="K453" i="1"/>
  <c r="L453" i="1"/>
  <c r="M453" i="1"/>
  <c r="U453" i="1" s="1"/>
  <c r="N453" i="1"/>
  <c r="O453" i="1" s="1"/>
  <c r="BT453" i="1" s="1"/>
  <c r="D454" i="1"/>
  <c r="E454" i="1" s="1"/>
  <c r="F454" i="1"/>
  <c r="G454" i="1"/>
  <c r="H454" i="1" s="1"/>
  <c r="I454" i="1"/>
  <c r="J454" i="1" s="1"/>
  <c r="K454" i="1"/>
  <c r="L454" i="1"/>
  <c r="M454" i="1"/>
  <c r="T454" i="1" s="1"/>
  <c r="N454" i="1"/>
  <c r="O454" i="1" s="1"/>
  <c r="BT454" i="1" s="1"/>
  <c r="D455" i="1"/>
  <c r="E455" i="1" s="1"/>
  <c r="F455" i="1"/>
  <c r="G455" i="1"/>
  <c r="H455" i="1" s="1"/>
  <c r="AI455" i="1" s="1"/>
  <c r="I455" i="1"/>
  <c r="J455" i="1" s="1"/>
  <c r="K455" i="1"/>
  <c r="L455" i="1"/>
  <c r="M455" i="1"/>
  <c r="U455" i="1" s="1"/>
  <c r="N455" i="1"/>
  <c r="O455" i="1" s="1"/>
  <c r="BH455" i="1" s="1"/>
  <c r="D456" i="1"/>
  <c r="E456" i="1" s="1"/>
  <c r="AA456" i="1" s="1"/>
  <c r="F456" i="1"/>
  <c r="G456" i="1"/>
  <c r="H456" i="1" s="1"/>
  <c r="I456" i="1"/>
  <c r="J456" i="1" s="1"/>
  <c r="K456" i="1"/>
  <c r="L456" i="1"/>
  <c r="M456" i="1"/>
  <c r="P456" i="1" s="1"/>
  <c r="N456" i="1"/>
  <c r="O456" i="1" s="1"/>
  <c r="BT456" i="1" s="1"/>
  <c r="D457" i="1"/>
  <c r="E457" i="1" s="1"/>
  <c r="F457" i="1"/>
  <c r="G457" i="1"/>
  <c r="H457" i="1" s="1"/>
  <c r="CA457" i="1" s="1"/>
  <c r="I457" i="1"/>
  <c r="J457" i="1" s="1"/>
  <c r="K457" i="1"/>
  <c r="L457" i="1"/>
  <c r="M457" i="1"/>
  <c r="P457" i="1" s="1"/>
  <c r="N457" i="1"/>
  <c r="O457" i="1" s="1"/>
  <c r="BT457" i="1" s="1"/>
  <c r="D458" i="1"/>
  <c r="E458" i="1" s="1"/>
  <c r="F458" i="1"/>
  <c r="G458" i="1"/>
  <c r="H458" i="1" s="1"/>
  <c r="I458" i="1"/>
  <c r="J458" i="1" s="1"/>
  <c r="K458" i="1"/>
  <c r="L458" i="1"/>
  <c r="M458" i="1"/>
  <c r="P458" i="1" s="1"/>
  <c r="N458" i="1"/>
  <c r="O458" i="1" s="1"/>
  <c r="BT458" i="1" s="1"/>
  <c r="D459" i="1"/>
  <c r="E459" i="1" s="1"/>
  <c r="F459" i="1"/>
  <c r="G459" i="1"/>
  <c r="H459" i="1" s="1"/>
  <c r="I459" i="1"/>
  <c r="J459" i="1" s="1"/>
  <c r="K459" i="1"/>
  <c r="L459" i="1"/>
  <c r="M459" i="1"/>
  <c r="P459" i="1" s="1"/>
  <c r="N459" i="1"/>
  <c r="O459" i="1" s="1"/>
  <c r="BT459" i="1" s="1"/>
  <c r="D460" i="1"/>
  <c r="E460" i="1" s="1"/>
  <c r="F460" i="1"/>
  <c r="G460" i="1"/>
  <c r="H460" i="1" s="1"/>
  <c r="I460" i="1"/>
  <c r="J460" i="1" s="1"/>
  <c r="K460" i="1"/>
  <c r="L460" i="1"/>
  <c r="M460" i="1"/>
  <c r="T460" i="1" s="1"/>
  <c r="N460" i="1"/>
  <c r="O460" i="1" s="1"/>
  <c r="BT460" i="1" s="1"/>
  <c r="D461" i="1"/>
  <c r="E461" i="1" s="1"/>
  <c r="AA461" i="1" s="1"/>
  <c r="F461" i="1"/>
  <c r="G461" i="1"/>
  <c r="H461" i="1" s="1"/>
  <c r="I461" i="1"/>
  <c r="J461" i="1" s="1"/>
  <c r="K461" i="1"/>
  <c r="L461" i="1"/>
  <c r="M461" i="1"/>
  <c r="U461" i="1" s="1"/>
  <c r="N461" i="1"/>
  <c r="O461" i="1" s="1"/>
  <c r="BT461" i="1" s="1"/>
  <c r="D462" i="1"/>
  <c r="E462" i="1" s="1"/>
  <c r="F462" i="1"/>
  <c r="G462" i="1"/>
  <c r="H462" i="1" s="1"/>
  <c r="I462" i="1"/>
  <c r="J462" i="1" s="1"/>
  <c r="K462" i="1"/>
  <c r="L462" i="1"/>
  <c r="M462" i="1"/>
  <c r="T462" i="1" s="1"/>
  <c r="N462" i="1"/>
  <c r="O462" i="1" s="1"/>
  <c r="BT462" i="1" s="1"/>
  <c r="D463" i="1"/>
  <c r="E463" i="1" s="1"/>
  <c r="F463" i="1"/>
  <c r="G463" i="1"/>
  <c r="H463" i="1" s="1"/>
  <c r="AI463" i="1" s="1"/>
  <c r="I463" i="1"/>
  <c r="J463" i="1" s="1"/>
  <c r="K463" i="1"/>
  <c r="L463" i="1"/>
  <c r="M463" i="1"/>
  <c r="U463" i="1" s="1"/>
  <c r="N463" i="1"/>
  <c r="O463" i="1" s="1"/>
  <c r="BL463" i="1" s="1"/>
  <c r="D464" i="1"/>
  <c r="E464" i="1" s="1"/>
  <c r="F464" i="1"/>
  <c r="G464" i="1"/>
  <c r="H464" i="1" s="1"/>
  <c r="I464" i="1"/>
  <c r="J464" i="1" s="1"/>
  <c r="K464" i="1"/>
  <c r="L464" i="1"/>
  <c r="M464" i="1"/>
  <c r="P464" i="1" s="1"/>
  <c r="N464" i="1"/>
  <c r="O464" i="1" s="1"/>
  <c r="BT464" i="1" s="1"/>
  <c r="D465" i="1"/>
  <c r="E465" i="1" s="1"/>
  <c r="F465" i="1"/>
  <c r="G465" i="1"/>
  <c r="H465" i="1" s="1"/>
  <c r="I465" i="1"/>
  <c r="J465" i="1" s="1"/>
  <c r="K465" i="1"/>
  <c r="L465" i="1"/>
  <c r="M465" i="1"/>
  <c r="U465" i="1" s="1"/>
  <c r="N465" i="1"/>
  <c r="O465" i="1" s="1"/>
  <c r="BT465" i="1" s="1"/>
  <c r="D466" i="1"/>
  <c r="E466" i="1" s="1"/>
  <c r="Z466" i="1" s="1"/>
  <c r="F466" i="1"/>
  <c r="G466" i="1"/>
  <c r="H466" i="1" s="1"/>
  <c r="I466" i="1"/>
  <c r="J466" i="1" s="1"/>
  <c r="K466" i="1"/>
  <c r="L466" i="1"/>
  <c r="M466" i="1"/>
  <c r="U466" i="1" s="1"/>
  <c r="N466" i="1"/>
  <c r="O466" i="1" s="1"/>
  <c r="BT466" i="1" s="1"/>
  <c r="D467" i="1"/>
  <c r="E467" i="1" s="1"/>
  <c r="F467" i="1"/>
  <c r="G467" i="1"/>
  <c r="H467" i="1" s="1"/>
  <c r="I467" i="1"/>
  <c r="J467" i="1" s="1"/>
  <c r="K467" i="1"/>
  <c r="L467" i="1"/>
  <c r="M467" i="1"/>
  <c r="U467" i="1" s="1"/>
  <c r="N467" i="1"/>
  <c r="O467" i="1" s="1"/>
  <c r="BT467" i="1" s="1"/>
  <c r="D468" i="1"/>
  <c r="E468" i="1" s="1"/>
  <c r="F468" i="1"/>
  <c r="G468" i="1"/>
  <c r="H468" i="1" s="1"/>
  <c r="CA468" i="1" s="1"/>
  <c r="I468" i="1"/>
  <c r="J468" i="1" s="1"/>
  <c r="K468" i="1"/>
  <c r="L468" i="1"/>
  <c r="M468" i="1"/>
  <c r="P468" i="1" s="1"/>
  <c r="N468" i="1"/>
  <c r="O468" i="1" s="1"/>
  <c r="BT468" i="1" s="1"/>
  <c r="D469" i="1"/>
  <c r="E469" i="1" s="1"/>
  <c r="F469" i="1"/>
  <c r="G469" i="1"/>
  <c r="H469" i="1" s="1"/>
  <c r="I469" i="1"/>
  <c r="J469" i="1" s="1"/>
  <c r="K469" i="1"/>
  <c r="L469" i="1"/>
  <c r="M469" i="1"/>
  <c r="U469" i="1" s="1"/>
  <c r="N469" i="1"/>
  <c r="O469" i="1" s="1"/>
  <c r="BT469" i="1" s="1"/>
  <c r="D470" i="1"/>
  <c r="E470" i="1" s="1"/>
  <c r="F470" i="1"/>
  <c r="G470" i="1"/>
  <c r="H470" i="1" s="1"/>
  <c r="I470" i="1"/>
  <c r="J470" i="1" s="1"/>
  <c r="K470" i="1"/>
  <c r="L470" i="1"/>
  <c r="M470" i="1"/>
  <c r="P470" i="1" s="1"/>
  <c r="N470" i="1"/>
  <c r="O470" i="1" s="1"/>
  <c r="BT470" i="1" s="1"/>
  <c r="D471" i="1"/>
  <c r="E471" i="1" s="1"/>
  <c r="F471" i="1"/>
  <c r="G471" i="1"/>
  <c r="H471" i="1" s="1"/>
  <c r="AI471" i="1" s="1"/>
  <c r="I471" i="1"/>
  <c r="J471" i="1" s="1"/>
  <c r="K471" i="1"/>
  <c r="L471" i="1"/>
  <c r="M471" i="1"/>
  <c r="P471" i="1" s="1"/>
  <c r="N471" i="1"/>
  <c r="O471" i="1" s="1"/>
  <c r="BL471" i="1" s="1"/>
  <c r="D472" i="1"/>
  <c r="E472" i="1" s="1"/>
  <c r="AA472" i="1" s="1"/>
  <c r="F472" i="1"/>
  <c r="G472" i="1"/>
  <c r="H472" i="1" s="1"/>
  <c r="CA472" i="1" s="1"/>
  <c r="I472" i="1"/>
  <c r="J472" i="1" s="1"/>
  <c r="K472" i="1"/>
  <c r="L472" i="1"/>
  <c r="M472" i="1"/>
  <c r="T472" i="1" s="1"/>
  <c r="N472" i="1"/>
  <c r="O472" i="1" s="1"/>
  <c r="BT472" i="1" s="1"/>
  <c r="D473" i="1"/>
  <c r="E473" i="1" s="1"/>
  <c r="F473" i="1"/>
  <c r="G473" i="1"/>
  <c r="H473" i="1" s="1"/>
  <c r="I473" i="1"/>
  <c r="J473" i="1" s="1"/>
  <c r="K473" i="1"/>
  <c r="L473" i="1"/>
  <c r="M473" i="1"/>
  <c r="U473" i="1" s="1"/>
  <c r="N473" i="1"/>
  <c r="O473" i="1" s="1"/>
  <c r="BT473" i="1" s="1"/>
  <c r="D474" i="1"/>
  <c r="E474" i="1" s="1"/>
  <c r="F474" i="1"/>
  <c r="G474" i="1"/>
  <c r="H474" i="1" s="1"/>
  <c r="I474" i="1"/>
  <c r="J474" i="1" s="1"/>
  <c r="K474" i="1"/>
  <c r="L474" i="1"/>
  <c r="M474" i="1"/>
  <c r="P474" i="1" s="1"/>
  <c r="N474" i="1"/>
  <c r="O474" i="1" s="1"/>
  <c r="BT474" i="1" s="1"/>
  <c r="D475" i="1"/>
  <c r="E475" i="1" s="1"/>
  <c r="F475" i="1"/>
  <c r="G475" i="1"/>
  <c r="H475" i="1" s="1"/>
  <c r="I475" i="1"/>
  <c r="J475" i="1" s="1"/>
  <c r="K475" i="1"/>
  <c r="L475" i="1"/>
  <c r="M475" i="1"/>
  <c r="U475" i="1" s="1"/>
  <c r="N475" i="1"/>
  <c r="O475" i="1" s="1"/>
  <c r="BT475" i="1" s="1"/>
  <c r="D476" i="1"/>
  <c r="E476" i="1" s="1"/>
  <c r="F476" i="1"/>
  <c r="G476" i="1"/>
  <c r="H476" i="1" s="1"/>
  <c r="I476" i="1"/>
  <c r="J476" i="1" s="1"/>
  <c r="K476" i="1"/>
  <c r="L476" i="1"/>
  <c r="M476" i="1"/>
  <c r="P476" i="1" s="1"/>
  <c r="Q476" i="1" s="1"/>
  <c r="N476" i="1"/>
  <c r="O476" i="1" s="1"/>
  <c r="BT476" i="1" s="1"/>
  <c r="D477" i="1"/>
  <c r="E477" i="1" s="1"/>
  <c r="AA477" i="1" s="1"/>
  <c r="F477" i="1"/>
  <c r="G477" i="1"/>
  <c r="H477" i="1" s="1"/>
  <c r="I477" i="1"/>
  <c r="J477" i="1" s="1"/>
  <c r="K477" i="1"/>
  <c r="L477" i="1"/>
  <c r="M477" i="1"/>
  <c r="U477" i="1" s="1"/>
  <c r="N477" i="1"/>
  <c r="O477" i="1" s="1"/>
  <c r="BT477" i="1" s="1"/>
  <c r="D478" i="1"/>
  <c r="E478" i="1" s="1"/>
  <c r="F478" i="1"/>
  <c r="G478" i="1"/>
  <c r="H478" i="1" s="1"/>
  <c r="I478" i="1"/>
  <c r="J478" i="1" s="1"/>
  <c r="K478" i="1"/>
  <c r="L478" i="1"/>
  <c r="M478" i="1"/>
  <c r="P478" i="1" s="1"/>
  <c r="N478" i="1"/>
  <c r="O478" i="1" s="1"/>
  <c r="BT478" i="1" s="1"/>
  <c r="D479" i="1"/>
  <c r="E479" i="1" s="1"/>
  <c r="F479" i="1"/>
  <c r="G479" i="1"/>
  <c r="H479" i="1" s="1"/>
  <c r="AI479" i="1" s="1"/>
  <c r="I479" i="1"/>
  <c r="J479" i="1" s="1"/>
  <c r="K479" i="1"/>
  <c r="L479" i="1"/>
  <c r="M479" i="1"/>
  <c r="U479" i="1" s="1"/>
  <c r="N479" i="1"/>
  <c r="O479" i="1" s="1"/>
  <c r="BL479" i="1" s="1"/>
  <c r="D480" i="1"/>
  <c r="E480" i="1" s="1"/>
  <c r="F480" i="1"/>
  <c r="G480" i="1"/>
  <c r="H480" i="1" s="1"/>
  <c r="CA480" i="1" s="1"/>
  <c r="I480" i="1"/>
  <c r="J480" i="1" s="1"/>
  <c r="K480" i="1"/>
  <c r="L480" i="1"/>
  <c r="M480" i="1"/>
  <c r="P480" i="1" s="1"/>
  <c r="N480" i="1"/>
  <c r="O480" i="1" s="1"/>
  <c r="BT480" i="1" s="1"/>
  <c r="D481" i="1"/>
  <c r="E481" i="1" s="1"/>
  <c r="AA481" i="1" s="1"/>
  <c r="F481" i="1"/>
  <c r="G481" i="1"/>
  <c r="H481" i="1" s="1"/>
  <c r="CA481" i="1" s="1"/>
  <c r="I481" i="1"/>
  <c r="J481" i="1" s="1"/>
  <c r="K481" i="1"/>
  <c r="L481" i="1"/>
  <c r="M481" i="1"/>
  <c r="U481" i="1" s="1"/>
  <c r="N481" i="1"/>
  <c r="O481" i="1" s="1"/>
  <c r="BT481" i="1" s="1"/>
  <c r="D482" i="1"/>
  <c r="E482" i="1" s="1"/>
  <c r="F482" i="1"/>
  <c r="G482" i="1"/>
  <c r="H482" i="1" s="1"/>
  <c r="CA482" i="1" s="1"/>
  <c r="I482" i="1"/>
  <c r="J482" i="1" s="1"/>
  <c r="K482" i="1"/>
  <c r="L482" i="1"/>
  <c r="M482" i="1"/>
  <c r="P482" i="1" s="1"/>
  <c r="N482" i="1"/>
  <c r="O482" i="1" s="1"/>
  <c r="BT482" i="1" s="1"/>
  <c r="D483" i="1"/>
  <c r="E483" i="1" s="1"/>
  <c r="F483" i="1"/>
  <c r="G483" i="1"/>
  <c r="H483" i="1" s="1"/>
  <c r="I483" i="1"/>
  <c r="J483" i="1" s="1"/>
  <c r="K483" i="1"/>
  <c r="L483" i="1"/>
  <c r="M483" i="1"/>
  <c r="U483" i="1" s="1"/>
  <c r="N483" i="1"/>
  <c r="O483" i="1" s="1"/>
  <c r="BT483" i="1" s="1"/>
  <c r="D484" i="1"/>
  <c r="E484" i="1" s="1"/>
  <c r="F484" i="1"/>
  <c r="G484" i="1"/>
  <c r="H484" i="1" s="1"/>
  <c r="I484" i="1"/>
  <c r="J484" i="1" s="1"/>
  <c r="K484" i="1"/>
  <c r="L484" i="1"/>
  <c r="M484" i="1"/>
  <c r="N484" i="1"/>
  <c r="O484" i="1" s="1"/>
  <c r="BT484" i="1" s="1"/>
  <c r="D485" i="1"/>
  <c r="E485" i="1" s="1"/>
  <c r="AA485" i="1" s="1"/>
  <c r="F485" i="1"/>
  <c r="G485" i="1"/>
  <c r="H485" i="1" s="1"/>
  <c r="I485" i="1"/>
  <c r="J485" i="1" s="1"/>
  <c r="K485" i="1"/>
  <c r="L485" i="1"/>
  <c r="M485" i="1"/>
  <c r="U485" i="1" s="1"/>
  <c r="N485" i="1"/>
  <c r="O485" i="1" s="1"/>
  <c r="BT485" i="1" s="1"/>
  <c r="D486" i="1"/>
  <c r="E486" i="1" s="1"/>
  <c r="F486" i="1"/>
  <c r="G486" i="1"/>
  <c r="H486" i="1" s="1"/>
  <c r="I486" i="1"/>
  <c r="J486" i="1" s="1"/>
  <c r="K486" i="1"/>
  <c r="L486" i="1"/>
  <c r="M486" i="1"/>
  <c r="P486" i="1" s="1"/>
  <c r="N486" i="1"/>
  <c r="O486" i="1" s="1"/>
  <c r="BT486" i="1" s="1"/>
  <c r="D487" i="1"/>
  <c r="E487" i="1" s="1"/>
  <c r="F487" i="1"/>
  <c r="G487" i="1"/>
  <c r="H487" i="1" s="1"/>
  <c r="AI487" i="1" s="1"/>
  <c r="I487" i="1"/>
  <c r="J487" i="1" s="1"/>
  <c r="K487" i="1"/>
  <c r="L487" i="1"/>
  <c r="M487" i="1"/>
  <c r="P487" i="1" s="1"/>
  <c r="N487" i="1"/>
  <c r="O487" i="1" s="1"/>
  <c r="BH487" i="1" s="1"/>
  <c r="D488" i="1"/>
  <c r="E488" i="1" s="1"/>
  <c r="F488" i="1"/>
  <c r="G488" i="1"/>
  <c r="H488" i="1" s="1"/>
  <c r="I488" i="1"/>
  <c r="J488" i="1" s="1"/>
  <c r="K488" i="1"/>
  <c r="L488" i="1"/>
  <c r="M488" i="1"/>
  <c r="T488" i="1" s="1"/>
  <c r="N488" i="1"/>
  <c r="O488" i="1" s="1"/>
  <c r="BT488" i="1" s="1"/>
  <c r="D489" i="1"/>
  <c r="E489" i="1" s="1"/>
  <c r="AA489" i="1" s="1"/>
  <c r="F489" i="1"/>
  <c r="G489" i="1"/>
  <c r="H489" i="1" s="1"/>
  <c r="I489" i="1"/>
  <c r="J489" i="1" s="1"/>
  <c r="K489" i="1"/>
  <c r="L489" i="1"/>
  <c r="M489" i="1"/>
  <c r="U489" i="1" s="1"/>
  <c r="N489" i="1"/>
  <c r="O489" i="1" s="1"/>
  <c r="BT489" i="1" s="1"/>
  <c r="D490" i="1"/>
  <c r="E490" i="1" s="1"/>
  <c r="F490" i="1"/>
  <c r="G490" i="1"/>
  <c r="H490" i="1" s="1"/>
  <c r="I490" i="1"/>
  <c r="J490" i="1" s="1"/>
  <c r="K490" i="1"/>
  <c r="L490" i="1"/>
  <c r="M490" i="1"/>
  <c r="P490" i="1" s="1"/>
  <c r="N490" i="1"/>
  <c r="O490" i="1" s="1"/>
  <c r="BT490" i="1" s="1"/>
  <c r="D491" i="1"/>
  <c r="E491" i="1" s="1"/>
  <c r="F491" i="1"/>
  <c r="G491" i="1"/>
  <c r="H491" i="1" s="1"/>
  <c r="I491" i="1"/>
  <c r="J491" i="1" s="1"/>
  <c r="K491" i="1"/>
  <c r="L491" i="1"/>
  <c r="M491" i="1"/>
  <c r="T491" i="1" s="1"/>
  <c r="N491" i="1"/>
  <c r="O491" i="1" s="1"/>
  <c r="BT491" i="1" s="1"/>
  <c r="D492" i="1"/>
  <c r="E492" i="1" s="1"/>
  <c r="F492" i="1"/>
  <c r="G492" i="1"/>
  <c r="H492" i="1" s="1"/>
  <c r="CA492" i="1" s="1"/>
  <c r="I492" i="1"/>
  <c r="J492" i="1" s="1"/>
  <c r="K492" i="1"/>
  <c r="L492" i="1"/>
  <c r="M492" i="1"/>
  <c r="P492" i="1" s="1"/>
  <c r="N492" i="1"/>
  <c r="O492" i="1" s="1"/>
  <c r="BT492" i="1" s="1"/>
  <c r="D493" i="1"/>
  <c r="E493" i="1" s="1"/>
  <c r="AA493" i="1" s="1"/>
  <c r="F493" i="1"/>
  <c r="G493" i="1"/>
  <c r="H493" i="1" s="1"/>
  <c r="I493" i="1"/>
  <c r="J493" i="1" s="1"/>
  <c r="K493" i="1"/>
  <c r="L493" i="1"/>
  <c r="M493" i="1"/>
  <c r="U493" i="1" s="1"/>
  <c r="N493" i="1"/>
  <c r="O493" i="1" s="1"/>
  <c r="BT493" i="1" s="1"/>
  <c r="D494" i="1"/>
  <c r="E494" i="1" s="1"/>
  <c r="F494" i="1"/>
  <c r="G494" i="1"/>
  <c r="H494" i="1" s="1"/>
  <c r="CA494" i="1" s="1"/>
  <c r="I494" i="1"/>
  <c r="J494" i="1" s="1"/>
  <c r="K494" i="1"/>
  <c r="L494" i="1"/>
  <c r="M494" i="1"/>
  <c r="P494" i="1" s="1"/>
  <c r="N494" i="1"/>
  <c r="O494" i="1" s="1"/>
  <c r="BT494" i="1" s="1"/>
  <c r="D495" i="1"/>
  <c r="E495" i="1" s="1"/>
  <c r="F495" i="1"/>
  <c r="G495" i="1"/>
  <c r="H495" i="1" s="1"/>
  <c r="AI495" i="1" s="1"/>
  <c r="I495" i="1"/>
  <c r="J495" i="1" s="1"/>
  <c r="K495" i="1"/>
  <c r="L495" i="1"/>
  <c r="M495" i="1"/>
  <c r="T495" i="1" s="1"/>
  <c r="N495" i="1"/>
  <c r="O495" i="1" s="1"/>
  <c r="BH495" i="1" s="1"/>
  <c r="D496" i="1"/>
  <c r="E496" i="1" s="1"/>
  <c r="F496" i="1"/>
  <c r="G496" i="1"/>
  <c r="H496" i="1" s="1"/>
  <c r="CA496" i="1" s="1"/>
  <c r="I496" i="1"/>
  <c r="J496" i="1" s="1"/>
  <c r="K496" i="1"/>
  <c r="L496" i="1"/>
  <c r="M496" i="1"/>
  <c r="U496" i="1" s="1"/>
  <c r="N496" i="1"/>
  <c r="O496" i="1" s="1"/>
  <c r="BT496" i="1" s="1"/>
  <c r="D497" i="1"/>
  <c r="E497" i="1" s="1"/>
  <c r="AA497" i="1" s="1"/>
  <c r="F497" i="1"/>
  <c r="G497" i="1"/>
  <c r="H497" i="1" s="1"/>
  <c r="CA497" i="1" s="1"/>
  <c r="I497" i="1"/>
  <c r="J497" i="1" s="1"/>
  <c r="K497" i="1"/>
  <c r="L497" i="1"/>
  <c r="M497" i="1"/>
  <c r="U497" i="1" s="1"/>
  <c r="N497" i="1"/>
  <c r="O497" i="1" s="1"/>
  <c r="BT497" i="1" s="1"/>
  <c r="D498" i="1"/>
  <c r="E498" i="1" s="1"/>
  <c r="F498" i="1"/>
  <c r="G498" i="1"/>
  <c r="H498" i="1" s="1"/>
  <c r="I498" i="1"/>
  <c r="J498" i="1" s="1"/>
  <c r="K498" i="1"/>
  <c r="L498" i="1"/>
  <c r="M498" i="1"/>
  <c r="U498" i="1" s="1"/>
  <c r="N498" i="1"/>
  <c r="O498" i="1" s="1"/>
  <c r="BT498" i="1" s="1"/>
  <c r="D499" i="1"/>
  <c r="E499" i="1" s="1"/>
  <c r="F499" i="1"/>
  <c r="G499" i="1"/>
  <c r="H499" i="1" s="1"/>
  <c r="I499" i="1"/>
  <c r="J499" i="1" s="1"/>
  <c r="K499" i="1"/>
  <c r="L499" i="1"/>
  <c r="M499" i="1"/>
  <c r="U499" i="1" s="1"/>
  <c r="N499" i="1"/>
  <c r="O499" i="1" s="1"/>
  <c r="BT499" i="1" s="1"/>
  <c r="D500" i="1"/>
  <c r="E500" i="1" s="1"/>
  <c r="F500" i="1"/>
  <c r="G500" i="1"/>
  <c r="H500" i="1" s="1"/>
  <c r="I500" i="1"/>
  <c r="J500" i="1" s="1"/>
  <c r="K500" i="1"/>
  <c r="L500" i="1"/>
  <c r="M500" i="1"/>
  <c r="T500" i="1" s="1"/>
  <c r="N500" i="1"/>
  <c r="O500" i="1" s="1"/>
  <c r="BT500" i="1" s="1"/>
  <c r="D501" i="1"/>
  <c r="E501" i="1" s="1"/>
  <c r="AA501" i="1" s="1"/>
  <c r="F501" i="1"/>
  <c r="G501" i="1"/>
  <c r="H501" i="1" s="1"/>
  <c r="I501" i="1"/>
  <c r="J501" i="1" s="1"/>
  <c r="K501" i="1"/>
  <c r="L501" i="1"/>
  <c r="M501" i="1"/>
  <c r="N501" i="1"/>
  <c r="O501" i="1" s="1"/>
  <c r="BT501" i="1" s="1"/>
  <c r="D502" i="1"/>
  <c r="E502" i="1" s="1"/>
  <c r="F502" i="1"/>
  <c r="G502" i="1"/>
  <c r="H502" i="1" s="1"/>
  <c r="CA502" i="1" s="1"/>
  <c r="I502" i="1"/>
  <c r="J502" i="1" s="1"/>
  <c r="K502" i="1"/>
  <c r="L502" i="1"/>
  <c r="M502" i="1"/>
  <c r="U502" i="1" s="1"/>
  <c r="N502" i="1"/>
  <c r="O502" i="1" s="1"/>
  <c r="BT502" i="1" s="1"/>
  <c r="D503" i="1"/>
  <c r="E503" i="1" s="1"/>
  <c r="F503" i="1"/>
  <c r="G503" i="1"/>
  <c r="H503" i="1" s="1"/>
  <c r="AI503" i="1" s="1"/>
  <c r="I503" i="1"/>
  <c r="J503" i="1" s="1"/>
  <c r="K503" i="1"/>
  <c r="L503" i="1"/>
  <c r="M503" i="1"/>
  <c r="P503" i="1" s="1"/>
  <c r="N503" i="1"/>
  <c r="O503" i="1" s="1"/>
  <c r="BH503" i="1" s="1"/>
  <c r="D504" i="1"/>
  <c r="E504" i="1" s="1"/>
  <c r="F504" i="1"/>
  <c r="G504" i="1"/>
  <c r="H504" i="1" s="1"/>
  <c r="I504" i="1"/>
  <c r="J504" i="1" s="1"/>
  <c r="K504" i="1"/>
  <c r="L504" i="1"/>
  <c r="M504" i="1"/>
  <c r="P504" i="1" s="1"/>
  <c r="N504" i="1"/>
  <c r="O504" i="1" s="1"/>
  <c r="BT504" i="1" s="1"/>
  <c r="D505" i="1"/>
  <c r="E505" i="1" s="1"/>
  <c r="AA505" i="1" s="1"/>
  <c r="F505" i="1"/>
  <c r="G505" i="1"/>
  <c r="H505" i="1" s="1"/>
  <c r="I505" i="1"/>
  <c r="J505" i="1" s="1"/>
  <c r="K505" i="1"/>
  <c r="L505" i="1"/>
  <c r="M505" i="1"/>
  <c r="U505" i="1" s="1"/>
  <c r="N505" i="1"/>
  <c r="O505" i="1" s="1"/>
  <c r="BT505" i="1" s="1"/>
  <c r="D506" i="1"/>
  <c r="E506" i="1" s="1"/>
  <c r="F506" i="1"/>
  <c r="G506" i="1"/>
  <c r="H506" i="1" s="1"/>
  <c r="I506" i="1"/>
  <c r="J506" i="1" s="1"/>
  <c r="K506" i="1"/>
  <c r="L506" i="1"/>
  <c r="M506" i="1"/>
  <c r="U506" i="1" s="1"/>
  <c r="N506" i="1"/>
  <c r="O506" i="1" s="1"/>
  <c r="BT506" i="1" s="1"/>
  <c r="D507" i="1"/>
  <c r="E507" i="1" s="1"/>
  <c r="F507" i="1"/>
  <c r="G507" i="1"/>
  <c r="H507" i="1" s="1"/>
  <c r="I507" i="1"/>
  <c r="J507" i="1" s="1"/>
  <c r="K507" i="1"/>
  <c r="L507" i="1"/>
  <c r="M507" i="1"/>
  <c r="P507" i="1" s="1"/>
  <c r="N507" i="1"/>
  <c r="O507" i="1" s="1"/>
  <c r="BT507" i="1" s="1"/>
  <c r="D508" i="1"/>
  <c r="E508" i="1" s="1"/>
  <c r="F508" i="1"/>
  <c r="G508" i="1"/>
  <c r="H508" i="1" s="1"/>
  <c r="I508" i="1"/>
  <c r="J508" i="1" s="1"/>
  <c r="K508" i="1"/>
  <c r="L508" i="1"/>
  <c r="M508" i="1"/>
  <c r="T508" i="1" s="1"/>
  <c r="N508" i="1"/>
  <c r="O508" i="1" s="1"/>
  <c r="BT508" i="1" s="1"/>
  <c r="D509" i="1"/>
  <c r="E509" i="1" s="1"/>
  <c r="AA509" i="1" s="1"/>
  <c r="F509" i="1"/>
  <c r="G509" i="1"/>
  <c r="H509" i="1" s="1"/>
  <c r="I509" i="1"/>
  <c r="J509" i="1" s="1"/>
  <c r="K509" i="1"/>
  <c r="L509" i="1"/>
  <c r="M509" i="1"/>
  <c r="U509" i="1" s="1"/>
  <c r="N509" i="1"/>
  <c r="O509" i="1" s="1"/>
  <c r="BT509" i="1" s="1"/>
  <c r="D510" i="1"/>
  <c r="E510" i="1" s="1"/>
  <c r="F510" i="1"/>
  <c r="G510" i="1"/>
  <c r="H510" i="1" s="1"/>
  <c r="CA510" i="1" s="1"/>
  <c r="I510" i="1"/>
  <c r="J510" i="1" s="1"/>
  <c r="K510" i="1"/>
  <c r="L510" i="1"/>
  <c r="M510" i="1"/>
  <c r="U510" i="1" s="1"/>
  <c r="N510" i="1"/>
  <c r="O510" i="1" s="1"/>
  <c r="BT510" i="1" s="1"/>
  <c r="D511" i="1"/>
  <c r="E511" i="1" s="1"/>
  <c r="F511" i="1"/>
  <c r="G511" i="1"/>
  <c r="H511" i="1" s="1"/>
  <c r="AI511" i="1" s="1"/>
  <c r="I511" i="1"/>
  <c r="J511" i="1" s="1"/>
  <c r="K511" i="1"/>
  <c r="L511" i="1"/>
  <c r="M511" i="1"/>
  <c r="T511" i="1" s="1"/>
  <c r="N511" i="1"/>
  <c r="O511" i="1" s="1"/>
  <c r="BH511" i="1" s="1"/>
  <c r="D512" i="1"/>
  <c r="E512" i="1" s="1"/>
  <c r="F512" i="1"/>
  <c r="G512" i="1"/>
  <c r="H512" i="1" s="1"/>
  <c r="I512" i="1"/>
  <c r="J512" i="1" s="1"/>
  <c r="K512" i="1"/>
  <c r="L512" i="1"/>
  <c r="M512" i="1"/>
  <c r="P512" i="1" s="1"/>
  <c r="N512" i="1"/>
  <c r="O512" i="1" s="1"/>
  <c r="BT512" i="1" s="1"/>
  <c r="D513" i="1"/>
  <c r="E513" i="1" s="1"/>
  <c r="AA513" i="1" s="1"/>
  <c r="F513" i="1"/>
  <c r="G513" i="1"/>
  <c r="H513" i="1" s="1"/>
  <c r="I513" i="1"/>
  <c r="J513" i="1" s="1"/>
  <c r="K513" i="1"/>
  <c r="L513" i="1"/>
  <c r="M513" i="1"/>
  <c r="U513" i="1" s="1"/>
  <c r="N513" i="1"/>
  <c r="O513" i="1" s="1"/>
  <c r="BT513" i="1" s="1"/>
  <c r="N8" i="1"/>
  <c r="O8" i="1" s="1"/>
  <c r="N9" i="1"/>
  <c r="O9" i="1" s="1"/>
  <c r="N10" i="1"/>
  <c r="O10" i="1" s="1"/>
  <c r="BT10" i="1" s="1"/>
  <c r="N11" i="1"/>
  <c r="O11" i="1" s="1"/>
  <c r="BT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U17" i="1" s="1"/>
  <c r="M18" i="1"/>
  <c r="P18" i="1" s="1"/>
  <c r="L8" i="1"/>
  <c r="L9" i="1"/>
  <c r="L10" i="1"/>
  <c r="L11" i="1"/>
  <c r="L12" i="1"/>
  <c r="L13" i="1"/>
  <c r="L14" i="1"/>
  <c r="L15" i="1"/>
  <c r="L16" i="1"/>
  <c r="L17" i="1"/>
  <c r="L18" i="1"/>
  <c r="K7" i="1"/>
  <c r="K8" i="1"/>
  <c r="K9" i="1"/>
  <c r="K10" i="1"/>
  <c r="K11" i="1"/>
  <c r="K12" i="1"/>
  <c r="K13" i="1"/>
  <c r="K14" i="1"/>
  <c r="K15" i="1"/>
  <c r="K16" i="1"/>
  <c r="K17" i="1"/>
  <c r="K1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G8" i="1"/>
  <c r="H8" i="1" s="1"/>
  <c r="G9" i="1"/>
  <c r="H9" i="1" s="1"/>
  <c r="AF9" i="1" s="1"/>
  <c r="G10" i="1"/>
  <c r="H10" i="1" s="1"/>
  <c r="G11" i="1"/>
  <c r="H11" i="1" s="1"/>
  <c r="G12" i="1"/>
  <c r="H12" i="1" s="1"/>
  <c r="AO12" i="1" s="1"/>
  <c r="G13" i="1"/>
  <c r="H13" i="1" s="1"/>
  <c r="G14" i="1"/>
  <c r="H14" i="1" s="1"/>
  <c r="G15" i="1"/>
  <c r="H15" i="1" s="1"/>
  <c r="G16" i="1"/>
  <c r="H16" i="1" s="1"/>
  <c r="G17" i="1"/>
  <c r="H17" i="1" s="1"/>
  <c r="AF17" i="1" s="1"/>
  <c r="G18" i="1"/>
  <c r="H18" i="1" s="1"/>
  <c r="F8" i="1"/>
  <c r="F9" i="1"/>
  <c r="F10" i="1"/>
  <c r="F11" i="1"/>
  <c r="F12" i="1"/>
  <c r="F13" i="1"/>
  <c r="F14" i="1"/>
  <c r="F15" i="1"/>
  <c r="F16" i="1"/>
  <c r="F17" i="1"/>
  <c r="F18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N7" i="1"/>
  <c r="O7" i="1" s="1"/>
  <c r="M7" i="1"/>
  <c r="P7" i="1" s="1"/>
  <c r="Q7" i="1" s="1"/>
  <c r="BD7" i="1" s="1"/>
  <c r="BE7" i="1" s="1"/>
  <c r="L7" i="1"/>
  <c r="I7" i="1"/>
  <c r="J7" i="1" s="1"/>
  <c r="G7" i="1"/>
  <c r="H7" i="1" s="1"/>
  <c r="AF7" i="1" s="1"/>
  <c r="F7" i="1"/>
  <c r="D7" i="1"/>
  <c r="E7" i="1" s="1"/>
  <c r="Z7" i="1" s="1"/>
  <c r="CA466" i="1" l="1"/>
  <c r="BY375" i="1"/>
  <c r="CA512" i="1"/>
  <c r="CA500" i="1"/>
  <c r="CA513" i="1"/>
  <c r="CA504" i="1"/>
  <c r="BT206" i="1"/>
  <c r="BT195" i="1"/>
  <c r="BT115" i="1"/>
  <c r="BT354" i="1"/>
  <c r="BT348" i="1"/>
  <c r="BT346" i="1"/>
  <c r="BT288" i="1"/>
  <c r="BT261" i="1"/>
  <c r="BT182" i="1"/>
  <c r="BT161" i="1"/>
  <c r="BR105" i="1"/>
  <c r="BR97" i="1"/>
  <c r="BT224" i="1"/>
  <c r="CA411" i="1"/>
  <c r="CA443" i="1"/>
  <c r="CA414" i="1"/>
  <c r="CA408" i="1"/>
  <c r="BT309" i="1"/>
  <c r="BT299" i="1"/>
  <c r="BT280" i="1"/>
  <c r="BT215" i="1"/>
  <c r="BR90" i="1"/>
  <c r="BR84" i="1"/>
  <c r="CA489" i="1"/>
  <c r="CA387" i="1"/>
  <c r="CA507" i="1"/>
  <c r="CA371" i="1"/>
  <c r="CA505" i="1"/>
  <c r="CA425" i="1"/>
  <c r="CA398" i="1"/>
  <c r="CA448" i="1"/>
  <c r="BT236" i="1"/>
  <c r="BT232" i="1"/>
  <c r="BT226" i="1"/>
  <c r="BO64" i="1"/>
  <c r="CA368" i="1"/>
  <c r="CA384" i="1"/>
  <c r="CA235" i="1"/>
  <c r="CA394" i="1"/>
  <c r="BT317" i="1"/>
  <c r="BT315" i="1"/>
  <c r="BT308" i="1"/>
  <c r="BT252" i="1"/>
  <c r="BT166" i="1"/>
  <c r="BT124" i="1"/>
  <c r="CA239" i="1"/>
  <c r="BT258" i="1"/>
  <c r="CA378" i="1"/>
  <c r="CA294" i="1"/>
  <c r="BT297" i="1"/>
  <c r="BT268" i="1"/>
  <c r="BT256" i="1"/>
  <c r="BT254" i="1"/>
  <c r="BT238" i="1"/>
  <c r="BT172" i="1"/>
  <c r="BR92" i="1"/>
  <c r="CA416" i="1"/>
  <c r="CA417" i="1"/>
  <c r="BT242" i="1"/>
  <c r="BT229" i="1"/>
  <c r="BT223" i="1"/>
  <c r="BT196" i="1"/>
  <c r="BT153" i="1"/>
  <c r="BT231" i="1"/>
  <c r="BT227" i="1"/>
  <c r="CA474" i="1"/>
  <c r="CA435" i="1"/>
  <c r="CA314" i="1"/>
  <c r="BR54" i="1"/>
  <c r="BT270" i="1"/>
  <c r="BT249" i="1"/>
  <c r="BT202" i="1"/>
  <c r="CA307" i="1"/>
  <c r="CA305" i="1"/>
  <c r="BT169" i="1"/>
  <c r="CA287" i="1"/>
  <c r="CA247" i="1"/>
  <c r="CA315" i="1"/>
  <c r="CA273" i="1"/>
  <c r="BT291" i="1"/>
  <c r="BT239" i="1"/>
  <c r="BT198" i="1"/>
  <c r="BT194" i="1"/>
  <c r="BT148" i="1"/>
  <c r="BT185" i="1"/>
  <c r="BT138" i="1"/>
  <c r="BT167" i="1"/>
  <c r="BR85" i="1"/>
  <c r="CA303" i="1"/>
  <c r="CA296" i="1"/>
  <c r="BT143" i="1"/>
  <c r="CA488" i="1"/>
  <c r="CA409" i="1"/>
  <c r="CA402" i="1"/>
  <c r="CA323" i="1"/>
  <c r="CA318" i="1"/>
  <c r="CA276" i="1"/>
  <c r="CA260" i="1"/>
  <c r="CA478" i="1"/>
  <c r="CA467" i="1"/>
  <c r="CA458" i="1"/>
  <c r="CA456" i="1"/>
  <c r="CA248" i="1"/>
  <c r="BT187" i="1"/>
  <c r="BT298" i="1"/>
  <c r="BT272" i="1"/>
  <c r="BT243" i="1"/>
  <c r="BT220" i="1"/>
  <c r="CA427" i="1"/>
  <c r="CA321" i="1"/>
  <c r="CA291" i="1"/>
  <c r="CA280" i="1"/>
  <c r="CA266" i="1"/>
  <c r="CA410" i="1"/>
  <c r="CA400" i="1"/>
  <c r="CA369" i="1"/>
  <c r="CA360" i="1"/>
  <c r="CA345" i="1"/>
  <c r="CA295" i="1"/>
  <c r="BT318" i="1"/>
  <c r="BT300" i="1"/>
  <c r="BT262" i="1"/>
  <c r="BT245" i="1"/>
  <c r="BT240" i="1"/>
  <c r="BT214" i="1"/>
  <c r="BT165" i="1"/>
  <c r="BT141" i="1"/>
  <c r="BT122" i="1"/>
  <c r="BR103" i="1"/>
  <c r="BR76" i="1"/>
  <c r="CA366" i="1"/>
  <c r="CA289" i="1"/>
  <c r="CA262" i="1"/>
  <c r="CA388" i="1"/>
  <c r="CA386" i="1"/>
  <c r="CA344" i="1"/>
  <c r="CA328" i="1"/>
  <c r="CA308" i="1"/>
  <c r="CA304" i="1"/>
  <c r="CA362" i="1"/>
  <c r="CA306" i="1"/>
  <c r="CA279" i="1"/>
  <c r="CA253" i="1"/>
  <c r="CA223" i="1"/>
  <c r="CA18" i="1"/>
  <c r="CA332" i="1"/>
  <c r="CA270" i="1"/>
  <c r="CA191" i="1"/>
  <c r="BN34" i="1"/>
  <c r="BT204" i="1"/>
  <c r="BT183" i="1"/>
  <c r="BT170" i="1"/>
  <c r="BT168" i="1"/>
  <c r="BT164" i="1"/>
  <c r="BT154" i="1"/>
  <c r="BT125" i="1"/>
  <c r="BR108" i="1"/>
  <c r="BT271" i="1"/>
  <c r="BT244" i="1"/>
  <c r="BT199" i="1"/>
  <c r="BT175" i="1"/>
  <c r="BT159" i="1"/>
  <c r="BT114" i="1"/>
  <c r="BR95" i="1"/>
  <c r="CA432" i="1"/>
  <c r="CA430" i="1"/>
  <c r="CA404" i="1"/>
  <c r="CA380" i="1"/>
  <c r="CA316" i="1"/>
  <c r="CA454" i="1"/>
  <c r="CA418" i="1"/>
  <c r="CA379" i="1"/>
  <c r="CA370" i="1"/>
  <c r="CA363" i="1"/>
  <c r="CA358" i="1"/>
  <c r="CA353" i="1"/>
  <c r="CA347" i="1"/>
  <c r="CA313" i="1"/>
  <c r="CA258" i="1"/>
  <c r="CA252" i="1"/>
  <c r="CA236" i="1"/>
  <c r="BN80" i="1"/>
  <c r="BN81" i="1"/>
  <c r="BR91" i="1"/>
  <c r="BZ199" i="1"/>
  <c r="BQ39" i="1"/>
  <c r="CA193" i="1"/>
  <c r="CA225" i="1"/>
  <c r="CA249" i="1"/>
  <c r="CA473" i="1"/>
  <c r="CA449" i="1"/>
  <c r="CA424" i="1"/>
  <c r="CA420" i="1"/>
  <c r="CA361" i="1"/>
  <c r="CA348" i="1"/>
  <c r="CA337" i="1"/>
  <c r="CA335" i="1"/>
  <c r="CA324" i="1"/>
  <c r="CA297" i="1"/>
  <c r="CA283" i="1"/>
  <c r="CA274" i="1"/>
  <c r="CA241" i="1"/>
  <c r="CA229" i="1"/>
  <c r="CA462" i="1"/>
  <c r="CA452" i="1"/>
  <c r="CA440" i="1"/>
  <c r="CA436" i="1"/>
  <c r="CA406" i="1"/>
  <c r="CA401" i="1"/>
  <c r="CA385" i="1"/>
  <c r="CA343" i="1"/>
  <c r="CA499" i="1"/>
  <c r="CA464" i="1"/>
  <c r="CA426" i="1"/>
  <c r="BZ201" i="1"/>
  <c r="CA185" i="1"/>
  <c r="CA506" i="1"/>
  <c r="CA484" i="1"/>
  <c r="CA476" i="1"/>
  <c r="CA459" i="1"/>
  <c r="CA451" i="1"/>
  <c r="CA446" i="1"/>
  <c r="CA441" i="1"/>
  <c r="CA433" i="1"/>
  <c r="CA422" i="1"/>
  <c r="CA376" i="1"/>
  <c r="CA355" i="1"/>
  <c r="CA346" i="1"/>
  <c r="CA302" i="1"/>
  <c r="CA298" i="1"/>
  <c r="CA286" i="1"/>
  <c r="CA275" i="1"/>
  <c r="CA267" i="1"/>
  <c r="CA250" i="1"/>
  <c r="CA187" i="1"/>
  <c r="CA465" i="1"/>
  <c r="CA460" i="1"/>
  <c r="CA393" i="1"/>
  <c r="CA356" i="1"/>
  <c r="CA326" i="1"/>
  <c r="CA322" i="1"/>
  <c r="CA299" i="1"/>
  <c r="CA293" i="1"/>
  <c r="CA281" i="1"/>
  <c r="CA257" i="1"/>
  <c r="CA213" i="1"/>
  <c r="BT233" i="1"/>
  <c r="BT209" i="1"/>
  <c r="BT177" i="1"/>
  <c r="BT149" i="1"/>
  <c r="BT136" i="1"/>
  <c r="BT113" i="1"/>
  <c r="BR112" i="1"/>
  <c r="BN37" i="1"/>
  <c r="CA11" i="1"/>
  <c r="CA508" i="1"/>
  <c r="CA491" i="1"/>
  <c r="CA486" i="1"/>
  <c r="CA475" i="1"/>
  <c r="CA470" i="1"/>
  <c r="CA396" i="1"/>
  <c r="CA352" i="1"/>
  <c r="CA340" i="1"/>
  <c r="CA282" i="1"/>
  <c r="CA498" i="1"/>
  <c r="CA490" i="1"/>
  <c r="CA483" i="1"/>
  <c r="CA444" i="1"/>
  <c r="CA428" i="1"/>
  <c r="CA403" i="1"/>
  <c r="CA390" i="1"/>
  <c r="CA382" i="1"/>
  <c r="CA377" i="1"/>
  <c r="CA374" i="1"/>
  <c r="CA372" i="1"/>
  <c r="BY367" i="1"/>
  <c r="CA342" i="1"/>
  <c r="CA339" i="1"/>
  <c r="CA336" i="1"/>
  <c r="CA330" i="1"/>
  <c r="CA319" i="1"/>
  <c r="CA354" i="1"/>
  <c r="CA338" i="1"/>
  <c r="CA329" i="1"/>
  <c r="CA327" i="1"/>
  <c r="CA320" i="1"/>
  <c r="CA310" i="1"/>
  <c r="CA255" i="1"/>
  <c r="CA240" i="1"/>
  <c r="CA192" i="1"/>
  <c r="CA265" i="1"/>
  <c r="CA263" i="1"/>
  <c r="CA244" i="1"/>
  <c r="CA227" i="1"/>
  <c r="BT337" i="1"/>
  <c r="BT321" i="1"/>
  <c r="BT312" i="1"/>
  <c r="BT302" i="1"/>
  <c r="BT292" i="1"/>
  <c r="BT289" i="1"/>
  <c r="BT273" i="1"/>
  <c r="BT264" i="1"/>
  <c r="BR110" i="1"/>
  <c r="BR102" i="1"/>
  <c r="BR86" i="1"/>
  <c r="BO26" i="1"/>
  <c r="BR69" i="1"/>
  <c r="BO52" i="1"/>
  <c r="BR24" i="1"/>
  <c r="BT207" i="1"/>
  <c r="BT200" i="1"/>
  <c r="BT160" i="1"/>
  <c r="BT150" i="1"/>
  <c r="BT131" i="1"/>
  <c r="BT127" i="1"/>
  <c r="BT117" i="1"/>
  <c r="BL55" i="1"/>
  <c r="BR87" i="1"/>
  <c r="BN68" i="1"/>
  <c r="BL29" i="1"/>
  <c r="CA194" i="1"/>
  <c r="CA190" i="1"/>
  <c r="CA364" i="1"/>
  <c r="CA350" i="1"/>
  <c r="CA331" i="1"/>
  <c r="CA312" i="1"/>
  <c r="CA300" i="1"/>
  <c r="CA292" i="1"/>
  <c r="CA290" i="1"/>
  <c r="CA288" i="1"/>
  <c r="CA284" i="1"/>
  <c r="CA272" i="1"/>
  <c r="CA268" i="1"/>
  <c r="CA264" i="1"/>
  <c r="CA259" i="1"/>
  <c r="CA256" i="1"/>
  <c r="BY359" i="1"/>
  <c r="CA334" i="1"/>
  <c r="CA311" i="1"/>
  <c r="CA278" i="1"/>
  <c r="CA271" i="1"/>
  <c r="CA254" i="1"/>
  <c r="CA243" i="1"/>
  <c r="BZ197" i="1"/>
  <c r="CA188" i="1"/>
  <c r="CA230" i="1"/>
  <c r="CA222" i="1"/>
  <c r="BZ202" i="1"/>
  <c r="CA226" i="1"/>
  <c r="CA189" i="1"/>
  <c r="CA10" i="1"/>
  <c r="CA233" i="1"/>
  <c r="CA224" i="1"/>
  <c r="CA219" i="1"/>
  <c r="BZ198" i="1"/>
  <c r="CA251" i="1"/>
  <c r="CA234" i="1"/>
  <c r="CA231" i="1"/>
  <c r="BT216" i="1"/>
  <c r="BT197" i="1"/>
  <c r="BT151" i="1"/>
  <c r="BT121" i="1"/>
  <c r="BR111" i="1"/>
  <c r="BR100" i="1"/>
  <c r="BL62" i="1"/>
  <c r="BR59" i="1"/>
  <c r="BL50" i="1"/>
  <c r="BL47" i="1"/>
  <c r="BL42" i="1"/>
  <c r="BO38" i="1"/>
  <c r="CA16" i="1"/>
  <c r="CA145" i="1"/>
  <c r="CA242" i="1"/>
  <c r="CA196" i="1"/>
  <c r="CA15" i="1"/>
  <c r="CA8" i="1"/>
  <c r="CA237" i="1"/>
  <c r="CA228" i="1"/>
  <c r="BZ200" i="1"/>
  <c r="CA186" i="1"/>
  <c r="CA246" i="1"/>
  <c r="CA238" i="1"/>
  <c r="CA232" i="1"/>
  <c r="CA195" i="1"/>
  <c r="CA184" i="1"/>
  <c r="CA143" i="1"/>
  <c r="CA79" i="1"/>
  <c r="CA135" i="1"/>
  <c r="CA71" i="1"/>
  <c r="CA127" i="1"/>
  <c r="CA63" i="1"/>
  <c r="CA183" i="1"/>
  <c r="CA119" i="1"/>
  <c r="CA55" i="1"/>
  <c r="CA175" i="1"/>
  <c r="CA111" i="1"/>
  <c r="CA47" i="1"/>
  <c r="CA167" i="1"/>
  <c r="CA103" i="1"/>
  <c r="CA39" i="1"/>
  <c r="CA159" i="1"/>
  <c r="CA95" i="1"/>
  <c r="CA31" i="1"/>
  <c r="CA151" i="1"/>
  <c r="CA87" i="1"/>
  <c r="CA23" i="1"/>
  <c r="CA439" i="1"/>
  <c r="CA495" i="1"/>
  <c r="CA431" i="1"/>
  <c r="CA367" i="1"/>
  <c r="BZ14" i="1"/>
  <c r="CA14" i="1"/>
  <c r="CA503" i="1"/>
  <c r="CA375" i="1"/>
  <c r="BZ13" i="1"/>
  <c r="CA13" i="1"/>
  <c r="CA487" i="1"/>
  <c r="CA423" i="1"/>
  <c r="CA359" i="1"/>
  <c r="CA479" i="1"/>
  <c r="CA415" i="1"/>
  <c r="BZ493" i="1"/>
  <c r="CA493" i="1"/>
  <c r="BZ485" i="1"/>
  <c r="CA485" i="1"/>
  <c r="BZ477" i="1"/>
  <c r="CA477" i="1"/>
  <c r="BZ469" i="1"/>
  <c r="CA469" i="1"/>
  <c r="BZ445" i="1"/>
  <c r="CA445" i="1"/>
  <c r="BZ437" i="1"/>
  <c r="CA437" i="1"/>
  <c r="BZ429" i="1"/>
  <c r="CA429" i="1"/>
  <c r="BZ413" i="1"/>
  <c r="CA413" i="1"/>
  <c r="BZ392" i="1"/>
  <c r="CA392" i="1"/>
  <c r="BZ365" i="1"/>
  <c r="CA365" i="1"/>
  <c r="BZ357" i="1"/>
  <c r="CA357" i="1"/>
  <c r="BZ349" i="1"/>
  <c r="CA349" i="1"/>
  <c r="BZ317" i="1"/>
  <c r="CA317" i="1"/>
  <c r="BZ277" i="1"/>
  <c r="CA277" i="1"/>
  <c r="BZ245" i="1"/>
  <c r="CA245" i="1"/>
  <c r="BZ220" i="1"/>
  <c r="CA220" i="1"/>
  <c r="BZ218" i="1"/>
  <c r="CA218" i="1"/>
  <c r="BZ217" i="1"/>
  <c r="CA217" i="1"/>
  <c r="BZ216" i="1"/>
  <c r="CA216" i="1"/>
  <c r="BZ215" i="1"/>
  <c r="CA215" i="1"/>
  <c r="BZ214" i="1"/>
  <c r="CA214" i="1"/>
  <c r="BZ212" i="1"/>
  <c r="CA212" i="1"/>
  <c r="BZ211" i="1"/>
  <c r="CA211" i="1"/>
  <c r="BZ210" i="1"/>
  <c r="CA210" i="1"/>
  <c r="BZ209" i="1"/>
  <c r="CA209" i="1"/>
  <c r="BZ207" i="1"/>
  <c r="CA207" i="1"/>
  <c r="BZ206" i="1"/>
  <c r="CA206" i="1"/>
  <c r="BZ205" i="1"/>
  <c r="CA205" i="1"/>
  <c r="BZ204" i="1"/>
  <c r="CA204" i="1"/>
  <c r="BZ203" i="1"/>
  <c r="CA203" i="1"/>
  <c r="CA471" i="1"/>
  <c r="CA407" i="1"/>
  <c r="BZ509" i="1"/>
  <c r="CA509" i="1"/>
  <c r="BZ501" i="1"/>
  <c r="CA501" i="1"/>
  <c r="BZ461" i="1"/>
  <c r="CA461" i="1"/>
  <c r="BZ453" i="1"/>
  <c r="CA453" i="1"/>
  <c r="BZ421" i="1"/>
  <c r="CA421" i="1"/>
  <c r="BZ405" i="1"/>
  <c r="CA405" i="1"/>
  <c r="BZ397" i="1"/>
  <c r="CA397" i="1"/>
  <c r="BZ395" i="1"/>
  <c r="CA395" i="1"/>
  <c r="BZ389" i="1"/>
  <c r="CA389" i="1"/>
  <c r="BZ381" i="1"/>
  <c r="CA381" i="1"/>
  <c r="BZ373" i="1"/>
  <c r="CA373" i="1"/>
  <c r="BY351" i="1"/>
  <c r="CA351" i="1"/>
  <c r="BZ341" i="1"/>
  <c r="CA341" i="1"/>
  <c r="BZ333" i="1"/>
  <c r="CA333" i="1"/>
  <c r="BZ325" i="1"/>
  <c r="CA325" i="1"/>
  <c r="BZ309" i="1"/>
  <c r="CA309" i="1"/>
  <c r="BZ301" i="1"/>
  <c r="CA301" i="1"/>
  <c r="BZ285" i="1"/>
  <c r="CA285" i="1"/>
  <c r="BZ269" i="1"/>
  <c r="CA269" i="1"/>
  <c r="BZ261" i="1"/>
  <c r="CA261" i="1"/>
  <c r="BZ221" i="1"/>
  <c r="CA221" i="1"/>
  <c r="BZ208" i="1"/>
  <c r="CA208" i="1"/>
  <c r="CA463" i="1"/>
  <c r="CA399" i="1"/>
  <c r="CA455" i="1"/>
  <c r="CA391" i="1"/>
  <c r="CA511" i="1"/>
  <c r="CA447" i="1"/>
  <c r="CA383" i="1"/>
  <c r="CA199" i="1"/>
  <c r="CA198" i="1"/>
  <c r="CA182" i="1"/>
  <c r="CA174" i="1"/>
  <c r="CA166" i="1"/>
  <c r="CA158" i="1"/>
  <c r="CA150" i="1"/>
  <c r="CA142" i="1"/>
  <c r="CA134" i="1"/>
  <c r="CA126" i="1"/>
  <c r="CA118" i="1"/>
  <c r="CA110" i="1"/>
  <c r="CA102" i="1"/>
  <c r="CA94" i="1"/>
  <c r="CA86" i="1"/>
  <c r="CA78" i="1"/>
  <c r="CA70" i="1"/>
  <c r="CA62" i="1"/>
  <c r="CA54" i="1"/>
  <c r="CA46" i="1"/>
  <c r="CA38" i="1"/>
  <c r="CA30" i="1"/>
  <c r="CA22" i="1"/>
  <c r="CA197" i="1"/>
  <c r="CA181" i="1"/>
  <c r="CA173" i="1"/>
  <c r="CA165" i="1"/>
  <c r="CA157" i="1"/>
  <c r="CA149" i="1"/>
  <c r="CA141" i="1"/>
  <c r="CA133" i="1"/>
  <c r="CA125" i="1"/>
  <c r="CA117" i="1"/>
  <c r="CA109" i="1"/>
  <c r="CA101" i="1"/>
  <c r="CA93" i="1"/>
  <c r="CA85" i="1"/>
  <c r="CA77" i="1"/>
  <c r="CA69" i="1"/>
  <c r="CA61" i="1"/>
  <c r="CA53" i="1"/>
  <c r="CA45" i="1"/>
  <c r="CA37" i="1"/>
  <c r="CA29" i="1"/>
  <c r="CA21" i="1"/>
  <c r="CA180" i="1"/>
  <c r="CA172" i="1"/>
  <c r="CA164" i="1"/>
  <c r="CA156" i="1"/>
  <c r="CA148" i="1"/>
  <c r="CA140" i="1"/>
  <c r="CA132" i="1"/>
  <c r="CA124" i="1"/>
  <c r="CA116" i="1"/>
  <c r="CA108" i="1"/>
  <c r="CA100" i="1"/>
  <c r="CA92" i="1"/>
  <c r="CA84" i="1"/>
  <c r="CA76" i="1"/>
  <c r="CA68" i="1"/>
  <c r="CA60" i="1"/>
  <c r="CA52" i="1"/>
  <c r="CA44" i="1"/>
  <c r="CA36" i="1"/>
  <c r="CA28" i="1"/>
  <c r="CA20" i="1"/>
  <c r="CA12" i="1"/>
  <c r="CA179" i="1"/>
  <c r="CA171" i="1"/>
  <c r="CA163" i="1"/>
  <c r="CA155" i="1"/>
  <c r="CA147" i="1"/>
  <c r="CA139" i="1"/>
  <c r="CA131" i="1"/>
  <c r="CA123" i="1"/>
  <c r="CA115" i="1"/>
  <c r="CA107" i="1"/>
  <c r="CA99" i="1"/>
  <c r="CA91" i="1"/>
  <c r="CA83" i="1"/>
  <c r="CA75" i="1"/>
  <c r="CA67" i="1"/>
  <c r="CA59" i="1"/>
  <c r="CA51" i="1"/>
  <c r="CA43" i="1"/>
  <c r="CA35" i="1"/>
  <c r="CA27" i="1"/>
  <c r="CA19" i="1"/>
  <c r="CA202" i="1"/>
  <c r="CA178" i="1"/>
  <c r="CA170" i="1"/>
  <c r="CA162" i="1"/>
  <c r="CA154" i="1"/>
  <c r="CA146" i="1"/>
  <c r="CA138" i="1"/>
  <c r="CA130" i="1"/>
  <c r="CA122" i="1"/>
  <c r="CA114" i="1"/>
  <c r="CA106" i="1"/>
  <c r="CA98" i="1"/>
  <c r="CA90" i="1"/>
  <c r="CA82" i="1"/>
  <c r="CA74" i="1"/>
  <c r="CA66" i="1"/>
  <c r="CA58" i="1"/>
  <c r="CA50" i="1"/>
  <c r="CA42" i="1"/>
  <c r="CA34" i="1"/>
  <c r="CA26" i="1"/>
  <c r="CA201" i="1"/>
  <c r="CA177" i="1"/>
  <c r="CA169" i="1"/>
  <c r="CA161" i="1"/>
  <c r="CA153" i="1"/>
  <c r="CA137" i="1"/>
  <c r="CA129" i="1"/>
  <c r="CA121" i="1"/>
  <c r="CA113" i="1"/>
  <c r="CA105" i="1"/>
  <c r="CA97" i="1"/>
  <c r="CA89" i="1"/>
  <c r="CA81" i="1"/>
  <c r="CA73" i="1"/>
  <c r="CA65" i="1"/>
  <c r="CA57" i="1"/>
  <c r="CA49" i="1"/>
  <c r="CA41" i="1"/>
  <c r="CA33" i="1"/>
  <c r="CA25" i="1"/>
  <c r="CA17" i="1"/>
  <c r="CA9" i="1"/>
  <c r="CA200" i="1"/>
  <c r="CA176" i="1"/>
  <c r="CA168" i="1"/>
  <c r="CA160" i="1"/>
  <c r="CA152" i="1"/>
  <c r="CA144" i="1"/>
  <c r="CA136" i="1"/>
  <c r="CA128" i="1"/>
  <c r="CA120" i="1"/>
  <c r="CA112" i="1"/>
  <c r="CA104" i="1"/>
  <c r="CA96" i="1"/>
  <c r="CA88" i="1"/>
  <c r="CA80" i="1"/>
  <c r="CA72" i="1"/>
  <c r="CA64" i="1"/>
  <c r="CA56" i="1"/>
  <c r="CA48" i="1"/>
  <c r="CA40" i="1"/>
  <c r="CA32" i="1"/>
  <c r="CA24" i="1"/>
  <c r="CA7" i="1"/>
  <c r="BZ135" i="1"/>
  <c r="BZ71" i="1"/>
  <c r="BZ127" i="1"/>
  <c r="BZ63" i="1"/>
  <c r="BZ119" i="1"/>
  <c r="BZ55" i="1"/>
  <c r="BZ175" i="1"/>
  <c r="BZ111" i="1"/>
  <c r="BZ47" i="1"/>
  <c r="BZ15" i="1"/>
  <c r="BZ167" i="1"/>
  <c r="BZ103" i="1"/>
  <c r="BZ39" i="1"/>
  <c r="BZ159" i="1"/>
  <c r="BZ95" i="1"/>
  <c r="BZ31" i="1"/>
  <c r="BZ151" i="1"/>
  <c r="BZ87" i="1"/>
  <c r="BZ23" i="1"/>
  <c r="BZ143" i="1"/>
  <c r="BZ79" i="1"/>
  <c r="BZ503" i="1"/>
  <c r="BZ375" i="1"/>
  <c r="BZ495" i="1"/>
  <c r="BZ431" i="1"/>
  <c r="BZ367" i="1"/>
  <c r="BZ439" i="1"/>
  <c r="BZ487" i="1"/>
  <c r="BZ423" i="1"/>
  <c r="BZ359" i="1"/>
  <c r="BZ479" i="1"/>
  <c r="BZ415" i="1"/>
  <c r="BZ351" i="1"/>
  <c r="BY513" i="1"/>
  <c r="BZ513" i="1"/>
  <c r="BY512" i="1"/>
  <c r="BZ512" i="1"/>
  <c r="BY506" i="1"/>
  <c r="BZ506" i="1"/>
  <c r="BY504" i="1"/>
  <c r="BZ504" i="1"/>
  <c r="BY499" i="1"/>
  <c r="BZ499" i="1"/>
  <c r="BY497" i="1"/>
  <c r="BZ497" i="1"/>
  <c r="BY496" i="1"/>
  <c r="BZ496" i="1"/>
  <c r="BY494" i="1"/>
  <c r="BZ494" i="1"/>
  <c r="BY492" i="1"/>
  <c r="BZ492" i="1"/>
  <c r="BY490" i="1"/>
  <c r="BZ490" i="1"/>
  <c r="BY483" i="1"/>
  <c r="BZ483" i="1"/>
  <c r="BY481" i="1"/>
  <c r="BZ481" i="1"/>
  <c r="BY480" i="1"/>
  <c r="BZ480" i="1"/>
  <c r="BY478" i="1"/>
  <c r="BZ478" i="1"/>
  <c r="BY476" i="1"/>
  <c r="BZ476" i="1"/>
  <c r="BY474" i="1"/>
  <c r="BZ474" i="1"/>
  <c r="BY470" i="1"/>
  <c r="BZ470" i="1"/>
  <c r="BY467" i="1"/>
  <c r="BZ467" i="1"/>
  <c r="BY465" i="1"/>
  <c r="BZ465" i="1"/>
  <c r="BY464" i="1"/>
  <c r="BZ464" i="1"/>
  <c r="BY459" i="1"/>
  <c r="BZ459" i="1"/>
  <c r="BY457" i="1"/>
  <c r="BZ457" i="1"/>
  <c r="BY456" i="1"/>
  <c r="BZ456" i="1"/>
  <c r="BY454" i="1"/>
  <c r="BZ454" i="1"/>
  <c r="BY452" i="1"/>
  <c r="BZ452" i="1"/>
  <c r="BY450" i="1"/>
  <c r="BZ450" i="1"/>
  <c r="BY443" i="1"/>
  <c r="BZ443" i="1"/>
  <c r="BY441" i="1"/>
  <c r="BZ441" i="1"/>
  <c r="BY440" i="1"/>
  <c r="BZ440" i="1"/>
  <c r="BY438" i="1"/>
  <c r="BZ438" i="1"/>
  <c r="BY436" i="1"/>
  <c r="BZ436" i="1"/>
  <c r="BY434" i="1"/>
  <c r="BZ434" i="1"/>
  <c r="BY432" i="1"/>
  <c r="BZ432" i="1"/>
  <c r="BY430" i="1"/>
  <c r="BZ430" i="1"/>
  <c r="BY428" i="1"/>
  <c r="BZ428" i="1"/>
  <c r="BY426" i="1"/>
  <c r="BZ426" i="1"/>
  <c r="BY419" i="1"/>
  <c r="BZ419" i="1"/>
  <c r="BY417" i="1"/>
  <c r="BZ417" i="1"/>
  <c r="BY416" i="1"/>
  <c r="BZ416" i="1"/>
  <c r="BY414" i="1"/>
  <c r="BZ414" i="1"/>
  <c r="BY412" i="1"/>
  <c r="BZ412" i="1"/>
  <c r="BY410" i="1"/>
  <c r="BZ410" i="1"/>
  <c r="BY408" i="1"/>
  <c r="BZ408" i="1"/>
  <c r="BY406" i="1"/>
  <c r="BZ406" i="1"/>
  <c r="BY404" i="1"/>
  <c r="BZ404" i="1"/>
  <c r="BY402" i="1"/>
  <c r="BZ402" i="1"/>
  <c r="BY393" i="1"/>
  <c r="BZ393" i="1"/>
  <c r="BY390" i="1"/>
  <c r="BZ390" i="1"/>
  <c r="BY388" i="1"/>
  <c r="BZ388" i="1"/>
  <c r="BY386" i="1"/>
  <c r="BZ386" i="1"/>
  <c r="BY379" i="1"/>
  <c r="BZ379" i="1"/>
  <c r="BY377" i="1"/>
  <c r="BZ377" i="1"/>
  <c r="BY371" i="1"/>
  <c r="BZ371" i="1"/>
  <c r="BY370" i="1"/>
  <c r="BZ370" i="1"/>
  <c r="BY368" i="1"/>
  <c r="BZ368" i="1"/>
  <c r="BY363" i="1"/>
  <c r="BZ363" i="1"/>
  <c r="BY361" i="1"/>
  <c r="BZ361" i="1"/>
  <c r="BY360" i="1"/>
  <c r="BZ360" i="1"/>
  <c r="BY358" i="1"/>
  <c r="BZ358" i="1"/>
  <c r="BY356" i="1"/>
  <c r="BZ356" i="1"/>
  <c r="BY354" i="1"/>
  <c r="BZ354" i="1"/>
  <c r="BY352" i="1"/>
  <c r="BZ352" i="1"/>
  <c r="BY350" i="1"/>
  <c r="BZ350" i="1"/>
  <c r="BY348" i="1"/>
  <c r="BZ348" i="1"/>
  <c r="BY345" i="1"/>
  <c r="BZ345" i="1"/>
  <c r="BY343" i="1"/>
  <c r="BZ343" i="1"/>
  <c r="BY342" i="1"/>
  <c r="BZ342" i="1"/>
  <c r="BY339" i="1"/>
  <c r="BZ339" i="1"/>
  <c r="BY337" i="1"/>
  <c r="BZ337" i="1"/>
  <c r="BY335" i="1"/>
  <c r="BZ335" i="1"/>
  <c r="BY334" i="1"/>
  <c r="BZ334" i="1"/>
  <c r="BY332" i="1"/>
  <c r="BZ332" i="1"/>
  <c r="BY330" i="1"/>
  <c r="BZ330" i="1"/>
  <c r="BY328" i="1"/>
  <c r="BZ328" i="1"/>
  <c r="BY323" i="1"/>
  <c r="BZ323" i="1"/>
  <c r="BY321" i="1"/>
  <c r="BZ321" i="1"/>
  <c r="BY320" i="1"/>
  <c r="BZ320" i="1"/>
  <c r="BY315" i="1"/>
  <c r="BZ315" i="1"/>
  <c r="BY313" i="1"/>
  <c r="BZ313" i="1"/>
  <c r="BY311" i="1"/>
  <c r="BZ311" i="1"/>
  <c r="BY307" i="1"/>
  <c r="BZ307" i="1"/>
  <c r="BY305" i="1"/>
  <c r="BZ305" i="1"/>
  <c r="BY303" i="1"/>
  <c r="BZ303" i="1"/>
  <c r="BY299" i="1"/>
  <c r="BZ299" i="1"/>
  <c r="BY297" i="1"/>
  <c r="BZ297" i="1"/>
  <c r="BY295" i="1"/>
  <c r="BZ295" i="1"/>
  <c r="BY293" i="1"/>
  <c r="BZ293" i="1"/>
  <c r="BY291" i="1"/>
  <c r="BZ291" i="1"/>
  <c r="BY289" i="1"/>
  <c r="BZ289" i="1"/>
  <c r="BY287" i="1"/>
  <c r="BZ287" i="1"/>
  <c r="BY283" i="1"/>
  <c r="BZ283" i="1"/>
  <c r="BY281" i="1"/>
  <c r="BZ281" i="1"/>
  <c r="BY279" i="1"/>
  <c r="BZ279" i="1"/>
  <c r="BY278" i="1"/>
  <c r="BZ278" i="1"/>
  <c r="BY276" i="1"/>
  <c r="BZ276" i="1"/>
  <c r="BY274" i="1"/>
  <c r="BZ274" i="1"/>
  <c r="BY272" i="1"/>
  <c r="BZ272" i="1"/>
  <c r="BY267" i="1"/>
  <c r="BZ267" i="1"/>
  <c r="BY265" i="1"/>
  <c r="BZ265" i="1"/>
  <c r="BY263" i="1"/>
  <c r="BZ263" i="1"/>
  <c r="BY259" i="1"/>
  <c r="BZ259" i="1"/>
  <c r="BY257" i="1"/>
  <c r="BZ257" i="1"/>
  <c r="BY255" i="1"/>
  <c r="BZ255" i="1"/>
  <c r="BY253" i="1"/>
  <c r="BZ253" i="1"/>
  <c r="BY251" i="1"/>
  <c r="BZ251" i="1"/>
  <c r="BY249" i="1"/>
  <c r="BZ249" i="1"/>
  <c r="BY247" i="1"/>
  <c r="BZ247" i="1"/>
  <c r="BY243" i="1"/>
  <c r="BZ243" i="1"/>
  <c r="BY241" i="1"/>
  <c r="BZ241" i="1"/>
  <c r="BY239" i="1"/>
  <c r="BZ239" i="1"/>
  <c r="BY237" i="1"/>
  <c r="BZ237" i="1"/>
  <c r="BY235" i="1"/>
  <c r="BZ235" i="1"/>
  <c r="BY233" i="1"/>
  <c r="BZ233" i="1"/>
  <c r="BY231" i="1"/>
  <c r="BZ231" i="1"/>
  <c r="BY229" i="1"/>
  <c r="BZ229" i="1"/>
  <c r="BY227" i="1"/>
  <c r="BZ227" i="1"/>
  <c r="BY225" i="1"/>
  <c r="BZ225" i="1"/>
  <c r="BY223" i="1"/>
  <c r="BZ223" i="1"/>
  <c r="BY213" i="1"/>
  <c r="BZ213" i="1"/>
  <c r="AO196" i="1"/>
  <c r="BZ196" i="1"/>
  <c r="AO195" i="1"/>
  <c r="BZ195" i="1"/>
  <c r="AO194" i="1"/>
  <c r="BZ194" i="1"/>
  <c r="AO193" i="1"/>
  <c r="BZ193" i="1"/>
  <c r="AO192" i="1"/>
  <c r="BZ192" i="1"/>
  <c r="AJ191" i="1"/>
  <c r="BZ191" i="1"/>
  <c r="AO190" i="1"/>
  <c r="BZ190" i="1"/>
  <c r="AO189" i="1"/>
  <c r="BZ189" i="1"/>
  <c r="AO188" i="1"/>
  <c r="BZ188" i="1"/>
  <c r="AI187" i="1"/>
  <c r="BZ187" i="1"/>
  <c r="AI186" i="1"/>
  <c r="BZ186" i="1"/>
  <c r="AI185" i="1"/>
  <c r="BZ185" i="1"/>
  <c r="AI184" i="1"/>
  <c r="BZ184" i="1"/>
  <c r="AI145" i="1"/>
  <c r="BZ145" i="1"/>
  <c r="BZ471" i="1"/>
  <c r="BZ407" i="1"/>
  <c r="BY11" i="1"/>
  <c r="BZ11" i="1"/>
  <c r="BY18" i="1"/>
  <c r="BZ18" i="1"/>
  <c r="BY510" i="1"/>
  <c r="BZ510" i="1"/>
  <c r="BY508" i="1"/>
  <c r="BZ508" i="1"/>
  <c r="BY507" i="1"/>
  <c r="BZ507" i="1"/>
  <c r="BY505" i="1"/>
  <c r="BZ505" i="1"/>
  <c r="BY502" i="1"/>
  <c r="BZ502" i="1"/>
  <c r="BY500" i="1"/>
  <c r="BZ500" i="1"/>
  <c r="BY498" i="1"/>
  <c r="BZ498" i="1"/>
  <c r="BY491" i="1"/>
  <c r="BZ491" i="1"/>
  <c r="BY489" i="1"/>
  <c r="BZ489" i="1"/>
  <c r="BY488" i="1"/>
  <c r="BZ488" i="1"/>
  <c r="BY486" i="1"/>
  <c r="BZ486" i="1"/>
  <c r="BY484" i="1"/>
  <c r="BZ484" i="1"/>
  <c r="BY482" i="1"/>
  <c r="BZ482" i="1"/>
  <c r="BY475" i="1"/>
  <c r="BZ475" i="1"/>
  <c r="BY473" i="1"/>
  <c r="BZ473" i="1"/>
  <c r="BY472" i="1"/>
  <c r="BZ472" i="1"/>
  <c r="BY468" i="1"/>
  <c r="BZ468" i="1"/>
  <c r="BY466" i="1"/>
  <c r="BZ466" i="1"/>
  <c r="BY462" i="1"/>
  <c r="BZ462" i="1"/>
  <c r="BY460" i="1"/>
  <c r="BZ460" i="1"/>
  <c r="BY458" i="1"/>
  <c r="BZ458" i="1"/>
  <c r="BY451" i="1"/>
  <c r="BZ451" i="1"/>
  <c r="BY449" i="1"/>
  <c r="BZ449" i="1"/>
  <c r="BY448" i="1"/>
  <c r="BZ448" i="1"/>
  <c r="BY446" i="1"/>
  <c r="BZ446" i="1"/>
  <c r="BY444" i="1"/>
  <c r="BZ444" i="1"/>
  <c r="BY442" i="1"/>
  <c r="BZ442" i="1"/>
  <c r="BY435" i="1"/>
  <c r="BZ435" i="1"/>
  <c r="BY433" i="1"/>
  <c r="BZ433" i="1"/>
  <c r="BY427" i="1"/>
  <c r="BZ427" i="1"/>
  <c r="BY425" i="1"/>
  <c r="BZ425" i="1"/>
  <c r="BY424" i="1"/>
  <c r="BZ424" i="1"/>
  <c r="BY422" i="1"/>
  <c r="BZ422" i="1"/>
  <c r="BY420" i="1"/>
  <c r="BZ420" i="1"/>
  <c r="BY418" i="1"/>
  <c r="BZ418" i="1"/>
  <c r="BY411" i="1"/>
  <c r="BZ411" i="1"/>
  <c r="BY409" i="1"/>
  <c r="BZ409" i="1"/>
  <c r="BY403" i="1"/>
  <c r="BZ403" i="1"/>
  <c r="BY401" i="1"/>
  <c r="BZ401" i="1"/>
  <c r="BY400" i="1"/>
  <c r="BZ400" i="1"/>
  <c r="BY398" i="1"/>
  <c r="BZ398" i="1"/>
  <c r="BY396" i="1"/>
  <c r="BZ396" i="1"/>
  <c r="BY394" i="1"/>
  <c r="BZ394" i="1"/>
  <c r="BY387" i="1"/>
  <c r="BZ387" i="1"/>
  <c r="BY385" i="1"/>
  <c r="BZ385" i="1"/>
  <c r="BY384" i="1"/>
  <c r="BZ384" i="1"/>
  <c r="BY382" i="1"/>
  <c r="BZ382" i="1"/>
  <c r="BY380" i="1"/>
  <c r="BZ380" i="1"/>
  <c r="BY378" i="1"/>
  <c r="BZ378" i="1"/>
  <c r="BY376" i="1"/>
  <c r="BZ376" i="1"/>
  <c r="BY374" i="1"/>
  <c r="BZ374" i="1"/>
  <c r="BY372" i="1"/>
  <c r="BZ372" i="1"/>
  <c r="BY369" i="1"/>
  <c r="BZ369" i="1"/>
  <c r="BY366" i="1"/>
  <c r="BZ366" i="1"/>
  <c r="BY364" i="1"/>
  <c r="BZ364" i="1"/>
  <c r="BY362" i="1"/>
  <c r="BZ362" i="1"/>
  <c r="BY355" i="1"/>
  <c r="BZ355" i="1"/>
  <c r="BY353" i="1"/>
  <c r="BZ353" i="1"/>
  <c r="BY347" i="1"/>
  <c r="BZ347" i="1"/>
  <c r="BY346" i="1"/>
  <c r="BZ346" i="1"/>
  <c r="BY344" i="1"/>
  <c r="BZ344" i="1"/>
  <c r="BY340" i="1"/>
  <c r="BZ340" i="1"/>
  <c r="BY338" i="1"/>
  <c r="BZ338" i="1"/>
  <c r="BY336" i="1"/>
  <c r="BZ336" i="1"/>
  <c r="BY331" i="1"/>
  <c r="BZ331" i="1"/>
  <c r="BY329" i="1"/>
  <c r="BZ329" i="1"/>
  <c r="BY327" i="1"/>
  <c r="BZ327" i="1"/>
  <c r="BY326" i="1"/>
  <c r="BZ326" i="1"/>
  <c r="BY324" i="1"/>
  <c r="BZ324" i="1"/>
  <c r="BY322" i="1"/>
  <c r="BZ322" i="1"/>
  <c r="BY319" i="1"/>
  <c r="BZ319" i="1"/>
  <c r="BY318" i="1"/>
  <c r="BZ318" i="1"/>
  <c r="BY316" i="1"/>
  <c r="BZ316" i="1"/>
  <c r="BY314" i="1"/>
  <c r="BZ314" i="1"/>
  <c r="BY312" i="1"/>
  <c r="BZ312" i="1"/>
  <c r="BY310" i="1"/>
  <c r="BZ310" i="1"/>
  <c r="BY308" i="1"/>
  <c r="BZ308" i="1"/>
  <c r="BY306" i="1"/>
  <c r="BZ306" i="1"/>
  <c r="BY304" i="1"/>
  <c r="BZ304" i="1"/>
  <c r="BY302" i="1"/>
  <c r="BZ302" i="1"/>
  <c r="BY300" i="1"/>
  <c r="BZ300" i="1"/>
  <c r="BY298" i="1"/>
  <c r="BZ298" i="1"/>
  <c r="BY296" i="1"/>
  <c r="BZ296" i="1"/>
  <c r="BY294" i="1"/>
  <c r="BZ294" i="1"/>
  <c r="BY292" i="1"/>
  <c r="BZ292" i="1"/>
  <c r="BY290" i="1"/>
  <c r="BZ290" i="1"/>
  <c r="BY288" i="1"/>
  <c r="BZ288" i="1"/>
  <c r="BY286" i="1"/>
  <c r="BZ286" i="1"/>
  <c r="BY284" i="1"/>
  <c r="BZ284" i="1"/>
  <c r="BY282" i="1"/>
  <c r="BZ282" i="1"/>
  <c r="BY280" i="1"/>
  <c r="BZ280" i="1"/>
  <c r="BY275" i="1"/>
  <c r="BZ275" i="1"/>
  <c r="BY273" i="1"/>
  <c r="BZ273" i="1"/>
  <c r="BY271" i="1"/>
  <c r="BZ271" i="1"/>
  <c r="BY270" i="1"/>
  <c r="BZ270" i="1"/>
  <c r="BY268" i="1"/>
  <c r="BZ268" i="1"/>
  <c r="BY266" i="1"/>
  <c r="BZ266" i="1"/>
  <c r="BY264" i="1"/>
  <c r="BZ264" i="1"/>
  <c r="BY262" i="1"/>
  <c r="BZ262" i="1"/>
  <c r="BY260" i="1"/>
  <c r="BZ260" i="1"/>
  <c r="BY258" i="1"/>
  <c r="BZ258" i="1"/>
  <c r="BY256" i="1"/>
  <c r="BZ256" i="1"/>
  <c r="BY254" i="1"/>
  <c r="BZ254" i="1"/>
  <c r="BY252" i="1"/>
  <c r="BZ252" i="1"/>
  <c r="BY250" i="1"/>
  <c r="BZ250" i="1"/>
  <c r="BY248" i="1"/>
  <c r="BZ248" i="1"/>
  <c r="BY246" i="1"/>
  <c r="BZ246" i="1"/>
  <c r="BY244" i="1"/>
  <c r="BZ244" i="1"/>
  <c r="BY242" i="1"/>
  <c r="BZ242" i="1"/>
  <c r="BY240" i="1"/>
  <c r="BZ240" i="1"/>
  <c r="BY238" i="1"/>
  <c r="BZ238" i="1"/>
  <c r="BY236" i="1"/>
  <c r="BZ236" i="1"/>
  <c r="BY234" i="1"/>
  <c r="BZ234" i="1"/>
  <c r="BY232" i="1"/>
  <c r="BZ232" i="1"/>
  <c r="BY230" i="1"/>
  <c r="BZ230" i="1"/>
  <c r="BY228" i="1"/>
  <c r="BZ228" i="1"/>
  <c r="BY226" i="1"/>
  <c r="BZ226" i="1"/>
  <c r="BY224" i="1"/>
  <c r="BZ224" i="1"/>
  <c r="BY222" i="1"/>
  <c r="BZ222" i="1"/>
  <c r="BY219" i="1"/>
  <c r="BZ219" i="1"/>
  <c r="BZ463" i="1"/>
  <c r="BZ399" i="1"/>
  <c r="BY10" i="1"/>
  <c r="BZ10" i="1"/>
  <c r="BY16" i="1"/>
  <c r="BZ16" i="1"/>
  <c r="BY8" i="1"/>
  <c r="BZ8" i="1"/>
  <c r="BZ455" i="1"/>
  <c r="BZ391" i="1"/>
  <c r="BZ511" i="1"/>
  <c r="BZ447" i="1"/>
  <c r="BZ383" i="1"/>
  <c r="BZ183" i="1"/>
  <c r="BZ182" i="1"/>
  <c r="BZ174" i="1"/>
  <c r="BZ166" i="1"/>
  <c r="BZ158" i="1"/>
  <c r="BZ150" i="1"/>
  <c r="BZ142" i="1"/>
  <c r="BZ134" i="1"/>
  <c r="BZ126" i="1"/>
  <c r="BZ118" i="1"/>
  <c r="BZ110" i="1"/>
  <c r="BZ102" i="1"/>
  <c r="BZ94" i="1"/>
  <c r="BZ86" i="1"/>
  <c r="BZ78" i="1"/>
  <c r="BZ70" i="1"/>
  <c r="BZ62" i="1"/>
  <c r="BZ54" i="1"/>
  <c r="BZ46" i="1"/>
  <c r="BZ38" i="1"/>
  <c r="BZ30" i="1"/>
  <c r="BZ22" i="1"/>
  <c r="BZ181" i="1"/>
  <c r="BZ173" i="1"/>
  <c r="BZ165" i="1"/>
  <c r="BZ157" i="1"/>
  <c r="BZ149" i="1"/>
  <c r="BZ141" i="1"/>
  <c r="BZ133" i="1"/>
  <c r="BZ125" i="1"/>
  <c r="BZ117" i="1"/>
  <c r="BZ109" i="1"/>
  <c r="BZ101" i="1"/>
  <c r="BZ93" i="1"/>
  <c r="BZ85" i="1"/>
  <c r="BZ77" i="1"/>
  <c r="BZ69" i="1"/>
  <c r="BZ61" i="1"/>
  <c r="BZ53" i="1"/>
  <c r="BZ45" i="1"/>
  <c r="BZ37" i="1"/>
  <c r="BZ29" i="1"/>
  <c r="BZ21" i="1"/>
  <c r="BZ180" i="1"/>
  <c r="BZ172" i="1"/>
  <c r="BZ164" i="1"/>
  <c r="BZ156" i="1"/>
  <c r="BZ148" i="1"/>
  <c r="BZ140" i="1"/>
  <c r="BZ132" i="1"/>
  <c r="BZ124" i="1"/>
  <c r="BZ116" i="1"/>
  <c r="BZ108" i="1"/>
  <c r="BZ100" i="1"/>
  <c r="BZ92" i="1"/>
  <c r="BZ84" i="1"/>
  <c r="BZ76" i="1"/>
  <c r="BZ68" i="1"/>
  <c r="BZ60" i="1"/>
  <c r="BZ52" i="1"/>
  <c r="BZ44" i="1"/>
  <c r="BZ36" i="1"/>
  <c r="BZ28" i="1"/>
  <c r="BZ20" i="1"/>
  <c r="BZ12" i="1"/>
  <c r="BZ179" i="1"/>
  <c r="BZ171" i="1"/>
  <c r="BZ163" i="1"/>
  <c r="BZ155" i="1"/>
  <c r="BZ147" i="1"/>
  <c r="BZ139" i="1"/>
  <c r="BZ131" i="1"/>
  <c r="BZ123" i="1"/>
  <c r="BZ115" i="1"/>
  <c r="BZ107" i="1"/>
  <c r="BZ99" i="1"/>
  <c r="BZ91" i="1"/>
  <c r="BZ83" i="1"/>
  <c r="BZ75" i="1"/>
  <c r="BZ67" i="1"/>
  <c r="BZ59" i="1"/>
  <c r="BZ51" i="1"/>
  <c r="BZ43" i="1"/>
  <c r="BZ35" i="1"/>
  <c r="BZ27" i="1"/>
  <c r="BZ19" i="1"/>
  <c r="BZ178" i="1"/>
  <c r="BZ170" i="1"/>
  <c r="BZ162" i="1"/>
  <c r="BZ154" i="1"/>
  <c r="BZ146" i="1"/>
  <c r="BZ138" i="1"/>
  <c r="BZ130" i="1"/>
  <c r="BZ122" i="1"/>
  <c r="BZ114" i="1"/>
  <c r="BZ106" i="1"/>
  <c r="BZ98" i="1"/>
  <c r="BZ90" i="1"/>
  <c r="BZ82" i="1"/>
  <c r="BZ74" i="1"/>
  <c r="BZ66" i="1"/>
  <c r="BZ58" i="1"/>
  <c r="BZ50" i="1"/>
  <c r="BZ42" i="1"/>
  <c r="BZ34" i="1"/>
  <c r="BZ26" i="1"/>
  <c r="BZ177" i="1"/>
  <c r="BZ169" i="1"/>
  <c r="BZ161" i="1"/>
  <c r="BZ153" i="1"/>
  <c r="BZ137" i="1"/>
  <c r="BZ129" i="1"/>
  <c r="BZ121" i="1"/>
  <c r="BZ113" i="1"/>
  <c r="BZ105" i="1"/>
  <c r="BZ97" i="1"/>
  <c r="BZ89" i="1"/>
  <c r="BZ81" i="1"/>
  <c r="BZ73" i="1"/>
  <c r="BZ65" i="1"/>
  <c r="BZ57" i="1"/>
  <c r="BZ49" i="1"/>
  <c r="BZ41" i="1"/>
  <c r="BZ33" i="1"/>
  <c r="BZ25" i="1"/>
  <c r="BZ17" i="1"/>
  <c r="BZ9" i="1"/>
  <c r="BZ176" i="1"/>
  <c r="BZ168" i="1"/>
  <c r="BZ160" i="1"/>
  <c r="BZ152" i="1"/>
  <c r="BZ144" i="1"/>
  <c r="BZ136" i="1"/>
  <c r="BZ128" i="1"/>
  <c r="BZ120" i="1"/>
  <c r="BZ112" i="1"/>
  <c r="BZ104" i="1"/>
  <c r="BZ96" i="1"/>
  <c r="BZ88" i="1"/>
  <c r="BZ80" i="1"/>
  <c r="BZ72" i="1"/>
  <c r="BZ64" i="1"/>
  <c r="BZ56" i="1"/>
  <c r="BZ48" i="1"/>
  <c r="BZ40" i="1"/>
  <c r="BZ32" i="1"/>
  <c r="BZ24" i="1"/>
  <c r="BY13" i="1"/>
  <c r="BZ7" i="1"/>
  <c r="BY423" i="1"/>
  <c r="BY135" i="1"/>
  <c r="BY71" i="1"/>
  <c r="BY15" i="1"/>
  <c r="BY127" i="1"/>
  <c r="BY63" i="1"/>
  <c r="BY183" i="1"/>
  <c r="BY119" i="1"/>
  <c r="BY55" i="1"/>
  <c r="BY175" i="1"/>
  <c r="BY111" i="1"/>
  <c r="BY47" i="1"/>
  <c r="BY167" i="1"/>
  <c r="BY103" i="1"/>
  <c r="BY39" i="1"/>
  <c r="BY159" i="1"/>
  <c r="BY95" i="1"/>
  <c r="BY31" i="1"/>
  <c r="BY151" i="1"/>
  <c r="BY87" i="1"/>
  <c r="BY23" i="1"/>
  <c r="BY487" i="1"/>
  <c r="BY143" i="1"/>
  <c r="BY79" i="1"/>
  <c r="BV14" i="1"/>
  <c r="BY14" i="1"/>
  <c r="BY503" i="1"/>
  <c r="BY439" i="1"/>
  <c r="BY495" i="1"/>
  <c r="BY431" i="1"/>
  <c r="BY479" i="1"/>
  <c r="BY415" i="1"/>
  <c r="BV493" i="1"/>
  <c r="BY493" i="1"/>
  <c r="BV485" i="1"/>
  <c r="BY485" i="1"/>
  <c r="BW477" i="1"/>
  <c r="BY477" i="1"/>
  <c r="BV469" i="1"/>
  <c r="BY469" i="1"/>
  <c r="BV461" i="1"/>
  <c r="BY461" i="1"/>
  <c r="BV429" i="1"/>
  <c r="BY429" i="1"/>
  <c r="BV421" i="1"/>
  <c r="BY421" i="1"/>
  <c r="BV381" i="1"/>
  <c r="BY381" i="1"/>
  <c r="BV301" i="1"/>
  <c r="BY301" i="1"/>
  <c r="BW285" i="1"/>
  <c r="BY285" i="1"/>
  <c r="BV261" i="1"/>
  <c r="BY261" i="1"/>
  <c r="BW245" i="1"/>
  <c r="BY245" i="1"/>
  <c r="BV221" i="1"/>
  <c r="BY221" i="1"/>
  <c r="BV220" i="1"/>
  <c r="BY220" i="1"/>
  <c r="BW218" i="1"/>
  <c r="BY218" i="1"/>
  <c r="BV216" i="1"/>
  <c r="BY216" i="1"/>
  <c r="BV215" i="1"/>
  <c r="BY215" i="1"/>
  <c r="BV214" i="1"/>
  <c r="BY214" i="1"/>
  <c r="BX212" i="1"/>
  <c r="BY212" i="1"/>
  <c r="BX211" i="1"/>
  <c r="BY211" i="1"/>
  <c r="BW210" i="1"/>
  <c r="BY210" i="1"/>
  <c r="AO209" i="1"/>
  <c r="BY209" i="1"/>
  <c r="AO208" i="1"/>
  <c r="BY208" i="1"/>
  <c r="AO207" i="1"/>
  <c r="BY207" i="1"/>
  <c r="AO206" i="1"/>
  <c r="BY206" i="1"/>
  <c r="AO205" i="1"/>
  <c r="BY205" i="1"/>
  <c r="AO204" i="1"/>
  <c r="BY204" i="1"/>
  <c r="AO203" i="1"/>
  <c r="BY203" i="1"/>
  <c r="AO202" i="1"/>
  <c r="BY202" i="1"/>
  <c r="AO201" i="1"/>
  <c r="BY201" i="1"/>
  <c r="AO200" i="1"/>
  <c r="BY200" i="1"/>
  <c r="AO199" i="1"/>
  <c r="BY199" i="1"/>
  <c r="AO198" i="1"/>
  <c r="BY198" i="1"/>
  <c r="AO197" i="1"/>
  <c r="BY197" i="1"/>
  <c r="BY471" i="1"/>
  <c r="BY407" i="1"/>
  <c r="BV509" i="1"/>
  <c r="BY509" i="1"/>
  <c r="BV501" i="1"/>
  <c r="BY501" i="1"/>
  <c r="BV453" i="1"/>
  <c r="BY453" i="1"/>
  <c r="BW445" i="1"/>
  <c r="BY445" i="1"/>
  <c r="BV437" i="1"/>
  <c r="BY437" i="1"/>
  <c r="BV405" i="1"/>
  <c r="BY405" i="1"/>
  <c r="BV397" i="1"/>
  <c r="BY397" i="1"/>
  <c r="BY395" i="1"/>
  <c r="BY392" i="1"/>
  <c r="BV389" i="1"/>
  <c r="BY389" i="1"/>
  <c r="BV373" i="1"/>
  <c r="BY373" i="1"/>
  <c r="BV365" i="1"/>
  <c r="BY365" i="1"/>
  <c r="BV357" i="1"/>
  <c r="BY357" i="1"/>
  <c r="BV349" i="1"/>
  <c r="BY349" i="1"/>
  <c r="BV341" i="1"/>
  <c r="BY341" i="1"/>
  <c r="BV333" i="1"/>
  <c r="BY333" i="1"/>
  <c r="BV325" i="1"/>
  <c r="BY325" i="1"/>
  <c r="BV317" i="1"/>
  <c r="BY317" i="1"/>
  <c r="BW309" i="1"/>
  <c r="BY309" i="1"/>
  <c r="BV277" i="1"/>
  <c r="BY277" i="1"/>
  <c r="BV269" i="1"/>
  <c r="BY269" i="1"/>
  <c r="BV217" i="1"/>
  <c r="BY217" i="1"/>
  <c r="BY463" i="1"/>
  <c r="BY399" i="1"/>
  <c r="BV413" i="1"/>
  <c r="BY413" i="1"/>
  <c r="BY455" i="1"/>
  <c r="BY391" i="1"/>
  <c r="BY511" i="1"/>
  <c r="BY447" i="1"/>
  <c r="BY383" i="1"/>
  <c r="BY191" i="1"/>
  <c r="BY190" i="1"/>
  <c r="BY182" i="1"/>
  <c r="BY174" i="1"/>
  <c r="BY166" i="1"/>
  <c r="BY158" i="1"/>
  <c r="BY150" i="1"/>
  <c r="BY142" i="1"/>
  <c r="BY134" i="1"/>
  <c r="BY126" i="1"/>
  <c r="BY118" i="1"/>
  <c r="BY110" i="1"/>
  <c r="BY102" i="1"/>
  <c r="BY94" i="1"/>
  <c r="BY86" i="1"/>
  <c r="BY78" i="1"/>
  <c r="BY70" i="1"/>
  <c r="BY62" i="1"/>
  <c r="BY54" i="1"/>
  <c r="BY46" i="1"/>
  <c r="BY38" i="1"/>
  <c r="BY30" i="1"/>
  <c r="BY22" i="1"/>
  <c r="BY189" i="1"/>
  <c r="BY181" i="1"/>
  <c r="BY173" i="1"/>
  <c r="BY165" i="1"/>
  <c r="BY157" i="1"/>
  <c r="BY149" i="1"/>
  <c r="BY141" i="1"/>
  <c r="BY133" i="1"/>
  <c r="BY125" i="1"/>
  <c r="BY117" i="1"/>
  <c r="BY109" i="1"/>
  <c r="BY101" i="1"/>
  <c r="BY93" i="1"/>
  <c r="BY85" i="1"/>
  <c r="BY77" i="1"/>
  <c r="BY69" i="1"/>
  <c r="BY61" i="1"/>
  <c r="BY53" i="1"/>
  <c r="BY45" i="1"/>
  <c r="BY37" i="1"/>
  <c r="BY29" i="1"/>
  <c r="BY21" i="1"/>
  <c r="BY196" i="1"/>
  <c r="BY188" i="1"/>
  <c r="BY180" i="1"/>
  <c r="BY172" i="1"/>
  <c r="BY164" i="1"/>
  <c r="BY156" i="1"/>
  <c r="BY148" i="1"/>
  <c r="BY140" i="1"/>
  <c r="BY132" i="1"/>
  <c r="BY124" i="1"/>
  <c r="BY116" i="1"/>
  <c r="BY108" i="1"/>
  <c r="BY100" i="1"/>
  <c r="BY92" i="1"/>
  <c r="BY84" i="1"/>
  <c r="BY76" i="1"/>
  <c r="BY68" i="1"/>
  <c r="BY60" i="1"/>
  <c r="BY52" i="1"/>
  <c r="BY44" i="1"/>
  <c r="BY36" i="1"/>
  <c r="BY28" i="1"/>
  <c r="BY20" i="1"/>
  <c r="BY12" i="1"/>
  <c r="BY195" i="1"/>
  <c r="BY187" i="1"/>
  <c r="BY179" i="1"/>
  <c r="BY171" i="1"/>
  <c r="BY163" i="1"/>
  <c r="BY155" i="1"/>
  <c r="BY147" i="1"/>
  <c r="BY139" i="1"/>
  <c r="BY131" i="1"/>
  <c r="BY123" i="1"/>
  <c r="BY115" i="1"/>
  <c r="BY107" i="1"/>
  <c r="BY99" i="1"/>
  <c r="BY91" i="1"/>
  <c r="BY83" i="1"/>
  <c r="BY75" i="1"/>
  <c r="BY67" i="1"/>
  <c r="BY59" i="1"/>
  <c r="BY51" i="1"/>
  <c r="BY43" i="1"/>
  <c r="BY35" i="1"/>
  <c r="BY27" i="1"/>
  <c r="BY19" i="1"/>
  <c r="BY194" i="1"/>
  <c r="BY186" i="1"/>
  <c r="BY178" i="1"/>
  <c r="BY170" i="1"/>
  <c r="BY162" i="1"/>
  <c r="BY154" i="1"/>
  <c r="BY146" i="1"/>
  <c r="BY138" i="1"/>
  <c r="BY130" i="1"/>
  <c r="BY122" i="1"/>
  <c r="BY114" i="1"/>
  <c r="BY106" i="1"/>
  <c r="BY98" i="1"/>
  <c r="BY90" i="1"/>
  <c r="BY82" i="1"/>
  <c r="BY74" i="1"/>
  <c r="BY66" i="1"/>
  <c r="BY58" i="1"/>
  <c r="BY50" i="1"/>
  <c r="BY42" i="1"/>
  <c r="BY34" i="1"/>
  <c r="BY26" i="1"/>
  <c r="BY193" i="1"/>
  <c r="BY185" i="1"/>
  <c r="BY177" i="1"/>
  <c r="BY169" i="1"/>
  <c r="BY161" i="1"/>
  <c r="BY153" i="1"/>
  <c r="BY145" i="1"/>
  <c r="BY137" i="1"/>
  <c r="BY129" i="1"/>
  <c r="BY121" i="1"/>
  <c r="BY113" i="1"/>
  <c r="BY105" i="1"/>
  <c r="BY97" i="1"/>
  <c r="BY89" i="1"/>
  <c r="BY81" i="1"/>
  <c r="BY73" i="1"/>
  <c r="BY65" i="1"/>
  <c r="BY57" i="1"/>
  <c r="BY49" i="1"/>
  <c r="BY41" i="1"/>
  <c r="BY33" i="1"/>
  <c r="BY25" i="1"/>
  <c r="BY17" i="1"/>
  <c r="BY9" i="1"/>
  <c r="BY192" i="1"/>
  <c r="BY184" i="1"/>
  <c r="BY176" i="1"/>
  <c r="BY168" i="1"/>
  <c r="BY160" i="1"/>
  <c r="BY152" i="1"/>
  <c r="BY144" i="1"/>
  <c r="BY136" i="1"/>
  <c r="BY128" i="1"/>
  <c r="BY120" i="1"/>
  <c r="BY112" i="1"/>
  <c r="BY104" i="1"/>
  <c r="BY96" i="1"/>
  <c r="BY88" i="1"/>
  <c r="BY80" i="1"/>
  <c r="BY72" i="1"/>
  <c r="BY64" i="1"/>
  <c r="BY56" i="1"/>
  <c r="BY48" i="1"/>
  <c r="BY40" i="1"/>
  <c r="BY32" i="1"/>
  <c r="BY24" i="1"/>
  <c r="BX13" i="1"/>
  <c r="BV253" i="1"/>
  <c r="BV237" i="1"/>
  <c r="BV219" i="1"/>
  <c r="BV293" i="1"/>
  <c r="BV229" i="1"/>
  <c r="BX223" i="1"/>
  <c r="BV213" i="1"/>
  <c r="BT174" i="1"/>
  <c r="BL72" i="1"/>
  <c r="BO71" i="1"/>
  <c r="BL67" i="1"/>
  <c r="BK51" i="1"/>
  <c r="BO48" i="1"/>
  <c r="BR32" i="1"/>
  <c r="BY7" i="1"/>
  <c r="BX15" i="1"/>
  <c r="BX199" i="1"/>
  <c r="BX167" i="1"/>
  <c r="BX135" i="1"/>
  <c r="BX103" i="1"/>
  <c r="BX71" i="1"/>
  <c r="BX39" i="1"/>
  <c r="BX207" i="1"/>
  <c r="BX175" i="1"/>
  <c r="BX143" i="1"/>
  <c r="BX111" i="1"/>
  <c r="BX79" i="1"/>
  <c r="BX47" i="1"/>
  <c r="BX205" i="1"/>
  <c r="BX173" i="1"/>
  <c r="BX141" i="1"/>
  <c r="BX109" i="1"/>
  <c r="BX77" i="1"/>
  <c r="BX45" i="1"/>
  <c r="BX197" i="1"/>
  <c r="BX165" i="1"/>
  <c r="BX133" i="1"/>
  <c r="BX101" i="1"/>
  <c r="BX69" i="1"/>
  <c r="BX37" i="1"/>
  <c r="BX261" i="1"/>
  <c r="BX191" i="1"/>
  <c r="BX159" i="1"/>
  <c r="BX127" i="1"/>
  <c r="BX95" i="1"/>
  <c r="BX63" i="1"/>
  <c r="BX31" i="1"/>
  <c r="BX245" i="1"/>
  <c r="BX189" i="1"/>
  <c r="BX157" i="1"/>
  <c r="BX125" i="1"/>
  <c r="BX93" i="1"/>
  <c r="BX61" i="1"/>
  <c r="BX29" i="1"/>
  <c r="BX221" i="1"/>
  <c r="BX183" i="1"/>
  <c r="BX151" i="1"/>
  <c r="BX119" i="1"/>
  <c r="BX87" i="1"/>
  <c r="BX55" i="1"/>
  <c r="BX23" i="1"/>
  <c r="BX213" i="1"/>
  <c r="BX181" i="1"/>
  <c r="BX149" i="1"/>
  <c r="BX117" i="1"/>
  <c r="BX85" i="1"/>
  <c r="BX53" i="1"/>
  <c r="BX21" i="1"/>
  <c r="BX511" i="1"/>
  <c r="BX479" i="1"/>
  <c r="BX447" i="1"/>
  <c r="BX415" i="1"/>
  <c r="BX383" i="1"/>
  <c r="BX325" i="1"/>
  <c r="BX509" i="1"/>
  <c r="BX477" i="1"/>
  <c r="BX445" i="1"/>
  <c r="BX413" i="1"/>
  <c r="BX381" i="1"/>
  <c r="BX317" i="1"/>
  <c r="BX253" i="1"/>
  <c r="BX503" i="1"/>
  <c r="BX471" i="1"/>
  <c r="BX439" i="1"/>
  <c r="BX407" i="1"/>
  <c r="BX373" i="1"/>
  <c r="BX309" i="1"/>
  <c r="BX501" i="1"/>
  <c r="BX469" i="1"/>
  <c r="BX437" i="1"/>
  <c r="BX405" i="1"/>
  <c r="BX365" i="1"/>
  <c r="BX301" i="1"/>
  <c r="BX237" i="1"/>
  <c r="BX495" i="1"/>
  <c r="BX463" i="1"/>
  <c r="BX431" i="1"/>
  <c r="BX399" i="1"/>
  <c r="BX357" i="1"/>
  <c r="BX293" i="1"/>
  <c r="BX229" i="1"/>
  <c r="BV18" i="1"/>
  <c r="BX18" i="1"/>
  <c r="BV510" i="1"/>
  <c r="BX510" i="1"/>
  <c r="BV508" i="1"/>
  <c r="BX508" i="1"/>
  <c r="BW506" i="1"/>
  <c r="BX506" i="1"/>
  <c r="BV500" i="1"/>
  <c r="BX500" i="1"/>
  <c r="BV498" i="1"/>
  <c r="BX498" i="1"/>
  <c r="BV491" i="1"/>
  <c r="BX491" i="1"/>
  <c r="BW489" i="1"/>
  <c r="BX489" i="1"/>
  <c r="BV486" i="1"/>
  <c r="BX486" i="1"/>
  <c r="BV484" i="1"/>
  <c r="BX484" i="1"/>
  <c r="BV482" i="1"/>
  <c r="BX482" i="1"/>
  <c r="BV475" i="1"/>
  <c r="BX475" i="1"/>
  <c r="BV473" i="1"/>
  <c r="BX473" i="1"/>
  <c r="BV470" i="1"/>
  <c r="BX470" i="1"/>
  <c r="BV467" i="1"/>
  <c r="BX467" i="1"/>
  <c r="BV465" i="1"/>
  <c r="BX465" i="1"/>
  <c r="BV464" i="1"/>
  <c r="BX464" i="1"/>
  <c r="BV459" i="1"/>
  <c r="BX459" i="1"/>
  <c r="BV457" i="1"/>
  <c r="BX457" i="1"/>
  <c r="BV454" i="1"/>
  <c r="BX454" i="1"/>
  <c r="BW452" i="1"/>
  <c r="BX452" i="1"/>
  <c r="BW450" i="1"/>
  <c r="BX450" i="1"/>
  <c r="BV446" i="1"/>
  <c r="BX446" i="1"/>
  <c r="BV444" i="1"/>
  <c r="BX444" i="1"/>
  <c r="BV442" i="1"/>
  <c r="BX442" i="1"/>
  <c r="BV435" i="1"/>
  <c r="BX435" i="1"/>
  <c r="BV433" i="1"/>
  <c r="BX433" i="1"/>
  <c r="BW432" i="1"/>
  <c r="BX432" i="1"/>
  <c r="BV430" i="1"/>
  <c r="BX430" i="1"/>
  <c r="BV428" i="1"/>
  <c r="BX428" i="1"/>
  <c r="BV426" i="1"/>
  <c r="BX426" i="1"/>
  <c r="BV422" i="1"/>
  <c r="BX422" i="1"/>
  <c r="BV420" i="1"/>
  <c r="BX420" i="1"/>
  <c r="BW418" i="1"/>
  <c r="BX418" i="1"/>
  <c r="BV416" i="1"/>
  <c r="BX416" i="1"/>
  <c r="BV411" i="1"/>
  <c r="BX411" i="1"/>
  <c r="BV409" i="1"/>
  <c r="BX409" i="1"/>
  <c r="BW408" i="1"/>
  <c r="BX408" i="1"/>
  <c r="BV406" i="1"/>
  <c r="BX406" i="1"/>
  <c r="BV404" i="1"/>
  <c r="BX404" i="1"/>
  <c r="BW402" i="1"/>
  <c r="BX402" i="1"/>
  <c r="BV398" i="1"/>
  <c r="BX398" i="1"/>
  <c r="BV396" i="1"/>
  <c r="BX396" i="1"/>
  <c r="BV394" i="1"/>
  <c r="BX394" i="1"/>
  <c r="BV392" i="1"/>
  <c r="BX392" i="1"/>
  <c r="BV387" i="1"/>
  <c r="BX387" i="1"/>
  <c r="BV386" i="1"/>
  <c r="BX386" i="1"/>
  <c r="BV384" i="1"/>
  <c r="BX384" i="1"/>
  <c r="BV382" i="1"/>
  <c r="BX382" i="1"/>
  <c r="BV380" i="1"/>
  <c r="BX380" i="1"/>
  <c r="BW378" i="1"/>
  <c r="BX378" i="1"/>
  <c r="BV376" i="1"/>
  <c r="BX376" i="1"/>
  <c r="BV371" i="1"/>
  <c r="BX371" i="1"/>
  <c r="BV369" i="1"/>
  <c r="BX369" i="1"/>
  <c r="AI367" i="1"/>
  <c r="BX367" i="1"/>
  <c r="BV366" i="1"/>
  <c r="BX366" i="1"/>
  <c r="BV364" i="1"/>
  <c r="BX364" i="1"/>
  <c r="BV362" i="1"/>
  <c r="BX362" i="1"/>
  <c r="BV360" i="1"/>
  <c r="BX360" i="1"/>
  <c r="BV355" i="1"/>
  <c r="BX355" i="1"/>
  <c r="BV353" i="1"/>
  <c r="BX353" i="1"/>
  <c r="AI351" i="1"/>
  <c r="BX351" i="1"/>
  <c r="BV350" i="1"/>
  <c r="BX350" i="1"/>
  <c r="BV348" i="1"/>
  <c r="BX348" i="1"/>
  <c r="BV346" i="1"/>
  <c r="BX346" i="1"/>
  <c r="BV344" i="1"/>
  <c r="BX344" i="1"/>
  <c r="BV339" i="1"/>
  <c r="BX339" i="1"/>
  <c r="BW337" i="1"/>
  <c r="BX337" i="1"/>
  <c r="BV335" i="1"/>
  <c r="BX335" i="1"/>
  <c r="BV330" i="1"/>
  <c r="BX330" i="1"/>
  <c r="BV328" i="1"/>
  <c r="BX328" i="1"/>
  <c r="BW323" i="1"/>
  <c r="BX323" i="1"/>
  <c r="BV321" i="1"/>
  <c r="BX321" i="1"/>
  <c r="BV319" i="1"/>
  <c r="BX319" i="1"/>
  <c r="BV318" i="1"/>
  <c r="BX318" i="1"/>
  <c r="BW316" i="1"/>
  <c r="BX316" i="1"/>
  <c r="BV314" i="1"/>
  <c r="BX314" i="1"/>
  <c r="BV312" i="1"/>
  <c r="BX312" i="1"/>
  <c r="BW310" i="1"/>
  <c r="BX310" i="1"/>
  <c r="BV308" i="1"/>
  <c r="BX308" i="1"/>
  <c r="BW306" i="1"/>
  <c r="BX306" i="1"/>
  <c r="BW304" i="1"/>
  <c r="BX304" i="1"/>
  <c r="BV299" i="1"/>
  <c r="BX299" i="1"/>
  <c r="BV297" i="1"/>
  <c r="BX297" i="1"/>
  <c r="BV295" i="1"/>
  <c r="BX295" i="1"/>
  <c r="BW294" i="1"/>
  <c r="BX294" i="1"/>
  <c r="BV292" i="1"/>
  <c r="BX292" i="1"/>
  <c r="BV290" i="1"/>
  <c r="BX290" i="1"/>
  <c r="BW288" i="1"/>
  <c r="BX288" i="1"/>
  <c r="BV283" i="1"/>
  <c r="BX283" i="1"/>
  <c r="BV281" i="1"/>
  <c r="BX281" i="1"/>
  <c r="BV279" i="1"/>
  <c r="BX279" i="1"/>
  <c r="BV275" i="1"/>
  <c r="BX275" i="1"/>
  <c r="BV273" i="1"/>
  <c r="BX273" i="1"/>
  <c r="BV271" i="1"/>
  <c r="BX271" i="1"/>
  <c r="BV268" i="1"/>
  <c r="BX268" i="1"/>
  <c r="BV266" i="1"/>
  <c r="BX266" i="1"/>
  <c r="BV264" i="1"/>
  <c r="BX264" i="1"/>
  <c r="BV259" i="1"/>
  <c r="BX259" i="1"/>
  <c r="BV257" i="1"/>
  <c r="BX257" i="1"/>
  <c r="BV255" i="1"/>
  <c r="BX255" i="1"/>
  <c r="BV254" i="1"/>
  <c r="BX254" i="1"/>
  <c r="BV252" i="1"/>
  <c r="BX252" i="1"/>
  <c r="BV250" i="1"/>
  <c r="BX250" i="1"/>
  <c r="BV248" i="1"/>
  <c r="BX248" i="1"/>
  <c r="BW246" i="1"/>
  <c r="BX246" i="1"/>
  <c r="BV244" i="1"/>
  <c r="BX244" i="1"/>
  <c r="BV243" i="1"/>
  <c r="BX243" i="1"/>
  <c r="BV242" i="1"/>
  <c r="BX242" i="1"/>
  <c r="BV241" i="1"/>
  <c r="BX241" i="1"/>
  <c r="BW240" i="1"/>
  <c r="BX240" i="1"/>
  <c r="BV239" i="1"/>
  <c r="BX239" i="1"/>
  <c r="BV238" i="1"/>
  <c r="BX238" i="1"/>
  <c r="BV236" i="1"/>
  <c r="BX236" i="1"/>
  <c r="BW234" i="1"/>
  <c r="BX234" i="1"/>
  <c r="BV233" i="1"/>
  <c r="BX233" i="1"/>
  <c r="BV232" i="1"/>
  <c r="BX232" i="1"/>
  <c r="BV231" i="1"/>
  <c r="BX231" i="1"/>
  <c r="BV230" i="1"/>
  <c r="BX230" i="1"/>
  <c r="BV228" i="1"/>
  <c r="BX228" i="1"/>
  <c r="BV227" i="1"/>
  <c r="BX227" i="1"/>
  <c r="BV226" i="1"/>
  <c r="BX226" i="1"/>
  <c r="BV225" i="1"/>
  <c r="BX225" i="1"/>
  <c r="BV224" i="1"/>
  <c r="BX224" i="1"/>
  <c r="BW222" i="1"/>
  <c r="BX222" i="1"/>
  <c r="BX493" i="1"/>
  <c r="BX461" i="1"/>
  <c r="BX429" i="1"/>
  <c r="BX397" i="1"/>
  <c r="BX349" i="1"/>
  <c r="BX285" i="1"/>
  <c r="BV10" i="1"/>
  <c r="BX10" i="1"/>
  <c r="BV513" i="1"/>
  <c r="BX513" i="1"/>
  <c r="BV512" i="1"/>
  <c r="BX512" i="1"/>
  <c r="BV507" i="1"/>
  <c r="BX507" i="1"/>
  <c r="BV505" i="1"/>
  <c r="BX505" i="1"/>
  <c r="BW504" i="1"/>
  <c r="BX504" i="1"/>
  <c r="BV502" i="1"/>
  <c r="BX502" i="1"/>
  <c r="BV499" i="1"/>
  <c r="BX499" i="1"/>
  <c r="BV497" i="1"/>
  <c r="BX497" i="1"/>
  <c r="BV496" i="1"/>
  <c r="BX496" i="1"/>
  <c r="BV494" i="1"/>
  <c r="BX494" i="1"/>
  <c r="BV492" i="1"/>
  <c r="BX492" i="1"/>
  <c r="BV490" i="1"/>
  <c r="BX490" i="1"/>
  <c r="BV488" i="1"/>
  <c r="BX488" i="1"/>
  <c r="BW483" i="1"/>
  <c r="BX483" i="1"/>
  <c r="BV481" i="1"/>
  <c r="BX481" i="1"/>
  <c r="BV480" i="1"/>
  <c r="BX480" i="1"/>
  <c r="BV478" i="1"/>
  <c r="BX478" i="1"/>
  <c r="BV476" i="1"/>
  <c r="BX476" i="1"/>
  <c r="BV474" i="1"/>
  <c r="BX474" i="1"/>
  <c r="BV472" i="1"/>
  <c r="BX472" i="1"/>
  <c r="BV468" i="1"/>
  <c r="BX468" i="1"/>
  <c r="BV466" i="1"/>
  <c r="BX466" i="1"/>
  <c r="BV462" i="1"/>
  <c r="BX462" i="1"/>
  <c r="BV460" i="1"/>
  <c r="BX460" i="1"/>
  <c r="BV458" i="1"/>
  <c r="BX458" i="1"/>
  <c r="BW456" i="1"/>
  <c r="BX456" i="1"/>
  <c r="BV451" i="1"/>
  <c r="BX451" i="1"/>
  <c r="BV449" i="1"/>
  <c r="BX449" i="1"/>
  <c r="BV448" i="1"/>
  <c r="BX448" i="1"/>
  <c r="BV443" i="1"/>
  <c r="BX443" i="1"/>
  <c r="BW441" i="1"/>
  <c r="BX441" i="1"/>
  <c r="BV440" i="1"/>
  <c r="BX440" i="1"/>
  <c r="BW438" i="1"/>
  <c r="BX438" i="1"/>
  <c r="BV436" i="1"/>
  <c r="BX436" i="1"/>
  <c r="BV434" i="1"/>
  <c r="BX434" i="1"/>
  <c r="BV427" i="1"/>
  <c r="BX427" i="1"/>
  <c r="BW425" i="1"/>
  <c r="BX425" i="1"/>
  <c r="BV424" i="1"/>
  <c r="BX424" i="1"/>
  <c r="BV419" i="1"/>
  <c r="BX419" i="1"/>
  <c r="BV417" i="1"/>
  <c r="BX417" i="1"/>
  <c r="BV414" i="1"/>
  <c r="BX414" i="1"/>
  <c r="BV412" i="1"/>
  <c r="BX412" i="1"/>
  <c r="BW410" i="1"/>
  <c r="BX410" i="1"/>
  <c r="BV403" i="1"/>
  <c r="BX403" i="1"/>
  <c r="BV401" i="1"/>
  <c r="BX401" i="1"/>
  <c r="BV400" i="1"/>
  <c r="BX400" i="1"/>
  <c r="BV395" i="1"/>
  <c r="BX395" i="1"/>
  <c r="BV393" i="1"/>
  <c r="BX393" i="1"/>
  <c r="BV390" i="1"/>
  <c r="BX390" i="1"/>
  <c r="BW388" i="1"/>
  <c r="BX388" i="1"/>
  <c r="BV385" i="1"/>
  <c r="BX385" i="1"/>
  <c r="BV379" i="1"/>
  <c r="BX379" i="1"/>
  <c r="BW377" i="1"/>
  <c r="BX377" i="1"/>
  <c r="AI375" i="1"/>
  <c r="BX375" i="1"/>
  <c r="BV374" i="1"/>
  <c r="BX374" i="1"/>
  <c r="BV372" i="1"/>
  <c r="BX372" i="1"/>
  <c r="BW370" i="1"/>
  <c r="BX370" i="1"/>
  <c r="BV368" i="1"/>
  <c r="BX368" i="1"/>
  <c r="BV363" i="1"/>
  <c r="BX363" i="1"/>
  <c r="BV361" i="1"/>
  <c r="BX361" i="1"/>
  <c r="AI359" i="1"/>
  <c r="BX359" i="1"/>
  <c r="BV358" i="1"/>
  <c r="BX358" i="1"/>
  <c r="BV356" i="1"/>
  <c r="BX356" i="1"/>
  <c r="BV354" i="1"/>
  <c r="BX354" i="1"/>
  <c r="BV352" i="1"/>
  <c r="BX352" i="1"/>
  <c r="BV347" i="1"/>
  <c r="BX347" i="1"/>
  <c r="BV345" i="1"/>
  <c r="BX345" i="1"/>
  <c r="BV343" i="1"/>
  <c r="BX343" i="1"/>
  <c r="BV342" i="1"/>
  <c r="BX342" i="1"/>
  <c r="BV340" i="1"/>
  <c r="BX340" i="1"/>
  <c r="BV338" i="1"/>
  <c r="BX338" i="1"/>
  <c r="BV336" i="1"/>
  <c r="BX336" i="1"/>
  <c r="BW334" i="1"/>
  <c r="BX334" i="1"/>
  <c r="BV332" i="1"/>
  <c r="BX332" i="1"/>
  <c r="BW331" i="1"/>
  <c r="BX331" i="1"/>
  <c r="BW329" i="1"/>
  <c r="BX329" i="1"/>
  <c r="BV327" i="1"/>
  <c r="BX327" i="1"/>
  <c r="BW326" i="1"/>
  <c r="BX326" i="1"/>
  <c r="BV324" i="1"/>
  <c r="BX324" i="1"/>
  <c r="BW322" i="1"/>
  <c r="BX322" i="1"/>
  <c r="BV320" i="1"/>
  <c r="BX320" i="1"/>
  <c r="BV315" i="1"/>
  <c r="BX315" i="1"/>
  <c r="BV313" i="1"/>
  <c r="BX313" i="1"/>
  <c r="BV311" i="1"/>
  <c r="BX311" i="1"/>
  <c r="BV307" i="1"/>
  <c r="BX307" i="1"/>
  <c r="BV305" i="1"/>
  <c r="BX305" i="1"/>
  <c r="BV303" i="1"/>
  <c r="BX303" i="1"/>
  <c r="BV302" i="1"/>
  <c r="BX302" i="1"/>
  <c r="BW300" i="1"/>
  <c r="BX300" i="1"/>
  <c r="BV298" i="1"/>
  <c r="BX298" i="1"/>
  <c r="BV296" i="1"/>
  <c r="BX296" i="1"/>
  <c r="BV291" i="1"/>
  <c r="BX291" i="1"/>
  <c r="BV289" i="1"/>
  <c r="BX289" i="1"/>
  <c r="BV287" i="1"/>
  <c r="BX287" i="1"/>
  <c r="BV286" i="1"/>
  <c r="BX286" i="1"/>
  <c r="BV284" i="1"/>
  <c r="BX284" i="1"/>
  <c r="BW282" i="1"/>
  <c r="BX282" i="1"/>
  <c r="BV280" i="1"/>
  <c r="BX280" i="1"/>
  <c r="BV278" i="1"/>
  <c r="BX278" i="1"/>
  <c r="BV276" i="1"/>
  <c r="BX276" i="1"/>
  <c r="BV274" i="1"/>
  <c r="BX274" i="1"/>
  <c r="BW272" i="1"/>
  <c r="BX272" i="1"/>
  <c r="BV270" i="1"/>
  <c r="BX270" i="1"/>
  <c r="BV267" i="1"/>
  <c r="BX267" i="1"/>
  <c r="BV265" i="1"/>
  <c r="BX265" i="1"/>
  <c r="BV263" i="1"/>
  <c r="BX263" i="1"/>
  <c r="BV262" i="1"/>
  <c r="BX262" i="1"/>
  <c r="BV260" i="1"/>
  <c r="BX260" i="1"/>
  <c r="BV258" i="1"/>
  <c r="BX258" i="1"/>
  <c r="BV256" i="1"/>
  <c r="BX256" i="1"/>
  <c r="BV251" i="1"/>
  <c r="BX251" i="1"/>
  <c r="BW249" i="1"/>
  <c r="BX249" i="1"/>
  <c r="BV247" i="1"/>
  <c r="BX247" i="1"/>
  <c r="BV235" i="1"/>
  <c r="BX235" i="1"/>
  <c r="BX487" i="1"/>
  <c r="BX455" i="1"/>
  <c r="BX423" i="1"/>
  <c r="BX391" i="1"/>
  <c r="BX341" i="1"/>
  <c r="BX277" i="1"/>
  <c r="BV11" i="1"/>
  <c r="BX11" i="1"/>
  <c r="BV16" i="1"/>
  <c r="BX16" i="1"/>
  <c r="BV8" i="1"/>
  <c r="BX8" i="1"/>
  <c r="BX485" i="1"/>
  <c r="BX453" i="1"/>
  <c r="BX421" i="1"/>
  <c r="BX389" i="1"/>
  <c r="BX333" i="1"/>
  <c r="BX269" i="1"/>
  <c r="BX215" i="1"/>
  <c r="BX214" i="1"/>
  <c r="BX206" i="1"/>
  <c r="BX198" i="1"/>
  <c r="BX190" i="1"/>
  <c r="BX182" i="1"/>
  <c r="BX174" i="1"/>
  <c r="BX166" i="1"/>
  <c r="BX158" i="1"/>
  <c r="BX150" i="1"/>
  <c r="BX142" i="1"/>
  <c r="BX134" i="1"/>
  <c r="BX126" i="1"/>
  <c r="BX118" i="1"/>
  <c r="BX110" i="1"/>
  <c r="BX102" i="1"/>
  <c r="BX94" i="1"/>
  <c r="BX86" i="1"/>
  <c r="BX78" i="1"/>
  <c r="BX70" i="1"/>
  <c r="BX62" i="1"/>
  <c r="BX54" i="1"/>
  <c r="BX46" i="1"/>
  <c r="BX38" i="1"/>
  <c r="BX30" i="1"/>
  <c r="BX22" i="1"/>
  <c r="BX14" i="1"/>
  <c r="BX220" i="1"/>
  <c r="BX204" i="1"/>
  <c r="BX196" i="1"/>
  <c r="BX188" i="1"/>
  <c r="BX180" i="1"/>
  <c r="BX172" i="1"/>
  <c r="BX164" i="1"/>
  <c r="BX156" i="1"/>
  <c r="BX148" i="1"/>
  <c r="BX140" i="1"/>
  <c r="BX132" i="1"/>
  <c r="BX124" i="1"/>
  <c r="BX116" i="1"/>
  <c r="BX108" i="1"/>
  <c r="BX100" i="1"/>
  <c r="BX92" i="1"/>
  <c r="BX84" i="1"/>
  <c r="BX76" i="1"/>
  <c r="BX68" i="1"/>
  <c r="BX60" i="1"/>
  <c r="BX52" i="1"/>
  <c r="BX44" i="1"/>
  <c r="BX36" i="1"/>
  <c r="BX28" i="1"/>
  <c r="BX20" i="1"/>
  <c r="BX12" i="1"/>
  <c r="BX219" i="1"/>
  <c r="BX203" i="1"/>
  <c r="BX195" i="1"/>
  <c r="BX187" i="1"/>
  <c r="BX179" i="1"/>
  <c r="BX171" i="1"/>
  <c r="BX163" i="1"/>
  <c r="BX155" i="1"/>
  <c r="BX147" i="1"/>
  <c r="BX139" i="1"/>
  <c r="BX131" i="1"/>
  <c r="BX123" i="1"/>
  <c r="BX115" i="1"/>
  <c r="BX107" i="1"/>
  <c r="BX99" i="1"/>
  <c r="BX91" i="1"/>
  <c r="BX83" i="1"/>
  <c r="BX75" i="1"/>
  <c r="BX67" i="1"/>
  <c r="BX59" i="1"/>
  <c r="BX51" i="1"/>
  <c r="BX43" i="1"/>
  <c r="BX35" i="1"/>
  <c r="BX27" i="1"/>
  <c r="BX19" i="1"/>
  <c r="BX218" i="1"/>
  <c r="BX210" i="1"/>
  <c r="BX202" i="1"/>
  <c r="BX194" i="1"/>
  <c r="BX186" i="1"/>
  <c r="BX178" i="1"/>
  <c r="BX170" i="1"/>
  <c r="BX162" i="1"/>
  <c r="BX154" i="1"/>
  <c r="BX146" i="1"/>
  <c r="BX138" i="1"/>
  <c r="BX130" i="1"/>
  <c r="BX122" i="1"/>
  <c r="BX114" i="1"/>
  <c r="BX106" i="1"/>
  <c r="BX98" i="1"/>
  <c r="BX90" i="1"/>
  <c r="BX82" i="1"/>
  <c r="BX74" i="1"/>
  <c r="BX66" i="1"/>
  <c r="BX58" i="1"/>
  <c r="BX50" i="1"/>
  <c r="BX42" i="1"/>
  <c r="BX34" i="1"/>
  <c r="BX26" i="1"/>
  <c r="BX217" i="1"/>
  <c r="BX209" i="1"/>
  <c r="BX201" i="1"/>
  <c r="BX193" i="1"/>
  <c r="BX185" i="1"/>
  <c r="BX177" i="1"/>
  <c r="BX169" i="1"/>
  <c r="BX161" i="1"/>
  <c r="BX153" i="1"/>
  <c r="BX145" i="1"/>
  <c r="BX137" i="1"/>
  <c r="BX129" i="1"/>
  <c r="BX121" i="1"/>
  <c r="BX113" i="1"/>
  <c r="BX105" i="1"/>
  <c r="BX97" i="1"/>
  <c r="BX89" i="1"/>
  <c r="BX81" i="1"/>
  <c r="BX73" i="1"/>
  <c r="BX65" i="1"/>
  <c r="BX57" i="1"/>
  <c r="BX49" i="1"/>
  <c r="BX41" i="1"/>
  <c r="BX33" i="1"/>
  <c r="BX25" i="1"/>
  <c r="BX17" i="1"/>
  <c r="BX9" i="1"/>
  <c r="BX216" i="1"/>
  <c r="BX208" i="1"/>
  <c r="BX200" i="1"/>
  <c r="BX192" i="1"/>
  <c r="BX184" i="1"/>
  <c r="BX176" i="1"/>
  <c r="BX168" i="1"/>
  <c r="BX160" i="1"/>
  <c r="BX152" i="1"/>
  <c r="BX144" i="1"/>
  <c r="BX136" i="1"/>
  <c r="BX128" i="1"/>
  <c r="BX120" i="1"/>
  <c r="BX112" i="1"/>
  <c r="BX104" i="1"/>
  <c r="BX96" i="1"/>
  <c r="BX88" i="1"/>
  <c r="BX80" i="1"/>
  <c r="BX72" i="1"/>
  <c r="BX64" i="1"/>
  <c r="BX56" i="1"/>
  <c r="BX48" i="1"/>
  <c r="BX40" i="1"/>
  <c r="BX32" i="1"/>
  <c r="BX24" i="1"/>
  <c r="BT135" i="1"/>
  <c r="BT133" i="1"/>
  <c r="BT126" i="1"/>
  <c r="BQ41" i="1"/>
  <c r="BR35" i="1"/>
  <c r="BX7" i="1"/>
  <c r="BV223" i="1"/>
  <c r="BV211" i="1"/>
  <c r="BV212" i="1"/>
  <c r="BW15" i="1"/>
  <c r="BR101" i="1"/>
  <c r="BL43" i="1"/>
  <c r="BR40" i="1"/>
  <c r="BW391" i="1"/>
  <c r="BW327" i="1"/>
  <c r="BV13" i="1"/>
  <c r="BW263" i="1"/>
  <c r="BW199" i="1"/>
  <c r="BW135" i="1"/>
  <c r="BW71" i="1"/>
  <c r="BW511" i="1"/>
  <c r="BW447" i="1"/>
  <c r="BW383" i="1"/>
  <c r="BW319" i="1"/>
  <c r="BW255" i="1"/>
  <c r="BW191" i="1"/>
  <c r="BW127" i="1"/>
  <c r="BW63" i="1"/>
  <c r="BW503" i="1"/>
  <c r="BW439" i="1"/>
  <c r="BW375" i="1"/>
  <c r="BW311" i="1"/>
  <c r="BW247" i="1"/>
  <c r="BW183" i="1"/>
  <c r="BW119" i="1"/>
  <c r="BW55" i="1"/>
  <c r="BW455" i="1"/>
  <c r="BW495" i="1"/>
  <c r="BW431" i="1"/>
  <c r="BW367" i="1"/>
  <c r="BW303" i="1"/>
  <c r="BW239" i="1"/>
  <c r="BW175" i="1"/>
  <c r="BW111" i="1"/>
  <c r="BW47" i="1"/>
  <c r="BW487" i="1"/>
  <c r="BW423" i="1"/>
  <c r="BW359" i="1"/>
  <c r="BW295" i="1"/>
  <c r="BW231" i="1"/>
  <c r="BW167" i="1"/>
  <c r="BW103" i="1"/>
  <c r="BW39" i="1"/>
  <c r="BW479" i="1"/>
  <c r="BW415" i="1"/>
  <c r="BW351" i="1"/>
  <c r="BW287" i="1"/>
  <c r="BW223" i="1"/>
  <c r="BW159" i="1"/>
  <c r="BW95" i="1"/>
  <c r="BW31" i="1"/>
  <c r="BW471" i="1"/>
  <c r="BW407" i="1"/>
  <c r="BW343" i="1"/>
  <c r="BW279" i="1"/>
  <c r="BW215" i="1"/>
  <c r="BW151" i="1"/>
  <c r="BW87" i="1"/>
  <c r="BW23" i="1"/>
  <c r="BW463" i="1"/>
  <c r="BW399" i="1"/>
  <c r="BW335" i="1"/>
  <c r="BW271" i="1"/>
  <c r="BW207" i="1"/>
  <c r="BW143" i="1"/>
  <c r="BW79" i="1"/>
  <c r="BW510" i="1"/>
  <c r="BW502" i="1"/>
  <c r="BW494" i="1"/>
  <c r="BW486" i="1"/>
  <c r="BW478" i="1"/>
  <c r="BW470" i="1"/>
  <c r="BW462" i="1"/>
  <c r="BW454" i="1"/>
  <c r="BW446" i="1"/>
  <c r="BW430" i="1"/>
  <c r="BW422" i="1"/>
  <c r="BW414" i="1"/>
  <c r="BW406" i="1"/>
  <c r="BW398" i="1"/>
  <c r="BW390" i="1"/>
  <c r="BW382" i="1"/>
  <c r="BW374" i="1"/>
  <c r="BW366" i="1"/>
  <c r="BW358" i="1"/>
  <c r="BW350" i="1"/>
  <c r="BW342" i="1"/>
  <c r="BW318" i="1"/>
  <c r="BW302" i="1"/>
  <c r="BW286" i="1"/>
  <c r="BW278" i="1"/>
  <c r="BW270" i="1"/>
  <c r="BW262" i="1"/>
  <c r="BW254" i="1"/>
  <c r="BW238" i="1"/>
  <c r="BW230" i="1"/>
  <c r="BW214" i="1"/>
  <c r="BW206" i="1"/>
  <c r="BW198" i="1"/>
  <c r="BW190" i="1"/>
  <c r="BW182" i="1"/>
  <c r="BW174" i="1"/>
  <c r="BW166" i="1"/>
  <c r="BW158" i="1"/>
  <c r="BW150" i="1"/>
  <c r="BW142" i="1"/>
  <c r="BW134" i="1"/>
  <c r="BW126" i="1"/>
  <c r="BW118" i="1"/>
  <c r="BW110" i="1"/>
  <c r="BW102" i="1"/>
  <c r="BW94" i="1"/>
  <c r="BW86" i="1"/>
  <c r="BW78" i="1"/>
  <c r="BW70" i="1"/>
  <c r="BW62" i="1"/>
  <c r="BW54" i="1"/>
  <c r="BW46" i="1"/>
  <c r="BW38" i="1"/>
  <c r="BW30" i="1"/>
  <c r="BW22" i="1"/>
  <c r="BW14" i="1"/>
  <c r="BW509" i="1"/>
  <c r="BW501" i="1"/>
  <c r="BW493" i="1"/>
  <c r="BW485" i="1"/>
  <c r="BW469" i="1"/>
  <c r="BW461" i="1"/>
  <c r="BW453" i="1"/>
  <c r="BW437" i="1"/>
  <c r="BW429" i="1"/>
  <c r="BW421" i="1"/>
  <c r="BW413" i="1"/>
  <c r="BW405" i="1"/>
  <c r="BW397" i="1"/>
  <c r="BW389" i="1"/>
  <c r="BW381" i="1"/>
  <c r="BW373" i="1"/>
  <c r="BW365" i="1"/>
  <c r="BW357" i="1"/>
  <c r="BW349" i="1"/>
  <c r="BW341" i="1"/>
  <c r="BW333" i="1"/>
  <c r="BW325" i="1"/>
  <c r="BW317" i="1"/>
  <c r="BW301" i="1"/>
  <c r="BW293" i="1"/>
  <c r="BW277" i="1"/>
  <c r="BW269" i="1"/>
  <c r="BW261" i="1"/>
  <c r="BW253" i="1"/>
  <c r="BW237" i="1"/>
  <c r="BW229" i="1"/>
  <c r="BW221" i="1"/>
  <c r="BW213" i="1"/>
  <c r="BW205" i="1"/>
  <c r="BW197" i="1"/>
  <c r="BW189" i="1"/>
  <c r="BW181" i="1"/>
  <c r="BW173" i="1"/>
  <c r="BW165" i="1"/>
  <c r="BW157" i="1"/>
  <c r="BW149" i="1"/>
  <c r="BW141" i="1"/>
  <c r="BW133" i="1"/>
  <c r="BW125" i="1"/>
  <c r="BW117" i="1"/>
  <c r="BW109" i="1"/>
  <c r="BW101" i="1"/>
  <c r="BW93" i="1"/>
  <c r="BW85" i="1"/>
  <c r="BW77" i="1"/>
  <c r="BW69" i="1"/>
  <c r="BW61" i="1"/>
  <c r="BW53" i="1"/>
  <c r="BW45" i="1"/>
  <c r="BW37" i="1"/>
  <c r="BW29" i="1"/>
  <c r="BW21" i="1"/>
  <c r="BW13" i="1"/>
  <c r="BW508" i="1"/>
  <c r="BW500" i="1"/>
  <c r="BW492" i="1"/>
  <c r="BW484" i="1"/>
  <c r="BW476" i="1"/>
  <c r="BW468" i="1"/>
  <c r="BW460" i="1"/>
  <c r="BW444" i="1"/>
  <c r="BW436" i="1"/>
  <c r="BW428" i="1"/>
  <c r="BW420" i="1"/>
  <c r="BW412" i="1"/>
  <c r="BW404" i="1"/>
  <c r="BW396" i="1"/>
  <c r="BW380" i="1"/>
  <c r="BW372" i="1"/>
  <c r="BW364" i="1"/>
  <c r="BW356" i="1"/>
  <c r="BW348" i="1"/>
  <c r="BW340" i="1"/>
  <c r="BW332" i="1"/>
  <c r="BW324" i="1"/>
  <c r="BW308" i="1"/>
  <c r="BW292" i="1"/>
  <c r="BW284" i="1"/>
  <c r="BW276" i="1"/>
  <c r="BW268" i="1"/>
  <c r="BW260" i="1"/>
  <c r="BW252" i="1"/>
  <c r="BW244" i="1"/>
  <c r="BW236" i="1"/>
  <c r="BW228" i="1"/>
  <c r="BW220" i="1"/>
  <c r="BW212" i="1"/>
  <c r="BW204" i="1"/>
  <c r="BW196" i="1"/>
  <c r="BW188" i="1"/>
  <c r="BW180" i="1"/>
  <c r="BW172" i="1"/>
  <c r="BW164" i="1"/>
  <c r="BW156" i="1"/>
  <c r="BW148" i="1"/>
  <c r="BW140" i="1"/>
  <c r="BW132" i="1"/>
  <c r="BW124" i="1"/>
  <c r="BW116" i="1"/>
  <c r="BW108" i="1"/>
  <c r="BW100" i="1"/>
  <c r="BW92" i="1"/>
  <c r="BW84" i="1"/>
  <c r="BW76" i="1"/>
  <c r="BW68" i="1"/>
  <c r="BW60" i="1"/>
  <c r="BW52" i="1"/>
  <c r="BW44" i="1"/>
  <c r="BW36" i="1"/>
  <c r="BW28" i="1"/>
  <c r="BW20" i="1"/>
  <c r="BW12" i="1"/>
  <c r="BW507" i="1"/>
  <c r="BW499" i="1"/>
  <c r="BW491" i="1"/>
  <c r="BW475" i="1"/>
  <c r="BW467" i="1"/>
  <c r="BW459" i="1"/>
  <c r="BW451" i="1"/>
  <c r="BW443" i="1"/>
  <c r="BW435" i="1"/>
  <c r="BW427" i="1"/>
  <c r="BW419" i="1"/>
  <c r="BW411" i="1"/>
  <c r="BW403" i="1"/>
  <c r="BW395" i="1"/>
  <c r="BW387" i="1"/>
  <c r="BW379" i="1"/>
  <c r="BW371" i="1"/>
  <c r="BW363" i="1"/>
  <c r="BW355" i="1"/>
  <c r="BW347" i="1"/>
  <c r="BW339" i="1"/>
  <c r="BW315" i="1"/>
  <c r="BW307" i="1"/>
  <c r="BW299" i="1"/>
  <c r="BW291" i="1"/>
  <c r="BW283" i="1"/>
  <c r="BW275" i="1"/>
  <c r="BW267" i="1"/>
  <c r="BW259" i="1"/>
  <c r="BW251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7" i="1"/>
  <c r="BW19" i="1"/>
  <c r="BW11" i="1"/>
  <c r="BW498" i="1"/>
  <c r="BW490" i="1"/>
  <c r="BW482" i="1"/>
  <c r="BW474" i="1"/>
  <c r="BW466" i="1"/>
  <c r="BW458" i="1"/>
  <c r="BW442" i="1"/>
  <c r="BW434" i="1"/>
  <c r="BW426" i="1"/>
  <c r="BW394" i="1"/>
  <c r="BW386" i="1"/>
  <c r="BW362" i="1"/>
  <c r="BW354" i="1"/>
  <c r="BW346" i="1"/>
  <c r="BW338" i="1"/>
  <c r="BW330" i="1"/>
  <c r="BW314" i="1"/>
  <c r="BW298" i="1"/>
  <c r="BW290" i="1"/>
  <c r="BW274" i="1"/>
  <c r="BW266" i="1"/>
  <c r="BW258" i="1"/>
  <c r="BW250" i="1"/>
  <c r="BW242" i="1"/>
  <c r="BW226" i="1"/>
  <c r="BW202" i="1"/>
  <c r="BW194" i="1"/>
  <c r="BW186" i="1"/>
  <c r="BW178" i="1"/>
  <c r="BW170" i="1"/>
  <c r="BW162" i="1"/>
  <c r="BW154" i="1"/>
  <c r="BW146" i="1"/>
  <c r="BW138" i="1"/>
  <c r="BW130" i="1"/>
  <c r="BW122" i="1"/>
  <c r="BW114" i="1"/>
  <c r="BW106" i="1"/>
  <c r="BW98" i="1"/>
  <c r="BW90" i="1"/>
  <c r="BW82" i="1"/>
  <c r="BW74" i="1"/>
  <c r="BW66" i="1"/>
  <c r="BW58" i="1"/>
  <c r="BW50" i="1"/>
  <c r="BW42" i="1"/>
  <c r="BW34" i="1"/>
  <c r="BW26" i="1"/>
  <c r="BW18" i="1"/>
  <c r="BW10" i="1"/>
  <c r="BW513" i="1"/>
  <c r="BW505" i="1"/>
  <c r="BW497" i="1"/>
  <c r="BW481" i="1"/>
  <c r="BW473" i="1"/>
  <c r="BW465" i="1"/>
  <c r="BW457" i="1"/>
  <c r="BW449" i="1"/>
  <c r="BW433" i="1"/>
  <c r="BW417" i="1"/>
  <c r="BW409" i="1"/>
  <c r="BW401" i="1"/>
  <c r="BW393" i="1"/>
  <c r="BW385" i="1"/>
  <c r="BW369" i="1"/>
  <c r="BW361" i="1"/>
  <c r="BW353" i="1"/>
  <c r="BW345" i="1"/>
  <c r="BW321" i="1"/>
  <c r="BW313" i="1"/>
  <c r="BW305" i="1"/>
  <c r="BW297" i="1"/>
  <c r="BW289" i="1"/>
  <c r="BW281" i="1"/>
  <c r="BW273" i="1"/>
  <c r="BW265" i="1"/>
  <c r="BW257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5" i="1"/>
  <c r="BW17" i="1"/>
  <c r="BW9" i="1"/>
  <c r="BW512" i="1"/>
  <c r="BW496" i="1"/>
  <c r="BW488" i="1"/>
  <c r="BW480" i="1"/>
  <c r="BW472" i="1"/>
  <c r="BW464" i="1"/>
  <c r="BW448" i="1"/>
  <c r="BW440" i="1"/>
  <c r="BW424" i="1"/>
  <c r="BW416" i="1"/>
  <c r="BW400" i="1"/>
  <c r="BW392" i="1"/>
  <c r="BW384" i="1"/>
  <c r="BW376" i="1"/>
  <c r="BW368" i="1"/>
  <c r="BW360" i="1"/>
  <c r="BW352" i="1"/>
  <c r="BW344" i="1"/>
  <c r="BW336" i="1"/>
  <c r="BW328" i="1"/>
  <c r="BW320" i="1"/>
  <c r="BW312" i="1"/>
  <c r="BW296" i="1"/>
  <c r="BW280" i="1"/>
  <c r="BW264" i="1"/>
  <c r="BW256" i="1"/>
  <c r="BW248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4" i="1"/>
  <c r="BW16" i="1"/>
  <c r="BW8" i="1"/>
  <c r="BV15" i="1"/>
  <c r="BW7" i="1"/>
  <c r="BV183" i="1"/>
  <c r="BV127" i="1"/>
  <c r="BV119" i="1"/>
  <c r="BV63" i="1"/>
  <c r="BV55" i="1"/>
  <c r="BV511" i="1"/>
  <c r="BV447" i="1"/>
  <c r="BV383" i="1"/>
  <c r="BV191" i="1"/>
  <c r="BV503" i="1"/>
  <c r="BV439" i="1"/>
  <c r="BV375" i="1"/>
  <c r="BV495" i="1"/>
  <c r="BV431" i="1"/>
  <c r="BV367" i="1"/>
  <c r="BV175" i="1"/>
  <c r="BV111" i="1"/>
  <c r="BV47" i="1"/>
  <c r="BV487" i="1"/>
  <c r="BV423" i="1"/>
  <c r="BV359" i="1"/>
  <c r="BV167" i="1"/>
  <c r="BV103" i="1"/>
  <c r="BV39" i="1"/>
  <c r="BV504" i="1"/>
  <c r="BV489" i="1"/>
  <c r="BV483" i="1"/>
  <c r="BV477" i="1"/>
  <c r="BV445" i="1"/>
  <c r="BV425" i="1"/>
  <c r="BV410" i="1"/>
  <c r="BV388" i="1"/>
  <c r="BV377" i="1"/>
  <c r="BV331" i="1"/>
  <c r="BV329" i="1"/>
  <c r="BV326" i="1"/>
  <c r="BV323" i="1"/>
  <c r="BV310" i="1"/>
  <c r="BV294" i="1"/>
  <c r="BV288" i="1"/>
  <c r="BV285" i="1"/>
  <c r="BV282" i="1"/>
  <c r="BV249" i="1"/>
  <c r="BV246" i="1"/>
  <c r="BV240" i="1"/>
  <c r="BV234" i="1"/>
  <c r="BV222" i="1"/>
  <c r="BV218" i="1"/>
  <c r="BV210" i="1"/>
  <c r="BV479" i="1"/>
  <c r="BV415" i="1"/>
  <c r="BV351" i="1"/>
  <c r="BV159" i="1"/>
  <c r="BV95" i="1"/>
  <c r="BV31" i="1"/>
  <c r="BV506" i="1"/>
  <c r="BV456" i="1"/>
  <c r="BV452" i="1"/>
  <c r="BV450" i="1"/>
  <c r="BV441" i="1"/>
  <c r="BV438" i="1"/>
  <c r="BV432" i="1"/>
  <c r="BV418" i="1"/>
  <c r="BV408" i="1"/>
  <c r="BV402" i="1"/>
  <c r="BV378" i="1"/>
  <c r="BV370" i="1"/>
  <c r="BV337" i="1"/>
  <c r="BV334" i="1"/>
  <c r="BV322" i="1"/>
  <c r="BV316" i="1"/>
  <c r="BV309" i="1"/>
  <c r="BV306" i="1"/>
  <c r="BV304" i="1"/>
  <c r="BV300" i="1"/>
  <c r="BV272" i="1"/>
  <c r="BV245" i="1"/>
  <c r="BV471" i="1"/>
  <c r="BV407" i="1"/>
  <c r="BV151" i="1"/>
  <c r="BV87" i="1"/>
  <c r="BV23" i="1"/>
  <c r="BV463" i="1"/>
  <c r="BV399" i="1"/>
  <c r="BV207" i="1"/>
  <c r="BV143" i="1"/>
  <c r="BV79" i="1"/>
  <c r="BT392" i="1"/>
  <c r="BT389" i="1"/>
  <c r="BT386" i="1"/>
  <c r="BT378" i="1"/>
  <c r="BT342" i="1"/>
  <c r="BT341" i="1"/>
  <c r="BT338" i="1"/>
  <c r="BT325" i="1"/>
  <c r="BT324" i="1"/>
  <c r="BT282" i="1"/>
  <c r="BT276" i="1"/>
  <c r="BT275" i="1"/>
  <c r="BT269" i="1"/>
  <c r="BT230" i="1"/>
  <c r="BT217" i="1"/>
  <c r="BT162" i="1"/>
  <c r="BV455" i="1"/>
  <c r="BV391" i="1"/>
  <c r="BV199" i="1"/>
  <c r="BV135" i="1"/>
  <c r="BV71" i="1"/>
  <c r="BV206" i="1"/>
  <c r="BV198" i="1"/>
  <c r="BV190" i="1"/>
  <c r="BV182" i="1"/>
  <c r="BV174" i="1"/>
  <c r="BV166" i="1"/>
  <c r="BV158" i="1"/>
  <c r="BV150" i="1"/>
  <c r="BV142" i="1"/>
  <c r="BV134" i="1"/>
  <c r="BV126" i="1"/>
  <c r="BV118" i="1"/>
  <c r="BV110" i="1"/>
  <c r="BV102" i="1"/>
  <c r="BV94" i="1"/>
  <c r="BV86" i="1"/>
  <c r="BV78" i="1"/>
  <c r="BV70" i="1"/>
  <c r="BV62" i="1"/>
  <c r="BV54" i="1"/>
  <c r="BV46" i="1"/>
  <c r="BV38" i="1"/>
  <c r="BV30" i="1"/>
  <c r="BV22" i="1"/>
  <c r="BV205" i="1"/>
  <c r="BV197" i="1"/>
  <c r="BV189" i="1"/>
  <c r="BV181" i="1"/>
  <c r="BV173" i="1"/>
  <c r="BV165" i="1"/>
  <c r="BV157" i="1"/>
  <c r="BV149" i="1"/>
  <c r="BV141" i="1"/>
  <c r="BV133" i="1"/>
  <c r="BV125" i="1"/>
  <c r="BV117" i="1"/>
  <c r="BV109" i="1"/>
  <c r="BV101" i="1"/>
  <c r="BV93" i="1"/>
  <c r="BV85" i="1"/>
  <c r="BV77" i="1"/>
  <c r="BV69" i="1"/>
  <c r="BV61" i="1"/>
  <c r="BV53" i="1"/>
  <c r="BV45" i="1"/>
  <c r="BV37" i="1"/>
  <c r="BV29" i="1"/>
  <c r="BV21" i="1"/>
  <c r="BV204" i="1"/>
  <c r="BV196" i="1"/>
  <c r="BV188" i="1"/>
  <c r="BV180" i="1"/>
  <c r="BV172" i="1"/>
  <c r="BV164" i="1"/>
  <c r="BV156" i="1"/>
  <c r="BV148" i="1"/>
  <c r="BV140" i="1"/>
  <c r="BV132" i="1"/>
  <c r="BV124" i="1"/>
  <c r="BV116" i="1"/>
  <c r="BV108" i="1"/>
  <c r="BV100" i="1"/>
  <c r="BV92" i="1"/>
  <c r="BV84" i="1"/>
  <c r="BV76" i="1"/>
  <c r="BV68" i="1"/>
  <c r="BV60" i="1"/>
  <c r="BV52" i="1"/>
  <c r="BV44" i="1"/>
  <c r="BV36" i="1"/>
  <c r="BV28" i="1"/>
  <c r="BV20" i="1"/>
  <c r="BV12" i="1"/>
  <c r="BV203" i="1"/>
  <c r="BV195" i="1"/>
  <c r="BV187" i="1"/>
  <c r="BV179" i="1"/>
  <c r="BV171" i="1"/>
  <c r="BV163" i="1"/>
  <c r="BV155" i="1"/>
  <c r="BV147" i="1"/>
  <c r="BV139" i="1"/>
  <c r="BV131" i="1"/>
  <c r="BV123" i="1"/>
  <c r="BV115" i="1"/>
  <c r="BV107" i="1"/>
  <c r="BV99" i="1"/>
  <c r="BV91" i="1"/>
  <c r="BV83" i="1"/>
  <c r="BV75" i="1"/>
  <c r="BV67" i="1"/>
  <c r="BV59" i="1"/>
  <c r="BV51" i="1"/>
  <c r="BV43" i="1"/>
  <c r="BV35" i="1"/>
  <c r="BV27" i="1"/>
  <c r="BV19" i="1"/>
  <c r="BV202" i="1"/>
  <c r="BV194" i="1"/>
  <c r="BV186" i="1"/>
  <c r="BV178" i="1"/>
  <c r="BV170" i="1"/>
  <c r="BV162" i="1"/>
  <c r="BV154" i="1"/>
  <c r="BV146" i="1"/>
  <c r="BV138" i="1"/>
  <c r="BV130" i="1"/>
  <c r="BV122" i="1"/>
  <c r="BV114" i="1"/>
  <c r="BV106" i="1"/>
  <c r="BV98" i="1"/>
  <c r="BV90" i="1"/>
  <c r="BV82" i="1"/>
  <c r="BV74" i="1"/>
  <c r="BV66" i="1"/>
  <c r="BV58" i="1"/>
  <c r="BV50" i="1"/>
  <c r="BV42" i="1"/>
  <c r="BV34" i="1"/>
  <c r="BV26" i="1"/>
  <c r="BV209" i="1"/>
  <c r="BV201" i="1"/>
  <c r="BV193" i="1"/>
  <c r="BV185" i="1"/>
  <c r="BV177" i="1"/>
  <c r="BV169" i="1"/>
  <c r="BV161" i="1"/>
  <c r="BV153" i="1"/>
  <c r="BV145" i="1"/>
  <c r="BV137" i="1"/>
  <c r="BV129" i="1"/>
  <c r="BV121" i="1"/>
  <c r="BV113" i="1"/>
  <c r="BV105" i="1"/>
  <c r="BV97" i="1"/>
  <c r="BV89" i="1"/>
  <c r="BV81" i="1"/>
  <c r="BV73" i="1"/>
  <c r="BV65" i="1"/>
  <c r="BV57" i="1"/>
  <c r="BV49" i="1"/>
  <c r="BV41" i="1"/>
  <c r="BV33" i="1"/>
  <c r="BV25" i="1"/>
  <c r="BV17" i="1"/>
  <c r="BV9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7" i="1"/>
  <c r="BT190" i="1"/>
  <c r="BT146" i="1"/>
  <c r="BT144" i="1"/>
  <c r="BT118" i="1"/>
  <c r="BR94" i="1"/>
  <c r="BL83" i="1"/>
  <c r="BK82" i="1"/>
  <c r="BL66" i="1"/>
  <c r="BL25" i="1"/>
  <c r="BT219" i="1"/>
  <c r="BT212" i="1"/>
  <c r="BT203" i="1"/>
  <c r="BT193" i="1"/>
  <c r="BT191" i="1"/>
  <c r="BT189" i="1"/>
  <c r="BT179" i="1"/>
  <c r="BT178" i="1"/>
  <c r="BT156" i="1"/>
  <c r="BT152" i="1"/>
  <c r="BT128" i="1"/>
  <c r="BT116" i="1"/>
  <c r="BR109" i="1"/>
  <c r="BR93" i="1"/>
  <c r="BR88" i="1"/>
  <c r="BL78" i="1"/>
  <c r="BL75" i="1"/>
  <c r="BL74" i="1"/>
  <c r="BR57" i="1"/>
  <c r="BL44" i="1"/>
  <c r="BT210" i="1"/>
  <c r="BT205" i="1"/>
  <c r="BT201" i="1"/>
  <c r="BT184" i="1"/>
  <c r="BT137" i="1"/>
  <c r="BR96" i="1"/>
  <c r="BN63" i="1"/>
  <c r="BO22" i="1"/>
  <c r="BT158" i="1"/>
  <c r="BT157" i="1"/>
  <c r="BT132" i="1"/>
  <c r="BN79" i="1"/>
  <c r="BL73" i="1"/>
  <c r="BO49" i="1"/>
  <c r="BN19" i="1"/>
  <c r="BR104" i="1"/>
  <c r="BL60" i="1"/>
  <c r="BL56" i="1"/>
  <c r="BL53" i="1"/>
  <c r="BL45" i="1"/>
  <c r="BT14" i="1"/>
  <c r="BT181" i="1"/>
  <c r="BT173" i="1"/>
  <c r="BT147" i="1"/>
  <c r="BT142" i="1"/>
  <c r="BT140" i="1"/>
  <c r="BT134" i="1"/>
  <c r="BT129" i="1"/>
  <c r="BT119" i="1"/>
  <c r="BR107" i="1"/>
  <c r="BR89" i="1"/>
  <c r="BN61" i="1"/>
  <c r="BN58" i="1"/>
  <c r="BT15" i="1"/>
  <c r="BT234" i="1"/>
  <c r="BT222" i="1"/>
  <c r="BT192" i="1"/>
  <c r="BT186" i="1"/>
  <c r="BT176" i="1"/>
  <c r="BT171" i="1"/>
  <c r="BT163" i="1"/>
  <c r="BT130" i="1"/>
  <c r="BT123" i="1"/>
  <c r="BR106" i="1"/>
  <c r="BR99" i="1"/>
  <c r="BR77" i="1"/>
  <c r="BL70" i="1"/>
  <c r="BN65" i="1"/>
  <c r="BN46" i="1"/>
  <c r="BN36" i="1"/>
  <c r="BT18" i="1"/>
  <c r="BQ27" i="1"/>
  <c r="BN17" i="1"/>
  <c r="BR30" i="1"/>
  <c r="BQ20" i="1"/>
  <c r="BO23" i="1"/>
  <c r="BO9" i="1"/>
  <c r="BL33" i="1"/>
  <c r="BN31" i="1"/>
  <c r="BR28" i="1"/>
  <c r="BQ21" i="1"/>
  <c r="BT13" i="1"/>
  <c r="BO7" i="1"/>
  <c r="BO12" i="1"/>
  <c r="BT8" i="1"/>
  <c r="BT79" i="1"/>
  <c r="BT71" i="1"/>
  <c r="BT63" i="1"/>
  <c r="BT55" i="1"/>
  <c r="BT111" i="1"/>
  <c r="BT47" i="1"/>
  <c r="BT103" i="1"/>
  <c r="BT39" i="1"/>
  <c r="BT95" i="1"/>
  <c r="BT31" i="1"/>
  <c r="BT87" i="1"/>
  <c r="BT23" i="1"/>
  <c r="BT503" i="1"/>
  <c r="BT439" i="1"/>
  <c r="BT375" i="1"/>
  <c r="BT495" i="1"/>
  <c r="BT431" i="1"/>
  <c r="BT367" i="1"/>
  <c r="BT487" i="1"/>
  <c r="BT423" i="1"/>
  <c r="BT359" i="1"/>
  <c r="BT479" i="1"/>
  <c r="BT415" i="1"/>
  <c r="BT471" i="1"/>
  <c r="BT407" i="1"/>
  <c r="BT463" i="1"/>
  <c r="BT399" i="1"/>
  <c r="BS16" i="1"/>
  <c r="BT16" i="1"/>
  <c r="BT455" i="1"/>
  <c r="BT391" i="1"/>
  <c r="BL351" i="1"/>
  <c r="BT351" i="1"/>
  <c r="BO343" i="1"/>
  <c r="BT343" i="1"/>
  <c r="BO335" i="1"/>
  <c r="BT335" i="1"/>
  <c r="BO327" i="1"/>
  <c r="BT327" i="1"/>
  <c r="BO319" i="1"/>
  <c r="BT319" i="1"/>
  <c r="BO311" i="1"/>
  <c r="BT311" i="1"/>
  <c r="BO303" i="1"/>
  <c r="BT303" i="1"/>
  <c r="BO295" i="1"/>
  <c r="BT295" i="1"/>
  <c r="BO287" i="1"/>
  <c r="BT287" i="1"/>
  <c r="BO279" i="1"/>
  <c r="BT279" i="1"/>
  <c r="BT511" i="1"/>
  <c r="BT447" i="1"/>
  <c r="BT383" i="1"/>
  <c r="BT110" i="1"/>
  <c r="BT102" i="1"/>
  <c r="BT94" i="1"/>
  <c r="BT86" i="1"/>
  <c r="BT78" i="1"/>
  <c r="BT70" i="1"/>
  <c r="BT62" i="1"/>
  <c r="BT54" i="1"/>
  <c r="BT46" i="1"/>
  <c r="BT38" i="1"/>
  <c r="BT30" i="1"/>
  <c r="BT22" i="1"/>
  <c r="BT109" i="1"/>
  <c r="BT101" i="1"/>
  <c r="BT93" i="1"/>
  <c r="BT85" i="1"/>
  <c r="BT77" i="1"/>
  <c r="BT69" i="1"/>
  <c r="BT61" i="1"/>
  <c r="BT53" i="1"/>
  <c r="BT45" i="1"/>
  <c r="BT37" i="1"/>
  <c r="BT29" i="1"/>
  <c r="BT21" i="1"/>
  <c r="BT108" i="1"/>
  <c r="BT100" i="1"/>
  <c r="BT92" i="1"/>
  <c r="BT84" i="1"/>
  <c r="BT76" i="1"/>
  <c r="BT68" i="1"/>
  <c r="BT60" i="1"/>
  <c r="BT52" i="1"/>
  <c r="BT44" i="1"/>
  <c r="BT36" i="1"/>
  <c r="BT28" i="1"/>
  <c r="BT20" i="1"/>
  <c r="BT12" i="1"/>
  <c r="BT107" i="1"/>
  <c r="BT99" i="1"/>
  <c r="BT91" i="1"/>
  <c r="BT83" i="1"/>
  <c r="BT75" i="1"/>
  <c r="BT67" i="1"/>
  <c r="BT59" i="1"/>
  <c r="BT51" i="1"/>
  <c r="BT43" i="1"/>
  <c r="BT35" i="1"/>
  <c r="BT27" i="1"/>
  <c r="BT19" i="1"/>
  <c r="BT106" i="1"/>
  <c r="BT98" i="1"/>
  <c r="BT90" i="1"/>
  <c r="BT82" i="1"/>
  <c r="BT74" i="1"/>
  <c r="BT66" i="1"/>
  <c r="BT58" i="1"/>
  <c r="BT50" i="1"/>
  <c r="BT42" i="1"/>
  <c r="BT34" i="1"/>
  <c r="BT26" i="1"/>
  <c r="BT105" i="1"/>
  <c r="BT97" i="1"/>
  <c r="BT89" i="1"/>
  <c r="BT81" i="1"/>
  <c r="BT73" i="1"/>
  <c r="BT65" i="1"/>
  <c r="BT57" i="1"/>
  <c r="BT49" i="1"/>
  <c r="BT41" i="1"/>
  <c r="BT33" i="1"/>
  <c r="BT25" i="1"/>
  <c r="BT17" i="1"/>
  <c r="BT9" i="1"/>
  <c r="BT112" i="1"/>
  <c r="BT104" i="1"/>
  <c r="BT96" i="1"/>
  <c r="BT88" i="1"/>
  <c r="BT80" i="1"/>
  <c r="BT72" i="1"/>
  <c r="BT64" i="1"/>
  <c r="BT56" i="1"/>
  <c r="BT48" i="1"/>
  <c r="BT40" i="1"/>
  <c r="BT32" i="1"/>
  <c r="BT24" i="1"/>
  <c r="BT7" i="1"/>
  <c r="BS71" i="1"/>
  <c r="BS63" i="1"/>
  <c r="BS55" i="1"/>
  <c r="BS47" i="1"/>
  <c r="BS103" i="1"/>
  <c r="BS39" i="1"/>
  <c r="BS95" i="1"/>
  <c r="BS31" i="1"/>
  <c r="BS87" i="1"/>
  <c r="BS23" i="1"/>
  <c r="BS79" i="1"/>
  <c r="BR513" i="1"/>
  <c r="BS513" i="1"/>
  <c r="BR508" i="1"/>
  <c r="BS508" i="1"/>
  <c r="BR501" i="1"/>
  <c r="BS501" i="1"/>
  <c r="BR497" i="1"/>
  <c r="BS497" i="1"/>
  <c r="BR492" i="1"/>
  <c r="BS492" i="1"/>
  <c r="BR490" i="1"/>
  <c r="BS490" i="1"/>
  <c r="BR484" i="1"/>
  <c r="BS484" i="1"/>
  <c r="BR481" i="1"/>
  <c r="BS481" i="1"/>
  <c r="BR480" i="1"/>
  <c r="BS480" i="1"/>
  <c r="BR478" i="1"/>
  <c r="BS478" i="1"/>
  <c r="BR475" i="1"/>
  <c r="BS475" i="1"/>
  <c r="BR473" i="1"/>
  <c r="BS473" i="1"/>
  <c r="BR470" i="1"/>
  <c r="BS470" i="1"/>
  <c r="BR468" i="1"/>
  <c r="BS468" i="1"/>
  <c r="BR465" i="1"/>
  <c r="BS465" i="1"/>
  <c r="BR464" i="1"/>
  <c r="BS464" i="1"/>
  <c r="BR461" i="1"/>
  <c r="BS461" i="1"/>
  <c r="BR458" i="1"/>
  <c r="BS458" i="1"/>
  <c r="BR452" i="1"/>
  <c r="BS452" i="1"/>
  <c r="BR450" i="1"/>
  <c r="BS450" i="1"/>
  <c r="BR445" i="1"/>
  <c r="BS445" i="1"/>
  <c r="BR442" i="1"/>
  <c r="BS442" i="1"/>
  <c r="BR441" i="1"/>
  <c r="BS441" i="1"/>
  <c r="BR438" i="1"/>
  <c r="BS438" i="1"/>
  <c r="BR436" i="1"/>
  <c r="BS436" i="1"/>
  <c r="BR434" i="1"/>
  <c r="BS434" i="1"/>
  <c r="BR432" i="1"/>
  <c r="BS432" i="1"/>
  <c r="BR429" i="1"/>
  <c r="BS429" i="1"/>
  <c r="BR426" i="1"/>
  <c r="BS426" i="1"/>
  <c r="BR425" i="1"/>
  <c r="BS425" i="1"/>
  <c r="BR422" i="1"/>
  <c r="BS422" i="1"/>
  <c r="BR421" i="1"/>
  <c r="BS421" i="1"/>
  <c r="BR418" i="1"/>
  <c r="BS418" i="1"/>
  <c r="BR416" i="1"/>
  <c r="BS416" i="1"/>
  <c r="BR414" i="1"/>
  <c r="BS414" i="1"/>
  <c r="BR411" i="1"/>
  <c r="BS411" i="1"/>
  <c r="BR410" i="1"/>
  <c r="BS410" i="1"/>
  <c r="BR408" i="1"/>
  <c r="BS408" i="1"/>
  <c r="BR405" i="1"/>
  <c r="BS405" i="1"/>
  <c r="BR402" i="1"/>
  <c r="BS402" i="1"/>
  <c r="BR396" i="1"/>
  <c r="BS396" i="1"/>
  <c r="BR394" i="1"/>
  <c r="BS394" i="1"/>
  <c r="BR392" i="1"/>
  <c r="BS392" i="1"/>
  <c r="BR390" i="1"/>
  <c r="BS390" i="1"/>
  <c r="BR388" i="1"/>
  <c r="BS388" i="1"/>
  <c r="BR386" i="1"/>
  <c r="BS386" i="1"/>
  <c r="BR384" i="1"/>
  <c r="BS384" i="1"/>
  <c r="BR381" i="1"/>
  <c r="BS381" i="1"/>
  <c r="BR379" i="1"/>
  <c r="BS379" i="1"/>
  <c r="BR373" i="1"/>
  <c r="BS373" i="1"/>
  <c r="BR371" i="1"/>
  <c r="BS371" i="1"/>
  <c r="BR369" i="1"/>
  <c r="BS369" i="1"/>
  <c r="BR366" i="1"/>
  <c r="BS366" i="1"/>
  <c r="BR364" i="1"/>
  <c r="BS364" i="1"/>
  <c r="BR362" i="1"/>
  <c r="BS362" i="1"/>
  <c r="BR360" i="1"/>
  <c r="BS360" i="1"/>
  <c r="BR357" i="1"/>
  <c r="BS357" i="1"/>
  <c r="BR354" i="1"/>
  <c r="BS354" i="1"/>
  <c r="BR352" i="1"/>
  <c r="BS352" i="1"/>
  <c r="BR350" i="1"/>
  <c r="BS350" i="1"/>
  <c r="BR348" i="1"/>
  <c r="BS348" i="1"/>
  <c r="BR346" i="1"/>
  <c r="BS346" i="1"/>
  <c r="BR344" i="1"/>
  <c r="BS344" i="1"/>
  <c r="BR341" i="1"/>
  <c r="BS341" i="1"/>
  <c r="BR338" i="1"/>
  <c r="BS338" i="1"/>
  <c r="BR333" i="1"/>
  <c r="BS333" i="1"/>
  <c r="BR330" i="1"/>
  <c r="BS330" i="1"/>
  <c r="BR325" i="1"/>
  <c r="BS325" i="1"/>
  <c r="BR322" i="1"/>
  <c r="BS322" i="1"/>
  <c r="BR317" i="1"/>
  <c r="BS317" i="1"/>
  <c r="BR314" i="1"/>
  <c r="BS314" i="1"/>
  <c r="BR313" i="1"/>
  <c r="BS313" i="1"/>
  <c r="BR310" i="1"/>
  <c r="BS310" i="1"/>
  <c r="BR308" i="1"/>
  <c r="BS308" i="1"/>
  <c r="BR306" i="1"/>
  <c r="BS306" i="1"/>
  <c r="BR304" i="1"/>
  <c r="BS304" i="1"/>
  <c r="BR301" i="1"/>
  <c r="BS301" i="1"/>
  <c r="BR298" i="1"/>
  <c r="BS298" i="1"/>
  <c r="BR297" i="1"/>
  <c r="BS297" i="1"/>
  <c r="BR294" i="1"/>
  <c r="BS294" i="1"/>
  <c r="BR292" i="1"/>
  <c r="BS292" i="1"/>
  <c r="BR290" i="1"/>
  <c r="BS290" i="1"/>
  <c r="BR288" i="1"/>
  <c r="BS288" i="1"/>
  <c r="BR285" i="1"/>
  <c r="BS285" i="1"/>
  <c r="BR282" i="1"/>
  <c r="BS282" i="1"/>
  <c r="BR268" i="1"/>
  <c r="BS268" i="1"/>
  <c r="BR14" i="1"/>
  <c r="BS14" i="1"/>
  <c r="BS503" i="1"/>
  <c r="BS439" i="1"/>
  <c r="BS375" i="1"/>
  <c r="BS311" i="1"/>
  <c r="BS495" i="1"/>
  <c r="BS431" i="1"/>
  <c r="BS367" i="1"/>
  <c r="BS303" i="1"/>
  <c r="BR15" i="1"/>
  <c r="BS15" i="1"/>
  <c r="BR507" i="1"/>
  <c r="BS507" i="1"/>
  <c r="BR500" i="1"/>
  <c r="BS500" i="1"/>
  <c r="BR493" i="1"/>
  <c r="BS493" i="1"/>
  <c r="BR488" i="1"/>
  <c r="BS488" i="1"/>
  <c r="BR482" i="1"/>
  <c r="BS482" i="1"/>
  <c r="BR476" i="1"/>
  <c r="BS476" i="1"/>
  <c r="BR467" i="1"/>
  <c r="BS467" i="1"/>
  <c r="BR459" i="1"/>
  <c r="BS459" i="1"/>
  <c r="BR456" i="1"/>
  <c r="BS456" i="1"/>
  <c r="BR453" i="1"/>
  <c r="BS453" i="1"/>
  <c r="BR449" i="1"/>
  <c r="BS449" i="1"/>
  <c r="BR446" i="1"/>
  <c r="BS446" i="1"/>
  <c r="BR443" i="1"/>
  <c r="BS443" i="1"/>
  <c r="BR440" i="1"/>
  <c r="BS440" i="1"/>
  <c r="BR437" i="1"/>
  <c r="BS437" i="1"/>
  <c r="BR433" i="1"/>
  <c r="BS433" i="1"/>
  <c r="BR430" i="1"/>
  <c r="BS430" i="1"/>
  <c r="BR427" i="1"/>
  <c r="BS427" i="1"/>
  <c r="BR424" i="1"/>
  <c r="BS424" i="1"/>
  <c r="BR420" i="1"/>
  <c r="BS420" i="1"/>
  <c r="BR412" i="1"/>
  <c r="BS412" i="1"/>
  <c r="BR404" i="1"/>
  <c r="BS404" i="1"/>
  <c r="BR401" i="1"/>
  <c r="BS401" i="1"/>
  <c r="BR398" i="1"/>
  <c r="BS398" i="1"/>
  <c r="BR393" i="1"/>
  <c r="BS393" i="1"/>
  <c r="BR389" i="1"/>
  <c r="BS389" i="1"/>
  <c r="BR385" i="1"/>
  <c r="BS385" i="1"/>
  <c r="BR382" i="1"/>
  <c r="BS382" i="1"/>
  <c r="BR378" i="1"/>
  <c r="BS378" i="1"/>
  <c r="BR376" i="1"/>
  <c r="BS376" i="1"/>
  <c r="BR372" i="1"/>
  <c r="BS372" i="1"/>
  <c r="BR363" i="1"/>
  <c r="BS363" i="1"/>
  <c r="BR356" i="1"/>
  <c r="BS356" i="1"/>
  <c r="BR353" i="1"/>
  <c r="BS353" i="1"/>
  <c r="BR349" i="1"/>
  <c r="BS349" i="1"/>
  <c r="BR345" i="1"/>
  <c r="BS345" i="1"/>
  <c r="BR342" i="1"/>
  <c r="BS342" i="1"/>
  <c r="BR339" i="1"/>
  <c r="BS339" i="1"/>
  <c r="BR336" i="1"/>
  <c r="BS336" i="1"/>
  <c r="BR332" i="1"/>
  <c r="BS332" i="1"/>
  <c r="BR329" i="1"/>
  <c r="BS329" i="1"/>
  <c r="BR326" i="1"/>
  <c r="BS326" i="1"/>
  <c r="BR323" i="1"/>
  <c r="BS323" i="1"/>
  <c r="BR320" i="1"/>
  <c r="BS320" i="1"/>
  <c r="BR316" i="1"/>
  <c r="BS316" i="1"/>
  <c r="BR307" i="1"/>
  <c r="BS307" i="1"/>
  <c r="BR300" i="1"/>
  <c r="BS300" i="1"/>
  <c r="BR296" i="1"/>
  <c r="BS296" i="1"/>
  <c r="BR293" i="1"/>
  <c r="BS293" i="1"/>
  <c r="BR283" i="1"/>
  <c r="BS283" i="1"/>
  <c r="BR270" i="1"/>
  <c r="BS270" i="1"/>
  <c r="BR13" i="1"/>
  <c r="BS13" i="1"/>
  <c r="BS487" i="1"/>
  <c r="BS423" i="1"/>
  <c r="BS359" i="1"/>
  <c r="BS295" i="1"/>
  <c r="BR512" i="1"/>
  <c r="BS512" i="1"/>
  <c r="BR504" i="1"/>
  <c r="BS504" i="1"/>
  <c r="BS479" i="1"/>
  <c r="BS415" i="1"/>
  <c r="BS351" i="1"/>
  <c r="BS287" i="1"/>
  <c r="BR506" i="1"/>
  <c r="BS506" i="1"/>
  <c r="BR499" i="1"/>
  <c r="BS499" i="1"/>
  <c r="BR494" i="1"/>
  <c r="BS494" i="1"/>
  <c r="BR486" i="1"/>
  <c r="BS486" i="1"/>
  <c r="BR18" i="1"/>
  <c r="BS18" i="1"/>
  <c r="BS471" i="1"/>
  <c r="BS407" i="1"/>
  <c r="BS343" i="1"/>
  <c r="BS279" i="1"/>
  <c r="BR485" i="1"/>
  <c r="BS485" i="1"/>
  <c r="BR10" i="1"/>
  <c r="BS10" i="1"/>
  <c r="BS463" i="1"/>
  <c r="BS399" i="1"/>
  <c r="BS335" i="1"/>
  <c r="BR510" i="1"/>
  <c r="BS510" i="1"/>
  <c r="BR505" i="1"/>
  <c r="BS505" i="1"/>
  <c r="BR498" i="1"/>
  <c r="BS498" i="1"/>
  <c r="BR489" i="1"/>
  <c r="BS489" i="1"/>
  <c r="BR11" i="1"/>
  <c r="BS11" i="1"/>
  <c r="BR8" i="1"/>
  <c r="BS8" i="1"/>
  <c r="BS455" i="1"/>
  <c r="BS391" i="1"/>
  <c r="BS327" i="1"/>
  <c r="BR509" i="1"/>
  <c r="BS509" i="1"/>
  <c r="BR502" i="1"/>
  <c r="BS502" i="1"/>
  <c r="BR496" i="1"/>
  <c r="BS496" i="1"/>
  <c r="BR491" i="1"/>
  <c r="BS491" i="1"/>
  <c r="BR483" i="1"/>
  <c r="BS483" i="1"/>
  <c r="BR477" i="1"/>
  <c r="BS477" i="1"/>
  <c r="BR474" i="1"/>
  <c r="BS474" i="1"/>
  <c r="BR472" i="1"/>
  <c r="BS472" i="1"/>
  <c r="BR469" i="1"/>
  <c r="BS469" i="1"/>
  <c r="BR466" i="1"/>
  <c r="BS466" i="1"/>
  <c r="BR462" i="1"/>
  <c r="BS462" i="1"/>
  <c r="BR460" i="1"/>
  <c r="BS460" i="1"/>
  <c r="BR457" i="1"/>
  <c r="BS457" i="1"/>
  <c r="BR454" i="1"/>
  <c r="BS454" i="1"/>
  <c r="BR451" i="1"/>
  <c r="BS451" i="1"/>
  <c r="BR448" i="1"/>
  <c r="BS448" i="1"/>
  <c r="BR444" i="1"/>
  <c r="BS444" i="1"/>
  <c r="BR435" i="1"/>
  <c r="BS435" i="1"/>
  <c r="BR428" i="1"/>
  <c r="BS428" i="1"/>
  <c r="BR419" i="1"/>
  <c r="BS419" i="1"/>
  <c r="BR417" i="1"/>
  <c r="BS417" i="1"/>
  <c r="BR413" i="1"/>
  <c r="BS413" i="1"/>
  <c r="BR409" i="1"/>
  <c r="BS409" i="1"/>
  <c r="BR406" i="1"/>
  <c r="BS406" i="1"/>
  <c r="BR403" i="1"/>
  <c r="BS403" i="1"/>
  <c r="BR400" i="1"/>
  <c r="BS400" i="1"/>
  <c r="BR397" i="1"/>
  <c r="BS397" i="1"/>
  <c r="BR395" i="1"/>
  <c r="BS395" i="1"/>
  <c r="BR387" i="1"/>
  <c r="BS387" i="1"/>
  <c r="BR380" i="1"/>
  <c r="BS380" i="1"/>
  <c r="BR377" i="1"/>
  <c r="BS377" i="1"/>
  <c r="BR374" i="1"/>
  <c r="BS374" i="1"/>
  <c r="BR370" i="1"/>
  <c r="BS370" i="1"/>
  <c r="BR368" i="1"/>
  <c r="BS368" i="1"/>
  <c r="BR365" i="1"/>
  <c r="BS365" i="1"/>
  <c r="BR361" i="1"/>
  <c r="BS361" i="1"/>
  <c r="BR358" i="1"/>
  <c r="BS358" i="1"/>
  <c r="BR355" i="1"/>
  <c r="BS355" i="1"/>
  <c r="BR347" i="1"/>
  <c r="BS347" i="1"/>
  <c r="BR340" i="1"/>
  <c r="BS340" i="1"/>
  <c r="BR337" i="1"/>
  <c r="BS337" i="1"/>
  <c r="BR334" i="1"/>
  <c r="BS334" i="1"/>
  <c r="BR331" i="1"/>
  <c r="BS331" i="1"/>
  <c r="BR328" i="1"/>
  <c r="BS328" i="1"/>
  <c r="BR324" i="1"/>
  <c r="BS324" i="1"/>
  <c r="BR321" i="1"/>
  <c r="BS321" i="1"/>
  <c r="BR318" i="1"/>
  <c r="BS318" i="1"/>
  <c r="BR315" i="1"/>
  <c r="BS315" i="1"/>
  <c r="BR312" i="1"/>
  <c r="BS312" i="1"/>
  <c r="BR309" i="1"/>
  <c r="BS309" i="1"/>
  <c r="BR305" i="1"/>
  <c r="BS305" i="1"/>
  <c r="BR302" i="1"/>
  <c r="BS302" i="1"/>
  <c r="BR299" i="1"/>
  <c r="BS299" i="1"/>
  <c r="BR291" i="1"/>
  <c r="BS291" i="1"/>
  <c r="BR289" i="1"/>
  <c r="BS289" i="1"/>
  <c r="BR286" i="1"/>
  <c r="BS286" i="1"/>
  <c r="BR284" i="1"/>
  <c r="BS284" i="1"/>
  <c r="BR281" i="1"/>
  <c r="BS281" i="1"/>
  <c r="BR280" i="1"/>
  <c r="BS280" i="1"/>
  <c r="BR278" i="1"/>
  <c r="BS278" i="1"/>
  <c r="BR277" i="1"/>
  <c r="BS277" i="1"/>
  <c r="BR276" i="1"/>
  <c r="BS276" i="1"/>
  <c r="BR275" i="1"/>
  <c r="BS275" i="1"/>
  <c r="BR274" i="1"/>
  <c r="BS274" i="1"/>
  <c r="BR273" i="1"/>
  <c r="BS273" i="1"/>
  <c r="BR272" i="1"/>
  <c r="BS272" i="1"/>
  <c r="BO271" i="1"/>
  <c r="BS271" i="1"/>
  <c r="BR269" i="1"/>
  <c r="BS269" i="1"/>
  <c r="BR267" i="1"/>
  <c r="BS267" i="1"/>
  <c r="BR266" i="1"/>
  <c r="BS266" i="1"/>
  <c r="BR265" i="1"/>
  <c r="BS265" i="1"/>
  <c r="BR264" i="1"/>
  <c r="BS264" i="1"/>
  <c r="BO263" i="1"/>
  <c r="BS263" i="1"/>
  <c r="BR262" i="1"/>
  <c r="BS262" i="1"/>
  <c r="BR261" i="1"/>
  <c r="BS261" i="1"/>
  <c r="BR260" i="1"/>
  <c r="BS260" i="1"/>
  <c r="BR259" i="1"/>
  <c r="BS259" i="1"/>
  <c r="BR258" i="1"/>
  <c r="BS258" i="1"/>
  <c r="BR257" i="1"/>
  <c r="BS257" i="1"/>
  <c r="BR256" i="1"/>
  <c r="BS256" i="1"/>
  <c r="BO255" i="1"/>
  <c r="BS255" i="1"/>
  <c r="BR254" i="1"/>
  <c r="BS254" i="1"/>
  <c r="BR253" i="1"/>
  <c r="BS253" i="1"/>
  <c r="BR252" i="1"/>
  <c r="BS252" i="1"/>
  <c r="BR251" i="1"/>
  <c r="BS251" i="1"/>
  <c r="BR250" i="1"/>
  <c r="BS250" i="1"/>
  <c r="BR249" i="1"/>
  <c r="BS249" i="1"/>
  <c r="BR248" i="1"/>
  <c r="BS248" i="1"/>
  <c r="BR247" i="1"/>
  <c r="BS247" i="1"/>
  <c r="BR246" i="1"/>
  <c r="BS246" i="1"/>
  <c r="BR245" i="1"/>
  <c r="BS245" i="1"/>
  <c r="BR244" i="1"/>
  <c r="BS244" i="1"/>
  <c r="BR243" i="1"/>
  <c r="BS243" i="1"/>
  <c r="BR242" i="1"/>
  <c r="BS242" i="1"/>
  <c r="BR241" i="1"/>
  <c r="BS241" i="1"/>
  <c r="BR240" i="1"/>
  <c r="BS240" i="1"/>
  <c r="BR239" i="1"/>
  <c r="BS239" i="1"/>
  <c r="BR238" i="1"/>
  <c r="BS238" i="1"/>
  <c r="BR237" i="1"/>
  <c r="BS237" i="1"/>
  <c r="BR236" i="1"/>
  <c r="BS236" i="1"/>
  <c r="BR235" i="1"/>
  <c r="BS235" i="1"/>
  <c r="BR234" i="1"/>
  <c r="BS234" i="1"/>
  <c r="BR233" i="1"/>
  <c r="BS233" i="1"/>
  <c r="BR232" i="1"/>
  <c r="BS232" i="1"/>
  <c r="BR231" i="1"/>
  <c r="BS231" i="1"/>
  <c r="BR230" i="1"/>
  <c r="BS230" i="1"/>
  <c r="BR229" i="1"/>
  <c r="BS229" i="1"/>
  <c r="BR228" i="1"/>
  <c r="BS228" i="1"/>
  <c r="BR227" i="1"/>
  <c r="BS227" i="1"/>
  <c r="BR226" i="1"/>
  <c r="BS226" i="1"/>
  <c r="BR225" i="1"/>
  <c r="BS225" i="1"/>
  <c r="BR224" i="1"/>
  <c r="BS224" i="1"/>
  <c r="BR223" i="1"/>
  <c r="BS223" i="1"/>
  <c r="BR222" i="1"/>
  <c r="BS222" i="1"/>
  <c r="BR221" i="1"/>
  <c r="BS221" i="1"/>
  <c r="BR220" i="1"/>
  <c r="BS220" i="1"/>
  <c r="BR219" i="1"/>
  <c r="BS219" i="1"/>
  <c r="BR218" i="1"/>
  <c r="BS218" i="1"/>
  <c r="BR217" i="1"/>
  <c r="BS217" i="1"/>
  <c r="BR216" i="1"/>
  <c r="BS216" i="1"/>
  <c r="BR215" i="1"/>
  <c r="BS215" i="1"/>
  <c r="BR214" i="1"/>
  <c r="BS214" i="1"/>
  <c r="BR213" i="1"/>
  <c r="BS213" i="1"/>
  <c r="BR212" i="1"/>
  <c r="BS212" i="1"/>
  <c r="BR211" i="1"/>
  <c r="BS211" i="1"/>
  <c r="BR210" i="1"/>
  <c r="BS210" i="1"/>
  <c r="BR209" i="1"/>
  <c r="BS209" i="1"/>
  <c r="BR208" i="1"/>
  <c r="BS208" i="1"/>
  <c r="BR207" i="1"/>
  <c r="BS207" i="1"/>
  <c r="BR206" i="1"/>
  <c r="BS206" i="1"/>
  <c r="BR205" i="1"/>
  <c r="BS205" i="1"/>
  <c r="BR204" i="1"/>
  <c r="BS204" i="1"/>
  <c r="BR203" i="1"/>
  <c r="BS203" i="1"/>
  <c r="BR202" i="1"/>
  <c r="BS202" i="1"/>
  <c r="BR201" i="1"/>
  <c r="BS201" i="1"/>
  <c r="BR200" i="1"/>
  <c r="BS200" i="1"/>
  <c r="BR199" i="1"/>
  <c r="BS199" i="1"/>
  <c r="BR198" i="1"/>
  <c r="BS198" i="1"/>
  <c r="BR197" i="1"/>
  <c r="BS197" i="1"/>
  <c r="BR196" i="1"/>
  <c r="BS196" i="1"/>
  <c r="BR195" i="1"/>
  <c r="BS195" i="1"/>
  <c r="BR194" i="1"/>
  <c r="BS194" i="1"/>
  <c r="BR193" i="1"/>
  <c r="BS193" i="1"/>
  <c r="BR192" i="1"/>
  <c r="BS192" i="1"/>
  <c r="BR191" i="1"/>
  <c r="BS191" i="1"/>
  <c r="BR190" i="1"/>
  <c r="BS190" i="1"/>
  <c r="BR189" i="1"/>
  <c r="BS189" i="1"/>
  <c r="BR188" i="1"/>
  <c r="BS188" i="1"/>
  <c r="BR187" i="1"/>
  <c r="BS187" i="1"/>
  <c r="BR186" i="1"/>
  <c r="BS186" i="1"/>
  <c r="BR185" i="1"/>
  <c r="BS185" i="1"/>
  <c r="BR184" i="1"/>
  <c r="BS184" i="1"/>
  <c r="BR183" i="1"/>
  <c r="BS183" i="1"/>
  <c r="BR182" i="1"/>
  <c r="BS182" i="1"/>
  <c r="BR181" i="1"/>
  <c r="BS181" i="1"/>
  <c r="BR180" i="1"/>
  <c r="BS180" i="1"/>
  <c r="BR179" i="1"/>
  <c r="BS179" i="1"/>
  <c r="BR178" i="1"/>
  <c r="BS178" i="1"/>
  <c r="BR177" i="1"/>
  <c r="BS177" i="1"/>
  <c r="BR176" i="1"/>
  <c r="BS176" i="1"/>
  <c r="BR175" i="1"/>
  <c r="BS175" i="1"/>
  <c r="BR174" i="1"/>
  <c r="BS174" i="1"/>
  <c r="BR173" i="1"/>
  <c r="BS173" i="1"/>
  <c r="BR172" i="1"/>
  <c r="BS172" i="1"/>
  <c r="BR171" i="1"/>
  <c r="BS171" i="1"/>
  <c r="BR170" i="1"/>
  <c r="BS170" i="1"/>
  <c r="BR169" i="1"/>
  <c r="BS169" i="1"/>
  <c r="BR168" i="1"/>
  <c r="BS168" i="1"/>
  <c r="BR167" i="1"/>
  <c r="BS167" i="1"/>
  <c r="BR166" i="1"/>
  <c r="BS166" i="1"/>
  <c r="BR165" i="1"/>
  <c r="BS165" i="1"/>
  <c r="BR164" i="1"/>
  <c r="BS164" i="1"/>
  <c r="BR163" i="1"/>
  <c r="BS163" i="1"/>
  <c r="BR162" i="1"/>
  <c r="BS162" i="1"/>
  <c r="BR161" i="1"/>
  <c r="BS161" i="1"/>
  <c r="BR160" i="1"/>
  <c r="BS160" i="1"/>
  <c r="BR159" i="1"/>
  <c r="BS159" i="1"/>
  <c r="BR158" i="1"/>
  <c r="BS158" i="1"/>
  <c r="BR157" i="1"/>
  <c r="BS157" i="1"/>
  <c r="BR156" i="1"/>
  <c r="BS156" i="1"/>
  <c r="BR155" i="1"/>
  <c r="BS155" i="1"/>
  <c r="BR154" i="1"/>
  <c r="BS154" i="1"/>
  <c r="BR153" i="1"/>
  <c r="BS153" i="1"/>
  <c r="BR152" i="1"/>
  <c r="BS152" i="1"/>
  <c r="BR151" i="1"/>
  <c r="BS151" i="1"/>
  <c r="BR150" i="1"/>
  <c r="BS150" i="1"/>
  <c r="BR149" i="1"/>
  <c r="BS149" i="1"/>
  <c r="BR148" i="1"/>
  <c r="BS148" i="1"/>
  <c r="BR147" i="1"/>
  <c r="BS147" i="1"/>
  <c r="BR146" i="1"/>
  <c r="BS146" i="1"/>
  <c r="BR145" i="1"/>
  <c r="BS145" i="1"/>
  <c r="BR144" i="1"/>
  <c r="BS144" i="1"/>
  <c r="BR143" i="1"/>
  <c r="BS143" i="1"/>
  <c r="BR142" i="1"/>
  <c r="BS142" i="1"/>
  <c r="BR141" i="1"/>
  <c r="BS141" i="1"/>
  <c r="BR140" i="1"/>
  <c r="BS140" i="1"/>
  <c r="BR139" i="1"/>
  <c r="BS139" i="1"/>
  <c r="BR138" i="1"/>
  <c r="BS138" i="1"/>
  <c r="BR137" i="1"/>
  <c r="BS137" i="1"/>
  <c r="BR136" i="1"/>
  <c r="BS136" i="1"/>
  <c r="BR135" i="1"/>
  <c r="BS135" i="1"/>
  <c r="BR134" i="1"/>
  <c r="BS134" i="1"/>
  <c r="BR133" i="1"/>
  <c r="BS133" i="1"/>
  <c r="BR132" i="1"/>
  <c r="BS132" i="1"/>
  <c r="BR131" i="1"/>
  <c r="BS131" i="1"/>
  <c r="BR130" i="1"/>
  <c r="BS130" i="1"/>
  <c r="BR129" i="1"/>
  <c r="BS129" i="1"/>
  <c r="BR128" i="1"/>
  <c r="BS128" i="1"/>
  <c r="BR127" i="1"/>
  <c r="BS127" i="1"/>
  <c r="BR126" i="1"/>
  <c r="BS126" i="1"/>
  <c r="BR125" i="1"/>
  <c r="BS125" i="1"/>
  <c r="BR124" i="1"/>
  <c r="BS124" i="1"/>
  <c r="BR123" i="1"/>
  <c r="BS123" i="1"/>
  <c r="BR122" i="1"/>
  <c r="BS122" i="1"/>
  <c r="BR121" i="1"/>
  <c r="BS121" i="1"/>
  <c r="BR120" i="1"/>
  <c r="BS120" i="1"/>
  <c r="BR119" i="1"/>
  <c r="BS119" i="1"/>
  <c r="BR118" i="1"/>
  <c r="BS118" i="1"/>
  <c r="BR117" i="1"/>
  <c r="BS117" i="1"/>
  <c r="BR116" i="1"/>
  <c r="BS116" i="1"/>
  <c r="BR115" i="1"/>
  <c r="BS115" i="1"/>
  <c r="BR114" i="1"/>
  <c r="BS114" i="1"/>
  <c r="BR113" i="1"/>
  <c r="BS113" i="1"/>
  <c r="BS511" i="1"/>
  <c r="BS447" i="1"/>
  <c r="BS383" i="1"/>
  <c r="BS319" i="1"/>
  <c r="BS111" i="1"/>
  <c r="BS110" i="1"/>
  <c r="BS102" i="1"/>
  <c r="BS94" i="1"/>
  <c r="BS86" i="1"/>
  <c r="BS78" i="1"/>
  <c r="BS70" i="1"/>
  <c r="BS62" i="1"/>
  <c r="BS54" i="1"/>
  <c r="BS46" i="1"/>
  <c r="BS38" i="1"/>
  <c r="BS30" i="1"/>
  <c r="BS22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107" i="1"/>
  <c r="BS99" i="1"/>
  <c r="BS91" i="1"/>
  <c r="BS83" i="1"/>
  <c r="BS75" i="1"/>
  <c r="BS67" i="1"/>
  <c r="BS59" i="1"/>
  <c r="BS51" i="1"/>
  <c r="BS43" i="1"/>
  <c r="BS35" i="1"/>
  <c r="BS27" i="1"/>
  <c r="BS19" i="1"/>
  <c r="BS106" i="1"/>
  <c r="BS98" i="1"/>
  <c r="BS90" i="1"/>
  <c r="BS82" i="1"/>
  <c r="BS74" i="1"/>
  <c r="BS66" i="1"/>
  <c r="BS58" i="1"/>
  <c r="BS50" i="1"/>
  <c r="BS42" i="1"/>
  <c r="BS34" i="1"/>
  <c r="BS26" i="1"/>
  <c r="BS105" i="1"/>
  <c r="BS97" i="1"/>
  <c r="BS89" i="1"/>
  <c r="BS81" i="1"/>
  <c r="BS73" i="1"/>
  <c r="BS65" i="1"/>
  <c r="BS57" i="1"/>
  <c r="BS49" i="1"/>
  <c r="BS41" i="1"/>
  <c r="BS33" i="1"/>
  <c r="BS25" i="1"/>
  <c r="BS17" i="1"/>
  <c r="BS9" i="1"/>
  <c r="BS112" i="1"/>
  <c r="BS104" i="1"/>
  <c r="BS96" i="1"/>
  <c r="BS88" i="1"/>
  <c r="BS80" i="1"/>
  <c r="BS72" i="1"/>
  <c r="BS64" i="1"/>
  <c r="BS56" i="1"/>
  <c r="BS48" i="1"/>
  <c r="BS40" i="1"/>
  <c r="BS32" i="1"/>
  <c r="BS24" i="1"/>
  <c r="BQ16" i="1"/>
  <c r="BS7" i="1"/>
  <c r="BR70" i="1"/>
  <c r="BR38" i="1"/>
  <c r="BR22" i="1"/>
  <c r="BR511" i="1"/>
  <c r="BR479" i="1"/>
  <c r="BR447" i="1"/>
  <c r="BR415" i="1"/>
  <c r="BR383" i="1"/>
  <c r="BR351" i="1"/>
  <c r="BR319" i="1"/>
  <c r="BR287" i="1"/>
  <c r="BR255" i="1"/>
  <c r="BR63" i="1"/>
  <c r="BR31" i="1"/>
  <c r="BR62" i="1"/>
  <c r="BR503" i="1"/>
  <c r="BR471" i="1"/>
  <c r="BR439" i="1"/>
  <c r="BR407" i="1"/>
  <c r="BR375" i="1"/>
  <c r="BR343" i="1"/>
  <c r="BR311" i="1"/>
  <c r="BR279" i="1"/>
  <c r="BR55" i="1"/>
  <c r="BR23" i="1"/>
  <c r="BR495" i="1"/>
  <c r="BR463" i="1"/>
  <c r="BR431" i="1"/>
  <c r="BR399" i="1"/>
  <c r="BR367" i="1"/>
  <c r="BR335" i="1"/>
  <c r="BR303" i="1"/>
  <c r="BR271" i="1"/>
  <c r="BR79" i="1"/>
  <c r="BR47" i="1"/>
  <c r="BR78" i="1"/>
  <c r="BR46" i="1"/>
  <c r="BR487" i="1"/>
  <c r="BR455" i="1"/>
  <c r="BR423" i="1"/>
  <c r="BR391" i="1"/>
  <c r="BR359" i="1"/>
  <c r="BR327" i="1"/>
  <c r="BR295" i="1"/>
  <c r="BR263" i="1"/>
  <c r="BR71" i="1"/>
  <c r="BR39" i="1"/>
  <c r="BR61" i="1"/>
  <c r="BR53" i="1"/>
  <c r="BR45" i="1"/>
  <c r="BR37" i="1"/>
  <c r="BR29" i="1"/>
  <c r="BR21" i="1"/>
  <c r="BR68" i="1"/>
  <c r="BR60" i="1"/>
  <c r="BR52" i="1"/>
  <c r="BR44" i="1"/>
  <c r="BR36" i="1"/>
  <c r="BR20" i="1"/>
  <c r="BR12" i="1"/>
  <c r="BR83" i="1"/>
  <c r="BR75" i="1"/>
  <c r="BR67" i="1"/>
  <c r="BR51" i="1"/>
  <c r="BR43" i="1"/>
  <c r="BR27" i="1"/>
  <c r="BR19" i="1"/>
  <c r="BR82" i="1"/>
  <c r="BR74" i="1"/>
  <c r="BR66" i="1"/>
  <c r="BR58" i="1"/>
  <c r="BR50" i="1"/>
  <c r="BR42" i="1"/>
  <c r="BR34" i="1"/>
  <c r="BR26" i="1"/>
  <c r="BR81" i="1"/>
  <c r="BR73" i="1"/>
  <c r="BR65" i="1"/>
  <c r="BR49" i="1"/>
  <c r="BR41" i="1"/>
  <c r="BR33" i="1"/>
  <c r="BR25" i="1"/>
  <c r="BR17" i="1"/>
  <c r="BR9" i="1"/>
  <c r="BR80" i="1"/>
  <c r="BR72" i="1"/>
  <c r="BR64" i="1"/>
  <c r="BR56" i="1"/>
  <c r="BR48" i="1"/>
  <c r="BR16" i="1"/>
  <c r="BR7" i="1"/>
  <c r="BQ71" i="1"/>
  <c r="BQ23" i="1"/>
  <c r="BQ63" i="1"/>
  <c r="BQ55" i="1"/>
  <c r="BQ47" i="1"/>
  <c r="BQ31" i="1"/>
  <c r="BL77" i="1"/>
  <c r="BL76" i="1"/>
  <c r="BO69" i="1"/>
  <c r="BN59" i="1"/>
  <c r="BL57" i="1"/>
  <c r="BL54" i="1"/>
  <c r="BK40" i="1"/>
  <c r="BL39" i="1"/>
  <c r="BO35" i="1"/>
  <c r="BL32" i="1"/>
  <c r="BL30" i="1"/>
  <c r="BL28" i="1"/>
  <c r="BN24" i="1"/>
  <c r="BQ79" i="1"/>
  <c r="BO510" i="1"/>
  <c r="BQ510" i="1"/>
  <c r="BO505" i="1"/>
  <c r="BQ505" i="1"/>
  <c r="BO497" i="1"/>
  <c r="BQ497" i="1"/>
  <c r="BO480" i="1"/>
  <c r="BQ480" i="1"/>
  <c r="BO472" i="1"/>
  <c r="BQ472" i="1"/>
  <c r="BO466" i="1"/>
  <c r="BQ466" i="1"/>
  <c r="BO459" i="1"/>
  <c r="BQ459" i="1"/>
  <c r="BO453" i="1"/>
  <c r="BQ453" i="1"/>
  <c r="BO446" i="1"/>
  <c r="BQ446" i="1"/>
  <c r="BO440" i="1"/>
  <c r="BQ440" i="1"/>
  <c r="BO433" i="1"/>
  <c r="BQ433" i="1"/>
  <c r="BO425" i="1"/>
  <c r="BQ425" i="1"/>
  <c r="BO417" i="1"/>
  <c r="BQ417" i="1"/>
  <c r="BO410" i="1"/>
  <c r="BQ410" i="1"/>
  <c r="BO402" i="1"/>
  <c r="BQ402" i="1"/>
  <c r="BO384" i="1"/>
  <c r="BQ384" i="1"/>
  <c r="BO376" i="1"/>
  <c r="BQ376" i="1"/>
  <c r="BO370" i="1"/>
  <c r="BQ370" i="1"/>
  <c r="BO363" i="1"/>
  <c r="BQ363" i="1"/>
  <c r="BO355" i="1"/>
  <c r="BQ355" i="1"/>
  <c r="BO347" i="1"/>
  <c r="BQ347" i="1"/>
  <c r="BO340" i="1"/>
  <c r="BQ340" i="1"/>
  <c r="BO331" i="1"/>
  <c r="BQ331" i="1"/>
  <c r="BO314" i="1"/>
  <c r="BQ314" i="1"/>
  <c r="BO304" i="1"/>
  <c r="BQ304" i="1"/>
  <c r="BO289" i="1"/>
  <c r="BQ289" i="1"/>
  <c r="BO281" i="1"/>
  <c r="BQ281" i="1"/>
  <c r="BO264" i="1"/>
  <c r="BQ264" i="1"/>
  <c r="BO259" i="1"/>
  <c r="BQ259" i="1"/>
  <c r="BO253" i="1"/>
  <c r="BQ253" i="1"/>
  <c r="BO248" i="1"/>
  <c r="BQ248" i="1"/>
  <c r="BO242" i="1"/>
  <c r="BQ242" i="1"/>
  <c r="BO239" i="1"/>
  <c r="BQ239" i="1"/>
  <c r="BO235" i="1"/>
  <c r="BQ235" i="1"/>
  <c r="BO231" i="1"/>
  <c r="BQ231" i="1"/>
  <c r="BO228" i="1"/>
  <c r="BQ228" i="1"/>
  <c r="BO226" i="1"/>
  <c r="BQ226" i="1"/>
  <c r="BO222" i="1"/>
  <c r="BQ222" i="1"/>
  <c r="BO217" i="1"/>
  <c r="BQ217" i="1"/>
  <c r="BO214" i="1"/>
  <c r="BQ214" i="1"/>
  <c r="BO212" i="1"/>
  <c r="BQ212" i="1"/>
  <c r="BO210" i="1"/>
  <c r="BQ210" i="1"/>
  <c r="BO208" i="1"/>
  <c r="BQ208" i="1"/>
  <c r="BO206" i="1"/>
  <c r="BQ206" i="1"/>
  <c r="BO203" i="1"/>
  <c r="BQ203" i="1"/>
  <c r="BO201" i="1"/>
  <c r="BQ201" i="1"/>
  <c r="BO199" i="1"/>
  <c r="BQ199" i="1"/>
  <c r="BO197" i="1"/>
  <c r="BQ197" i="1"/>
  <c r="BO195" i="1"/>
  <c r="BQ195" i="1"/>
  <c r="BO193" i="1"/>
  <c r="BQ193" i="1"/>
  <c r="BN190" i="1"/>
  <c r="BQ190" i="1"/>
  <c r="BO188" i="1"/>
  <c r="BQ188" i="1"/>
  <c r="BN186" i="1"/>
  <c r="BQ186" i="1"/>
  <c r="BN184" i="1"/>
  <c r="BQ184" i="1"/>
  <c r="BN182" i="1"/>
  <c r="BQ182" i="1"/>
  <c r="BN180" i="1"/>
  <c r="BQ180" i="1"/>
  <c r="BN178" i="1"/>
  <c r="BQ178" i="1"/>
  <c r="BO176" i="1"/>
  <c r="BQ176" i="1"/>
  <c r="BN173" i="1"/>
  <c r="BQ173" i="1"/>
  <c r="BN170" i="1"/>
  <c r="BQ170" i="1"/>
  <c r="BL168" i="1"/>
  <c r="BQ168" i="1"/>
  <c r="BL166" i="1"/>
  <c r="BQ166" i="1"/>
  <c r="BO164" i="1"/>
  <c r="BQ164" i="1"/>
  <c r="BL162" i="1"/>
  <c r="BQ162" i="1"/>
  <c r="BO160" i="1"/>
  <c r="BQ160" i="1"/>
  <c r="BO158" i="1"/>
  <c r="BQ158" i="1"/>
  <c r="BL156" i="1"/>
  <c r="BQ156" i="1"/>
  <c r="BL154" i="1"/>
  <c r="BQ154" i="1"/>
  <c r="BL152" i="1"/>
  <c r="BQ152" i="1"/>
  <c r="BK150" i="1"/>
  <c r="BQ150" i="1"/>
  <c r="BL148" i="1"/>
  <c r="BQ148" i="1"/>
  <c r="BL146" i="1"/>
  <c r="BQ146" i="1"/>
  <c r="BO144" i="1"/>
  <c r="BQ144" i="1"/>
  <c r="BK143" i="1"/>
  <c r="BQ143" i="1"/>
  <c r="BL141" i="1"/>
  <c r="BQ141" i="1"/>
  <c r="BK139" i="1"/>
  <c r="BQ139" i="1"/>
  <c r="BL137" i="1"/>
  <c r="BQ137" i="1"/>
  <c r="BL135" i="1"/>
  <c r="BQ135" i="1"/>
  <c r="BL133" i="1"/>
  <c r="BQ133" i="1"/>
  <c r="BN131" i="1"/>
  <c r="BQ131" i="1"/>
  <c r="BL129" i="1"/>
  <c r="BQ129" i="1"/>
  <c r="BO127" i="1"/>
  <c r="BQ127" i="1"/>
  <c r="BL125" i="1"/>
  <c r="BQ125" i="1"/>
  <c r="BK123" i="1"/>
  <c r="BQ123" i="1"/>
  <c r="BL121" i="1"/>
  <c r="BQ121" i="1"/>
  <c r="BL119" i="1"/>
  <c r="BQ119" i="1"/>
  <c r="BO117" i="1"/>
  <c r="BQ117" i="1"/>
  <c r="BL115" i="1"/>
  <c r="BQ115" i="1"/>
  <c r="BL113" i="1"/>
  <c r="BQ113" i="1"/>
  <c r="BN111" i="1"/>
  <c r="BQ111" i="1"/>
  <c r="BL109" i="1"/>
  <c r="BQ109" i="1"/>
  <c r="BK108" i="1"/>
  <c r="BQ108" i="1"/>
  <c r="BO14" i="1"/>
  <c r="BQ14" i="1"/>
  <c r="BQ439" i="1"/>
  <c r="BQ311" i="1"/>
  <c r="BQ495" i="1"/>
  <c r="BQ431" i="1"/>
  <c r="BQ367" i="1"/>
  <c r="BQ303" i="1"/>
  <c r="BO15" i="1"/>
  <c r="BQ15" i="1"/>
  <c r="BO507" i="1"/>
  <c r="BQ507" i="1"/>
  <c r="BO489" i="1"/>
  <c r="BQ489" i="1"/>
  <c r="BO477" i="1"/>
  <c r="BQ477" i="1"/>
  <c r="BO456" i="1"/>
  <c r="BQ456" i="1"/>
  <c r="BO451" i="1"/>
  <c r="BQ451" i="1"/>
  <c r="BO444" i="1"/>
  <c r="BQ444" i="1"/>
  <c r="BO435" i="1"/>
  <c r="BQ435" i="1"/>
  <c r="BO416" i="1"/>
  <c r="BQ416" i="1"/>
  <c r="BO409" i="1"/>
  <c r="BQ409" i="1"/>
  <c r="BO401" i="1"/>
  <c r="BQ401" i="1"/>
  <c r="BO394" i="1"/>
  <c r="BQ394" i="1"/>
  <c r="BO385" i="1"/>
  <c r="BQ385" i="1"/>
  <c r="BO378" i="1"/>
  <c r="BQ378" i="1"/>
  <c r="BO369" i="1"/>
  <c r="BQ369" i="1"/>
  <c r="BO352" i="1"/>
  <c r="BQ352" i="1"/>
  <c r="BO345" i="1"/>
  <c r="BQ345" i="1"/>
  <c r="BO338" i="1"/>
  <c r="BQ338" i="1"/>
  <c r="BO330" i="1"/>
  <c r="BQ330" i="1"/>
  <c r="BO322" i="1"/>
  <c r="BQ322" i="1"/>
  <c r="BO312" i="1"/>
  <c r="BQ312" i="1"/>
  <c r="BO306" i="1"/>
  <c r="BQ306" i="1"/>
  <c r="BO299" i="1"/>
  <c r="BQ299" i="1"/>
  <c r="BO290" i="1"/>
  <c r="BQ290" i="1"/>
  <c r="BO283" i="1"/>
  <c r="BQ283" i="1"/>
  <c r="BO274" i="1"/>
  <c r="BQ274" i="1"/>
  <c r="BO257" i="1"/>
  <c r="BQ257" i="1"/>
  <c r="BO249" i="1"/>
  <c r="BQ249" i="1"/>
  <c r="BO243" i="1"/>
  <c r="BQ243" i="1"/>
  <c r="BO240" i="1"/>
  <c r="BQ240" i="1"/>
  <c r="BO236" i="1"/>
  <c r="BQ236" i="1"/>
  <c r="BO233" i="1"/>
  <c r="BQ233" i="1"/>
  <c r="BO229" i="1"/>
  <c r="BQ229" i="1"/>
  <c r="BO227" i="1"/>
  <c r="BQ227" i="1"/>
  <c r="BO223" i="1"/>
  <c r="BQ223" i="1"/>
  <c r="BO216" i="1"/>
  <c r="BQ216" i="1"/>
  <c r="BO213" i="1"/>
  <c r="BQ213" i="1"/>
  <c r="BO211" i="1"/>
  <c r="BQ211" i="1"/>
  <c r="BO209" i="1"/>
  <c r="BQ209" i="1"/>
  <c r="BO207" i="1"/>
  <c r="BQ207" i="1"/>
  <c r="BO205" i="1"/>
  <c r="BQ205" i="1"/>
  <c r="BO202" i="1"/>
  <c r="BQ202" i="1"/>
  <c r="BO200" i="1"/>
  <c r="BQ200" i="1"/>
  <c r="BO198" i="1"/>
  <c r="BQ198" i="1"/>
  <c r="BO196" i="1"/>
  <c r="BQ196" i="1"/>
  <c r="BO194" i="1"/>
  <c r="BQ194" i="1"/>
  <c r="BO192" i="1"/>
  <c r="BQ192" i="1"/>
  <c r="BN191" i="1"/>
  <c r="BQ191" i="1"/>
  <c r="BN189" i="1"/>
  <c r="BQ189" i="1"/>
  <c r="BN187" i="1"/>
  <c r="BQ187" i="1"/>
  <c r="BN185" i="1"/>
  <c r="BQ185" i="1"/>
  <c r="BN183" i="1"/>
  <c r="BQ183" i="1"/>
  <c r="BN181" i="1"/>
  <c r="BQ181" i="1"/>
  <c r="BN179" i="1"/>
  <c r="BQ179" i="1"/>
  <c r="BN177" i="1"/>
  <c r="BQ177" i="1"/>
  <c r="BN175" i="1"/>
  <c r="BQ175" i="1"/>
  <c r="BN174" i="1"/>
  <c r="BQ174" i="1"/>
  <c r="BN172" i="1"/>
  <c r="BQ172" i="1"/>
  <c r="BN171" i="1"/>
  <c r="BQ171" i="1"/>
  <c r="BO169" i="1"/>
  <c r="BQ169" i="1"/>
  <c r="BO167" i="1"/>
  <c r="BQ167" i="1"/>
  <c r="BL165" i="1"/>
  <c r="BQ165" i="1"/>
  <c r="BO163" i="1"/>
  <c r="BQ163" i="1"/>
  <c r="BL161" i="1"/>
  <c r="BQ161" i="1"/>
  <c r="BL159" i="1"/>
  <c r="BQ159" i="1"/>
  <c r="BL157" i="1"/>
  <c r="BQ157" i="1"/>
  <c r="BL155" i="1"/>
  <c r="BQ155" i="1"/>
  <c r="BO153" i="1"/>
  <c r="BQ153" i="1"/>
  <c r="BO151" i="1"/>
  <c r="BQ151" i="1"/>
  <c r="BL149" i="1"/>
  <c r="BQ149" i="1"/>
  <c r="BL147" i="1"/>
  <c r="BQ147" i="1"/>
  <c r="BO145" i="1"/>
  <c r="BQ145" i="1"/>
  <c r="BL142" i="1"/>
  <c r="BQ142" i="1"/>
  <c r="BL140" i="1"/>
  <c r="BQ140" i="1"/>
  <c r="BL138" i="1"/>
  <c r="BQ138" i="1"/>
  <c r="BL136" i="1"/>
  <c r="BQ136" i="1"/>
  <c r="BL134" i="1"/>
  <c r="BQ134" i="1"/>
  <c r="BL132" i="1"/>
  <c r="BQ132" i="1"/>
  <c r="BL130" i="1"/>
  <c r="BQ130" i="1"/>
  <c r="BL128" i="1"/>
  <c r="BQ128" i="1"/>
  <c r="BN126" i="1"/>
  <c r="BQ126" i="1"/>
  <c r="BL124" i="1"/>
  <c r="BQ124" i="1"/>
  <c r="BN122" i="1"/>
  <c r="BQ122" i="1"/>
  <c r="BL120" i="1"/>
  <c r="BQ120" i="1"/>
  <c r="BK118" i="1"/>
  <c r="BQ118" i="1"/>
  <c r="BL116" i="1"/>
  <c r="BQ116" i="1"/>
  <c r="BK114" i="1"/>
  <c r="BQ114" i="1"/>
  <c r="BL112" i="1"/>
  <c r="BQ112" i="1"/>
  <c r="BL110" i="1"/>
  <c r="BQ110" i="1"/>
  <c r="BN107" i="1"/>
  <c r="BQ107" i="1"/>
  <c r="BQ503" i="1"/>
  <c r="BQ375" i="1"/>
  <c r="BP13" i="1"/>
  <c r="BQ13" i="1"/>
  <c r="BQ487" i="1"/>
  <c r="BQ423" i="1"/>
  <c r="BQ359" i="1"/>
  <c r="BQ295" i="1"/>
  <c r="BO494" i="1"/>
  <c r="BQ494" i="1"/>
  <c r="BO488" i="1"/>
  <c r="BQ488" i="1"/>
  <c r="BO482" i="1"/>
  <c r="BQ482" i="1"/>
  <c r="BO473" i="1"/>
  <c r="BQ473" i="1"/>
  <c r="BO467" i="1"/>
  <c r="BQ467" i="1"/>
  <c r="BO460" i="1"/>
  <c r="BQ460" i="1"/>
  <c r="BO452" i="1"/>
  <c r="BQ452" i="1"/>
  <c r="BO445" i="1"/>
  <c r="BQ445" i="1"/>
  <c r="BO436" i="1"/>
  <c r="BQ436" i="1"/>
  <c r="BO429" i="1"/>
  <c r="BQ429" i="1"/>
  <c r="BO392" i="1"/>
  <c r="BQ392" i="1"/>
  <c r="BO386" i="1"/>
  <c r="BQ386" i="1"/>
  <c r="BO379" i="1"/>
  <c r="BQ379" i="1"/>
  <c r="BO371" i="1"/>
  <c r="BQ371" i="1"/>
  <c r="BO362" i="1"/>
  <c r="BQ362" i="1"/>
  <c r="BO354" i="1"/>
  <c r="BQ354" i="1"/>
  <c r="BO346" i="1"/>
  <c r="BQ346" i="1"/>
  <c r="BO337" i="1"/>
  <c r="BQ337" i="1"/>
  <c r="BO328" i="1"/>
  <c r="BQ328" i="1"/>
  <c r="BO321" i="1"/>
  <c r="BQ321" i="1"/>
  <c r="BO315" i="1"/>
  <c r="BQ315" i="1"/>
  <c r="BO307" i="1"/>
  <c r="BQ307" i="1"/>
  <c r="BO278" i="1"/>
  <c r="BQ278" i="1"/>
  <c r="BO268" i="1"/>
  <c r="BQ268" i="1"/>
  <c r="BO224" i="1"/>
  <c r="BQ224" i="1"/>
  <c r="BO11" i="1"/>
  <c r="BQ11" i="1"/>
  <c r="BQ479" i="1"/>
  <c r="BQ415" i="1"/>
  <c r="BQ351" i="1"/>
  <c r="BQ287" i="1"/>
  <c r="BO513" i="1"/>
  <c r="BQ513" i="1"/>
  <c r="BO509" i="1"/>
  <c r="BQ509" i="1"/>
  <c r="BO502" i="1"/>
  <c r="BQ502" i="1"/>
  <c r="BO499" i="1"/>
  <c r="BQ499" i="1"/>
  <c r="BO493" i="1"/>
  <c r="BQ493" i="1"/>
  <c r="BO486" i="1"/>
  <c r="BQ486" i="1"/>
  <c r="BO476" i="1"/>
  <c r="BQ476" i="1"/>
  <c r="BO470" i="1"/>
  <c r="BQ470" i="1"/>
  <c r="BO465" i="1"/>
  <c r="BQ465" i="1"/>
  <c r="BO458" i="1"/>
  <c r="BQ458" i="1"/>
  <c r="BO454" i="1"/>
  <c r="BQ454" i="1"/>
  <c r="BO448" i="1"/>
  <c r="BQ448" i="1"/>
  <c r="BO443" i="1"/>
  <c r="BQ443" i="1"/>
  <c r="BO438" i="1"/>
  <c r="BQ438" i="1"/>
  <c r="BO434" i="1"/>
  <c r="BQ434" i="1"/>
  <c r="BO428" i="1"/>
  <c r="BQ428" i="1"/>
  <c r="BO422" i="1"/>
  <c r="BQ422" i="1"/>
  <c r="BO418" i="1"/>
  <c r="BQ418" i="1"/>
  <c r="BO413" i="1"/>
  <c r="BQ413" i="1"/>
  <c r="BO408" i="1"/>
  <c r="BQ408" i="1"/>
  <c r="BO405" i="1"/>
  <c r="BQ405" i="1"/>
  <c r="BO398" i="1"/>
  <c r="BQ398" i="1"/>
  <c r="BO395" i="1"/>
  <c r="BQ395" i="1"/>
  <c r="BO389" i="1"/>
  <c r="BQ389" i="1"/>
  <c r="BO382" i="1"/>
  <c r="BQ382" i="1"/>
  <c r="BO364" i="1"/>
  <c r="BQ364" i="1"/>
  <c r="BO357" i="1"/>
  <c r="BQ357" i="1"/>
  <c r="BO353" i="1"/>
  <c r="BQ353" i="1"/>
  <c r="BO348" i="1"/>
  <c r="BQ348" i="1"/>
  <c r="BO341" i="1"/>
  <c r="BQ341" i="1"/>
  <c r="BO334" i="1"/>
  <c r="BQ334" i="1"/>
  <c r="BO323" i="1"/>
  <c r="BQ323" i="1"/>
  <c r="BO317" i="1"/>
  <c r="BQ317" i="1"/>
  <c r="BO310" i="1"/>
  <c r="BQ310" i="1"/>
  <c r="BO308" i="1"/>
  <c r="BQ308" i="1"/>
  <c r="BO301" i="1"/>
  <c r="BQ301" i="1"/>
  <c r="BO296" i="1"/>
  <c r="BQ296" i="1"/>
  <c r="BO293" i="1"/>
  <c r="BQ293" i="1"/>
  <c r="BO286" i="1"/>
  <c r="BQ286" i="1"/>
  <c r="BO275" i="1"/>
  <c r="BQ275" i="1"/>
  <c r="BO270" i="1"/>
  <c r="BQ270" i="1"/>
  <c r="BO266" i="1"/>
  <c r="BQ266" i="1"/>
  <c r="BO261" i="1"/>
  <c r="BQ261" i="1"/>
  <c r="BO251" i="1"/>
  <c r="BQ251" i="1"/>
  <c r="BO245" i="1"/>
  <c r="BQ245" i="1"/>
  <c r="BO219" i="1"/>
  <c r="BQ219" i="1"/>
  <c r="BO10" i="1"/>
  <c r="BQ10" i="1"/>
  <c r="BQ471" i="1"/>
  <c r="BQ407" i="1"/>
  <c r="BQ343" i="1"/>
  <c r="BQ279" i="1"/>
  <c r="BO512" i="1"/>
  <c r="BQ512" i="1"/>
  <c r="BO508" i="1"/>
  <c r="BQ508" i="1"/>
  <c r="BO501" i="1"/>
  <c r="BQ501" i="1"/>
  <c r="BO496" i="1"/>
  <c r="BQ496" i="1"/>
  <c r="BO490" i="1"/>
  <c r="BQ490" i="1"/>
  <c r="BO484" i="1"/>
  <c r="BQ484" i="1"/>
  <c r="BO481" i="1"/>
  <c r="BQ481" i="1"/>
  <c r="BO475" i="1"/>
  <c r="BQ475" i="1"/>
  <c r="BO468" i="1"/>
  <c r="BQ468" i="1"/>
  <c r="BO462" i="1"/>
  <c r="BQ462" i="1"/>
  <c r="BO449" i="1"/>
  <c r="BQ449" i="1"/>
  <c r="BO442" i="1"/>
  <c r="BQ442" i="1"/>
  <c r="BO437" i="1"/>
  <c r="BQ437" i="1"/>
  <c r="BO430" i="1"/>
  <c r="BQ430" i="1"/>
  <c r="BO427" i="1"/>
  <c r="BQ427" i="1"/>
  <c r="BO421" i="1"/>
  <c r="BQ421" i="1"/>
  <c r="BO414" i="1"/>
  <c r="BQ414" i="1"/>
  <c r="BO404" i="1"/>
  <c r="BQ404" i="1"/>
  <c r="BO397" i="1"/>
  <c r="BQ397" i="1"/>
  <c r="BO390" i="1"/>
  <c r="BQ390" i="1"/>
  <c r="BO377" i="1"/>
  <c r="BQ377" i="1"/>
  <c r="BO372" i="1"/>
  <c r="BQ372" i="1"/>
  <c r="BO366" i="1"/>
  <c r="BQ366" i="1"/>
  <c r="BO360" i="1"/>
  <c r="BQ360" i="1"/>
  <c r="BO356" i="1"/>
  <c r="BQ356" i="1"/>
  <c r="BO349" i="1"/>
  <c r="BQ349" i="1"/>
  <c r="BO342" i="1"/>
  <c r="BQ342" i="1"/>
  <c r="BO332" i="1"/>
  <c r="BQ332" i="1"/>
  <c r="BO325" i="1"/>
  <c r="BQ325" i="1"/>
  <c r="BO318" i="1"/>
  <c r="BQ318" i="1"/>
  <c r="BO313" i="1"/>
  <c r="BQ313" i="1"/>
  <c r="BO309" i="1"/>
  <c r="BQ309" i="1"/>
  <c r="BO302" i="1"/>
  <c r="BQ302" i="1"/>
  <c r="BO297" i="1"/>
  <c r="BQ297" i="1"/>
  <c r="BO292" i="1"/>
  <c r="BQ292" i="1"/>
  <c r="BO285" i="1"/>
  <c r="BQ285" i="1"/>
  <c r="BO280" i="1"/>
  <c r="BQ280" i="1"/>
  <c r="BO276" i="1"/>
  <c r="BQ276" i="1"/>
  <c r="BO269" i="1"/>
  <c r="BQ269" i="1"/>
  <c r="BO265" i="1"/>
  <c r="BQ265" i="1"/>
  <c r="BO260" i="1"/>
  <c r="BQ260" i="1"/>
  <c r="BO256" i="1"/>
  <c r="BQ256" i="1"/>
  <c r="BO252" i="1"/>
  <c r="BQ252" i="1"/>
  <c r="BO246" i="1"/>
  <c r="BQ246" i="1"/>
  <c r="BO220" i="1"/>
  <c r="BQ220" i="1"/>
  <c r="BQ463" i="1"/>
  <c r="BQ399" i="1"/>
  <c r="BQ335" i="1"/>
  <c r="BQ271" i="1"/>
  <c r="BO504" i="1"/>
  <c r="BQ504" i="1"/>
  <c r="BO498" i="1"/>
  <c r="BQ498" i="1"/>
  <c r="BO491" i="1"/>
  <c r="BQ491" i="1"/>
  <c r="BO483" i="1"/>
  <c r="BQ483" i="1"/>
  <c r="BO464" i="1"/>
  <c r="BQ464" i="1"/>
  <c r="BO457" i="1"/>
  <c r="BQ457" i="1"/>
  <c r="BO450" i="1"/>
  <c r="BQ450" i="1"/>
  <c r="BO441" i="1"/>
  <c r="BQ441" i="1"/>
  <c r="BO432" i="1"/>
  <c r="BQ432" i="1"/>
  <c r="BO424" i="1"/>
  <c r="BQ424" i="1"/>
  <c r="BO419" i="1"/>
  <c r="BQ419" i="1"/>
  <c r="BO411" i="1"/>
  <c r="BQ411" i="1"/>
  <c r="BO403" i="1"/>
  <c r="BQ403" i="1"/>
  <c r="BO396" i="1"/>
  <c r="BQ396" i="1"/>
  <c r="BO387" i="1"/>
  <c r="BQ387" i="1"/>
  <c r="BO380" i="1"/>
  <c r="BQ380" i="1"/>
  <c r="BO373" i="1"/>
  <c r="BQ373" i="1"/>
  <c r="BO365" i="1"/>
  <c r="BQ365" i="1"/>
  <c r="BO358" i="1"/>
  <c r="BQ358" i="1"/>
  <c r="BO350" i="1"/>
  <c r="BQ350" i="1"/>
  <c r="BO344" i="1"/>
  <c r="BQ344" i="1"/>
  <c r="BO336" i="1"/>
  <c r="BQ336" i="1"/>
  <c r="BO329" i="1"/>
  <c r="BQ329" i="1"/>
  <c r="BO320" i="1"/>
  <c r="BQ320" i="1"/>
  <c r="BO305" i="1"/>
  <c r="BQ305" i="1"/>
  <c r="BO298" i="1"/>
  <c r="BQ298" i="1"/>
  <c r="BO291" i="1"/>
  <c r="BQ291" i="1"/>
  <c r="BO284" i="1"/>
  <c r="BQ284" i="1"/>
  <c r="BO272" i="1"/>
  <c r="BQ272" i="1"/>
  <c r="BO218" i="1"/>
  <c r="BQ218" i="1"/>
  <c r="BO18" i="1"/>
  <c r="BQ18" i="1"/>
  <c r="BP8" i="1"/>
  <c r="BQ8" i="1"/>
  <c r="BQ455" i="1"/>
  <c r="BQ391" i="1"/>
  <c r="BQ327" i="1"/>
  <c r="BQ263" i="1"/>
  <c r="BO506" i="1"/>
  <c r="BQ506" i="1"/>
  <c r="BO500" i="1"/>
  <c r="BQ500" i="1"/>
  <c r="BO492" i="1"/>
  <c r="BQ492" i="1"/>
  <c r="BO485" i="1"/>
  <c r="BQ485" i="1"/>
  <c r="BO478" i="1"/>
  <c r="BQ478" i="1"/>
  <c r="BO474" i="1"/>
  <c r="BQ474" i="1"/>
  <c r="BO469" i="1"/>
  <c r="BQ469" i="1"/>
  <c r="BO461" i="1"/>
  <c r="BQ461" i="1"/>
  <c r="BO426" i="1"/>
  <c r="BQ426" i="1"/>
  <c r="BO420" i="1"/>
  <c r="BQ420" i="1"/>
  <c r="BO412" i="1"/>
  <c r="BQ412" i="1"/>
  <c r="BO406" i="1"/>
  <c r="BQ406" i="1"/>
  <c r="BO400" i="1"/>
  <c r="BQ400" i="1"/>
  <c r="BO393" i="1"/>
  <c r="BQ393" i="1"/>
  <c r="BO388" i="1"/>
  <c r="BQ388" i="1"/>
  <c r="BO381" i="1"/>
  <c r="BQ381" i="1"/>
  <c r="BO374" i="1"/>
  <c r="BQ374" i="1"/>
  <c r="BO368" i="1"/>
  <c r="BQ368" i="1"/>
  <c r="BO361" i="1"/>
  <c r="BQ361" i="1"/>
  <c r="BO339" i="1"/>
  <c r="BQ339" i="1"/>
  <c r="BO333" i="1"/>
  <c r="BQ333" i="1"/>
  <c r="BO326" i="1"/>
  <c r="BQ326" i="1"/>
  <c r="BO324" i="1"/>
  <c r="BQ324" i="1"/>
  <c r="BO316" i="1"/>
  <c r="BQ316" i="1"/>
  <c r="BO300" i="1"/>
  <c r="BQ300" i="1"/>
  <c r="BO294" i="1"/>
  <c r="BQ294" i="1"/>
  <c r="BO288" i="1"/>
  <c r="BQ288" i="1"/>
  <c r="BO282" i="1"/>
  <c r="BQ282" i="1"/>
  <c r="BO277" i="1"/>
  <c r="BQ277" i="1"/>
  <c r="BO273" i="1"/>
  <c r="BQ273" i="1"/>
  <c r="BO267" i="1"/>
  <c r="BQ267" i="1"/>
  <c r="BO262" i="1"/>
  <c r="BQ262" i="1"/>
  <c r="BO258" i="1"/>
  <c r="BQ258" i="1"/>
  <c r="BO254" i="1"/>
  <c r="BQ254" i="1"/>
  <c r="BO250" i="1"/>
  <c r="BQ250" i="1"/>
  <c r="BO247" i="1"/>
  <c r="BQ247" i="1"/>
  <c r="BO244" i="1"/>
  <c r="BQ244" i="1"/>
  <c r="BO241" i="1"/>
  <c r="BQ241" i="1"/>
  <c r="BO238" i="1"/>
  <c r="BQ238" i="1"/>
  <c r="BO237" i="1"/>
  <c r="BQ237" i="1"/>
  <c r="BO234" i="1"/>
  <c r="BQ234" i="1"/>
  <c r="BO232" i="1"/>
  <c r="BQ232" i="1"/>
  <c r="BO230" i="1"/>
  <c r="BQ230" i="1"/>
  <c r="BO225" i="1"/>
  <c r="BQ225" i="1"/>
  <c r="BO221" i="1"/>
  <c r="BQ221" i="1"/>
  <c r="BO215" i="1"/>
  <c r="BQ215" i="1"/>
  <c r="BO204" i="1"/>
  <c r="BQ204" i="1"/>
  <c r="BL106" i="1"/>
  <c r="BQ106" i="1"/>
  <c r="BK105" i="1"/>
  <c r="BQ105" i="1"/>
  <c r="BL104" i="1"/>
  <c r="BQ104" i="1"/>
  <c r="BN103" i="1"/>
  <c r="BQ103" i="1"/>
  <c r="BK102" i="1"/>
  <c r="BQ102" i="1"/>
  <c r="BL101" i="1"/>
  <c r="BQ101" i="1"/>
  <c r="BL100" i="1"/>
  <c r="BQ100" i="1"/>
  <c r="BN99" i="1"/>
  <c r="BQ99" i="1"/>
  <c r="BO98" i="1"/>
  <c r="BQ98" i="1"/>
  <c r="BL97" i="1"/>
  <c r="BQ97" i="1"/>
  <c r="BL96" i="1"/>
  <c r="BQ96" i="1"/>
  <c r="BN95" i="1"/>
  <c r="BQ95" i="1"/>
  <c r="BL94" i="1"/>
  <c r="BQ94" i="1"/>
  <c r="BL93" i="1"/>
  <c r="BQ93" i="1"/>
  <c r="BL92" i="1"/>
  <c r="BQ92" i="1"/>
  <c r="BL91" i="1"/>
  <c r="BQ91" i="1"/>
  <c r="BL90" i="1"/>
  <c r="BQ90" i="1"/>
  <c r="BK89" i="1"/>
  <c r="BQ89" i="1"/>
  <c r="BL88" i="1"/>
  <c r="BQ88" i="1"/>
  <c r="BK87" i="1"/>
  <c r="BQ87" i="1"/>
  <c r="BL86" i="1"/>
  <c r="BQ86" i="1"/>
  <c r="BN85" i="1"/>
  <c r="BQ85" i="1"/>
  <c r="BN84" i="1"/>
  <c r="BQ84" i="1"/>
  <c r="BQ511" i="1"/>
  <c r="BQ447" i="1"/>
  <c r="BQ383" i="1"/>
  <c r="BQ319" i="1"/>
  <c r="BQ255" i="1"/>
  <c r="BQ78" i="1"/>
  <c r="BQ70" i="1"/>
  <c r="BQ62" i="1"/>
  <c r="BQ54" i="1"/>
  <c r="BQ46" i="1"/>
  <c r="BQ38" i="1"/>
  <c r="BQ30" i="1"/>
  <c r="BQ22" i="1"/>
  <c r="BQ77" i="1"/>
  <c r="BQ69" i="1"/>
  <c r="BQ61" i="1"/>
  <c r="BQ53" i="1"/>
  <c r="BQ45" i="1"/>
  <c r="BQ37" i="1"/>
  <c r="BQ29" i="1"/>
  <c r="BQ76" i="1"/>
  <c r="BQ68" i="1"/>
  <c r="BQ60" i="1"/>
  <c r="BQ52" i="1"/>
  <c r="BQ44" i="1"/>
  <c r="BQ36" i="1"/>
  <c r="BQ28" i="1"/>
  <c r="BQ12" i="1"/>
  <c r="BQ83" i="1"/>
  <c r="BQ75" i="1"/>
  <c r="BQ67" i="1"/>
  <c r="BQ59" i="1"/>
  <c r="BQ51" i="1"/>
  <c r="BQ43" i="1"/>
  <c r="BQ35" i="1"/>
  <c r="BQ19" i="1"/>
  <c r="BQ82" i="1"/>
  <c r="BQ74" i="1"/>
  <c r="BQ66" i="1"/>
  <c r="BQ58" i="1"/>
  <c r="BQ50" i="1"/>
  <c r="BQ42" i="1"/>
  <c r="BQ34" i="1"/>
  <c r="BQ26" i="1"/>
  <c r="BQ81" i="1"/>
  <c r="BQ73" i="1"/>
  <c r="BQ65" i="1"/>
  <c r="BQ57" i="1"/>
  <c r="BQ49" i="1"/>
  <c r="BQ33" i="1"/>
  <c r="BQ25" i="1"/>
  <c r="BQ17" i="1"/>
  <c r="BQ9" i="1"/>
  <c r="BQ80" i="1"/>
  <c r="BQ72" i="1"/>
  <c r="BQ64" i="1"/>
  <c r="BQ56" i="1"/>
  <c r="BQ48" i="1"/>
  <c r="BQ40" i="1"/>
  <c r="BQ32" i="1"/>
  <c r="BQ24" i="1"/>
  <c r="BO16" i="1"/>
  <c r="BN41" i="1"/>
  <c r="BO27" i="1"/>
  <c r="BL21" i="1"/>
  <c r="BO20" i="1"/>
  <c r="BQ7" i="1"/>
  <c r="BP39" i="1"/>
  <c r="BP31" i="1"/>
  <c r="BP23" i="1"/>
  <c r="BP511" i="1"/>
  <c r="BP503" i="1"/>
  <c r="BP495" i="1"/>
  <c r="BP487" i="1"/>
  <c r="BP479" i="1"/>
  <c r="BP471" i="1"/>
  <c r="BP463" i="1"/>
  <c r="BP455" i="1"/>
  <c r="BP447" i="1"/>
  <c r="BP439" i="1"/>
  <c r="BP431" i="1"/>
  <c r="BP423" i="1"/>
  <c r="BP415" i="1"/>
  <c r="BP407" i="1"/>
  <c r="BP399" i="1"/>
  <c r="BP391" i="1"/>
  <c r="BP383" i="1"/>
  <c r="BP375" i="1"/>
  <c r="BP367" i="1"/>
  <c r="BP359" i="1"/>
  <c r="BP351" i="1"/>
  <c r="BP343" i="1"/>
  <c r="BP335" i="1"/>
  <c r="BP327" i="1"/>
  <c r="BP319" i="1"/>
  <c r="BP311" i="1"/>
  <c r="BP303" i="1"/>
  <c r="BP295" i="1"/>
  <c r="BP287" i="1"/>
  <c r="BP279" i="1"/>
  <c r="BP271" i="1"/>
  <c r="BP263" i="1"/>
  <c r="BP255" i="1"/>
  <c r="BP247" i="1"/>
  <c r="BP239" i="1"/>
  <c r="BP231" i="1"/>
  <c r="BP223" i="1"/>
  <c r="BP215" i="1"/>
  <c r="BP207" i="1"/>
  <c r="BP199" i="1"/>
  <c r="BP191" i="1"/>
  <c r="BP183" i="1"/>
  <c r="BP175" i="1"/>
  <c r="BP167" i="1"/>
  <c r="BP159" i="1"/>
  <c r="BP151" i="1"/>
  <c r="BP143" i="1"/>
  <c r="BP135" i="1"/>
  <c r="BP127" i="1"/>
  <c r="BP119" i="1"/>
  <c r="BP111" i="1"/>
  <c r="BP103" i="1"/>
  <c r="BP95" i="1"/>
  <c r="BP87" i="1"/>
  <c r="BP79" i="1"/>
  <c r="BP71" i="1"/>
  <c r="BP63" i="1"/>
  <c r="BP55" i="1"/>
  <c r="BP47" i="1"/>
  <c r="BP15" i="1"/>
  <c r="BP510" i="1"/>
  <c r="BP502" i="1"/>
  <c r="BP494" i="1"/>
  <c r="BP486" i="1"/>
  <c r="BP478" i="1"/>
  <c r="BP470" i="1"/>
  <c r="BP462" i="1"/>
  <c r="BP454" i="1"/>
  <c r="BP446" i="1"/>
  <c r="BP438" i="1"/>
  <c r="BP430" i="1"/>
  <c r="BP422" i="1"/>
  <c r="BP414" i="1"/>
  <c r="BP406" i="1"/>
  <c r="BP398" i="1"/>
  <c r="BP390" i="1"/>
  <c r="BP382" i="1"/>
  <c r="BP374" i="1"/>
  <c r="BP366" i="1"/>
  <c r="BP358" i="1"/>
  <c r="BP350" i="1"/>
  <c r="BP342" i="1"/>
  <c r="BP334" i="1"/>
  <c r="BP326" i="1"/>
  <c r="BP318" i="1"/>
  <c r="BP310" i="1"/>
  <c r="BP302" i="1"/>
  <c r="BP294" i="1"/>
  <c r="BP286" i="1"/>
  <c r="BP278" i="1"/>
  <c r="BP270" i="1"/>
  <c r="BP262" i="1"/>
  <c r="BP254" i="1"/>
  <c r="BP246" i="1"/>
  <c r="BP238" i="1"/>
  <c r="BP230" i="1"/>
  <c r="BP222" i="1"/>
  <c r="BP214" i="1"/>
  <c r="BP206" i="1"/>
  <c r="BP198" i="1"/>
  <c r="BP190" i="1"/>
  <c r="BP182" i="1"/>
  <c r="BP174" i="1"/>
  <c r="BP166" i="1"/>
  <c r="BP158" i="1"/>
  <c r="BP150" i="1"/>
  <c r="BP142" i="1"/>
  <c r="BP134" i="1"/>
  <c r="BP126" i="1"/>
  <c r="BP118" i="1"/>
  <c r="BP110" i="1"/>
  <c r="BP102" i="1"/>
  <c r="BP94" i="1"/>
  <c r="BP86" i="1"/>
  <c r="BP78" i="1"/>
  <c r="BP70" i="1"/>
  <c r="BP62" i="1"/>
  <c r="BP54" i="1"/>
  <c r="BP46" i="1"/>
  <c r="BP38" i="1"/>
  <c r="BP30" i="1"/>
  <c r="BP22" i="1"/>
  <c r="BP14" i="1"/>
  <c r="BP509" i="1"/>
  <c r="BP501" i="1"/>
  <c r="BP493" i="1"/>
  <c r="BP485" i="1"/>
  <c r="BP477" i="1"/>
  <c r="BP469" i="1"/>
  <c r="BP461" i="1"/>
  <c r="BP453" i="1"/>
  <c r="BP445" i="1"/>
  <c r="BP437" i="1"/>
  <c r="BP429" i="1"/>
  <c r="BP421" i="1"/>
  <c r="BP413" i="1"/>
  <c r="BP405" i="1"/>
  <c r="BP397" i="1"/>
  <c r="BP389" i="1"/>
  <c r="BP381" i="1"/>
  <c r="BP373" i="1"/>
  <c r="BP365" i="1"/>
  <c r="BP357" i="1"/>
  <c r="BP349" i="1"/>
  <c r="BP341" i="1"/>
  <c r="BP333" i="1"/>
  <c r="BP325" i="1"/>
  <c r="BP317" i="1"/>
  <c r="BP309" i="1"/>
  <c r="BP301" i="1"/>
  <c r="BP293" i="1"/>
  <c r="BP285" i="1"/>
  <c r="BP277" i="1"/>
  <c r="BP269" i="1"/>
  <c r="BP261" i="1"/>
  <c r="BP253" i="1"/>
  <c r="BP245" i="1"/>
  <c r="BP237" i="1"/>
  <c r="BP229" i="1"/>
  <c r="BP221" i="1"/>
  <c r="BP213" i="1"/>
  <c r="BP205" i="1"/>
  <c r="BP197" i="1"/>
  <c r="BP189" i="1"/>
  <c r="BP181" i="1"/>
  <c r="BP173" i="1"/>
  <c r="BP165" i="1"/>
  <c r="BP157" i="1"/>
  <c r="BP149" i="1"/>
  <c r="BP141" i="1"/>
  <c r="BP133" i="1"/>
  <c r="BP125" i="1"/>
  <c r="BP117" i="1"/>
  <c r="BP109" i="1"/>
  <c r="BP101" i="1"/>
  <c r="BP93" i="1"/>
  <c r="BP85" i="1"/>
  <c r="BP77" i="1"/>
  <c r="BP69" i="1"/>
  <c r="BP61" i="1"/>
  <c r="BP53" i="1"/>
  <c r="BP45" i="1"/>
  <c r="BP37" i="1"/>
  <c r="BP29" i="1"/>
  <c r="BP21" i="1"/>
  <c r="BP508" i="1"/>
  <c r="BP500" i="1"/>
  <c r="BP492" i="1"/>
  <c r="BP484" i="1"/>
  <c r="BP476" i="1"/>
  <c r="BP468" i="1"/>
  <c r="BP460" i="1"/>
  <c r="BP452" i="1"/>
  <c r="BP444" i="1"/>
  <c r="BP436" i="1"/>
  <c r="BP428" i="1"/>
  <c r="BP420" i="1"/>
  <c r="BP412" i="1"/>
  <c r="BP404" i="1"/>
  <c r="BP396" i="1"/>
  <c r="BP388" i="1"/>
  <c r="BP380" i="1"/>
  <c r="BP372" i="1"/>
  <c r="BP364" i="1"/>
  <c r="BP356" i="1"/>
  <c r="BP348" i="1"/>
  <c r="BP340" i="1"/>
  <c r="BP332" i="1"/>
  <c r="BP324" i="1"/>
  <c r="BP316" i="1"/>
  <c r="BP308" i="1"/>
  <c r="BP300" i="1"/>
  <c r="BP292" i="1"/>
  <c r="BP284" i="1"/>
  <c r="BP276" i="1"/>
  <c r="BP268" i="1"/>
  <c r="BP260" i="1"/>
  <c r="BP252" i="1"/>
  <c r="BP244" i="1"/>
  <c r="BP236" i="1"/>
  <c r="BP228" i="1"/>
  <c r="BP220" i="1"/>
  <c r="BP212" i="1"/>
  <c r="BP204" i="1"/>
  <c r="BP196" i="1"/>
  <c r="BP188" i="1"/>
  <c r="BP180" i="1"/>
  <c r="BP172" i="1"/>
  <c r="BP164" i="1"/>
  <c r="BP156" i="1"/>
  <c r="BP148" i="1"/>
  <c r="BP140" i="1"/>
  <c r="BP132" i="1"/>
  <c r="BP124" i="1"/>
  <c r="BP116" i="1"/>
  <c r="BP108" i="1"/>
  <c r="BP100" i="1"/>
  <c r="BP92" i="1"/>
  <c r="BP84" i="1"/>
  <c r="BP76" i="1"/>
  <c r="BP68" i="1"/>
  <c r="BP60" i="1"/>
  <c r="BP52" i="1"/>
  <c r="BP44" i="1"/>
  <c r="BP36" i="1"/>
  <c r="BP28" i="1"/>
  <c r="BP20" i="1"/>
  <c r="BP12" i="1"/>
  <c r="BP507" i="1"/>
  <c r="BP499" i="1"/>
  <c r="BP491" i="1"/>
  <c r="BP483" i="1"/>
  <c r="BP475" i="1"/>
  <c r="BP467" i="1"/>
  <c r="BP459" i="1"/>
  <c r="BP451" i="1"/>
  <c r="BP443" i="1"/>
  <c r="BP435" i="1"/>
  <c r="BP427" i="1"/>
  <c r="BP419" i="1"/>
  <c r="BP411" i="1"/>
  <c r="BP403" i="1"/>
  <c r="BP395" i="1"/>
  <c r="BP387" i="1"/>
  <c r="BP379" i="1"/>
  <c r="BP371" i="1"/>
  <c r="BP363" i="1"/>
  <c r="BP355" i="1"/>
  <c r="BP347" i="1"/>
  <c r="BP339" i="1"/>
  <c r="BP331" i="1"/>
  <c r="BP323" i="1"/>
  <c r="BP315" i="1"/>
  <c r="BP307" i="1"/>
  <c r="BP299" i="1"/>
  <c r="BP291" i="1"/>
  <c r="BP283" i="1"/>
  <c r="BP275" i="1"/>
  <c r="BP267" i="1"/>
  <c r="BP259" i="1"/>
  <c r="BP251" i="1"/>
  <c r="BP243" i="1"/>
  <c r="BP235" i="1"/>
  <c r="BP227" i="1"/>
  <c r="BP219" i="1"/>
  <c r="BP211" i="1"/>
  <c r="BP203" i="1"/>
  <c r="BP195" i="1"/>
  <c r="BP187" i="1"/>
  <c r="BP179" i="1"/>
  <c r="BP171" i="1"/>
  <c r="BP163" i="1"/>
  <c r="BP155" i="1"/>
  <c r="BP147" i="1"/>
  <c r="BP139" i="1"/>
  <c r="BP131" i="1"/>
  <c r="BP123" i="1"/>
  <c r="BP115" i="1"/>
  <c r="BP107" i="1"/>
  <c r="BP99" i="1"/>
  <c r="BP91" i="1"/>
  <c r="BP83" i="1"/>
  <c r="BP75" i="1"/>
  <c r="BP67" i="1"/>
  <c r="BP59" i="1"/>
  <c r="BP51" i="1"/>
  <c r="BP43" i="1"/>
  <c r="BP35" i="1"/>
  <c r="BP27" i="1"/>
  <c r="BP19" i="1"/>
  <c r="BP11" i="1"/>
  <c r="BP506" i="1"/>
  <c r="BP498" i="1"/>
  <c r="BP490" i="1"/>
  <c r="BP482" i="1"/>
  <c r="BP474" i="1"/>
  <c r="BP466" i="1"/>
  <c r="BP458" i="1"/>
  <c r="BP450" i="1"/>
  <c r="BP442" i="1"/>
  <c r="BP434" i="1"/>
  <c r="BP426" i="1"/>
  <c r="BP418" i="1"/>
  <c r="BP410" i="1"/>
  <c r="BP402" i="1"/>
  <c r="BP394" i="1"/>
  <c r="BP386" i="1"/>
  <c r="BP378" i="1"/>
  <c r="BP370" i="1"/>
  <c r="BP362" i="1"/>
  <c r="BP354" i="1"/>
  <c r="BP346" i="1"/>
  <c r="BP338" i="1"/>
  <c r="BP330" i="1"/>
  <c r="BP322" i="1"/>
  <c r="BP314" i="1"/>
  <c r="BP306" i="1"/>
  <c r="BP298" i="1"/>
  <c r="BP290" i="1"/>
  <c r="BP282" i="1"/>
  <c r="BP274" i="1"/>
  <c r="BP266" i="1"/>
  <c r="BP258" i="1"/>
  <c r="BP250" i="1"/>
  <c r="BP242" i="1"/>
  <c r="BP234" i="1"/>
  <c r="BP226" i="1"/>
  <c r="BP218" i="1"/>
  <c r="BP210" i="1"/>
  <c r="BP202" i="1"/>
  <c r="BP194" i="1"/>
  <c r="BP186" i="1"/>
  <c r="BP178" i="1"/>
  <c r="BP170" i="1"/>
  <c r="BP162" i="1"/>
  <c r="BP154" i="1"/>
  <c r="BP146" i="1"/>
  <c r="BP138" i="1"/>
  <c r="BP130" i="1"/>
  <c r="BP122" i="1"/>
  <c r="BP114" i="1"/>
  <c r="BP106" i="1"/>
  <c r="BP98" i="1"/>
  <c r="BP90" i="1"/>
  <c r="BP82" i="1"/>
  <c r="BP74" i="1"/>
  <c r="BP66" i="1"/>
  <c r="BP58" i="1"/>
  <c r="BP50" i="1"/>
  <c r="BP42" i="1"/>
  <c r="BP34" i="1"/>
  <c r="BP26" i="1"/>
  <c r="BP18" i="1"/>
  <c r="BP10" i="1"/>
  <c r="BP513" i="1"/>
  <c r="BP505" i="1"/>
  <c r="BP497" i="1"/>
  <c r="BP489" i="1"/>
  <c r="BP481" i="1"/>
  <c r="BP473" i="1"/>
  <c r="BP465" i="1"/>
  <c r="BP457" i="1"/>
  <c r="BP449" i="1"/>
  <c r="BP441" i="1"/>
  <c r="BP433" i="1"/>
  <c r="BP425" i="1"/>
  <c r="BP417" i="1"/>
  <c r="BP409" i="1"/>
  <c r="BP401" i="1"/>
  <c r="BP393" i="1"/>
  <c r="BP385" i="1"/>
  <c r="BP377" i="1"/>
  <c r="BP369" i="1"/>
  <c r="BP361" i="1"/>
  <c r="BP353" i="1"/>
  <c r="BP345" i="1"/>
  <c r="BP337" i="1"/>
  <c r="BP329" i="1"/>
  <c r="BP321" i="1"/>
  <c r="BP313" i="1"/>
  <c r="BP305" i="1"/>
  <c r="BP297" i="1"/>
  <c r="BP289" i="1"/>
  <c r="BP281" i="1"/>
  <c r="BP273" i="1"/>
  <c r="BP265" i="1"/>
  <c r="BP257" i="1"/>
  <c r="BP249" i="1"/>
  <c r="BP241" i="1"/>
  <c r="BP233" i="1"/>
  <c r="BP225" i="1"/>
  <c r="BP217" i="1"/>
  <c r="BP209" i="1"/>
  <c r="BP201" i="1"/>
  <c r="BP193" i="1"/>
  <c r="BP185" i="1"/>
  <c r="BP177" i="1"/>
  <c r="BP169" i="1"/>
  <c r="BP161" i="1"/>
  <c r="BP153" i="1"/>
  <c r="BP145" i="1"/>
  <c r="BP137" i="1"/>
  <c r="BP129" i="1"/>
  <c r="BP121" i="1"/>
  <c r="BP113" i="1"/>
  <c r="BP105" i="1"/>
  <c r="BP97" i="1"/>
  <c r="BP89" i="1"/>
  <c r="BP81" i="1"/>
  <c r="BP73" i="1"/>
  <c r="BP65" i="1"/>
  <c r="BP57" i="1"/>
  <c r="BP49" i="1"/>
  <c r="BP41" i="1"/>
  <c r="BP33" i="1"/>
  <c r="BP25" i="1"/>
  <c r="BP17" i="1"/>
  <c r="BP9" i="1"/>
  <c r="BP512" i="1"/>
  <c r="BP504" i="1"/>
  <c r="BP496" i="1"/>
  <c r="BP488" i="1"/>
  <c r="BP480" i="1"/>
  <c r="BP472" i="1"/>
  <c r="BP464" i="1"/>
  <c r="BP456" i="1"/>
  <c r="BP448" i="1"/>
  <c r="BP440" i="1"/>
  <c r="BP432" i="1"/>
  <c r="BP424" i="1"/>
  <c r="BP416" i="1"/>
  <c r="BP408" i="1"/>
  <c r="BP400" i="1"/>
  <c r="BP392" i="1"/>
  <c r="BP384" i="1"/>
  <c r="BP376" i="1"/>
  <c r="BP368" i="1"/>
  <c r="BP360" i="1"/>
  <c r="BP352" i="1"/>
  <c r="BP344" i="1"/>
  <c r="BP336" i="1"/>
  <c r="BP328" i="1"/>
  <c r="BP320" i="1"/>
  <c r="BP312" i="1"/>
  <c r="BP304" i="1"/>
  <c r="BP296" i="1"/>
  <c r="BP288" i="1"/>
  <c r="BP280" i="1"/>
  <c r="BP272" i="1"/>
  <c r="BP264" i="1"/>
  <c r="BP256" i="1"/>
  <c r="BP248" i="1"/>
  <c r="BP240" i="1"/>
  <c r="BP232" i="1"/>
  <c r="BP224" i="1"/>
  <c r="BP216" i="1"/>
  <c r="BP208" i="1"/>
  <c r="BP200" i="1"/>
  <c r="BP192" i="1"/>
  <c r="BP184" i="1"/>
  <c r="BP176" i="1"/>
  <c r="BP168" i="1"/>
  <c r="BP160" i="1"/>
  <c r="BP152" i="1"/>
  <c r="BP144" i="1"/>
  <c r="BP136" i="1"/>
  <c r="BP128" i="1"/>
  <c r="BP120" i="1"/>
  <c r="BP112" i="1"/>
  <c r="BP104" i="1"/>
  <c r="BP96" i="1"/>
  <c r="BP88" i="1"/>
  <c r="BP80" i="1"/>
  <c r="BP72" i="1"/>
  <c r="BP64" i="1"/>
  <c r="BP56" i="1"/>
  <c r="BP48" i="1"/>
  <c r="BP40" i="1"/>
  <c r="BP32" i="1"/>
  <c r="BP24" i="1"/>
  <c r="BP16" i="1"/>
  <c r="BO13" i="1"/>
  <c r="BP7" i="1"/>
  <c r="BO8" i="1"/>
  <c r="BO415" i="1"/>
  <c r="BO135" i="1"/>
  <c r="BO94" i="1"/>
  <c r="BO175" i="1"/>
  <c r="BO157" i="1"/>
  <c r="BO134" i="1"/>
  <c r="BO111" i="1"/>
  <c r="BO93" i="1"/>
  <c r="BO70" i="1"/>
  <c r="BO47" i="1"/>
  <c r="BO29" i="1"/>
  <c r="BO511" i="1"/>
  <c r="BO447" i="1"/>
  <c r="BO351" i="1"/>
  <c r="BO181" i="1"/>
  <c r="BO30" i="1"/>
  <c r="BO503" i="1"/>
  <c r="BO471" i="1"/>
  <c r="BO439" i="1"/>
  <c r="BO407" i="1"/>
  <c r="BO375" i="1"/>
  <c r="BO174" i="1"/>
  <c r="BO133" i="1"/>
  <c r="BO110" i="1"/>
  <c r="BO87" i="1"/>
  <c r="BO46" i="1"/>
  <c r="BO479" i="1"/>
  <c r="BO383" i="1"/>
  <c r="BO53" i="1"/>
  <c r="BO191" i="1"/>
  <c r="BO173" i="1"/>
  <c r="BO150" i="1"/>
  <c r="BO109" i="1"/>
  <c r="BO86" i="1"/>
  <c r="BO63" i="1"/>
  <c r="BO45" i="1"/>
  <c r="BO495" i="1"/>
  <c r="BO463" i="1"/>
  <c r="BO431" i="1"/>
  <c r="BO399" i="1"/>
  <c r="BO190" i="1"/>
  <c r="BO149" i="1"/>
  <c r="BO126" i="1"/>
  <c r="BO103" i="1"/>
  <c r="BO85" i="1"/>
  <c r="BO62" i="1"/>
  <c r="BO39" i="1"/>
  <c r="BO21" i="1"/>
  <c r="BO189" i="1"/>
  <c r="BO166" i="1"/>
  <c r="BO143" i="1"/>
  <c r="BO125" i="1"/>
  <c r="BO102" i="1"/>
  <c r="BO79" i="1"/>
  <c r="BO61" i="1"/>
  <c r="BO487" i="1"/>
  <c r="BO455" i="1"/>
  <c r="BO423" i="1"/>
  <c r="BO391" i="1"/>
  <c r="BO359" i="1"/>
  <c r="BO183" i="1"/>
  <c r="BO165" i="1"/>
  <c r="BO142" i="1"/>
  <c r="BO119" i="1"/>
  <c r="BO101" i="1"/>
  <c r="BO78" i="1"/>
  <c r="BO55" i="1"/>
  <c r="BO37" i="1"/>
  <c r="BO182" i="1"/>
  <c r="BO159" i="1"/>
  <c r="BO141" i="1"/>
  <c r="BO118" i="1"/>
  <c r="BO95" i="1"/>
  <c r="BO77" i="1"/>
  <c r="BO54" i="1"/>
  <c r="BO31" i="1"/>
  <c r="BO180" i="1"/>
  <c r="BO172" i="1"/>
  <c r="BO156" i="1"/>
  <c r="BO148" i="1"/>
  <c r="BO140" i="1"/>
  <c r="BO132" i="1"/>
  <c r="BO124" i="1"/>
  <c r="BO116" i="1"/>
  <c r="BO108" i="1"/>
  <c r="BO100" i="1"/>
  <c r="BO92" i="1"/>
  <c r="BO84" i="1"/>
  <c r="BO76" i="1"/>
  <c r="BO68" i="1"/>
  <c r="BO60" i="1"/>
  <c r="BO44" i="1"/>
  <c r="BO36" i="1"/>
  <c r="BO28" i="1"/>
  <c r="BO187" i="1"/>
  <c r="BO179" i="1"/>
  <c r="BO171" i="1"/>
  <c r="BO155" i="1"/>
  <c r="BO147" i="1"/>
  <c r="BO139" i="1"/>
  <c r="BO131" i="1"/>
  <c r="BO123" i="1"/>
  <c r="BO115" i="1"/>
  <c r="BO107" i="1"/>
  <c r="BO99" i="1"/>
  <c r="BO91" i="1"/>
  <c r="BO83" i="1"/>
  <c r="BO75" i="1"/>
  <c r="BO67" i="1"/>
  <c r="BO59" i="1"/>
  <c r="BO51" i="1"/>
  <c r="BO43" i="1"/>
  <c r="BO19" i="1"/>
  <c r="BO186" i="1"/>
  <c r="BO178" i="1"/>
  <c r="BO170" i="1"/>
  <c r="BO162" i="1"/>
  <c r="BO154" i="1"/>
  <c r="BO146" i="1"/>
  <c r="BO138" i="1"/>
  <c r="BO130" i="1"/>
  <c r="BO122" i="1"/>
  <c r="BO114" i="1"/>
  <c r="BO106" i="1"/>
  <c r="BO90" i="1"/>
  <c r="BO82" i="1"/>
  <c r="BO74" i="1"/>
  <c r="BO66" i="1"/>
  <c r="BO58" i="1"/>
  <c r="BO50" i="1"/>
  <c r="BO42" i="1"/>
  <c r="BO34" i="1"/>
  <c r="BN23" i="1"/>
  <c r="BO185" i="1"/>
  <c r="BO177" i="1"/>
  <c r="BO161" i="1"/>
  <c r="BO137" i="1"/>
  <c r="BO129" i="1"/>
  <c r="BO121" i="1"/>
  <c r="BO113" i="1"/>
  <c r="BO105" i="1"/>
  <c r="BO97" i="1"/>
  <c r="BO89" i="1"/>
  <c r="BO81" i="1"/>
  <c r="BO73" i="1"/>
  <c r="BO65" i="1"/>
  <c r="BO57" i="1"/>
  <c r="BO41" i="1"/>
  <c r="BO33" i="1"/>
  <c r="BO25" i="1"/>
  <c r="BO17" i="1"/>
  <c r="BO184" i="1"/>
  <c r="BO168" i="1"/>
  <c r="BO152" i="1"/>
  <c r="BO136" i="1"/>
  <c r="BO128" i="1"/>
  <c r="BO120" i="1"/>
  <c r="BO112" i="1"/>
  <c r="BO104" i="1"/>
  <c r="BO96" i="1"/>
  <c r="BO88" i="1"/>
  <c r="BO80" i="1"/>
  <c r="BO72" i="1"/>
  <c r="BO56" i="1"/>
  <c r="BO40" i="1"/>
  <c r="BO32" i="1"/>
  <c r="BO24" i="1"/>
  <c r="BL367" i="1"/>
  <c r="BN188" i="1"/>
  <c r="BN176" i="1"/>
  <c r="BN169" i="1"/>
  <c r="BL167" i="1"/>
  <c r="BL164" i="1"/>
  <c r="BL163" i="1"/>
  <c r="BL160" i="1"/>
  <c r="BL158" i="1"/>
  <c r="BK153" i="1"/>
  <c r="BH151" i="1"/>
  <c r="BL145" i="1"/>
  <c r="BL144" i="1"/>
  <c r="BN127" i="1"/>
  <c r="BL117" i="1"/>
  <c r="BL98" i="1"/>
  <c r="BL71" i="1"/>
  <c r="BL69" i="1"/>
  <c r="BL64" i="1"/>
  <c r="BL52" i="1"/>
  <c r="BN49" i="1"/>
  <c r="BL48" i="1"/>
  <c r="BL38" i="1"/>
  <c r="BN35" i="1"/>
  <c r="BL26" i="1"/>
  <c r="BL22" i="1"/>
  <c r="BL14" i="1"/>
  <c r="BN15" i="1"/>
  <c r="BN512" i="1"/>
  <c r="BN509" i="1"/>
  <c r="BM506" i="1"/>
  <c r="BN500" i="1"/>
  <c r="BN496" i="1"/>
  <c r="BN493" i="1"/>
  <c r="BM490" i="1"/>
  <c r="BN484" i="1"/>
  <c r="BM476" i="1"/>
  <c r="BM472" i="1"/>
  <c r="BN469" i="1"/>
  <c r="BN466" i="1"/>
  <c r="BN465" i="1"/>
  <c r="BN462" i="1"/>
  <c r="BM459" i="1"/>
  <c r="BN456" i="1"/>
  <c r="BN453" i="1"/>
  <c r="BN452" i="1"/>
  <c r="BN449" i="1"/>
  <c r="BN446" i="1"/>
  <c r="BN443" i="1"/>
  <c r="BN436" i="1"/>
  <c r="BN433" i="1"/>
  <c r="BN430" i="1"/>
  <c r="BM427" i="1"/>
  <c r="BN424" i="1"/>
  <c r="BM412" i="1"/>
  <c r="BN13" i="1"/>
  <c r="BN18" i="1"/>
  <c r="BN10" i="1"/>
  <c r="BN11" i="1"/>
  <c r="BN8" i="1"/>
  <c r="BN508" i="1"/>
  <c r="BN505" i="1"/>
  <c r="BN502" i="1"/>
  <c r="BN499" i="1"/>
  <c r="BN497" i="1"/>
  <c r="BN494" i="1"/>
  <c r="BN491" i="1"/>
  <c r="BN488" i="1"/>
  <c r="BN485" i="1"/>
  <c r="BM482" i="1"/>
  <c r="BN480" i="1"/>
  <c r="BN478" i="1"/>
  <c r="BN475" i="1"/>
  <c r="BN473" i="1"/>
  <c r="BN470" i="1"/>
  <c r="BN467" i="1"/>
  <c r="BN464" i="1"/>
  <c r="BN461" i="1"/>
  <c r="BN458" i="1"/>
  <c r="BN451" i="1"/>
  <c r="BN448" i="1"/>
  <c r="BN445" i="1"/>
  <c r="BM442" i="1"/>
  <c r="BM440" i="1"/>
  <c r="BN437" i="1"/>
  <c r="BN434" i="1"/>
  <c r="BN428" i="1"/>
  <c r="BM425" i="1"/>
  <c r="BN422" i="1"/>
  <c r="BN420" i="1"/>
  <c r="BN418" i="1"/>
  <c r="BN416" i="1"/>
  <c r="BN413" i="1"/>
  <c r="BM410" i="1"/>
  <c r="BN408" i="1"/>
  <c r="BN406" i="1"/>
  <c r="BN404" i="1"/>
  <c r="BN402" i="1"/>
  <c r="BN397" i="1"/>
  <c r="BN395" i="1"/>
  <c r="BM393" i="1"/>
  <c r="BN392" i="1"/>
  <c r="BM390" i="1"/>
  <c r="BN388" i="1"/>
  <c r="BM386" i="1"/>
  <c r="BN384" i="1"/>
  <c r="BN382" i="1"/>
  <c r="BN380" i="1"/>
  <c r="BN378" i="1"/>
  <c r="BN373" i="1"/>
  <c r="BN371" i="1"/>
  <c r="BN369" i="1"/>
  <c r="BN368" i="1"/>
  <c r="BM366" i="1"/>
  <c r="BN364" i="1"/>
  <c r="BN362" i="1"/>
  <c r="BN360" i="1"/>
  <c r="BN358" i="1"/>
  <c r="BN356" i="1"/>
  <c r="BN354" i="1"/>
  <c r="BN352" i="1"/>
  <c r="BN350" i="1"/>
  <c r="BN331" i="1"/>
  <c r="BN330" i="1"/>
  <c r="BN329" i="1"/>
  <c r="BN328" i="1"/>
  <c r="BN327" i="1"/>
  <c r="BN326" i="1"/>
  <c r="BN325" i="1"/>
  <c r="BN324" i="1"/>
  <c r="BN323" i="1"/>
  <c r="BM322" i="1"/>
  <c r="BN321" i="1"/>
  <c r="BN320" i="1"/>
  <c r="BM319" i="1"/>
  <c r="BN318" i="1"/>
  <c r="BN317" i="1"/>
  <c r="BN316" i="1"/>
  <c r="BN315" i="1"/>
  <c r="BN314" i="1"/>
  <c r="BM313" i="1"/>
  <c r="BN312" i="1"/>
  <c r="BN311" i="1"/>
  <c r="BM310" i="1"/>
  <c r="BN309" i="1"/>
  <c r="BN308" i="1"/>
  <c r="BN307" i="1"/>
  <c r="BN306" i="1"/>
  <c r="BN305" i="1"/>
  <c r="BN262" i="1"/>
  <c r="BN259" i="1"/>
  <c r="BN257" i="1"/>
  <c r="BN255" i="1"/>
  <c r="BN253" i="1"/>
  <c r="BM251" i="1"/>
  <c r="BN250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5" i="1"/>
  <c r="BM234" i="1"/>
  <c r="BN233" i="1"/>
  <c r="BN232" i="1"/>
  <c r="BM231" i="1"/>
  <c r="BN230" i="1"/>
  <c r="BN229" i="1"/>
  <c r="BN228" i="1"/>
  <c r="BN227" i="1"/>
  <c r="BN226" i="1"/>
  <c r="BM225" i="1"/>
  <c r="BN224" i="1"/>
  <c r="BN223" i="1"/>
  <c r="BM222" i="1"/>
  <c r="BN221" i="1"/>
  <c r="BN220" i="1"/>
  <c r="BN219" i="1"/>
  <c r="BN218" i="1"/>
  <c r="BN217" i="1"/>
  <c r="BN216" i="1"/>
  <c r="BN215" i="1"/>
  <c r="BM214" i="1"/>
  <c r="BN213" i="1"/>
  <c r="BM212" i="1"/>
  <c r="BN211" i="1"/>
  <c r="BN210" i="1"/>
  <c r="BN209" i="1"/>
  <c r="BN208" i="1"/>
  <c r="BM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M194" i="1"/>
  <c r="BN193" i="1"/>
  <c r="BN192" i="1"/>
  <c r="BN16" i="1"/>
  <c r="BN513" i="1"/>
  <c r="BN510" i="1"/>
  <c r="BN507" i="1"/>
  <c r="BN504" i="1"/>
  <c r="BN501" i="1"/>
  <c r="BM498" i="1"/>
  <c r="BN492" i="1"/>
  <c r="BN489" i="1"/>
  <c r="BN486" i="1"/>
  <c r="BN483" i="1"/>
  <c r="BN481" i="1"/>
  <c r="BN477" i="1"/>
  <c r="BM474" i="1"/>
  <c r="BN468" i="1"/>
  <c r="BN460" i="1"/>
  <c r="BM457" i="1"/>
  <c r="BN454" i="1"/>
  <c r="BN450" i="1"/>
  <c r="BM444" i="1"/>
  <c r="BN441" i="1"/>
  <c r="BN438" i="1"/>
  <c r="BN435" i="1"/>
  <c r="BN432" i="1"/>
  <c r="BN429" i="1"/>
  <c r="BN426" i="1"/>
  <c r="BN421" i="1"/>
  <c r="BN419" i="1"/>
  <c r="BN417" i="1"/>
  <c r="BN414" i="1"/>
  <c r="BN411" i="1"/>
  <c r="BN409" i="1"/>
  <c r="BN405" i="1"/>
  <c r="BM403" i="1"/>
  <c r="BN401" i="1"/>
  <c r="BM400" i="1"/>
  <c r="BN398" i="1"/>
  <c r="BN396" i="1"/>
  <c r="BN394" i="1"/>
  <c r="BN389" i="1"/>
  <c r="BN387" i="1"/>
  <c r="BN385" i="1"/>
  <c r="BN381" i="1"/>
  <c r="BN379" i="1"/>
  <c r="BN377" i="1"/>
  <c r="BM376" i="1"/>
  <c r="BN374" i="1"/>
  <c r="BN372" i="1"/>
  <c r="BN370" i="1"/>
  <c r="BN365" i="1"/>
  <c r="BN363" i="1"/>
  <c r="BN361" i="1"/>
  <c r="BN357" i="1"/>
  <c r="BN355" i="1"/>
  <c r="BN353" i="1"/>
  <c r="BN349" i="1"/>
  <c r="BN348" i="1"/>
  <c r="BN347" i="1"/>
  <c r="BN346" i="1"/>
  <c r="BN345" i="1"/>
  <c r="BN344" i="1"/>
  <c r="BM343" i="1"/>
  <c r="BN342" i="1"/>
  <c r="BN341" i="1"/>
  <c r="BN340" i="1"/>
  <c r="BN339" i="1"/>
  <c r="BN338" i="1"/>
  <c r="BM337" i="1"/>
  <c r="BM336" i="1"/>
  <c r="BL335" i="1"/>
  <c r="BN334" i="1"/>
  <c r="BN333" i="1"/>
  <c r="BN332" i="1"/>
  <c r="BN304" i="1"/>
  <c r="BN303" i="1"/>
  <c r="BN302" i="1"/>
  <c r="BN301" i="1"/>
  <c r="BN300" i="1"/>
  <c r="BM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M286" i="1"/>
  <c r="BN285" i="1"/>
  <c r="BN284" i="1"/>
  <c r="BN283" i="1"/>
  <c r="BM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1" i="1"/>
  <c r="BN260" i="1"/>
  <c r="BM258" i="1"/>
  <c r="BN256" i="1"/>
  <c r="BN254" i="1"/>
  <c r="BN252" i="1"/>
  <c r="BN249" i="1"/>
  <c r="BM236" i="1"/>
  <c r="BN12" i="1"/>
  <c r="BN27" i="1"/>
  <c r="BL20" i="1"/>
  <c r="BN415" i="1"/>
  <c r="BN134" i="1"/>
  <c r="BN359" i="1"/>
  <c r="BN231" i="1"/>
  <c r="BN102" i="1"/>
  <c r="BN9" i="1"/>
  <c r="BN71" i="1"/>
  <c r="BN70" i="1"/>
  <c r="BN487" i="1"/>
  <c r="BN167" i="1"/>
  <c r="BN39" i="1"/>
  <c r="BN479" i="1"/>
  <c r="BN166" i="1"/>
  <c r="BN38" i="1"/>
  <c r="BN423" i="1"/>
  <c r="BN135" i="1"/>
  <c r="BN471" i="1"/>
  <c r="BN407" i="1"/>
  <c r="BN351" i="1"/>
  <c r="BN319" i="1"/>
  <c r="BN159" i="1"/>
  <c r="BN463" i="1"/>
  <c r="BN399" i="1"/>
  <c r="BN286" i="1"/>
  <c r="BN222" i="1"/>
  <c r="BN158" i="1"/>
  <c r="BN94" i="1"/>
  <c r="BN62" i="1"/>
  <c r="BN30" i="1"/>
  <c r="BN455" i="1"/>
  <c r="BN391" i="1"/>
  <c r="BN343" i="1"/>
  <c r="BN151" i="1"/>
  <c r="BN119" i="1"/>
  <c r="BN87" i="1"/>
  <c r="BN55" i="1"/>
  <c r="BN511" i="1"/>
  <c r="BN447" i="1"/>
  <c r="BN383" i="1"/>
  <c r="BN310" i="1"/>
  <c r="BN214" i="1"/>
  <c r="BN150" i="1"/>
  <c r="BN118" i="1"/>
  <c r="BN86" i="1"/>
  <c r="BN54" i="1"/>
  <c r="BN22" i="1"/>
  <c r="BN503" i="1"/>
  <c r="BN439" i="1"/>
  <c r="BN375" i="1"/>
  <c r="BN335" i="1"/>
  <c r="BN207" i="1"/>
  <c r="BN143" i="1"/>
  <c r="BN47" i="1"/>
  <c r="BN495" i="1"/>
  <c r="BN431" i="1"/>
  <c r="BN367" i="1"/>
  <c r="BN142" i="1"/>
  <c r="BN110" i="1"/>
  <c r="BN78" i="1"/>
  <c r="BN14" i="1"/>
  <c r="BN390" i="1"/>
  <c r="BN366" i="1"/>
  <c r="BN165" i="1"/>
  <c r="BN157" i="1"/>
  <c r="BN149" i="1"/>
  <c r="BN141" i="1"/>
  <c r="BN133" i="1"/>
  <c r="BN125" i="1"/>
  <c r="BN117" i="1"/>
  <c r="BN109" i="1"/>
  <c r="BN101" i="1"/>
  <c r="BN93" i="1"/>
  <c r="BN77" i="1"/>
  <c r="BN69" i="1"/>
  <c r="BN53" i="1"/>
  <c r="BN45" i="1"/>
  <c r="BN29" i="1"/>
  <c r="BN21" i="1"/>
  <c r="BN476" i="1"/>
  <c r="BN444" i="1"/>
  <c r="BN412" i="1"/>
  <c r="BN236" i="1"/>
  <c r="BN212" i="1"/>
  <c r="BN164" i="1"/>
  <c r="BN156" i="1"/>
  <c r="BN148" i="1"/>
  <c r="BN140" i="1"/>
  <c r="BN132" i="1"/>
  <c r="BN124" i="1"/>
  <c r="BN116" i="1"/>
  <c r="BN108" i="1"/>
  <c r="BN100" i="1"/>
  <c r="BN92" i="1"/>
  <c r="BN76" i="1"/>
  <c r="BN60" i="1"/>
  <c r="BN52" i="1"/>
  <c r="BN44" i="1"/>
  <c r="BN28" i="1"/>
  <c r="BN20" i="1"/>
  <c r="BN7" i="1"/>
  <c r="BN459" i="1"/>
  <c r="BN427" i="1"/>
  <c r="BN403" i="1"/>
  <c r="BN299" i="1"/>
  <c r="BN251" i="1"/>
  <c r="BN163" i="1"/>
  <c r="BN155" i="1"/>
  <c r="BN147" i="1"/>
  <c r="BN139" i="1"/>
  <c r="BN123" i="1"/>
  <c r="BN115" i="1"/>
  <c r="BN91" i="1"/>
  <c r="BN83" i="1"/>
  <c r="BN75" i="1"/>
  <c r="BN67" i="1"/>
  <c r="BN51" i="1"/>
  <c r="BN43" i="1"/>
  <c r="BN506" i="1"/>
  <c r="BN498" i="1"/>
  <c r="BN490" i="1"/>
  <c r="BN482" i="1"/>
  <c r="BN474" i="1"/>
  <c r="BN442" i="1"/>
  <c r="BN410" i="1"/>
  <c r="BN386" i="1"/>
  <c r="BN322" i="1"/>
  <c r="BN282" i="1"/>
  <c r="BN258" i="1"/>
  <c r="BN234" i="1"/>
  <c r="BN194" i="1"/>
  <c r="BN162" i="1"/>
  <c r="BN154" i="1"/>
  <c r="BN146" i="1"/>
  <c r="BN138" i="1"/>
  <c r="BN130" i="1"/>
  <c r="BN114" i="1"/>
  <c r="BN106" i="1"/>
  <c r="BN98" i="1"/>
  <c r="BN90" i="1"/>
  <c r="BN82" i="1"/>
  <c r="BN74" i="1"/>
  <c r="BN66" i="1"/>
  <c r="BN50" i="1"/>
  <c r="BN42" i="1"/>
  <c r="BN26" i="1"/>
  <c r="BN457" i="1"/>
  <c r="BN425" i="1"/>
  <c r="BN393" i="1"/>
  <c r="BN337" i="1"/>
  <c r="BN313" i="1"/>
  <c r="BN225" i="1"/>
  <c r="BN161" i="1"/>
  <c r="BN153" i="1"/>
  <c r="BN145" i="1"/>
  <c r="BN137" i="1"/>
  <c r="BN129" i="1"/>
  <c r="BN121" i="1"/>
  <c r="BN113" i="1"/>
  <c r="BN105" i="1"/>
  <c r="BN97" i="1"/>
  <c r="BN89" i="1"/>
  <c r="BN73" i="1"/>
  <c r="BN57" i="1"/>
  <c r="BN33" i="1"/>
  <c r="BN25" i="1"/>
  <c r="BN472" i="1"/>
  <c r="BN440" i="1"/>
  <c r="BN400" i="1"/>
  <c r="BN376" i="1"/>
  <c r="BN336" i="1"/>
  <c r="BN168" i="1"/>
  <c r="BN160" i="1"/>
  <c r="BN152" i="1"/>
  <c r="BN144" i="1"/>
  <c r="BN136" i="1"/>
  <c r="BN128" i="1"/>
  <c r="BN120" i="1"/>
  <c r="BN112" i="1"/>
  <c r="BN104" i="1"/>
  <c r="BN96" i="1"/>
  <c r="BN88" i="1"/>
  <c r="BN72" i="1"/>
  <c r="BN64" i="1"/>
  <c r="BN56" i="1"/>
  <c r="BN48" i="1"/>
  <c r="BN40" i="1"/>
  <c r="BN32" i="1"/>
  <c r="BM8" i="1"/>
  <c r="BK122" i="1"/>
  <c r="BL107" i="1"/>
  <c r="BL95" i="1"/>
  <c r="BL84" i="1"/>
  <c r="BL81" i="1"/>
  <c r="BL68" i="1"/>
  <c r="BL63" i="1"/>
  <c r="BL49" i="1"/>
  <c r="BL37" i="1"/>
  <c r="BK34" i="1"/>
  <c r="BK27" i="1"/>
  <c r="BL7" i="1"/>
  <c r="BL12" i="1"/>
  <c r="BL17" i="1"/>
  <c r="BL131" i="1"/>
  <c r="BL127" i="1"/>
  <c r="BK126" i="1"/>
  <c r="BL111" i="1"/>
  <c r="BL103" i="1"/>
  <c r="BL99" i="1"/>
  <c r="BK85" i="1"/>
  <c r="BL80" i="1"/>
  <c r="BK79" i="1"/>
  <c r="BL65" i="1"/>
  <c r="BL61" i="1"/>
  <c r="BL46" i="1"/>
  <c r="BL41" i="1"/>
  <c r="BL31" i="1"/>
  <c r="BL23" i="1"/>
  <c r="BL19" i="1"/>
  <c r="BL59" i="1"/>
  <c r="BL58" i="1"/>
  <c r="BL36" i="1"/>
  <c r="BL35" i="1"/>
  <c r="BL24" i="1"/>
  <c r="BM79" i="1"/>
  <c r="BM143" i="1"/>
  <c r="BM135" i="1"/>
  <c r="BM71" i="1"/>
  <c r="BM127" i="1"/>
  <c r="BM63" i="1"/>
  <c r="BM119" i="1"/>
  <c r="BM55" i="1"/>
  <c r="BL9" i="1"/>
  <c r="BM111" i="1"/>
  <c r="BM47" i="1"/>
  <c r="BM103" i="1"/>
  <c r="BM39" i="1"/>
  <c r="BM159" i="1"/>
  <c r="BM95" i="1"/>
  <c r="BM31" i="1"/>
  <c r="BM151" i="1"/>
  <c r="BM87" i="1"/>
  <c r="BM23" i="1"/>
  <c r="BL510" i="1"/>
  <c r="BM510" i="1"/>
  <c r="BL504" i="1"/>
  <c r="BM504" i="1"/>
  <c r="BL489" i="1"/>
  <c r="BM489" i="1"/>
  <c r="BL475" i="1"/>
  <c r="BM475" i="1"/>
  <c r="BL470" i="1"/>
  <c r="BM470" i="1"/>
  <c r="BL467" i="1"/>
  <c r="BM467" i="1"/>
  <c r="BL460" i="1"/>
  <c r="BM460" i="1"/>
  <c r="BL454" i="1"/>
  <c r="BM454" i="1"/>
  <c r="BL451" i="1"/>
  <c r="BM451" i="1"/>
  <c r="BL449" i="1"/>
  <c r="BM449" i="1"/>
  <c r="BL446" i="1"/>
  <c r="BM446" i="1"/>
  <c r="BL436" i="1"/>
  <c r="BM436" i="1"/>
  <c r="BL433" i="1"/>
  <c r="BM433" i="1"/>
  <c r="BL430" i="1"/>
  <c r="BM430" i="1"/>
  <c r="BL421" i="1"/>
  <c r="BM421" i="1"/>
  <c r="BL418" i="1"/>
  <c r="BM418" i="1"/>
  <c r="BL409" i="1"/>
  <c r="BM409" i="1"/>
  <c r="BL406" i="1"/>
  <c r="BM406" i="1"/>
  <c r="BL401" i="1"/>
  <c r="BM401" i="1"/>
  <c r="BL398" i="1"/>
  <c r="BM398" i="1"/>
  <c r="BL396" i="1"/>
  <c r="BM396" i="1"/>
  <c r="BL387" i="1"/>
  <c r="BM387" i="1"/>
  <c r="BL381" i="1"/>
  <c r="BM381" i="1"/>
  <c r="BL373" i="1"/>
  <c r="BM373" i="1"/>
  <c r="BL371" i="1"/>
  <c r="BM371" i="1"/>
  <c r="BL364" i="1"/>
  <c r="BM364" i="1"/>
  <c r="BL362" i="1"/>
  <c r="BM362" i="1"/>
  <c r="BL360" i="1"/>
  <c r="BM360" i="1"/>
  <c r="BL357" i="1"/>
  <c r="BM357" i="1"/>
  <c r="BL355" i="1"/>
  <c r="BM355" i="1"/>
  <c r="BL353" i="1"/>
  <c r="BM353" i="1"/>
  <c r="BL350" i="1"/>
  <c r="BM350" i="1"/>
  <c r="BL347" i="1"/>
  <c r="BM347" i="1"/>
  <c r="BL344" i="1"/>
  <c r="BM344" i="1"/>
  <c r="BL341" i="1"/>
  <c r="BM341" i="1"/>
  <c r="BL334" i="1"/>
  <c r="BM334" i="1"/>
  <c r="BL331" i="1"/>
  <c r="BM331" i="1"/>
  <c r="BL328" i="1"/>
  <c r="BM328" i="1"/>
  <c r="BL325" i="1"/>
  <c r="BM325" i="1"/>
  <c r="BL317" i="1"/>
  <c r="BM317" i="1"/>
  <c r="BM503" i="1"/>
  <c r="BM439" i="1"/>
  <c r="BM375" i="1"/>
  <c r="BL13" i="1"/>
  <c r="BM13" i="1"/>
  <c r="BM495" i="1"/>
  <c r="BM431" i="1"/>
  <c r="BM367" i="1"/>
  <c r="BL505" i="1"/>
  <c r="BM505" i="1"/>
  <c r="BL499" i="1"/>
  <c r="BM499" i="1"/>
  <c r="BL469" i="1"/>
  <c r="BM469" i="1"/>
  <c r="BL466" i="1"/>
  <c r="BM466" i="1"/>
  <c r="BL456" i="1"/>
  <c r="BM456" i="1"/>
  <c r="BL453" i="1"/>
  <c r="BM453" i="1"/>
  <c r="BL450" i="1"/>
  <c r="BM450" i="1"/>
  <c r="BL441" i="1"/>
  <c r="BM441" i="1"/>
  <c r="BL438" i="1"/>
  <c r="BM438" i="1"/>
  <c r="BL435" i="1"/>
  <c r="BM435" i="1"/>
  <c r="BL428" i="1"/>
  <c r="BM428" i="1"/>
  <c r="BL422" i="1"/>
  <c r="BM422" i="1"/>
  <c r="BL419" i="1"/>
  <c r="BM419" i="1"/>
  <c r="BL416" i="1"/>
  <c r="BM416" i="1"/>
  <c r="BL413" i="1"/>
  <c r="BM413" i="1"/>
  <c r="BL411" i="1"/>
  <c r="BM411" i="1"/>
  <c r="BL408" i="1"/>
  <c r="BM408" i="1"/>
  <c r="BL405" i="1"/>
  <c r="BM405" i="1"/>
  <c r="BL402" i="1"/>
  <c r="BM402" i="1"/>
  <c r="BL397" i="1"/>
  <c r="BM397" i="1"/>
  <c r="BL394" i="1"/>
  <c r="BM394" i="1"/>
  <c r="BL388" i="1"/>
  <c r="BM388" i="1"/>
  <c r="BL385" i="1"/>
  <c r="BM385" i="1"/>
  <c r="BL382" i="1"/>
  <c r="BM382" i="1"/>
  <c r="BL379" i="1"/>
  <c r="BM379" i="1"/>
  <c r="BL377" i="1"/>
  <c r="BM377" i="1"/>
  <c r="BL374" i="1"/>
  <c r="BM374" i="1"/>
  <c r="BL370" i="1"/>
  <c r="BM370" i="1"/>
  <c r="BL368" i="1"/>
  <c r="BM368" i="1"/>
  <c r="BL365" i="1"/>
  <c r="BM365" i="1"/>
  <c r="BL354" i="1"/>
  <c r="BM354" i="1"/>
  <c r="BL348" i="1"/>
  <c r="BM348" i="1"/>
  <c r="BL345" i="1"/>
  <c r="BM345" i="1"/>
  <c r="BL342" i="1"/>
  <c r="BM342" i="1"/>
  <c r="BL339" i="1"/>
  <c r="BM339" i="1"/>
  <c r="BL333" i="1"/>
  <c r="BM333" i="1"/>
  <c r="BL330" i="1"/>
  <c r="BM330" i="1"/>
  <c r="BL327" i="1"/>
  <c r="BM327" i="1"/>
  <c r="BL318" i="1"/>
  <c r="BM318" i="1"/>
  <c r="BM487" i="1"/>
  <c r="BM423" i="1"/>
  <c r="BM359" i="1"/>
  <c r="BL15" i="1"/>
  <c r="BM15" i="1"/>
  <c r="BL507" i="1"/>
  <c r="BM507" i="1"/>
  <c r="BL500" i="1"/>
  <c r="BM500" i="1"/>
  <c r="BL494" i="1"/>
  <c r="BM494" i="1"/>
  <c r="BL488" i="1"/>
  <c r="BM488" i="1"/>
  <c r="BL481" i="1"/>
  <c r="BM481" i="1"/>
  <c r="BL11" i="1"/>
  <c r="BM11" i="1"/>
  <c r="BM479" i="1"/>
  <c r="BM415" i="1"/>
  <c r="BM351" i="1"/>
  <c r="BL508" i="1"/>
  <c r="BM508" i="1"/>
  <c r="BL502" i="1"/>
  <c r="BM502" i="1"/>
  <c r="BL496" i="1"/>
  <c r="BM496" i="1"/>
  <c r="BL491" i="1"/>
  <c r="BM491" i="1"/>
  <c r="BL484" i="1"/>
  <c r="BM484" i="1"/>
  <c r="BL461" i="1"/>
  <c r="BM461" i="1"/>
  <c r="BL18" i="1"/>
  <c r="BM18" i="1"/>
  <c r="BM471" i="1"/>
  <c r="BM407" i="1"/>
  <c r="BL509" i="1"/>
  <c r="BM509" i="1"/>
  <c r="BL501" i="1"/>
  <c r="BM501" i="1"/>
  <c r="BL480" i="1"/>
  <c r="BM480" i="1"/>
  <c r="BL465" i="1"/>
  <c r="BM465" i="1"/>
  <c r="BM463" i="1"/>
  <c r="BM399" i="1"/>
  <c r="BM335" i="1"/>
  <c r="BL513" i="1"/>
  <c r="BM513" i="1"/>
  <c r="BL493" i="1"/>
  <c r="BM493" i="1"/>
  <c r="BL486" i="1"/>
  <c r="BM486" i="1"/>
  <c r="BL483" i="1"/>
  <c r="BM483" i="1"/>
  <c r="BL478" i="1"/>
  <c r="BM478" i="1"/>
  <c r="BL473" i="1"/>
  <c r="BM473" i="1"/>
  <c r="BL462" i="1"/>
  <c r="BM462" i="1"/>
  <c r="BL10" i="1"/>
  <c r="BM10" i="1"/>
  <c r="BL16" i="1"/>
  <c r="BM16" i="1"/>
  <c r="BM455" i="1"/>
  <c r="BM391" i="1"/>
  <c r="BL512" i="1"/>
  <c r="BM512" i="1"/>
  <c r="BL497" i="1"/>
  <c r="BM497" i="1"/>
  <c r="BL492" i="1"/>
  <c r="BM492" i="1"/>
  <c r="BL485" i="1"/>
  <c r="BM485" i="1"/>
  <c r="BL477" i="1"/>
  <c r="BM477" i="1"/>
  <c r="BL468" i="1"/>
  <c r="BM468" i="1"/>
  <c r="BL464" i="1"/>
  <c r="BM464" i="1"/>
  <c r="BL458" i="1"/>
  <c r="BM458" i="1"/>
  <c r="BL452" i="1"/>
  <c r="BM452" i="1"/>
  <c r="BL448" i="1"/>
  <c r="BM448" i="1"/>
  <c r="BL445" i="1"/>
  <c r="BM445" i="1"/>
  <c r="BL443" i="1"/>
  <c r="BM443" i="1"/>
  <c r="BL437" i="1"/>
  <c r="BM437" i="1"/>
  <c r="BL434" i="1"/>
  <c r="BM434" i="1"/>
  <c r="BL432" i="1"/>
  <c r="BM432" i="1"/>
  <c r="BL429" i="1"/>
  <c r="BM429" i="1"/>
  <c r="BL426" i="1"/>
  <c r="BM426" i="1"/>
  <c r="BL424" i="1"/>
  <c r="BM424" i="1"/>
  <c r="BL420" i="1"/>
  <c r="BM420" i="1"/>
  <c r="BL417" i="1"/>
  <c r="BM417" i="1"/>
  <c r="BL414" i="1"/>
  <c r="BM414" i="1"/>
  <c r="BL404" i="1"/>
  <c r="BM404" i="1"/>
  <c r="BL395" i="1"/>
  <c r="BM395" i="1"/>
  <c r="BL392" i="1"/>
  <c r="BM392" i="1"/>
  <c r="BL389" i="1"/>
  <c r="BM389" i="1"/>
  <c r="BL384" i="1"/>
  <c r="BM384" i="1"/>
  <c r="BL380" i="1"/>
  <c r="BM380" i="1"/>
  <c r="BL378" i="1"/>
  <c r="BM378" i="1"/>
  <c r="BL372" i="1"/>
  <c r="BM372" i="1"/>
  <c r="BL369" i="1"/>
  <c r="BM369" i="1"/>
  <c r="BL363" i="1"/>
  <c r="BM363" i="1"/>
  <c r="BL361" i="1"/>
  <c r="BM361" i="1"/>
  <c r="BL358" i="1"/>
  <c r="BM358" i="1"/>
  <c r="BL356" i="1"/>
  <c r="BM356" i="1"/>
  <c r="BL352" i="1"/>
  <c r="BM352" i="1"/>
  <c r="BL349" i="1"/>
  <c r="BM349" i="1"/>
  <c r="BL346" i="1"/>
  <c r="BM346" i="1"/>
  <c r="BL340" i="1"/>
  <c r="BM340" i="1"/>
  <c r="BL338" i="1"/>
  <c r="BM338" i="1"/>
  <c r="BL332" i="1"/>
  <c r="BM332" i="1"/>
  <c r="BL329" i="1"/>
  <c r="BM329" i="1"/>
  <c r="BL326" i="1"/>
  <c r="BM326" i="1"/>
  <c r="BL324" i="1"/>
  <c r="BM324" i="1"/>
  <c r="BL323" i="1"/>
  <c r="BM323" i="1"/>
  <c r="BL321" i="1"/>
  <c r="BM321" i="1"/>
  <c r="BL320" i="1"/>
  <c r="BM320" i="1"/>
  <c r="BL316" i="1"/>
  <c r="BM316" i="1"/>
  <c r="BL315" i="1"/>
  <c r="BM315" i="1"/>
  <c r="BL314" i="1"/>
  <c r="BM314" i="1"/>
  <c r="BL312" i="1"/>
  <c r="BM312" i="1"/>
  <c r="BL311" i="1"/>
  <c r="BM311" i="1"/>
  <c r="BL309" i="1"/>
  <c r="BM309" i="1"/>
  <c r="BL308" i="1"/>
  <c r="BM308" i="1"/>
  <c r="BL307" i="1"/>
  <c r="BM307" i="1"/>
  <c r="BL306" i="1"/>
  <c r="BM306" i="1"/>
  <c r="BL305" i="1"/>
  <c r="BM305" i="1"/>
  <c r="BL304" i="1"/>
  <c r="BM304" i="1"/>
  <c r="BL303" i="1"/>
  <c r="BM303" i="1"/>
  <c r="BL302" i="1"/>
  <c r="BM302" i="1"/>
  <c r="BL301" i="1"/>
  <c r="BM301" i="1"/>
  <c r="BL300" i="1"/>
  <c r="BM300" i="1"/>
  <c r="BL298" i="1"/>
  <c r="BM298" i="1"/>
  <c r="BL297" i="1"/>
  <c r="BM297" i="1"/>
  <c r="BL296" i="1"/>
  <c r="BM296" i="1"/>
  <c r="BL295" i="1"/>
  <c r="BM295" i="1"/>
  <c r="BL294" i="1"/>
  <c r="BM294" i="1"/>
  <c r="BL293" i="1"/>
  <c r="BM293" i="1"/>
  <c r="BL292" i="1"/>
  <c r="BM292" i="1"/>
  <c r="BL291" i="1"/>
  <c r="BM291" i="1"/>
  <c r="BL290" i="1"/>
  <c r="BM290" i="1"/>
  <c r="BL289" i="1"/>
  <c r="BM289" i="1"/>
  <c r="BL288" i="1"/>
  <c r="BM288" i="1"/>
  <c r="BL287" i="1"/>
  <c r="BM287" i="1"/>
  <c r="BL285" i="1"/>
  <c r="BM285" i="1"/>
  <c r="BL284" i="1"/>
  <c r="BM284" i="1"/>
  <c r="BL283" i="1"/>
  <c r="BM283" i="1"/>
  <c r="BL281" i="1"/>
  <c r="BM281" i="1"/>
  <c r="BL280" i="1"/>
  <c r="BM280" i="1"/>
  <c r="BL279" i="1"/>
  <c r="BM279" i="1"/>
  <c r="BL278" i="1"/>
  <c r="BM278" i="1"/>
  <c r="BK277" i="1"/>
  <c r="BM277" i="1"/>
  <c r="BL276" i="1"/>
  <c r="BM276" i="1"/>
  <c r="BL275" i="1"/>
  <c r="BM275" i="1"/>
  <c r="BL274" i="1"/>
  <c r="BM274" i="1"/>
  <c r="BL273" i="1"/>
  <c r="BM273" i="1"/>
  <c r="BL272" i="1"/>
  <c r="BM272" i="1"/>
  <c r="BL271" i="1"/>
  <c r="BM271" i="1"/>
  <c r="BL270" i="1"/>
  <c r="BM270" i="1"/>
  <c r="BL269" i="1"/>
  <c r="BM269" i="1"/>
  <c r="BL268" i="1"/>
  <c r="BM268" i="1"/>
  <c r="BL267" i="1"/>
  <c r="BM267" i="1"/>
  <c r="BL266" i="1"/>
  <c r="BM266" i="1"/>
  <c r="BL265" i="1"/>
  <c r="BM265" i="1"/>
  <c r="BL264" i="1"/>
  <c r="BM264" i="1"/>
  <c r="BL263" i="1"/>
  <c r="BM263" i="1"/>
  <c r="BL262" i="1"/>
  <c r="BM262" i="1"/>
  <c r="BL261" i="1"/>
  <c r="BM261" i="1"/>
  <c r="BL260" i="1"/>
  <c r="BM260" i="1"/>
  <c r="BL259" i="1"/>
  <c r="BM259" i="1"/>
  <c r="BL257" i="1"/>
  <c r="BM257" i="1"/>
  <c r="BL256" i="1"/>
  <c r="BM256" i="1"/>
  <c r="BL255" i="1"/>
  <c r="BM255" i="1"/>
  <c r="BL254" i="1"/>
  <c r="BM254" i="1"/>
  <c r="BL253" i="1"/>
  <c r="BM253" i="1"/>
  <c r="BL252" i="1"/>
  <c r="BM252" i="1"/>
  <c r="BL250" i="1"/>
  <c r="BM250" i="1"/>
  <c r="BL249" i="1"/>
  <c r="BM249" i="1"/>
  <c r="BL248" i="1"/>
  <c r="BM248" i="1"/>
  <c r="BL247" i="1"/>
  <c r="BM247" i="1"/>
  <c r="BL246" i="1"/>
  <c r="BM246" i="1"/>
  <c r="BL245" i="1"/>
  <c r="BM245" i="1"/>
  <c r="BL244" i="1"/>
  <c r="BM244" i="1"/>
  <c r="BL243" i="1"/>
  <c r="BM243" i="1"/>
  <c r="BL242" i="1"/>
  <c r="BM242" i="1"/>
  <c r="BL241" i="1"/>
  <c r="BM241" i="1"/>
  <c r="BL240" i="1"/>
  <c r="BM240" i="1"/>
  <c r="BL239" i="1"/>
  <c r="BM239" i="1"/>
  <c r="BL238" i="1"/>
  <c r="BM238" i="1"/>
  <c r="BK237" i="1"/>
  <c r="BM237" i="1"/>
  <c r="BL235" i="1"/>
  <c r="BM235" i="1"/>
  <c r="BL233" i="1"/>
  <c r="BM233" i="1"/>
  <c r="BL232" i="1"/>
  <c r="BM232" i="1"/>
  <c r="BL230" i="1"/>
  <c r="BM230" i="1"/>
  <c r="BL229" i="1"/>
  <c r="BM229" i="1"/>
  <c r="BL228" i="1"/>
  <c r="BM228" i="1"/>
  <c r="BL227" i="1"/>
  <c r="BM227" i="1"/>
  <c r="BL226" i="1"/>
  <c r="BM226" i="1"/>
  <c r="BL224" i="1"/>
  <c r="BM224" i="1"/>
  <c r="BL223" i="1"/>
  <c r="BM223" i="1"/>
  <c r="BL221" i="1"/>
  <c r="BM221" i="1"/>
  <c r="BL220" i="1"/>
  <c r="BM220" i="1"/>
  <c r="BL219" i="1"/>
  <c r="BM219" i="1"/>
  <c r="BL218" i="1"/>
  <c r="BM218" i="1"/>
  <c r="BL217" i="1"/>
  <c r="BM217" i="1"/>
  <c r="BL216" i="1"/>
  <c r="BM216" i="1"/>
  <c r="BL215" i="1"/>
  <c r="BM215" i="1"/>
  <c r="BL213" i="1"/>
  <c r="BM213" i="1"/>
  <c r="BL211" i="1"/>
  <c r="BM211" i="1"/>
  <c r="BL210" i="1"/>
  <c r="BM210" i="1"/>
  <c r="BL209" i="1"/>
  <c r="BM209" i="1"/>
  <c r="BL208" i="1"/>
  <c r="BM208" i="1"/>
  <c r="BL206" i="1"/>
  <c r="BM206" i="1"/>
  <c r="BL205" i="1"/>
  <c r="BM205" i="1"/>
  <c r="BL204" i="1"/>
  <c r="BM204" i="1"/>
  <c r="BL203" i="1"/>
  <c r="BM203" i="1"/>
  <c r="BL202" i="1"/>
  <c r="BM202" i="1"/>
  <c r="BL201" i="1"/>
  <c r="BM201" i="1"/>
  <c r="BL200" i="1"/>
  <c r="BM200" i="1"/>
  <c r="BL199" i="1"/>
  <c r="BM199" i="1"/>
  <c r="BL198" i="1"/>
  <c r="BM198" i="1"/>
  <c r="BL197" i="1"/>
  <c r="BM197" i="1"/>
  <c r="BL196" i="1"/>
  <c r="BM196" i="1"/>
  <c r="BL195" i="1"/>
  <c r="BM195" i="1"/>
  <c r="BL193" i="1"/>
  <c r="BM193" i="1"/>
  <c r="BL192" i="1"/>
  <c r="BM192" i="1"/>
  <c r="BL191" i="1"/>
  <c r="BM191" i="1"/>
  <c r="BL190" i="1"/>
  <c r="BM190" i="1"/>
  <c r="BK189" i="1"/>
  <c r="BM189" i="1"/>
  <c r="BK188" i="1"/>
  <c r="BM188" i="1"/>
  <c r="BL187" i="1"/>
  <c r="BM187" i="1"/>
  <c r="BL186" i="1"/>
  <c r="BM186" i="1"/>
  <c r="BL185" i="1"/>
  <c r="BM185" i="1"/>
  <c r="BK184" i="1"/>
  <c r="BM184" i="1"/>
  <c r="BL183" i="1"/>
  <c r="BM183" i="1"/>
  <c r="BL182" i="1"/>
  <c r="BM182" i="1"/>
  <c r="BL181" i="1"/>
  <c r="BM181" i="1"/>
  <c r="BL180" i="1"/>
  <c r="BM180" i="1"/>
  <c r="BL179" i="1"/>
  <c r="BM179" i="1"/>
  <c r="BL178" i="1"/>
  <c r="BM178" i="1"/>
  <c r="BL177" i="1"/>
  <c r="BM177" i="1"/>
  <c r="BL176" i="1"/>
  <c r="BM176" i="1"/>
  <c r="BL175" i="1"/>
  <c r="BM175" i="1"/>
  <c r="BL174" i="1"/>
  <c r="BM174" i="1"/>
  <c r="BL173" i="1"/>
  <c r="BM173" i="1"/>
  <c r="BL172" i="1"/>
  <c r="BM172" i="1"/>
  <c r="BL171" i="1"/>
  <c r="BM171" i="1"/>
  <c r="BL170" i="1"/>
  <c r="BM170" i="1"/>
  <c r="BL169" i="1"/>
  <c r="BM169" i="1"/>
  <c r="BM511" i="1"/>
  <c r="BM447" i="1"/>
  <c r="BM383" i="1"/>
  <c r="BM167" i="1"/>
  <c r="BM166" i="1"/>
  <c r="BM158" i="1"/>
  <c r="BM150" i="1"/>
  <c r="BM142" i="1"/>
  <c r="BM134" i="1"/>
  <c r="BM126" i="1"/>
  <c r="BM118" i="1"/>
  <c r="BM110" i="1"/>
  <c r="BM102" i="1"/>
  <c r="BM94" i="1"/>
  <c r="BM86" i="1"/>
  <c r="BM78" i="1"/>
  <c r="BM70" i="1"/>
  <c r="BM62" i="1"/>
  <c r="BM54" i="1"/>
  <c r="BM46" i="1"/>
  <c r="BM38" i="1"/>
  <c r="BM30" i="1"/>
  <c r="BM22" i="1"/>
  <c r="BM14" i="1"/>
  <c r="BM165" i="1"/>
  <c r="BM157" i="1"/>
  <c r="BM149" i="1"/>
  <c r="BM141" i="1"/>
  <c r="BM133" i="1"/>
  <c r="BM125" i="1"/>
  <c r="BM117" i="1"/>
  <c r="BM109" i="1"/>
  <c r="BM101" i="1"/>
  <c r="BM93" i="1"/>
  <c r="BM85" i="1"/>
  <c r="BM77" i="1"/>
  <c r="BM69" i="1"/>
  <c r="BM61" i="1"/>
  <c r="BM53" i="1"/>
  <c r="BM45" i="1"/>
  <c r="BM37" i="1"/>
  <c r="BM29" i="1"/>
  <c r="BM21" i="1"/>
  <c r="BM164" i="1"/>
  <c r="BM156" i="1"/>
  <c r="BM148" i="1"/>
  <c r="BM140" i="1"/>
  <c r="BM132" i="1"/>
  <c r="BM124" i="1"/>
  <c r="BM116" i="1"/>
  <c r="BM108" i="1"/>
  <c r="BM100" i="1"/>
  <c r="BM92" i="1"/>
  <c r="BM84" i="1"/>
  <c r="BM76" i="1"/>
  <c r="BM68" i="1"/>
  <c r="BM60" i="1"/>
  <c r="BM52" i="1"/>
  <c r="BM44" i="1"/>
  <c r="BM36" i="1"/>
  <c r="BM28" i="1"/>
  <c r="BM20" i="1"/>
  <c r="BM12" i="1"/>
  <c r="BM163" i="1"/>
  <c r="BM155" i="1"/>
  <c r="BM147" i="1"/>
  <c r="BM139" i="1"/>
  <c r="BM131" i="1"/>
  <c r="BM123" i="1"/>
  <c r="BM115" i="1"/>
  <c r="BM107" i="1"/>
  <c r="BM99" i="1"/>
  <c r="BM91" i="1"/>
  <c r="BM83" i="1"/>
  <c r="BM75" i="1"/>
  <c r="BM67" i="1"/>
  <c r="BM59" i="1"/>
  <c r="BM51" i="1"/>
  <c r="BM43" i="1"/>
  <c r="BM35" i="1"/>
  <c r="BM27" i="1"/>
  <c r="BM19" i="1"/>
  <c r="BM162" i="1"/>
  <c r="BM154" i="1"/>
  <c r="BM146" i="1"/>
  <c r="BM138" i="1"/>
  <c r="BM130" i="1"/>
  <c r="BM122" i="1"/>
  <c r="BM114" i="1"/>
  <c r="BM106" i="1"/>
  <c r="BM98" i="1"/>
  <c r="BM90" i="1"/>
  <c r="BM82" i="1"/>
  <c r="BM74" i="1"/>
  <c r="BM66" i="1"/>
  <c r="BM58" i="1"/>
  <c r="BM50" i="1"/>
  <c r="BM42" i="1"/>
  <c r="BM34" i="1"/>
  <c r="BM26" i="1"/>
  <c r="BM161" i="1"/>
  <c r="BM153" i="1"/>
  <c r="BM145" i="1"/>
  <c r="BM137" i="1"/>
  <c r="BM129" i="1"/>
  <c r="BM121" i="1"/>
  <c r="BM113" i="1"/>
  <c r="BM105" i="1"/>
  <c r="BM97" i="1"/>
  <c r="BM89" i="1"/>
  <c r="BM81" i="1"/>
  <c r="BM73" i="1"/>
  <c r="BM65" i="1"/>
  <c r="BM57" i="1"/>
  <c r="BM49" i="1"/>
  <c r="BM41" i="1"/>
  <c r="BM33" i="1"/>
  <c r="BM25" i="1"/>
  <c r="BM17" i="1"/>
  <c r="BM9" i="1"/>
  <c r="BM168" i="1"/>
  <c r="BM160" i="1"/>
  <c r="BM152" i="1"/>
  <c r="BM144" i="1"/>
  <c r="BM136" i="1"/>
  <c r="BM128" i="1"/>
  <c r="BM120" i="1"/>
  <c r="BM112" i="1"/>
  <c r="BM104" i="1"/>
  <c r="BM96" i="1"/>
  <c r="BM88" i="1"/>
  <c r="BM80" i="1"/>
  <c r="BM72" i="1"/>
  <c r="BM64" i="1"/>
  <c r="BM56" i="1"/>
  <c r="BM48" i="1"/>
  <c r="BM40" i="1"/>
  <c r="BM32" i="1"/>
  <c r="BM24" i="1"/>
  <c r="BL8" i="1"/>
  <c r="BM7" i="1"/>
  <c r="BL151" i="1"/>
  <c r="BL87" i="1"/>
  <c r="BL85" i="1"/>
  <c r="BL143" i="1"/>
  <c r="BL79" i="1"/>
  <c r="BJ474" i="1"/>
  <c r="BL474" i="1"/>
  <c r="BJ459" i="1"/>
  <c r="BL459" i="1"/>
  <c r="BJ442" i="1"/>
  <c r="BL442" i="1"/>
  <c r="BJ440" i="1"/>
  <c r="BL440" i="1"/>
  <c r="BJ390" i="1"/>
  <c r="BL390" i="1"/>
  <c r="BJ366" i="1"/>
  <c r="BL366" i="1"/>
  <c r="BK343" i="1"/>
  <c r="BL343" i="1"/>
  <c r="BK337" i="1"/>
  <c r="BL337" i="1"/>
  <c r="BK313" i="1"/>
  <c r="BL313" i="1"/>
  <c r="BJ498" i="1"/>
  <c r="BL498" i="1"/>
  <c r="BJ482" i="1"/>
  <c r="BL482" i="1"/>
  <c r="BJ476" i="1"/>
  <c r="BL476" i="1"/>
  <c r="BJ427" i="1"/>
  <c r="BL427" i="1"/>
  <c r="BJ393" i="1"/>
  <c r="BL393" i="1"/>
  <c r="BK299" i="1"/>
  <c r="BL299" i="1"/>
  <c r="BK222" i="1"/>
  <c r="BL222" i="1"/>
  <c r="BK212" i="1"/>
  <c r="BL212" i="1"/>
  <c r="BK207" i="1"/>
  <c r="BL207" i="1"/>
  <c r="BK194" i="1"/>
  <c r="BL194" i="1"/>
  <c r="BL511" i="1"/>
  <c r="BL503" i="1"/>
  <c r="BL277" i="1"/>
  <c r="BJ490" i="1"/>
  <c r="BL490" i="1"/>
  <c r="BJ425" i="1"/>
  <c r="BL425" i="1"/>
  <c r="BJ412" i="1"/>
  <c r="BL412" i="1"/>
  <c r="BJ410" i="1"/>
  <c r="BL410" i="1"/>
  <c r="BJ403" i="1"/>
  <c r="BL403" i="1"/>
  <c r="BJ400" i="1"/>
  <c r="BL400" i="1"/>
  <c r="BJ386" i="1"/>
  <c r="BL386" i="1"/>
  <c r="BJ376" i="1"/>
  <c r="BL376" i="1"/>
  <c r="BK336" i="1"/>
  <c r="BL336" i="1"/>
  <c r="BK322" i="1"/>
  <c r="BL322" i="1"/>
  <c r="BK319" i="1"/>
  <c r="BL319" i="1"/>
  <c r="BK310" i="1"/>
  <c r="BL310" i="1"/>
  <c r="BK286" i="1"/>
  <c r="BL286" i="1"/>
  <c r="BK282" i="1"/>
  <c r="BL282" i="1"/>
  <c r="BK258" i="1"/>
  <c r="BL258" i="1"/>
  <c r="BK251" i="1"/>
  <c r="BL251" i="1"/>
  <c r="BJ236" i="1"/>
  <c r="BL236" i="1"/>
  <c r="BK234" i="1"/>
  <c r="BL234" i="1"/>
  <c r="BK231" i="1"/>
  <c r="BL231" i="1"/>
  <c r="BK225" i="1"/>
  <c r="BL225" i="1"/>
  <c r="BK214" i="1"/>
  <c r="BL214" i="1"/>
  <c r="BJ506" i="1"/>
  <c r="BL506" i="1"/>
  <c r="BJ472" i="1"/>
  <c r="BL472" i="1"/>
  <c r="BL495" i="1"/>
  <c r="BL189" i="1"/>
  <c r="BL487" i="1"/>
  <c r="BL455" i="1"/>
  <c r="BL423" i="1"/>
  <c r="BJ457" i="1"/>
  <c r="BL457" i="1"/>
  <c r="BJ444" i="1"/>
  <c r="BL444" i="1"/>
  <c r="BL237" i="1"/>
  <c r="BL150" i="1"/>
  <c r="BL126" i="1"/>
  <c r="BL118" i="1"/>
  <c r="BL102" i="1"/>
  <c r="BL188" i="1"/>
  <c r="BL108" i="1"/>
  <c r="BL139" i="1"/>
  <c r="BL123" i="1"/>
  <c r="BL51" i="1"/>
  <c r="BL27" i="1"/>
  <c r="BL122" i="1"/>
  <c r="BL114" i="1"/>
  <c r="BL82" i="1"/>
  <c r="BL34" i="1"/>
  <c r="BL153" i="1"/>
  <c r="BL105" i="1"/>
  <c r="BL89" i="1"/>
  <c r="BL184" i="1"/>
  <c r="BL40" i="1"/>
  <c r="BK332" i="1"/>
  <c r="BK298" i="1"/>
  <c r="BK284" i="1"/>
  <c r="BK257" i="1"/>
  <c r="BK193" i="1"/>
  <c r="BK168" i="1"/>
  <c r="BK147" i="1"/>
  <c r="BK83" i="1"/>
  <c r="BK81" i="1"/>
  <c r="BK33" i="1"/>
  <c r="BK92" i="1"/>
  <c r="BK192" i="1"/>
  <c r="BK164" i="1"/>
  <c r="BK42" i="1"/>
  <c r="BK64" i="1"/>
  <c r="BK28" i="1"/>
  <c r="BK22" i="1"/>
  <c r="BK78" i="1"/>
  <c r="BK41" i="1"/>
  <c r="BK100" i="1"/>
  <c r="BK120" i="1"/>
  <c r="BK49" i="1"/>
  <c r="BK39" i="1"/>
  <c r="BK21" i="1"/>
  <c r="BK271" i="1"/>
  <c r="BK244" i="1"/>
  <c r="BK154" i="1"/>
  <c r="BK138" i="1"/>
  <c r="BK69" i="1"/>
  <c r="BK38" i="1"/>
  <c r="BK32" i="1"/>
  <c r="BK178" i="1"/>
  <c r="BK48" i="1"/>
  <c r="BK156" i="1"/>
  <c r="BK134" i="1"/>
  <c r="BK9" i="1"/>
  <c r="BK13" i="1"/>
  <c r="BK8" i="1"/>
  <c r="BK17" i="1"/>
  <c r="BK16" i="1"/>
  <c r="BK71" i="1"/>
  <c r="BK35" i="1"/>
  <c r="BK213" i="1"/>
  <c r="BK190" i="1"/>
  <c r="BK183" i="1"/>
  <c r="BK169" i="1"/>
  <c r="BK110" i="1"/>
  <c r="BK57" i="1"/>
  <c r="BK19" i="1"/>
  <c r="BK495" i="1"/>
  <c r="BK423" i="1"/>
  <c r="BK482" i="1"/>
  <c r="BK474" i="1"/>
  <c r="BK403" i="1"/>
  <c r="BK457" i="1"/>
  <c r="BK390" i="1"/>
  <c r="BK440" i="1"/>
  <c r="BK376" i="1"/>
  <c r="Q14" i="1"/>
  <c r="BJ15" i="1"/>
  <c r="BK15" i="1"/>
  <c r="BJ510" i="1"/>
  <c r="BK510" i="1"/>
  <c r="BJ508" i="1"/>
  <c r="BK508" i="1"/>
  <c r="BJ505" i="1"/>
  <c r="BK505" i="1"/>
  <c r="BJ502" i="1"/>
  <c r="BK502" i="1"/>
  <c r="BJ500" i="1"/>
  <c r="BK500" i="1"/>
  <c r="BJ497" i="1"/>
  <c r="BK497" i="1"/>
  <c r="BJ492" i="1"/>
  <c r="BK492" i="1"/>
  <c r="BJ484" i="1"/>
  <c r="BK484" i="1"/>
  <c r="BJ481" i="1"/>
  <c r="BK481" i="1"/>
  <c r="BJ478" i="1"/>
  <c r="BK478" i="1"/>
  <c r="BJ470" i="1"/>
  <c r="BK470" i="1"/>
  <c r="BJ467" i="1"/>
  <c r="BK467" i="1"/>
  <c r="BH463" i="1"/>
  <c r="BK463" i="1"/>
  <c r="BJ456" i="1"/>
  <c r="BK456" i="1"/>
  <c r="BJ452" i="1"/>
  <c r="BK452" i="1"/>
  <c r="BJ448" i="1"/>
  <c r="BK448" i="1"/>
  <c r="BJ436" i="1"/>
  <c r="BK436" i="1"/>
  <c r="BJ432" i="1"/>
  <c r="BK432" i="1"/>
  <c r="BJ421" i="1"/>
  <c r="BK421" i="1"/>
  <c r="BJ418" i="1"/>
  <c r="BK418" i="1"/>
  <c r="BJ414" i="1"/>
  <c r="BK414" i="1"/>
  <c r="BJ411" i="1"/>
  <c r="BK411" i="1"/>
  <c r="BJ409" i="1"/>
  <c r="BK409" i="1"/>
  <c r="BJ405" i="1"/>
  <c r="BK405" i="1"/>
  <c r="BJ397" i="1"/>
  <c r="BK397" i="1"/>
  <c r="BJ389" i="1"/>
  <c r="BK389" i="1"/>
  <c r="BJ385" i="1"/>
  <c r="BK385" i="1"/>
  <c r="BJ381" i="1"/>
  <c r="BK381" i="1"/>
  <c r="BJ378" i="1"/>
  <c r="BK378" i="1"/>
  <c r="BJ374" i="1"/>
  <c r="BK374" i="1"/>
  <c r="BJ372" i="1"/>
  <c r="BK372" i="1"/>
  <c r="BJ369" i="1"/>
  <c r="BK369" i="1"/>
  <c r="BJ365" i="1"/>
  <c r="BK365" i="1"/>
  <c r="BJ361" i="1"/>
  <c r="BK361" i="1"/>
  <c r="BJ360" i="1"/>
  <c r="BK360" i="1"/>
  <c r="BJ356" i="1"/>
  <c r="BK356" i="1"/>
  <c r="BJ352" i="1"/>
  <c r="BK352" i="1"/>
  <c r="BJ349" i="1"/>
  <c r="BK349" i="1"/>
  <c r="BJ347" i="1"/>
  <c r="BK347" i="1"/>
  <c r="BJ344" i="1"/>
  <c r="BK344" i="1"/>
  <c r="BJ340" i="1"/>
  <c r="BK340" i="1"/>
  <c r="BJ333" i="1"/>
  <c r="BK333" i="1"/>
  <c r="BJ331" i="1"/>
  <c r="BK331" i="1"/>
  <c r="BJ327" i="1"/>
  <c r="BK327" i="1"/>
  <c r="BJ326" i="1"/>
  <c r="BK326" i="1"/>
  <c r="BJ325" i="1"/>
  <c r="BK325" i="1"/>
  <c r="BJ324" i="1"/>
  <c r="BK324" i="1"/>
  <c r="BJ323" i="1"/>
  <c r="BK323" i="1"/>
  <c r="BJ321" i="1"/>
  <c r="BK321" i="1"/>
  <c r="BJ320" i="1"/>
  <c r="BK320" i="1"/>
  <c r="BJ318" i="1"/>
  <c r="BK318" i="1"/>
  <c r="BJ317" i="1"/>
  <c r="BK317" i="1"/>
  <c r="BJ315" i="1"/>
  <c r="BK315" i="1"/>
  <c r="BJ312" i="1"/>
  <c r="BK312" i="1"/>
  <c r="BJ311" i="1"/>
  <c r="BK311" i="1"/>
  <c r="BJ309" i="1"/>
  <c r="BK309" i="1"/>
  <c r="BJ308" i="1"/>
  <c r="BK308" i="1"/>
  <c r="BJ307" i="1"/>
  <c r="BK307" i="1"/>
  <c r="BJ306" i="1"/>
  <c r="BK306" i="1"/>
  <c r="BJ305" i="1"/>
  <c r="BK305" i="1"/>
  <c r="BJ304" i="1"/>
  <c r="BK304" i="1"/>
  <c r="BJ303" i="1"/>
  <c r="BK303" i="1"/>
  <c r="BJ302" i="1"/>
  <c r="BK302" i="1"/>
  <c r="BJ301" i="1"/>
  <c r="BK301" i="1"/>
  <c r="BJ300" i="1"/>
  <c r="BK300" i="1"/>
  <c r="BJ297" i="1"/>
  <c r="BK297" i="1"/>
  <c r="BJ296" i="1"/>
  <c r="BK296" i="1"/>
  <c r="BJ295" i="1"/>
  <c r="BK295" i="1"/>
  <c r="BJ294" i="1"/>
  <c r="BK294" i="1"/>
  <c r="BJ293" i="1"/>
  <c r="BK293" i="1"/>
  <c r="BJ292" i="1"/>
  <c r="BK292" i="1"/>
  <c r="BJ291" i="1"/>
  <c r="BK291" i="1"/>
  <c r="BJ290" i="1"/>
  <c r="BK290" i="1"/>
  <c r="BJ289" i="1"/>
  <c r="BK289" i="1"/>
  <c r="BJ288" i="1"/>
  <c r="BK288" i="1"/>
  <c r="BJ287" i="1"/>
  <c r="BK287" i="1"/>
  <c r="BJ285" i="1"/>
  <c r="BK285" i="1"/>
  <c r="BJ283" i="1"/>
  <c r="BK283" i="1"/>
  <c r="BJ281" i="1"/>
  <c r="BK281" i="1"/>
  <c r="BJ280" i="1"/>
  <c r="BK280" i="1"/>
  <c r="BJ279" i="1"/>
  <c r="BK279" i="1"/>
  <c r="BJ278" i="1"/>
  <c r="BK278" i="1"/>
  <c r="BJ276" i="1"/>
  <c r="BK276" i="1"/>
  <c r="BJ275" i="1"/>
  <c r="BK275" i="1"/>
  <c r="BJ274" i="1"/>
  <c r="BK274" i="1"/>
  <c r="BJ273" i="1"/>
  <c r="BK273" i="1"/>
  <c r="BJ272" i="1"/>
  <c r="BK272" i="1"/>
  <c r="BJ270" i="1"/>
  <c r="BK270" i="1"/>
  <c r="BJ269" i="1"/>
  <c r="BK269" i="1"/>
  <c r="BJ268" i="1"/>
  <c r="BK268" i="1"/>
  <c r="BJ267" i="1"/>
  <c r="BK267" i="1"/>
  <c r="BJ266" i="1"/>
  <c r="BK266" i="1"/>
  <c r="BJ265" i="1"/>
  <c r="BK265" i="1"/>
  <c r="BJ264" i="1"/>
  <c r="BK264" i="1"/>
  <c r="BJ263" i="1"/>
  <c r="BK263" i="1"/>
  <c r="BJ262" i="1"/>
  <c r="BK262" i="1"/>
  <c r="BJ261" i="1"/>
  <c r="BK261" i="1"/>
  <c r="BJ260" i="1"/>
  <c r="BK260" i="1"/>
  <c r="BJ259" i="1"/>
  <c r="BK259" i="1"/>
  <c r="BJ256" i="1"/>
  <c r="BK256" i="1"/>
  <c r="BJ255" i="1"/>
  <c r="BK255" i="1"/>
  <c r="BJ254" i="1"/>
  <c r="BK254" i="1"/>
  <c r="BJ253" i="1"/>
  <c r="BK253" i="1"/>
  <c r="BJ252" i="1"/>
  <c r="BK252" i="1"/>
  <c r="BJ250" i="1"/>
  <c r="BK250" i="1"/>
  <c r="BJ249" i="1"/>
  <c r="BK249" i="1"/>
  <c r="BJ248" i="1"/>
  <c r="BK248" i="1"/>
  <c r="BJ247" i="1"/>
  <c r="BK247" i="1"/>
  <c r="BJ246" i="1"/>
  <c r="BK246" i="1"/>
  <c r="BJ245" i="1"/>
  <c r="BK245" i="1"/>
  <c r="BJ243" i="1"/>
  <c r="BK243" i="1"/>
  <c r="BJ242" i="1"/>
  <c r="BK242" i="1"/>
  <c r="BJ241" i="1"/>
  <c r="BK241" i="1"/>
  <c r="BJ240" i="1"/>
  <c r="BK240" i="1"/>
  <c r="BJ239" i="1"/>
  <c r="BK239" i="1"/>
  <c r="BJ238" i="1"/>
  <c r="BK238" i="1"/>
  <c r="BJ235" i="1"/>
  <c r="BK235" i="1"/>
  <c r="BJ233" i="1"/>
  <c r="BK233" i="1"/>
  <c r="BJ232" i="1"/>
  <c r="BK232" i="1"/>
  <c r="BJ230" i="1"/>
  <c r="BK230" i="1"/>
  <c r="BJ229" i="1"/>
  <c r="BK229" i="1"/>
  <c r="BJ228" i="1"/>
  <c r="BK228" i="1"/>
  <c r="BJ227" i="1"/>
  <c r="BK227" i="1"/>
  <c r="BJ226" i="1"/>
  <c r="BK226" i="1"/>
  <c r="BJ224" i="1"/>
  <c r="BK224" i="1"/>
  <c r="BJ223" i="1"/>
  <c r="BK223" i="1"/>
  <c r="BJ221" i="1"/>
  <c r="BK221" i="1"/>
  <c r="BJ220" i="1"/>
  <c r="BK220" i="1"/>
  <c r="BJ219" i="1"/>
  <c r="BK219" i="1"/>
  <c r="BJ218" i="1"/>
  <c r="BK218" i="1"/>
  <c r="BJ217" i="1"/>
  <c r="BK217" i="1"/>
  <c r="BJ216" i="1"/>
  <c r="BK216" i="1"/>
  <c r="BJ215" i="1"/>
  <c r="BK215" i="1"/>
  <c r="BJ211" i="1"/>
  <c r="BK211" i="1"/>
  <c r="BJ210" i="1"/>
  <c r="BK210" i="1"/>
  <c r="BJ209" i="1"/>
  <c r="BK209" i="1"/>
  <c r="BJ208" i="1"/>
  <c r="BK208" i="1"/>
  <c r="BJ206" i="1"/>
  <c r="BK206" i="1"/>
  <c r="BK487" i="1"/>
  <c r="BK472" i="1"/>
  <c r="BK455" i="1"/>
  <c r="BK400" i="1"/>
  <c r="BJ513" i="1"/>
  <c r="BK513" i="1"/>
  <c r="BJ509" i="1"/>
  <c r="BK509" i="1"/>
  <c r="BJ499" i="1"/>
  <c r="BK499" i="1"/>
  <c r="BJ496" i="1"/>
  <c r="BK496" i="1"/>
  <c r="BJ493" i="1"/>
  <c r="BK493" i="1"/>
  <c r="BJ489" i="1"/>
  <c r="BK489" i="1"/>
  <c r="BJ485" i="1"/>
  <c r="BK485" i="1"/>
  <c r="BJ480" i="1"/>
  <c r="BK480" i="1"/>
  <c r="BJ477" i="1"/>
  <c r="BK477" i="1"/>
  <c r="BJ475" i="1"/>
  <c r="BK475" i="1"/>
  <c r="BH471" i="1"/>
  <c r="BK471" i="1"/>
  <c r="BJ465" i="1"/>
  <c r="BK465" i="1"/>
  <c r="BJ453" i="1"/>
  <c r="BK453" i="1"/>
  <c r="BJ449" i="1"/>
  <c r="BK449" i="1"/>
  <c r="BJ445" i="1"/>
  <c r="BK445" i="1"/>
  <c r="BJ441" i="1"/>
  <c r="BK441" i="1"/>
  <c r="BJ437" i="1"/>
  <c r="BK437" i="1"/>
  <c r="BJ433" i="1"/>
  <c r="BK433" i="1"/>
  <c r="BJ429" i="1"/>
  <c r="BK429" i="1"/>
  <c r="BJ426" i="1"/>
  <c r="BK426" i="1"/>
  <c r="BJ422" i="1"/>
  <c r="BK422" i="1"/>
  <c r="BJ417" i="1"/>
  <c r="BK417" i="1"/>
  <c r="BJ413" i="1"/>
  <c r="BK413" i="1"/>
  <c r="BH407" i="1"/>
  <c r="BK407" i="1"/>
  <c r="BJ404" i="1"/>
  <c r="BK404" i="1"/>
  <c r="BJ401" i="1"/>
  <c r="BK401" i="1"/>
  <c r="BJ396" i="1"/>
  <c r="BK396" i="1"/>
  <c r="BJ392" i="1"/>
  <c r="BK392" i="1"/>
  <c r="BJ382" i="1"/>
  <c r="BK382" i="1"/>
  <c r="BJ371" i="1"/>
  <c r="BK371" i="1"/>
  <c r="BJ368" i="1"/>
  <c r="BK368" i="1"/>
  <c r="BJ364" i="1"/>
  <c r="BK364" i="1"/>
  <c r="BJ357" i="1"/>
  <c r="BK357" i="1"/>
  <c r="BJ353" i="1"/>
  <c r="BK353" i="1"/>
  <c r="BJ348" i="1"/>
  <c r="BK348" i="1"/>
  <c r="BJ334" i="1"/>
  <c r="BK334" i="1"/>
  <c r="BJ329" i="1"/>
  <c r="BK329" i="1"/>
  <c r="BJ316" i="1"/>
  <c r="BK316" i="1"/>
  <c r="Q487" i="1"/>
  <c r="Q464" i="1"/>
  <c r="Q456" i="1"/>
  <c r="BD410" i="1"/>
  <c r="BE410" i="1" s="1"/>
  <c r="Q371" i="1"/>
  <c r="Q370" i="1"/>
  <c r="Q369" i="1"/>
  <c r="Q343" i="1"/>
  <c r="Q335" i="1"/>
  <c r="Q334" i="1"/>
  <c r="Q327" i="1"/>
  <c r="Q321" i="1"/>
  <c r="Q318" i="1"/>
  <c r="BK506" i="1"/>
  <c r="BK412" i="1"/>
  <c r="BK386" i="1"/>
  <c r="BJ501" i="1"/>
  <c r="BK501" i="1"/>
  <c r="BJ491" i="1"/>
  <c r="BK491" i="1"/>
  <c r="BJ488" i="1"/>
  <c r="BK488" i="1"/>
  <c r="BH479" i="1"/>
  <c r="BK479" i="1"/>
  <c r="BJ469" i="1"/>
  <c r="BK469" i="1"/>
  <c r="BJ466" i="1"/>
  <c r="BK466" i="1"/>
  <c r="BJ462" i="1"/>
  <c r="BK462" i="1"/>
  <c r="BJ460" i="1"/>
  <c r="BK460" i="1"/>
  <c r="BJ450" i="1"/>
  <c r="BK450" i="1"/>
  <c r="BH447" i="1"/>
  <c r="BK447" i="1"/>
  <c r="BJ438" i="1"/>
  <c r="BK438" i="1"/>
  <c r="BJ434" i="1"/>
  <c r="BK434" i="1"/>
  <c r="BJ430" i="1"/>
  <c r="BK430" i="1"/>
  <c r="BJ419" i="1"/>
  <c r="BK419" i="1"/>
  <c r="BH415" i="1"/>
  <c r="BK415" i="1"/>
  <c r="BJ406" i="1"/>
  <c r="BK406" i="1"/>
  <c r="BJ402" i="1"/>
  <c r="BK402" i="1"/>
  <c r="BJ398" i="1"/>
  <c r="BK398" i="1"/>
  <c r="BJ394" i="1"/>
  <c r="BK394" i="1"/>
  <c r="BH391" i="1"/>
  <c r="BK391" i="1"/>
  <c r="BJ388" i="1"/>
  <c r="BK388" i="1"/>
  <c r="BJ384" i="1"/>
  <c r="BK384" i="1"/>
  <c r="BJ380" i="1"/>
  <c r="BK380" i="1"/>
  <c r="BJ377" i="1"/>
  <c r="BK377" i="1"/>
  <c r="BJ373" i="1"/>
  <c r="BK373" i="1"/>
  <c r="BJ362" i="1"/>
  <c r="BK362" i="1"/>
  <c r="BJ358" i="1"/>
  <c r="BK358" i="1"/>
  <c r="BJ354" i="1"/>
  <c r="BK354" i="1"/>
  <c r="BJ350" i="1"/>
  <c r="BK350" i="1"/>
  <c r="BJ346" i="1"/>
  <c r="BK346" i="1"/>
  <c r="BJ342" i="1"/>
  <c r="BK342" i="1"/>
  <c r="BJ339" i="1"/>
  <c r="BK339" i="1"/>
  <c r="BJ328" i="1"/>
  <c r="BK328" i="1"/>
  <c r="BJ314" i="1"/>
  <c r="BK314" i="1"/>
  <c r="Q11" i="1"/>
  <c r="Q507" i="1"/>
  <c r="Q458" i="1"/>
  <c r="Q447" i="1"/>
  <c r="Q440" i="1"/>
  <c r="Q432" i="1"/>
  <c r="Q420" i="1"/>
  <c r="Q416" i="1"/>
  <c r="BD412" i="1"/>
  <c r="BE412" i="1" s="1"/>
  <c r="BD403" i="1"/>
  <c r="BE403" i="1" s="1"/>
  <c r="Q396" i="1"/>
  <c r="Q18" i="1"/>
  <c r="Q10" i="1"/>
  <c r="BK511" i="1"/>
  <c r="BK366" i="1"/>
  <c r="Q13" i="1"/>
  <c r="Q12" i="1"/>
  <c r="BJ512" i="1"/>
  <c r="BK512" i="1"/>
  <c r="BJ507" i="1"/>
  <c r="BK507" i="1"/>
  <c r="BJ504" i="1"/>
  <c r="BK504" i="1"/>
  <c r="BJ494" i="1"/>
  <c r="BK494" i="1"/>
  <c r="BJ486" i="1"/>
  <c r="BK486" i="1"/>
  <c r="BJ483" i="1"/>
  <c r="BK483" i="1"/>
  <c r="BJ473" i="1"/>
  <c r="BK473" i="1"/>
  <c r="BJ468" i="1"/>
  <c r="BK468" i="1"/>
  <c r="BJ464" i="1"/>
  <c r="BK464" i="1"/>
  <c r="BJ461" i="1"/>
  <c r="BK461" i="1"/>
  <c r="BJ458" i="1"/>
  <c r="BK458" i="1"/>
  <c r="BJ454" i="1"/>
  <c r="BK454" i="1"/>
  <c r="BJ451" i="1"/>
  <c r="BK451" i="1"/>
  <c r="BJ446" i="1"/>
  <c r="BK446" i="1"/>
  <c r="BJ443" i="1"/>
  <c r="BK443" i="1"/>
  <c r="BH439" i="1"/>
  <c r="BK439" i="1"/>
  <c r="BJ435" i="1"/>
  <c r="BK435" i="1"/>
  <c r="BH431" i="1"/>
  <c r="BK431" i="1"/>
  <c r="BJ428" i="1"/>
  <c r="BK428" i="1"/>
  <c r="BJ424" i="1"/>
  <c r="BK424" i="1"/>
  <c r="BJ420" i="1"/>
  <c r="BK420" i="1"/>
  <c r="BJ416" i="1"/>
  <c r="BK416" i="1"/>
  <c r="BJ408" i="1"/>
  <c r="BK408" i="1"/>
  <c r="BH399" i="1"/>
  <c r="BK399" i="1"/>
  <c r="BJ395" i="1"/>
  <c r="BK395" i="1"/>
  <c r="BJ387" i="1"/>
  <c r="BK387" i="1"/>
  <c r="BH383" i="1"/>
  <c r="BK383" i="1"/>
  <c r="BJ379" i="1"/>
  <c r="BK379" i="1"/>
  <c r="BH375" i="1"/>
  <c r="BK375" i="1"/>
  <c r="BJ370" i="1"/>
  <c r="BK370" i="1"/>
  <c r="BH367" i="1"/>
  <c r="BK367" i="1"/>
  <c r="BJ363" i="1"/>
  <c r="BK363" i="1"/>
  <c r="BH359" i="1"/>
  <c r="BK359" i="1"/>
  <c r="BJ355" i="1"/>
  <c r="BK355" i="1"/>
  <c r="BH351" i="1"/>
  <c r="BK351" i="1"/>
  <c r="BJ345" i="1"/>
  <c r="BK345" i="1"/>
  <c r="BJ341" i="1"/>
  <c r="BK341" i="1"/>
  <c r="BJ338" i="1"/>
  <c r="BK338" i="1"/>
  <c r="BJ335" i="1"/>
  <c r="BK335" i="1"/>
  <c r="BJ330" i="1"/>
  <c r="BK330" i="1"/>
  <c r="BJ14" i="1"/>
  <c r="BK14" i="1"/>
  <c r="Q503" i="1"/>
  <c r="BD476" i="1"/>
  <c r="BE476" i="1" s="1"/>
  <c r="Q468" i="1"/>
  <c r="Q457" i="1"/>
  <c r="Q451" i="1"/>
  <c r="Q448" i="1"/>
  <c r="Q441" i="1"/>
  <c r="Q439" i="1"/>
  <c r="Q436" i="1"/>
  <c r="Q419" i="1"/>
  <c r="Q9" i="1"/>
  <c r="BK12" i="1"/>
  <c r="BK498" i="1"/>
  <c r="BK444" i="1"/>
  <c r="BK427" i="1"/>
  <c r="BK410" i="1"/>
  <c r="Q8" i="1"/>
  <c r="BK503" i="1"/>
  <c r="BK425" i="1"/>
  <c r="BK236" i="1"/>
  <c r="Q16" i="1"/>
  <c r="BJ11" i="1"/>
  <c r="BK11" i="1"/>
  <c r="Q15" i="1"/>
  <c r="BJ18" i="1"/>
  <c r="BK18" i="1"/>
  <c r="BJ10" i="1"/>
  <c r="BK10" i="1"/>
  <c r="BK490" i="1"/>
  <c r="BK476" i="1"/>
  <c r="BK459" i="1"/>
  <c r="BK442" i="1"/>
  <c r="BK393" i="1"/>
  <c r="BJ205" i="1"/>
  <c r="BK205" i="1"/>
  <c r="BJ204" i="1"/>
  <c r="BK204" i="1"/>
  <c r="BJ203" i="1"/>
  <c r="BK203" i="1"/>
  <c r="BJ202" i="1"/>
  <c r="BK202" i="1"/>
  <c r="BJ201" i="1"/>
  <c r="BK201" i="1"/>
  <c r="BJ200" i="1"/>
  <c r="BK200" i="1"/>
  <c r="BJ199" i="1"/>
  <c r="BK199" i="1"/>
  <c r="BJ198" i="1"/>
  <c r="BK198" i="1"/>
  <c r="BJ197" i="1"/>
  <c r="BK197" i="1"/>
  <c r="BJ196" i="1"/>
  <c r="BK196" i="1"/>
  <c r="BJ195" i="1"/>
  <c r="BK195" i="1"/>
  <c r="BJ191" i="1"/>
  <c r="BK191" i="1"/>
  <c r="BJ187" i="1"/>
  <c r="BK187" i="1"/>
  <c r="BJ186" i="1"/>
  <c r="BK186" i="1"/>
  <c r="BJ185" i="1"/>
  <c r="BK185" i="1"/>
  <c r="BJ182" i="1"/>
  <c r="BK182" i="1"/>
  <c r="BJ181" i="1"/>
  <c r="BK181" i="1"/>
  <c r="BJ180" i="1"/>
  <c r="BK180" i="1"/>
  <c r="BJ179" i="1"/>
  <c r="BK179" i="1"/>
  <c r="BJ177" i="1"/>
  <c r="BK177" i="1"/>
  <c r="BJ176" i="1"/>
  <c r="BK176" i="1"/>
  <c r="BJ175" i="1"/>
  <c r="BK175" i="1"/>
  <c r="BJ174" i="1"/>
  <c r="BK174" i="1"/>
  <c r="BH173" i="1"/>
  <c r="BK173" i="1"/>
  <c r="BH172" i="1"/>
  <c r="BK172" i="1"/>
  <c r="BH171" i="1"/>
  <c r="BK171" i="1"/>
  <c r="BH170" i="1"/>
  <c r="BK170" i="1"/>
  <c r="BH167" i="1"/>
  <c r="BK167" i="1"/>
  <c r="BH166" i="1"/>
  <c r="BK166" i="1"/>
  <c r="BH165" i="1"/>
  <c r="BK165" i="1"/>
  <c r="BH163" i="1"/>
  <c r="BK163" i="1"/>
  <c r="BH162" i="1"/>
  <c r="BK162" i="1"/>
  <c r="BH161" i="1"/>
  <c r="BK161" i="1"/>
  <c r="BI160" i="1"/>
  <c r="BK160" i="1"/>
  <c r="BH159" i="1"/>
  <c r="BK159" i="1"/>
  <c r="BH158" i="1"/>
  <c r="BK158" i="1"/>
  <c r="BH157" i="1"/>
  <c r="BK157" i="1"/>
  <c r="BH155" i="1"/>
  <c r="BK155" i="1"/>
  <c r="BH152" i="1"/>
  <c r="BK152" i="1"/>
  <c r="BH149" i="1"/>
  <c r="BK149" i="1"/>
  <c r="BH148" i="1"/>
  <c r="BK148" i="1"/>
  <c r="BH146" i="1"/>
  <c r="BK146" i="1"/>
  <c r="BH145" i="1"/>
  <c r="BK145" i="1"/>
  <c r="BH144" i="1"/>
  <c r="BK144" i="1"/>
  <c r="BH142" i="1"/>
  <c r="BK142" i="1"/>
  <c r="BH141" i="1"/>
  <c r="BK141" i="1"/>
  <c r="BH140" i="1"/>
  <c r="BK140" i="1"/>
  <c r="BH137" i="1"/>
  <c r="BK137" i="1"/>
  <c r="BH136" i="1"/>
  <c r="BK136" i="1"/>
  <c r="BH135" i="1"/>
  <c r="BK135" i="1"/>
  <c r="BH133" i="1"/>
  <c r="BK133" i="1"/>
  <c r="BJ132" i="1"/>
  <c r="BK132" i="1"/>
  <c r="BH131" i="1"/>
  <c r="BK131" i="1"/>
  <c r="BH130" i="1"/>
  <c r="BK130" i="1"/>
  <c r="BH129" i="1"/>
  <c r="BK129" i="1"/>
  <c r="BH128" i="1"/>
  <c r="BK128" i="1"/>
  <c r="BH127" i="1"/>
  <c r="BK127" i="1"/>
  <c r="BH125" i="1"/>
  <c r="BK125" i="1"/>
  <c r="BH124" i="1"/>
  <c r="BK124" i="1"/>
  <c r="BH121" i="1"/>
  <c r="BK121" i="1"/>
  <c r="BH119" i="1"/>
  <c r="BK119" i="1"/>
  <c r="BH117" i="1"/>
  <c r="BK117" i="1"/>
  <c r="BH116" i="1"/>
  <c r="BK116" i="1"/>
  <c r="BH115" i="1"/>
  <c r="BK115" i="1"/>
  <c r="BH113" i="1"/>
  <c r="BK113" i="1"/>
  <c r="BJ112" i="1"/>
  <c r="BK112" i="1"/>
  <c r="BH111" i="1"/>
  <c r="BK111" i="1"/>
  <c r="BH109" i="1"/>
  <c r="BK109" i="1"/>
  <c r="BH107" i="1"/>
  <c r="BK107" i="1"/>
  <c r="BH106" i="1"/>
  <c r="BK106" i="1"/>
  <c r="BH104" i="1"/>
  <c r="BK104" i="1"/>
  <c r="BH103" i="1"/>
  <c r="BK103" i="1"/>
  <c r="BH101" i="1"/>
  <c r="BK101" i="1"/>
  <c r="BH99" i="1"/>
  <c r="BK99" i="1"/>
  <c r="BH98" i="1"/>
  <c r="BK98" i="1"/>
  <c r="BH97" i="1"/>
  <c r="BK97" i="1"/>
  <c r="BH96" i="1"/>
  <c r="BK96" i="1"/>
  <c r="BH95" i="1"/>
  <c r="BK95" i="1"/>
  <c r="BH94" i="1"/>
  <c r="BK94" i="1"/>
  <c r="BJ93" i="1"/>
  <c r="BK93" i="1"/>
  <c r="BH91" i="1"/>
  <c r="BK91" i="1"/>
  <c r="BH90" i="1"/>
  <c r="BK90" i="1"/>
  <c r="BH88" i="1"/>
  <c r="BK88" i="1"/>
  <c r="BH86" i="1"/>
  <c r="BK86" i="1"/>
  <c r="BH84" i="1"/>
  <c r="BK84" i="1"/>
  <c r="BH80" i="1"/>
  <c r="BK80" i="1"/>
  <c r="BH77" i="1"/>
  <c r="BK77" i="1"/>
  <c r="BH76" i="1"/>
  <c r="BK76" i="1"/>
  <c r="BH75" i="1"/>
  <c r="BK75" i="1"/>
  <c r="BH74" i="1"/>
  <c r="BK74" i="1"/>
  <c r="BH73" i="1"/>
  <c r="BK73" i="1"/>
  <c r="BH72" i="1"/>
  <c r="BK72" i="1"/>
  <c r="BH70" i="1"/>
  <c r="BK70" i="1"/>
  <c r="BH68" i="1"/>
  <c r="BK68" i="1"/>
  <c r="BH67" i="1"/>
  <c r="BK67" i="1"/>
  <c r="BH66" i="1"/>
  <c r="BK66" i="1"/>
  <c r="BI65" i="1"/>
  <c r="BK65" i="1"/>
  <c r="BH63" i="1"/>
  <c r="BK63" i="1"/>
  <c r="BH62" i="1"/>
  <c r="BK62" i="1"/>
  <c r="BH61" i="1"/>
  <c r="BK61" i="1"/>
  <c r="BH60" i="1"/>
  <c r="BK60" i="1"/>
  <c r="BH59" i="1"/>
  <c r="BK59" i="1"/>
  <c r="BJ58" i="1"/>
  <c r="BK58" i="1"/>
  <c r="BH56" i="1"/>
  <c r="BK56" i="1"/>
  <c r="BH55" i="1"/>
  <c r="BK55" i="1"/>
  <c r="BH54" i="1"/>
  <c r="BK54" i="1"/>
  <c r="BH53" i="1"/>
  <c r="BK53" i="1"/>
  <c r="BH52" i="1"/>
  <c r="BK52" i="1"/>
  <c r="BJ50" i="1"/>
  <c r="BK50" i="1"/>
  <c r="BH47" i="1"/>
  <c r="BK47" i="1"/>
  <c r="BH46" i="1"/>
  <c r="BK46" i="1"/>
  <c r="BH45" i="1"/>
  <c r="BK45" i="1"/>
  <c r="BH44" i="1"/>
  <c r="BK44" i="1"/>
  <c r="BH43" i="1"/>
  <c r="BK43" i="1"/>
  <c r="BI37" i="1"/>
  <c r="BK37" i="1"/>
  <c r="BH36" i="1"/>
  <c r="BK36" i="1"/>
  <c r="BH31" i="1"/>
  <c r="BK31" i="1"/>
  <c r="BH30" i="1"/>
  <c r="BK30" i="1"/>
  <c r="BH29" i="1"/>
  <c r="BK29" i="1"/>
  <c r="BH26" i="1"/>
  <c r="BK26" i="1"/>
  <c r="BH25" i="1"/>
  <c r="BK25" i="1"/>
  <c r="BJ24" i="1"/>
  <c r="BK24" i="1"/>
  <c r="BJ23" i="1"/>
  <c r="BK23" i="1"/>
  <c r="BH20" i="1"/>
  <c r="BK20" i="1"/>
  <c r="Q317" i="1"/>
  <c r="Q301" i="1"/>
  <c r="Q277" i="1"/>
  <c r="Q273" i="1"/>
  <c r="Q269" i="1"/>
  <c r="Q266" i="1"/>
  <c r="Q261" i="1"/>
  <c r="Q253" i="1"/>
  <c r="Q245" i="1"/>
  <c r="Q242" i="1"/>
  <c r="Q241" i="1"/>
  <c r="Q226" i="1"/>
  <c r="Q218" i="1"/>
  <c r="Q193" i="1"/>
  <c r="Q177" i="1"/>
  <c r="Q161" i="1"/>
  <c r="Q141" i="1"/>
  <c r="Q137" i="1"/>
  <c r="Q131" i="1"/>
  <c r="Q129" i="1"/>
  <c r="Q117" i="1"/>
  <c r="Q108" i="1"/>
  <c r="Q106" i="1"/>
  <c r="Q99" i="1"/>
  <c r="Q98" i="1"/>
  <c r="Q95" i="1"/>
  <c r="Q89" i="1"/>
  <c r="Q79" i="1"/>
  <c r="Q77" i="1"/>
  <c r="Q69" i="1"/>
  <c r="Q62" i="1"/>
  <c r="Q60" i="1"/>
  <c r="Q46" i="1"/>
  <c r="Q45" i="1"/>
  <c r="Q44" i="1"/>
  <c r="Q43" i="1"/>
  <c r="Q38" i="1"/>
  <c r="Q30" i="1"/>
  <c r="BK151" i="1"/>
  <c r="BI12" i="1"/>
  <c r="BJ190" i="1"/>
  <c r="BH134" i="1"/>
  <c r="BH123" i="1"/>
  <c r="BH92" i="1"/>
  <c r="BI69" i="1"/>
  <c r="BJ337" i="1"/>
  <c r="BJ332" i="1"/>
  <c r="BJ322" i="1"/>
  <c r="BJ313" i="1"/>
  <c r="BJ299" i="1"/>
  <c r="BJ284" i="1"/>
  <c r="BJ282" i="1"/>
  <c r="BJ277" i="1"/>
  <c r="BJ271" i="1"/>
  <c r="BJ258" i="1"/>
  <c r="BJ251" i="1"/>
  <c r="BJ244" i="1"/>
  <c r="BJ237" i="1"/>
  <c r="BJ225" i="1"/>
  <c r="BJ222" i="1"/>
  <c r="BJ214" i="1"/>
  <c r="BJ188" i="1"/>
  <c r="BH168" i="1"/>
  <c r="BJ156" i="1"/>
  <c r="BH147" i="1"/>
  <c r="BH139" i="1"/>
  <c r="BH126" i="1"/>
  <c r="BI89" i="1"/>
  <c r="BH79" i="1"/>
  <c r="BH64" i="1"/>
  <c r="BH21" i="1"/>
  <c r="BJ7" i="1"/>
  <c r="BJ234" i="1"/>
  <c r="BJ231" i="1"/>
  <c r="BJ192" i="1"/>
  <c r="BJ189" i="1"/>
  <c r="BH120" i="1"/>
  <c r="BH114" i="1"/>
  <c r="BH102" i="1"/>
  <c r="BH85" i="1"/>
  <c r="BH71" i="1"/>
  <c r="BH57" i="1"/>
  <c r="BH51" i="1"/>
  <c r="BH42" i="1"/>
  <c r="BH78" i="1"/>
  <c r="BJ48" i="1"/>
  <c r="BH39" i="1"/>
  <c r="BH33" i="1"/>
  <c r="BI178" i="1"/>
  <c r="BH150" i="1"/>
  <c r="BH105" i="1"/>
  <c r="BH100" i="1"/>
  <c r="BH83" i="1"/>
  <c r="BH40" i="1"/>
  <c r="BH19" i="1"/>
  <c r="BJ17" i="1"/>
  <c r="BH343" i="1"/>
  <c r="BJ336" i="1"/>
  <c r="BJ319" i="1"/>
  <c r="BJ310" i="1"/>
  <c r="BJ298" i="1"/>
  <c r="BJ286" i="1"/>
  <c r="BJ257" i="1"/>
  <c r="BJ213" i="1"/>
  <c r="BJ212" i="1"/>
  <c r="BJ207" i="1"/>
  <c r="BJ194" i="1"/>
  <c r="BJ193" i="1"/>
  <c r="BH164" i="1"/>
  <c r="BH154" i="1"/>
  <c r="BH153" i="1"/>
  <c r="BH138" i="1"/>
  <c r="BH122" i="1"/>
  <c r="BH118" i="1"/>
  <c r="BH110" i="1"/>
  <c r="BH81" i="1"/>
  <c r="BH38" i="1"/>
  <c r="BH35" i="1"/>
  <c r="BH32" i="1"/>
  <c r="BH27" i="1"/>
  <c r="BH22" i="1"/>
  <c r="BI9" i="1"/>
  <c r="BJ169" i="1"/>
  <c r="BH143" i="1"/>
  <c r="BI108" i="1"/>
  <c r="BH87" i="1"/>
  <c r="BJ82" i="1"/>
  <c r="BH49" i="1"/>
  <c r="BH41" i="1"/>
  <c r="BH34" i="1"/>
  <c r="BH28" i="1"/>
  <c r="BK7" i="1"/>
  <c r="BJ135" i="1"/>
  <c r="BJ127" i="1"/>
  <c r="BJ71" i="1"/>
  <c r="BJ63" i="1"/>
  <c r="BJ119" i="1"/>
  <c r="BJ55" i="1"/>
  <c r="BJ111" i="1"/>
  <c r="BJ47" i="1"/>
  <c r="BJ167" i="1"/>
  <c r="BJ103" i="1"/>
  <c r="BJ39" i="1"/>
  <c r="BJ159" i="1"/>
  <c r="BJ95" i="1"/>
  <c r="BJ31" i="1"/>
  <c r="BJ151" i="1"/>
  <c r="BJ87" i="1"/>
  <c r="BJ143" i="1"/>
  <c r="BJ79" i="1"/>
  <c r="BJ503" i="1"/>
  <c r="BJ439" i="1"/>
  <c r="BJ375" i="1"/>
  <c r="BJ495" i="1"/>
  <c r="BJ431" i="1"/>
  <c r="BJ367" i="1"/>
  <c r="BI13" i="1"/>
  <c r="BJ13" i="1"/>
  <c r="BJ487" i="1"/>
  <c r="BJ423" i="1"/>
  <c r="BJ359" i="1"/>
  <c r="BJ479" i="1"/>
  <c r="BJ415" i="1"/>
  <c r="BJ351" i="1"/>
  <c r="BJ471" i="1"/>
  <c r="BJ407" i="1"/>
  <c r="BJ343" i="1"/>
  <c r="BJ463" i="1"/>
  <c r="BJ399" i="1"/>
  <c r="BI16" i="1"/>
  <c r="BJ16" i="1"/>
  <c r="BI8" i="1"/>
  <c r="BJ8" i="1"/>
  <c r="BJ455" i="1"/>
  <c r="BJ391" i="1"/>
  <c r="BI184" i="1"/>
  <c r="BJ184" i="1"/>
  <c r="BI183" i="1"/>
  <c r="BJ183" i="1"/>
  <c r="BJ511" i="1"/>
  <c r="BJ447" i="1"/>
  <c r="BJ383" i="1"/>
  <c r="BJ166" i="1"/>
  <c r="BJ158" i="1"/>
  <c r="BJ150" i="1"/>
  <c r="BJ142" i="1"/>
  <c r="BJ134" i="1"/>
  <c r="BJ126" i="1"/>
  <c r="BJ118" i="1"/>
  <c r="BJ110" i="1"/>
  <c r="BJ102" i="1"/>
  <c r="BJ94" i="1"/>
  <c r="BJ86" i="1"/>
  <c r="BJ78" i="1"/>
  <c r="BJ70" i="1"/>
  <c r="BJ62" i="1"/>
  <c r="BJ54" i="1"/>
  <c r="BJ46" i="1"/>
  <c r="BJ38" i="1"/>
  <c r="BJ30" i="1"/>
  <c r="BJ22" i="1"/>
  <c r="BJ173" i="1"/>
  <c r="BJ165" i="1"/>
  <c r="BJ157" i="1"/>
  <c r="BJ149" i="1"/>
  <c r="BJ141" i="1"/>
  <c r="BJ133" i="1"/>
  <c r="BJ125" i="1"/>
  <c r="BJ117" i="1"/>
  <c r="BJ109" i="1"/>
  <c r="BJ101" i="1"/>
  <c r="BJ85" i="1"/>
  <c r="BJ77" i="1"/>
  <c r="BJ69" i="1"/>
  <c r="BJ61" i="1"/>
  <c r="BJ53" i="1"/>
  <c r="BJ45" i="1"/>
  <c r="BJ37" i="1"/>
  <c r="BJ29" i="1"/>
  <c r="BJ21" i="1"/>
  <c r="BJ172" i="1"/>
  <c r="BJ164" i="1"/>
  <c r="BJ148" i="1"/>
  <c r="BJ140" i="1"/>
  <c r="BJ124" i="1"/>
  <c r="BJ116" i="1"/>
  <c r="BJ108" i="1"/>
  <c r="BJ100" i="1"/>
  <c r="BJ92" i="1"/>
  <c r="BJ84" i="1"/>
  <c r="BJ76" i="1"/>
  <c r="BJ68" i="1"/>
  <c r="BJ60" i="1"/>
  <c r="BJ52" i="1"/>
  <c r="BJ44" i="1"/>
  <c r="BJ36" i="1"/>
  <c r="BJ28" i="1"/>
  <c r="BJ20" i="1"/>
  <c r="BJ12" i="1"/>
  <c r="BJ171" i="1"/>
  <c r="BJ163" i="1"/>
  <c r="BJ155" i="1"/>
  <c r="BJ147" i="1"/>
  <c r="BJ139" i="1"/>
  <c r="BJ131" i="1"/>
  <c r="BJ123" i="1"/>
  <c r="BJ115" i="1"/>
  <c r="BJ107" i="1"/>
  <c r="BJ99" i="1"/>
  <c r="BJ91" i="1"/>
  <c r="BJ83" i="1"/>
  <c r="BJ75" i="1"/>
  <c r="BJ67" i="1"/>
  <c r="BJ59" i="1"/>
  <c r="BJ51" i="1"/>
  <c r="BJ43" i="1"/>
  <c r="BJ35" i="1"/>
  <c r="BJ27" i="1"/>
  <c r="BJ19" i="1"/>
  <c r="BJ178" i="1"/>
  <c r="BJ170" i="1"/>
  <c r="BJ162" i="1"/>
  <c r="BJ154" i="1"/>
  <c r="BJ146" i="1"/>
  <c r="BJ138" i="1"/>
  <c r="BJ130" i="1"/>
  <c r="BJ122" i="1"/>
  <c r="BJ114" i="1"/>
  <c r="BJ106" i="1"/>
  <c r="BJ98" i="1"/>
  <c r="BJ90" i="1"/>
  <c r="BJ74" i="1"/>
  <c r="BJ66" i="1"/>
  <c r="BJ42" i="1"/>
  <c r="BJ34" i="1"/>
  <c r="BJ26" i="1"/>
  <c r="BJ161" i="1"/>
  <c r="BJ153" i="1"/>
  <c r="BJ145" i="1"/>
  <c r="BJ137" i="1"/>
  <c r="BJ129" i="1"/>
  <c r="BJ121" i="1"/>
  <c r="BJ113" i="1"/>
  <c r="BJ105" i="1"/>
  <c r="BJ97" i="1"/>
  <c r="BJ89" i="1"/>
  <c r="BJ81" i="1"/>
  <c r="BJ73" i="1"/>
  <c r="BJ65" i="1"/>
  <c r="BJ57" i="1"/>
  <c r="BJ49" i="1"/>
  <c r="BJ41" i="1"/>
  <c r="BJ33" i="1"/>
  <c r="BJ25" i="1"/>
  <c r="BJ9" i="1"/>
  <c r="BJ168" i="1"/>
  <c r="BJ160" i="1"/>
  <c r="BJ152" i="1"/>
  <c r="BJ144" i="1"/>
  <c r="BJ136" i="1"/>
  <c r="BJ128" i="1"/>
  <c r="BJ120" i="1"/>
  <c r="BJ104" i="1"/>
  <c r="BJ96" i="1"/>
  <c r="BJ88" i="1"/>
  <c r="BJ80" i="1"/>
  <c r="BJ72" i="1"/>
  <c r="BJ64" i="1"/>
  <c r="BJ56" i="1"/>
  <c r="BJ40" i="1"/>
  <c r="BJ32" i="1"/>
  <c r="BH169" i="1"/>
  <c r="BH156" i="1"/>
  <c r="BH132" i="1"/>
  <c r="BH112" i="1"/>
  <c r="BH93" i="1"/>
  <c r="BH82" i="1"/>
  <c r="BH58" i="1"/>
  <c r="BH50" i="1"/>
  <c r="BI48" i="1"/>
  <c r="BI24" i="1"/>
  <c r="BH23" i="1"/>
  <c r="BI143" i="1"/>
  <c r="BI79" i="1"/>
  <c r="BI23" i="1"/>
  <c r="BI135" i="1"/>
  <c r="BI71" i="1"/>
  <c r="BI127" i="1"/>
  <c r="BI63" i="1"/>
  <c r="BI119" i="1"/>
  <c r="BI55" i="1"/>
  <c r="BI111" i="1"/>
  <c r="BI47" i="1"/>
  <c r="BI167" i="1"/>
  <c r="BI103" i="1"/>
  <c r="BI39" i="1"/>
  <c r="BI159" i="1"/>
  <c r="BI95" i="1"/>
  <c r="BI31" i="1"/>
  <c r="BI151" i="1"/>
  <c r="BI87" i="1"/>
  <c r="BH15" i="1"/>
  <c r="BI15" i="1"/>
  <c r="BH509" i="1"/>
  <c r="BI509" i="1"/>
  <c r="BH506" i="1"/>
  <c r="BI506" i="1"/>
  <c r="BH500" i="1"/>
  <c r="BI500" i="1"/>
  <c r="BH498" i="1"/>
  <c r="BI498" i="1"/>
  <c r="BH496" i="1"/>
  <c r="BI496" i="1"/>
  <c r="BH493" i="1"/>
  <c r="BI493" i="1"/>
  <c r="BH490" i="1"/>
  <c r="BI490" i="1"/>
  <c r="BH488" i="1"/>
  <c r="BI488" i="1"/>
  <c r="BH485" i="1"/>
  <c r="BI485" i="1"/>
  <c r="BH482" i="1"/>
  <c r="BI482" i="1"/>
  <c r="BH481" i="1"/>
  <c r="BI481" i="1"/>
  <c r="BH478" i="1"/>
  <c r="BI478" i="1"/>
  <c r="BH476" i="1"/>
  <c r="BI476" i="1"/>
  <c r="BH474" i="1"/>
  <c r="BI474" i="1"/>
  <c r="BH472" i="1"/>
  <c r="BI472" i="1"/>
  <c r="BH469" i="1"/>
  <c r="BI469" i="1"/>
  <c r="BH466" i="1"/>
  <c r="BI466" i="1"/>
  <c r="BH461" i="1"/>
  <c r="BI461" i="1"/>
  <c r="BH458" i="1"/>
  <c r="BI458" i="1"/>
  <c r="BH452" i="1"/>
  <c r="BI452" i="1"/>
  <c r="BH450" i="1"/>
  <c r="BI450" i="1"/>
  <c r="BH445" i="1"/>
  <c r="BI445" i="1"/>
  <c r="BH442" i="1"/>
  <c r="BI442" i="1"/>
  <c r="BH440" i="1"/>
  <c r="BI440" i="1"/>
  <c r="BH437" i="1"/>
  <c r="BI437" i="1"/>
  <c r="BH434" i="1"/>
  <c r="BI434" i="1"/>
  <c r="BH432" i="1"/>
  <c r="BI432" i="1"/>
  <c r="BH429" i="1"/>
  <c r="BI429" i="1"/>
  <c r="BH426" i="1"/>
  <c r="BI426" i="1"/>
  <c r="BH424" i="1"/>
  <c r="BI424" i="1"/>
  <c r="BH421" i="1"/>
  <c r="BI421" i="1"/>
  <c r="BH418" i="1"/>
  <c r="BI418" i="1"/>
  <c r="BH413" i="1"/>
  <c r="BI413" i="1"/>
  <c r="BH410" i="1"/>
  <c r="BI410" i="1"/>
  <c r="BH408" i="1"/>
  <c r="BI408" i="1"/>
  <c r="BH405" i="1"/>
  <c r="BI405" i="1"/>
  <c r="BH404" i="1"/>
  <c r="BI404" i="1"/>
  <c r="BH401" i="1"/>
  <c r="BI401" i="1"/>
  <c r="BH398" i="1"/>
  <c r="BI398" i="1"/>
  <c r="BH396" i="1"/>
  <c r="BI396" i="1"/>
  <c r="BH394" i="1"/>
  <c r="BI394" i="1"/>
  <c r="BH392" i="1"/>
  <c r="BI392" i="1"/>
  <c r="BH389" i="1"/>
  <c r="BI389" i="1"/>
  <c r="BH387" i="1"/>
  <c r="BI387" i="1"/>
  <c r="BH385" i="1"/>
  <c r="BI385" i="1"/>
  <c r="BH382" i="1"/>
  <c r="BI382" i="1"/>
  <c r="BH380" i="1"/>
  <c r="BI380" i="1"/>
  <c r="BH377" i="1"/>
  <c r="BI377" i="1"/>
  <c r="BH374" i="1"/>
  <c r="BI374" i="1"/>
  <c r="BH372" i="1"/>
  <c r="BI372" i="1"/>
  <c r="BH369" i="1"/>
  <c r="BI369" i="1"/>
  <c r="BH366" i="1"/>
  <c r="BI366" i="1"/>
  <c r="BH14" i="1"/>
  <c r="BI14" i="1"/>
  <c r="BI503" i="1"/>
  <c r="BI439" i="1"/>
  <c r="BI375" i="1"/>
  <c r="BI495" i="1"/>
  <c r="BI431" i="1"/>
  <c r="BI367" i="1"/>
  <c r="BH11" i="1"/>
  <c r="BI11" i="1"/>
  <c r="BH512" i="1"/>
  <c r="BI512" i="1"/>
  <c r="BH508" i="1"/>
  <c r="BI508" i="1"/>
  <c r="BH505" i="1"/>
  <c r="BI505" i="1"/>
  <c r="BH502" i="1"/>
  <c r="BI502" i="1"/>
  <c r="BH499" i="1"/>
  <c r="BI499" i="1"/>
  <c r="BH492" i="1"/>
  <c r="BI492" i="1"/>
  <c r="BH489" i="1"/>
  <c r="BI489" i="1"/>
  <c r="BH486" i="1"/>
  <c r="BI486" i="1"/>
  <c r="BH483" i="1"/>
  <c r="BI483" i="1"/>
  <c r="BH480" i="1"/>
  <c r="BI480" i="1"/>
  <c r="BH477" i="1"/>
  <c r="BI477" i="1"/>
  <c r="BH473" i="1"/>
  <c r="BI473" i="1"/>
  <c r="BH470" i="1"/>
  <c r="BI470" i="1"/>
  <c r="BH467" i="1"/>
  <c r="BI467" i="1"/>
  <c r="BH464" i="1"/>
  <c r="BI464" i="1"/>
  <c r="BH460" i="1"/>
  <c r="BI460" i="1"/>
  <c r="BH457" i="1"/>
  <c r="BI457" i="1"/>
  <c r="BH454" i="1"/>
  <c r="BI454" i="1"/>
  <c r="BH451" i="1"/>
  <c r="BI451" i="1"/>
  <c r="BH448" i="1"/>
  <c r="BI448" i="1"/>
  <c r="BH444" i="1"/>
  <c r="BI444" i="1"/>
  <c r="BH441" i="1"/>
  <c r="BI441" i="1"/>
  <c r="BH438" i="1"/>
  <c r="BI438" i="1"/>
  <c r="BH435" i="1"/>
  <c r="BI435" i="1"/>
  <c r="BH427" i="1"/>
  <c r="BI427" i="1"/>
  <c r="BH419" i="1"/>
  <c r="BI419" i="1"/>
  <c r="BH416" i="1"/>
  <c r="BI416" i="1"/>
  <c r="BH412" i="1"/>
  <c r="BI412" i="1"/>
  <c r="BH409" i="1"/>
  <c r="BI409" i="1"/>
  <c r="BH406" i="1"/>
  <c r="BI406" i="1"/>
  <c r="BH402" i="1"/>
  <c r="BI402" i="1"/>
  <c r="BH400" i="1"/>
  <c r="BI400" i="1"/>
  <c r="BH395" i="1"/>
  <c r="BI395" i="1"/>
  <c r="BH390" i="1"/>
  <c r="BI390" i="1"/>
  <c r="BH386" i="1"/>
  <c r="BI386" i="1"/>
  <c r="BH378" i="1"/>
  <c r="BI378" i="1"/>
  <c r="BH371" i="1"/>
  <c r="BI371" i="1"/>
  <c r="BH365" i="1"/>
  <c r="BI365" i="1"/>
  <c r="BI487" i="1"/>
  <c r="BI423" i="1"/>
  <c r="BI359" i="1"/>
  <c r="BI479" i="1"/>
  <c r="BI415" i="1"/>
  <c r="BI351" i="1"/>
  <c r="BI471" i="1"/>
  <c r="BI407" i="1"/>
  <c r="BI343" i="1"/>
  <c r="BH17" i="1"/>
  <c r="BI17" i="1"/>
  <c r="BI463" i="1"/>
  <c r="BI399" i="1"/>
  <c r="BH18" i="1"/>
  <c r="BI18" i="1"/>
  <c r="BI455" i="1"/>
  <c r="BI391" i="1"/>
  <c r="BH10" i="1"/>
  <c r="BI10" i="1"/>
  <c r="BH513" i="1"/>
  <c r="BI513" i="1"/>
  <c r="BH510" i="1"/>
  <c r="BI510" i="1"/>
  <c r="BH507" i="1"/>
  <c r="BI507" i="1"/>
  <c r="BH504" i="1"/>
  <c r="BI504" i="1"/>
  <c r="BH501" i="1"/>
  <c r="BI501" i="1"/>
  <c r="BH497" i="1"/>
  <c r="BI497" i="1"/>
  <c r="BH494" i="1"/>
  <c r="BI494" i="1"/>
  <c r="BH491" i="1"/>
  <c r="BI491" i="1"/>
  <c r="BH484" i="1"/>
  <c r="BI484" i="1"/>
  <c r="BH475" i="1"/>
  <c r="BI475" i="1"/>
  <c r="BH468" i="1"/>
  <c r="BI468" i="1"/>
  <c r="BH465" i="1"/>
  <c r="BI465" i="1"/>
  <c r="BH462" i="1"/>
  <c r="BI462" i="1"/>
  <c r="BH459" i="1"/>
  <c r="BI459" i="1"/>
  <c r="BH456" i="1"/>
  <c r="BI456" i="1"/>
  <c r="BH453" i="1"/>
  <c r="BI453" i="1"/>
  <c r="BH449" i="1"/>
  <c r="BI449" i="1"/>
  <c r="BH446" i="1"/>
  <c r="BI446" i="1"/>
  <c r="BH443" i="1"/>
  <c r="BI443" i="1"/>
  <c r="BH436" i="1"/>
  <c r="BI436" i="1"/>
  <c r="BH433" i="1"/>
  <c r="BI433" i="1"/>
  <c r="BH430" i="1"/>
  <c r="BI430" i="1"/>
  <c r="BH428" i="1"/>
  <c r="BI428" i="1"/>
  <c r="BH425" i="1"/>
  <c r="BI425" i="1"/>
  <c r="BH422" i="1"/>
  <c r="BI422" i="1"/>
  <c r="BH420" i="1"/>
  <c r="BI420" i="1"/>
  <c r="BH417" i="1"/>
  <c r="BI417" i="1"/>
  <c r="BH414" i="1"/>
  <c r="BI414" i="1"/>
  <c r="BH411" i="1"/>
  <c r="BI411" i="1"/>
  <c r="BH403" i="1"/>
  <c r="BI403" i="1"/>
  <c r="BH397" i="1"/>
  <c r="BI397" i="1"/>
  <c r="BH393" i="1"/>
  <c r="BI393" i="1"/>
  <c r="BH388" i="1"/>
  <c r="BI388" i="1"/>
  <c r="BH384" i="1"/>
  <c r="BI384" i="1"/>
  <c r="BH381" i="1"/>
  <c r="BI381" i="1"/>
  <c r="BH379" i="1"/>
  <c r="BI379" i="1"/>
  <c r="BH376" i="1"/>
  <c r="BI376" i="1"/>
  <c r="BH373" i="1"/>
  <c r="BI373" i="1"/>
  <c r="BH370" i="1"/>
  <c r="BI370" i="1"/>
  <c r="BH368" i="1"/>
  <c r="BI368" i="1"/>
  <c r="BH364" i="1"/>
  <c r="BI364" i="1"/>
  <c r="BH363" i="1"/>
  <c r="BI363" i="1"/>
  <c r="BH362" i="1"/>
  <c r="BI362" i="1"/>
  <c r="BH361" i="1"/>
  <c r="BI361" i="1"/>
  <c r="BH360" i="1"/>
  <c r="BI360" i="1"/>
  <c r="BH358" i="1"/>
  <c r="BI358" i="1"/>
  <c r="BH357" i="1"/>
  <c r="BI357" i="1"/>
  <c r="BH356" i="1"/>
  <c r="BI356" i="1"/>
  <c r="BH355" i="1"/>
  <c r="BI355" i="1"/>
  <c r="BH354" i="1"/>
  <c r="BI354" i="1"/>
  <c r="BH353" i="1"/>
  <c r="BI353" i="1"/>
  <c r="BH352" i="1"/>
  <c r="BI352" i="1"/>
  <c r="BH350" i="1"/>
  <c r="BI350" i="1"/>
  <c r="BH349" i="1"/>
  <c r="BI349" i="1"/>
  <c r="BH348" i="1"/>
  <c r="BI348" i="1"/>
  <c r="BH347" i="1"/>
  <c r="BI347" i="1"/>
  <c r="BH346" i="1"/>
  <c r="BI346" i="1"/>
  <c r="BH345" i="1"/>
  <c r="BI345" i="1"/>
  <c r="BH344" i="1"/>
  <c r="BI344" i="1"/>
  <c r="BH342" i="1"/>
  <c r="BI342" i="1"/>
  <c r="BH341" i="1"/>
  <c r="BI341" i="1"/>
  <c r="BH340" i="1"/>
  <c r="BI340" i="1"/>
  <c r="BH339" i="1"/>
  <c r="BI339" i="1"/>
  <c r="BH338" i="1"/>
  <c r="BI338" i="1"/>
  <c r="BH337" i="1"/>
  <c r="BI337" i="1"/>
  <c r="BH336" i="1"/>
  <c r="BI336" i="1"/>
  <c r="BH335" i="1"/>
  <c r="BI335" i="1"/>
  <c r="BH334" i="1"/>
  <c r="BI334" i="1"/>
  <c r="BH333" i="1"/>
  <c r="BI333" i="1"/>
  <c r="BH332" i="1"/>
  <c r="BI332" i="1"/>
  <c r="BH331" i="1"/>
  <c r="BI331" i="1"/>
  <c r="BH330" i="1"/>
  <c r="BI330" i="1"/>
  <c r="BH329" i="1"/>
  <c r="BI329" i="1"/>
  <c r="BH328" i="1"/>
  <c r="BI328" i="1"/>
  <c r="BH327" i="1"/>
  <c r="BI327" i="1"/>
  <c r="BH326" i="1"/>
  <c r="BI326" i="1"/>
  <c r="BH325" i="1"/>
  <c r="BI325" i="1"/>
  <c r="BH324" i="1"/>
  <c r="BI324" i="1"/>
  <c r="BH323" i="1"/>
  <c r="BI323" i="1"/>
  <c r="BH322" i="1"/>
  <c r="BI322" i="1"/>
  <c r="BH321" i="1"/>
  <c r="BI321" i="1"/>
  <c r="BH320" i="1"/>
  <c r="BI320" i="1"/>
  <c r="BH319" i="1"/>
  <c r="BI319" i="1"/>
  <c r="BH318" i="1"/>
  <c r="BI318" i="1"/>
  <c r="BH317" i="1"/>
  <c r="BI317" i="1"/>
  <c r="BH316" i="1"/>
  <c r="BI316" i="1"/>
  <c r="BH315" i="1"/>
  <c r="BI315" i="1"/>
  <c r="BH314" i="1"/>
  <c r="BI314" i="1"/>
  <c r="BH313" i="1"/>
  <c r="BI313" i="1"/>
  <c r="BH312" i="1"/>
  <c r="BI312" i="1"/>
  <c r="BH311" i="1"/>
  <c r="BI311" i="1"/>
  <c r="BH310" i="1"/>
  <c r="BI310" i="1"/>
  <c r="BH309" i="1"/>
  <c r="BI309" i="1"/>
  <c r="BH308" i="1"/>
  <c r="BI308" i="1"/>
  <c r="BH307" i="1"/>
  <c r="BI307" i="1"/>
  <c r="BH306" i="1"/>
  <c r="BI306" i="1"/>
  <c r="BH305" i="1"/>
  <c r="BI305" i="1"/>
  <c r="BH304" i="1"/>
  <c r="BI304" i="1"/>
  <c r="BH303" i="1"/>
  <c r="BI303" i="1"/>
  <c r="BH302" i="1"/>
  <c r="BI302" i="1"/>
  <c r="BH301" i="1"/>
  <c r="BI301" i="1"/>
  <c r="BH300" i="1"/>
  <c r="BI300" i="1"/>
  <c r="BH299" i="1"/>
  <c r="BI299" i="1"/>
  <c r="BH298" i="1"/>
  <c r="BI298" i="1"/>
  <c r="BH297" i="1"/>
  <c r="BI297" i="1"/>
  <c r="BH296" i="1"/>
  <c r="BI296" i="1"/>
  <c r="BH295" i="1"/>
  <c r="BI295" i="1"/>
  <c r="BH294" i="1"/>
  <c r="BI294" i="1"/>
  <c r="BH293" i="1"/>
  <c r="BI293" i="1"/>
  <c r="BH292" i="1"/>
  <c r="BI292" i="1"/>
  <c r="BH291" i="1"/>
  <c r="BI291" i="1"/>
  <c r="BH290" i="1"/>
  <c r="BI290" i="1"/>
  <c r="BH289" i="1"/>
  <c r="BI289" i="1"/>
  <c r="BH288" i="1"/>
  <c r="BI288" i="1"/>
  <c r="BH287" i="1"/>
  <c r="BI287" i="1"/>
  <c r="BH286" i="1"/>
  <c r="BI286" i="1"/>
  <c r="BH285" i="1"/>
  <c r="BI285" i="1"/>
  <c r="BH284" i="1"/>
  <c r="BI284" i="1"/>
  <c r="BH283" i="1"/>
  <c r="BI283" i="1"/>
  <c r="BH282" i="1"/>
  <c r="BI282" i="1"/>
  <c r="BH281" i="1"/>
  <c r="BI281" i="1"/>
  <c r="BH280" i="1"/>
  <c r="BI280" i="1"/>
  <c r="BH279" i="1"/>
  <c r="BI279" i="1"/>
  <c r="BH278" i="1"/>
  <c r="BI278" i="1"/>
  <c r="BH277" i="1"/>
  <c r="BI277" i="1"/>
  <c r="BH276" i="1"/>
  <c r="BI276" i="1"/>
  <c r="BH275" i="1"/>
  <c r="BI275" i="1"/>
  <c r="BH274" i="1"/>
  <c r="BI274" i="1"/>
  <c r="BH273" i="1"/>
  <c r="BI273" i="1"/>
  <c r="BH272" i="1"/>
  <c r="BI272" i="1"/>
  <c r="BH271" i="1"/>
  <c r="BI271" i="1"/>
  <c r="BH270" i="1"/>
  <c r="BI270" i="1"/>
  <c r="BH269" i="1"/>
  <c r="BI269" i="1"/>
  <c r="BH268" i="1"/>
  <c r="BI268" i="1"/>
  <c r="BH267" i="1"/>
  <c r="BI267" i="1"/>
  <c r="BH266" i="1"/>
  <c r="BI266" i="1"/>
  <c r="BH265" i="1"/>
  <c r="BI265" i="1"/>
  <c r="BH264" i="1"/>
  <c r="BI264" i="1"/>
  <c r="BH263" i="1"/>
  <c r="BI263" i="1"/>
  <c r="BH262" i="1"/>
  <c r="BI262" i="1"/>
  <c r="BH261" i="1"/>
  <c r="BI261" i="1"/>
  <c r="BH260" i="1"/>
  <c r="BI260" i="1"/>
  <c r="BH259" i="1"/>
  <c r="BI259" i="1"/>
  <c r="BH258" i="1"/>
  <c r="BI258" i="1"/>
  <c r="BH257" i="1"/>
  <c r="BI257" i="1"/>
  <c r="BH256" i="1"/>
  <c r="BI256" i="1"/>
  <c r="BH255" i="1"/>
  <c r="BI255" i="1"/>
  <c r="BH254" i="1"/>
  <c r="BI254" i="1"/>
  <c r="BH253" i="1"/>
  <c r="BI253" i="1"/>
  <c r="BH252" i="1"/>
  <c r="BI252" i="1"/>
  <c r="BH251" i="1"/>
  <c r="BI251" i="1"/>
  <c r="BH250" i="1"/>
  <c r="BI250" i="1"/>
  <c r="BH249" i="1"/>
  <c r="BI249" i="1"/>
  <c r="BH248" i="1"/>
  <c r="BI248" i="1"/>
  <c r="BH247" i="1"/>
  <c r="BI247" i="1"/>
  <c r="BH246" i="1"/>
  <c r="BI246" i="1"/>
  <c r="BH245" i="1"/>
  <c r="BI245" i="1"/>
  <c r="BH244" i="1"/>
  <c r="BI244" i="1"/>
  <c r="BH243" i="1"/>
  <c r="BI243" i="1"/>
  <c r="BH242" i="1"/>
  <c r="BI242" i="1"/>
  <c r="BH241" i="1"/>
  <c r="BI241" i="1"/>
  <c r="BH240" i="1"/>
  <c r="BI240" i="1"/>
  <c r="BH239" i="1"/>
  <c r="BI239" i="1"/>
  <c r="BH238" i="1"/>
  <c r="BI238" i="1"/>
  <c r="BH237" i="1"/>
  <c r="BI237" i="1"/>
  <c r="BH236" i="1"/>
  <c r="BI236" i="1"/>
  <c r="BH235" i="1"/>
  <c r="BI235" i="1"/>
  <c r="BH234" i="1"/>
  <c r="BI234" i="1"/>
  <c r="BH233" i="1"/>
  <c r="BI233" i="1"/>
  <c r="BH232" i="1"/>
  <c r="BI232" i="1"/>
  <c r="BH231" i="1"/>
  <c r="BI231" i="1"/>
  <c r="BH230" i="1"/>
  <c r="BI230" i="1"/>
  <c r="BH229" i="1"/>
  <c r="BI229" i="1"/>
  <c r="BH228" i="1"/>
  <c r="BI228" i="1"/>
  <c r="BH227" i="1"/>
  <c r="BI227" i="1"/>
  <c r="BH226" i="1"/>
  <c r="BI226" i="1"/>
  <c r="BH225" i="1"/>
  <c r="BI225" i="1"/>
  <c r="BH224" i="1"/>
  <c r="BI224" i="1"/>
  <c r="BH223" i="1"/>
  <c r="BI223" i="1"/>
  <c r="BH222" i="1"/>
  <c r="BI222" i="1"/>
  <c r="BH221" i="1"/>
  <c r="BI221" i="1"/>
  <c r="BH220" i="1"/>
  <c r="BI220" i="1"/>
  <c r="BH219" i="1"/>
  <c r="BI219" i="1"/>
  <c r="BH218" i="1"/>
  <c r="BI218" i="1"/>
  <c r="BH217" i="1"/>
  <c r="BI217" i="1"/>
  <c r="BH216" i="1"/>
  <c r="BI216" i="1"/>
  <c r="BH215" i="1"/>
  <c r="BI215" i="1"/>
  <c r="BH214" i="1"/>
  <c r="BI214" i="1"/>
  <c r="BH213" i="1"/>
  <c r="BI213" i="1"/>
  <c r="BH212" i="1"/>
  <c r="BI212" i="1"/>
  <c r="BH211" i="1"/>
  <c r="BI211" i="1"/>
  <c r="BH210" i="1"/>
  <c r="BI210" i="1"/>
  <c r="BH209" i="1"/>
  <c r="BI209" i="1"/>
  <c r="BH208" i="1"/>
  <c r="BI208" i="1"/>
  <c r="BH207" i="1"/>
  <c r="BI207" i="1"/>
  <c r="BH206" i="1"/>
  <c r="BI206" i="1"/>
  <c r="BH205" i="1"/>
  <c r="BI205" i="1"/>
  <c r="BH204" i="1"/>
  <c r="BI204" i="1"/>
  <c r="BH203" i="1"/>
  <c r="BI203" i="1"/>
  <c r="BH202" i="1"/>
  <c r="BI202" i="1"/>
  <c r="BH201" i="1"/>
  <c r="BI201" i="1"/>
  <c r="BH200" i="1"/>
  <c r="BI200" i="1"/>
  <c r="BH199" i="1"/>
  <c r="BI199" i="1"/>
  <c r="BH198" i="1"/>
  <c r="BI198" i="1"/>
  <c r="BH197" i="1"/>
  <c r="BI197" i="1"/>
  <c r="BH196" i="1"/>
  <c r="BI196" i="1"/>
  <c r="BH195" i="1"/>
  <c r="BI195" i="1"/>
  <c r="BH194" i="1"/>
  <c r="BI194" i="1"/>
  <c r="BH193" i="1"/>
  <c r="BI193" i="1"/>
  <c r="BH192" i="1"/>
  <c r="BI192" i="1"/>
  <c r="BH191" i="1"/>
  <c r="BI191" i="1"/>
  <c r="BH190" i="1"/>
  <c r="BI190" i="1"/>
  <c r="BH189" i="1"/>
  <c r="BI189" i="1"/>
  <c r="BH188" i="1"/>
  <c r="BI188" i="1"/>
  <c r="BH187" i="1"/>
  <c r="BI187" i="1"/>
  <c r="BH186" i="1"/>
  <c r="BI186" i="1"/>
  <c r="BH185" i="1"/>
  <c r="BI185" i="1"/>
  <c r="BH182" i="1"/>
  <c r="BI182" i="1"/>
  <c r="BH181" i="1"/>
  <c r="BI181" i="1"/>
  <c r="BH180" i="1"/>
  <c r="BI180" i="1"/>
  <c r="BH179" i="1"/>
  <c r="BI179" i="1"/>
  <c r="BH177" i="1"/>
  <c r="BI177" i="1"/>
  <c r="BH176" i="1"/>
  <c r="BI176" i="1"/>
  <c r="BH175" i="1"/>
  <c r="BI175" i="1"/>
  <c r="BH174" i="1"/>
  <c r="BI174" i="1"/>
  <c r="BI511" i="1"/>
  <c r="BI447" i="1"/>
  <c r="BI383" i="1"/>
  <c r="BI166" i="1"/>
  <c r="BI158" i="1"/>
  <c r="BI150" i="1"/>
  <c r="BI142" i="1"/>
  <c r="BI134" i="1"/>
  <c r="BI126" i="1"/>
  <c r="BI118" i="1"/>
  <c r="BI110" i="1"/>
  <c r="BI102" i="1"/>
  <c r="BI94" i="1"/>
  <c r="BI86" i="1"/>
  <c r="BI78" i="1"/>
  <c r="BI70" i="1"/>
  <c r="BI62" i="1"/>
  <c r="BI54" i="1"/>
  <c r="BI46" i="1"/>
  <c r="BI38" i="1"/>
  <c r="BI30" i="1"/>
  <c r="BI22" i="1"/>
  <c r="BI173" i="1"/>
  <c r="BI165" i="1"/>
  <c r="BI157" i="1"/>
  <c r="BI149" i="1"/>
  <c r="BI141" i="1"/>
  <c r="BI133" i="1"/>
  <c r="BI125" i="1"/>
  <c r="BI117" i="1"/>
  <c r="BI109" i="1"/>
  <c r="BI101" i="1"/>
  <c r="BI93" i="1"/>
  <c r="BI85" i="1"/>
  <c r="BI77" i="1"/>
  <c r="BI61" i="1"/>
  <c r="BI53" i="1"/>
  <c r="BI45" i="1"/>
  <c r="BI29" i="1"/>
  <c r="BI21" i="1"/>
  <c r="BI172" i="1"/>
  <c r="BI164" i="1"/>
  <c r="BI156" i="1"/>
  <c r="BI148" i="1"/>
  <c r="BI140" i="1"/>
  <c r="BI132" i="1"/>
  <c r="BI124" i="1"/>
  <c r="BI116" i="1"/>
  <c r="BI100" i="1"/>
  <c r="BI92" i="1"/>
  <c r="BI84" i="1"/>
  <c r="BI76" i="1"/>
  <c r="BI68" i="1"/>
  <c r="BI60" i="1"/>
  <c r="BI52" i="1"/>
  <c r="BI44" i="1"/>
  <c r="BI36" i="1"/>
  <c r="BI28" i="1"/>
  <c r="BI20" i="1"/>
  <c r="BI171" i="1"/>
  <c r="BI163" i="1"/>
  <c r="BI155" i="1"/>
  <c r="BI147" i="1"/>
  <c r="BI139" i="1"/>
  <c r="BI131" i="1"/>
  <c r="BI123" i="1"/>
  <c r="BI115" i="1"/>
  <c r="BI107" i="1"/>
  <c r="BI99" i="1"/>
  <c r="BI91" i="1"/>
  <c r="BI83" i="1"/>
  <c r="BI75" i="1"/>
  <c r="BI67" i="1"/>
  <c r="BI59" i="1"/>
  <c r="BI51" i="1"/>
  <c r="BI43" i="1"/>
  <c r="BI35" i="1"/>
  <c r="BI27" i="1"/>
  <c r="BI19" i="1"/>
  <c r="BI170" i="1"/>
  <c r="BI162" i="1"/>
  <c r="BI154" i="1"/>
  <c r="BI146" i="1"/>
  <c r="BI138" i="1"/>
  <c r="BI130" i="1"/>
  <c r="BI122" i="1"/>
  <c r="BI114" i="1"/>
  <c r="BI106" i="1"/>
  <c r="BI98" i="1"/>
  <c r="BI90" i="1"/>
  <c r="BI82" i="1"/>
  <c r="BI74" i="1"/>
  <c r="BI66" i="1"/>
  <c r="BI58" i="1"/>
  <c r="BI50" i="1"/>
  <c r="BI42" i="1"/>
  <c r="BI34" i="1"/>
  <c r="BI26" i="1"/>
  <c r="BI169" i="1"/>
  <c r="BI161" i="1"/>
  <c r="BI153" i="1"/>
  <c r="BI145" i="1"/>
  <c r="BI137" i="1"/>
  <c r="BI129" i="1"/>
  <c r="BI121" i="1"/>
  <c r="BI113" i="1"/>
  <c r="BI105" i="1"/>
  <c r="BI97" i="1"/>
  <c r="BI81" i="1"/>
  <c r="BI73" i="1"/>
  <c r="BI57" i="1"/>
  <c r="BI49" i="1"/>
  <c r="BI41" i="1"/>
  <c r="BI33" i="1"/>
  <c r="BI25" i="1"/>
  <c r="BI168" i="1"/>
  <c r="BI152" i="1"/>
  <c r="BI144" i="1"/>
  <c r="BI136" i="1"/>
  <c r="BI128" i="1"/>
  <c r="BI120" i="1"/>
  <c r="BI112" i="1"/>
  <c r="BI104" i="1"/>
  <c r="BI96" i="1"/>
  <c r="BI88" i="1"/>
  <c r="BI80" i="1"/>
  <c r="BI72" i="1"/>
  <c r="BI64" i="1"/>
  <c r="BI56" i="1"/>
  <c r="BI40" i="1"/>
  <c r="BI32" i="1"/>
  <c r="BH9" i="1"/>
  <c r="BH8" i="1"/>
  <c r="BI7" i="1"/>
  <c r="BH12" i="1"/>
  <c r="BH184" i="1"/>
  <c r="BH183" i="1"/>
  <c r="BH178" i="1"/>
  <c r="BH160" i="1"/>
  <c r="BH108" i="1"/>
  <c r="BH89" i="1"/>
  <c r="BH69" i="1"/>
  <c r="BH65" i="1"/>
  <c r="BH48" i="1"/>
  <c r="BH37" i="1"/>
  <c r="BH24" i="1"/>
  <c r="BH16" i="1"/>
  <c r="BH13" i="1"/>
  <c r="BH7" i="1"/>
  <c r="AW7" i="1"/>
  <c r="I17" i="3" s="1"/>
  <c r="AO63" i="1"/>
  <c r="AO127" i="1"/>
  <c r="AO143" i="1"/>
  <c r="AO79" i="1"/>
  <c r="AO135" i="1"/>
  <c r="AO71" i="1"/>
  <c r="AO119" i="1"/>
  <c r="AO55" i="1"/>
  <c r="AO175" i="1"/>
  <c r="AO111" i="1"/>
  <c r="AO47" i="1"/>
  <c r="AO167" i="1"/>
  <c r="AO103" i="1"/>
  <c r="AO39" i="1"/>
  <c r="AO159" i="1"/>
  <c r="AO95" i="1"/>
  <c r="AO31" i="1"/>
  <c r="AO151" i="1"/>
  <c r="AO87" i="1"/>
  <c r="AO23" i="1"/>
  <c r="AJ11" i="1"/>
  <c r="AO11" i="1"/>
  <c r="AO503" i="1"/>
  <c r="AO375" i="1"/>
  <c r="AH13" i="1"/>
  <c r="AO13" i="1"/>
  <c r="AO495" i="1"/>
  <c r="AO431" i="1"/>
  <c r="AO367" i="1"/>
  <c r="AJ14" i="1"/>
  <c r="AO14" i="1"/>
  <c r="AO439" i="1"/>
  <c r="AO487" i="1"/>
  <c r="AO423" i="1"/>
  <c r="AO359" i="1"/>
  <c r="AO479" i="1"/>
  <c r="AO415" i="1"/>
  <c r="AO351" i="1"/>
  <c r="AJ10" i="1"/>
  <c r="AO10" i="1"/>
  <c r="AJ509" i="1"/>
  <c r="AO509" i="1"/>
  <c r="AJ507" i="1"/>
  <c r="AO507" i="1"/>
  <c r="AJ505" i="1"/>
  <c r="AO505" i="1"/>
  <c r="AJ504" i="1"/>
  <c r="AO504" i="1"/>
  <c r="AJ502" i="1"/>
  <c r="AO502" i="1"/>
  <c r="AJ500" i="1"/>
  <c r="AO500" i="1"/>
  <c r="AJ498" i="1"/>
  <c r="AO498" i="1"/>
  <c r="AJ493" i="1"/>
  <c r="AO493" i="1"/>
  <c r="AJ491" i="1"/>
  <c r="AO491" i="1"/>
  <c r="AJ489" i="1"/>
  <c r="AO489" i="1"/>
  <c r="AJ488" i="1"/>
  <c r="AO488" i="1"/>
  <c r="AJ486" i="1"/>
  <c r="AO486" i="1"/>
  <c r="AJ484" i="1"/>
  <c r="AO484" i="1"/>
  <c r="AJ482" i="1"/>
  <c r="AO482" i="1"/>
  <c r="AJ477" i="1"/>
  <c r="AO477" i="1"/>
  <c r="AJ475" i="1"/>
  <c r="AO475" i="1"/>
  <c r="AJ473" i="1"/>
  <c r="AO473" i="1"/>
  <c r="AJ469" i="1"/>
  <c r="AO469" i="1"/>
  <c r="AJ467" i="1"/>
  <c r="AO467" i="1"/>
  <c r="AJ465" i="1"/>
  <c r="AO465" i="1"/>
  <c r="AJ464" i="1"/>
  <c r="AO464" i="1"/>
  <c r="AJ462" i="1"/>
  <c r="AO462" i="1"/>
  <c r="AJ460" i="1"/>
  <c r="AO460" i="1"/>
  <c r="AJ458" i="1"/>
  <c r="AO458" i="1"/>
  <c r="AJ456" i="1"/>
  <c r="AO456" i="1"/>
  <c r="AJ454" i="1"/>
  <c r="AO454" i="1"/>
  <c r="AJ452" i="1"/>
  <c r="AO452" i="1"/>
  <c r="AJ450" i="1"/>
  <c r="AO450" i="1"/>
  <c r="AJ445" i="1"/>
  <c r="AO445" i="1"/>
  <c r="AJ443" i="1"/>
  <c r="AO443" i="1"/>
  <c r="AJ441" i="1"/>
  <c r="AO441" i="1"/>
  <c r="AJ440" i="1"/>
  <c r="AO440" i="1"/>
  <c r="AJ438" i="1"/>
  <c r="AO438" i="1"/>
  <c r="AJ435" i="1"/>
  <c r="AO435" i="1"/>
  <c r="AJ433" i="1"/>
  <c r="AO433" i="1"/>
  <c r="AJ432" i="1"/>
  <c r="AO432" i="1"/>
  <c r="AJ430" i="1"/>
  <c r="AO430" i="1"/>
  <c r="AJ428" i="1"/>
  <c r="AO428" i="1"/>
  <c r="AJ425" i="1"/>
  <c r="AO425" i="1"/>
  <c r="AJ424" i="1"/>
  <c r="AO424" i="1"/>
  <c r="AJ422" i="1"/>
  <c r="AO422" i="1"/>
  <c r="AJ420" i="1"/>
  <c r="AO420" i="1"/>
  <c r="AJ418" i="1"/>
  <c r="AO418" i="1"/>
  <c r="AJ417" i="1"/>
  <c r="AO417" i="1"/>
  <c r="AJ416" i="1"/>
  <c r="AO416" i="1"/>
  <c r="AJ414" i="1"/>
  <c r="AO414" i="1"/>
  <c r="AJ412" i="1"/>
  <c r="AO412" i="1"/>
  <c r="AJ410" i="1"/>
  <c r="AO410" i="1"/>
  <c r="AJ408" i="1"/>
  <c r="AO408" i="1"/>
  <c r="AJ406" i="1"/>
  <c r="AO406" i="1"/>
  <c r="AJ404" i="1"/>
  <c r="AO404" i="1"/>
  <c r="AJ402" i="1"/>
  <c r="AO402" i="1"/>
  <c r="AJ397" i="1"/>
  <c r="AO397" i="1"/>
  <c r="AJ395" i="1"/>
  <c r="AO395" i="1"/>
  <c r="AJ394" i="1"/>
  <c r="AO394" i="1"/>
  <c r="AJ392" i="1"/>
  <c r="AO392" i="1"/>
  <c r="AJ390" i="1"/>
  <c r="AO390" i="1"/>
  <c r="AJ388" i="1"/>
  <c r="AO388" i="1"/>
  <c r="AJ386" i="1"/>
  <c r="AO386" i="1"/>
  <c r="AJ384" i="1"/>
  <c r="AO384" i="1"/>
  <c r="AJ382" i="1"/>
  <c r="AO382" i="1"/>
  <c r="AJ380" i="1"/>
  <c r="AO380" i="1"/>
  <c r="AJ378" i="1"/>
  <c r="AO378" i="1"/>
  <c r="AJ373" i="1"/>
  <c r="AO373" i="1"/>
  <c r="AJ371" i="1"/>
  <c r="AO371" i="1"/>
  <c r="AJ369" i="1"/>
  <c r="AO369" i="1"/>
  <c r="AJ365" i="1"/>
  <c r="AO365" i="1"/>
  <c r="AJ363" i="1"/>
  <c r="AO363" i="1"/>
  <c r="AJ361" i="1"/>
  <c r="AO361" i="1"/>
  <c r="AJ360" i="1"/>
  <c r="AO360" i="1"/>
  <c r="AJ358" i="1"/>
  <c r="AO358" i="1"/>
  <c r="AJ356" i="1"/>
  <c r="AO356" i="1"/>
  <c r="AJ354" i="1"/>
  <c r="AO354" i="1"/>
  <c r="AJ349" i="1"/>
  <c r="AO349" i="1"/>
  <c r="AJ347" i="1"/>
  <c r="AO347" i="1"/>
  <c r="AJ345" i="1"/>
  <c r="AO345" i="1"/>
  <c r="AJ343" i="1"/>
  <c r="AO343" i="1"/>
  <c r="AJ341" i="1"/>
  <c r="AO341" i="1"/>
  <c r="AJ339" i="1"/>
  <c r="AO339" i="1"/>
  <c r="AJ337" i="1"/>
  <c r="AO337" i="1"/>
  <c r="AJ336" i="1"/>
  <c r="AO336" i="1"/>
  <c r="AJ334" i="1"/>
  <c r="AO334" i="1"/>
  <c r="AJ333" i="1"/>
  <c r="AO333" i="1"/>
  <c r="AJ331" i="1"/>
  <c r="AO331" i="1"/>
  <c r="AJ328" i="1"/>
  <c r="AO328" i="1"/>
  <c r="AJ326" i="1"/>
  <c r="AO326" i="1"/>
  <c r="AJ324" i="1"/>
  <c r="AO324" i="1"/>
  <c r="AJ322" i="1"/>
  <c r="AO322" i="1"/>
  <c r="AJ320" i="1"/>
  <c r="AO320" i="1"/>
  <c r="AJ318" i="1"/>
  <c r="AO318" i="1"/>
  <c r="AJ316" i="1"/>
  <c r="AO316" i="1"/>
  <c r="AJ314" i="1"/>
  <c r="AO314" i="1"/>
  <c r="AJ312" i="1"/>
  <c r="AO312" i="1"/>
  <c r="AJ309" i="1"/>
  <c r="AO309" i="1"/>
  <c r="AJ307" i="1"/>
  <c r="AO307" i="1"/>
  <c r="AJ305" i="1"/>
  <c r="AO305" i="1"/>
  <c r="AJ303" i="1"/>
  <c r="AO303" i="1"/>
  <c r="AJ301" i="1"/>
  <c r="AO301" i="1"/>
  <c r="AJ299" i="1"/>
  <c r="AO299" i="1"/>
  <c r="AJ297" i="1"/>
  <c r="AO297" i="1"/>
  <c r="AJ295" i="1"/>
  <c r="AO295" i="1"/>
  <c r="AJ293" i="1"/>
  <c r="AO293" i="1"/>
  <c r="AJ291" i="1"/>
  <c r="AO291" i="1"/>
  <c r="AJ289" i="1"/>
  <c r="AO289" i="1"/>
  <c r="AJ287" i="1"/>
  <c r="AO287" i="1"/>
  <c r="AJ285" i="1"/>
  <c r="AO285" i="1"/>
  <c r="AJ283" i="1"/>
  <c r="AO283" i="1"/>
  <c r="AJ281" i="1"/>
  <c r="AO281" i="1"/>
  <c r="AJ279" i="1"/>
  <c r="AO279" i="1"/>
  <c r="AJ277" i="1"/>
  <c r="AO277" i="1"/>
  <c r="AJ275" i="1"/>
  <c r="AO275" i="1"/>
  <c r="AJ273" i="1"/>
  <c r="AO273" i="1"/>
  <c r="AJ271" i="1"/>
  <c r="AO271" i="1"/>
  <c r="AJ269" i="1"/>
  <c r="AO269" i="1"/>
  <c r="AJ267" i="1"/>
  <c r="AO267" i="1"/>
  <c r="AJ265" i="1"/>
  <c r="AO265" i="1"/>
  <c r="AJ263" i="1"/>
  <c r="AO263" i="1"/>
  <c r="AJ261" i="1"/>
  <c r="AO261" i="1"/>
  <c r="AJ259" i="1"/>
  <c r="AO259" i="1"/>
  <c r="AJ256" i="1"/>
  <c r="AO256" i="1"/>
  <c r="AJ254" i="1"/>
  <c r="AO254" i="1"/>
  <c r="AJ252" i="1"/>
  <c r="AO252" i="1"/>
  <c r="AJ251" i="1"/>
  <c r="AO251" i="1"/>
  <c r="AJ249" i="1"/>
  <c r="AO249" i="1"/>
  <c r="AJ247" i="1"/>
  <c r="AO247" i="1"/>
  <c r="AJ245" i="1"/>
  <c r="AO245" i="1"/>
  <c r="AJ243" i="1"/>
  <c r="AO243" i="1"/>
  <c r="AJ242" i="1"/>
  <c r="AO242" i="1"/>
  <c r="AJ240" i="1"/>
  <c r="AO240" i="1"/>
  <c r="AJ239" i="1"/>
  <c r="AO239" i="1"/>
  <c r="AJ238" i="1"/>
  <c r="AO238" i="1"/>
  <c r="AJ237" i="1"/>
  <c r="AO237" i="1"/>
  <c r="AJ236" i="1"/>
  <c r="AO236" i="1"/>
  <c r="AJ235" i="1"/>
  <c r="AO235" i="1"/>
  <c r="AJ234" i="1"/>
  <c r="AO234" i="1"/>
  <c r="AJ233" i="1"/>
  <c r="AO233" i="1"/>
  <c r="AJ232" i="1"/>
  <c r="AO232" i="1"/>
  <c r="AJ231" i="1"/>
  <c r="AO231" i="1"/>
  <c r="AJ230" i="1"/>
  <c r="AO230" i="1"/>
  <c r="AJ229" i="1"/>
  <c r="AO229" i="1"/>
  <c r="AJ228" i="1"/>
  <c r="AO228" i="1"/>
  <c r="AJ226" i="1"/>
  <c r="AO226" i="1"/>
  <c r="AJ225" i="1"/>
  <c r="AO225" i="1"/>
  <c r="AJ224" i="1"/>
  <c r="AO224" i="1"/>
  <c r="AJ223" i="1"/>
  <c r="AO223" i="1"/>
  <c r="AJ222" i="1"/>
  <c r="AO222" i="1"/>
  <c r="AJ221" i="1"/>
  <c r="AO221" i="1"/>
  <c r="AJ220" i="1"/>
  <c r="AO220" i="1"/>
  <c r="AJ219" i="1"/>
  <c r="AO219" i="1"/>
  <c r="AJ218" i="1"/>
  <c r="AO218" i="1"/>
  <c r="AJ217" i="1"/>
  <c r="AO217" i="1"/>
  <c r="AJ216" i="1"/>
  <c r="AO216" i="1"/>
  <c r="AJ215" i="1"/>
  <c r="AO215" i="1"/>
  <c r="AJ214" i="1"/>
  <c r="AO214" i="1"/>
  <c r="AJ213" i="1"/>
  <c r="AO213" i="1"/>
  <c r="AJ212" i="1"/>
  <c r="AO212" i="1"/>
  <c r="AJ211" i="1"/>
  <c r="AO211" i="1"/>
  <c r="AJ210" i="1"/>
  <c r="AO210" i="1"/>
  <c r="AO471" i="1"/>
  <c r="AO407" i="1"/>
  <c r="AJ18" i="1"/>
  <c r="AO18" i="1"/>
  <c r="AJ513" i="1"/>
  <c r="AO513" i="1"/>
  <c r="AJ512" i="1"/>
  <c r="AO512" i="1"/>
  <c r="AJ510" i="1"/>
  <c r="AO510" i="1"/>
  <c r="AJ508" i="1"/>
  <c r="AO508" i="1"/>
  <c r="AJ506" i="1"/>
  <c r="AO506" i="1"/>
  <c r="AJ501" i="1"/>
  <c r="AO501" i="1"/>
  <c r="AJ499" i="1"/>
  <c r="AO499" i="1"/>
  <c r="AJ497" i="1"/>
  <c r="AO497" i="1"/>
  <c r="AJ496" i="1"/>
  <c r="AO496" i="1"/>
  <c r="AJ494" i="1"/>
  <c r="AO494" i="1"/>
  <c r="AJ492" i="1"/>
  <c r="AO492" i="1"/>
  <c r="AJ490" i="1"/>
  <c r="AO490" i="1"/>
  <c r="AJ485" i="1"/>
  <c r="AO485" i="1"/>
  <c r="AJ483" i="1"/>
  <c r="AO483" i="1"/>
  <c r="AJ481" i="1"/>
  <c r="AO481" i="1"/>
  <c r="AJ480" i="1"/>
  <c r="AO480" i="1"/>
  <c r="AJ478" i="1"/>
  <c r="AO478" i="1"/>
  <c r="AJ476" i="1"/>
  <c r="AO476" i="1"/>
  <c r="AJ474" i="1"/>
  <c r="AO474" i="1"/>
  <c r="AJ472" i="1"/>
  <c r="AO472" i="1"/>
  <c r="AJ470" i="1"/>
  <c r="AO470" i="1"/>
  <c r="AJ468" i="1"/>
  <c r="AO468" i="1"/>
  <c r="AJ466" i="1"/>
  <c r="AO466" i="1"/>
  <c r="AJ461" i="1"/>
  <c r="AO461" i="1"/>
  <c r="AJ459" i="1"/>
  <c r="AO459" i="1"/>
  <c r="AJ457" i="1"/>
  <c r="AO457" i="1"/>
  <c r="AJ453" i="1"/>
  <c r="AO453" i="1"/>
  <c r="AJ451" i="1"/>
  <c r="AO451" i="1"/>
  <c r="AJ449" i="1"/>
  <c r="AO449" i="1"/>
  <c r="AJ448" i="1"/>
  <c r="AO448" i="1"/>
  <c r="AJ446" i="1"/>
  <c r="AO446" i="1"/>
  <c r="AJ444" i="1"/>
  <c r="AO444" i="1"/>
  <c r="AJ442" i="1"/>
  <c r="AO442" i="1"/>
  <c r="AJ437" i="1"/>
  <c r="AO437" i="1"/>
  <c r="AJ436" i="1"/>
  <c r="AO436" i="1"/>
  <c r="AJ434" i="1"/>
  <c r="AO434" i="1"/>
  <c r="AJ429" i="1"/>
  <c r="AO429" i="1"/>
  <c r="AJ427" i="1"/>
  <c r="AO427" i="1"/>
  <c r="AJ426" i="1"/>
  <c r="AO426" i="1"/>
  <c r="AJ421" i="1"/>
  <c r="AO421" i="1"/>
  <c r="AJ419" i="1"/>
  <c r="AO419" i="1"/>
  <c r="AJ413" i="1"/>
  <c r="AO413" i="1"/>
  <c r="AJ411" i="1"/>
  <c r="AO411" i="1"/>
  <c r="AJ409" i="1"/>
  <c r="AO409" i="1"/>
  <c r="AJ405" i="1"/>
  <c r="AO405" i="1"/>
  <c r="AJ403" i="1"/>
  <c r="AO403" i="1"/>
  <c r="AJ401" i="1"/>
  <c r="AO401" i="1"/>
  <c r="AJ400" i="1"/>
  <c r="AO400" i="1"/>
  <c r="AJ398" i="1"/>
  <c r="AO398" i="1"/>
  <c r="AJ396" i="1"/>
  <c r="AO396" i="1"/>
  <c r="AJ393" i="1"/>
  <c r="AO393" i="1"/>
  <c r="AJ389" i="1"/>
  <c r="AO389" i="1"/>
  <c r="AJ387" i="1"/>
  <c r="AO387" i="1"/>
  <c r="AJ385" i="1"/>
  <c r="AO385" i="1"/>
  <c r="AJ381" i="1"/>
  <c r="AO381" i="1"/>
  <c r="AJ379" i="1"/>
  <c r="AO379" i="1"/>
  <c r="AJ377" i="1"/>
  <c r="AO377" i="1"/>
  <c r="AJ376" i="1"/>
  <c r="AO376" i="1"/>
  <c r="AJ374" i="1"/>
  <c r="AO374" i="1"/>
  <c r="AJ372" i="1"/>
  <c r="AO372" i="1"/>
  <c r="AJ370" i="1"/>
  <c r="AO370" i="1"/>
  <c r="AJ368" i="1"/>
  <c r="AO368" i="1"/>
  <c r="AJ366" i="1"/>
  <c r="AO366" i="1"/>
  <c r="AJ364" i="1"/>
  <c r="AO364" i="1"/>
  <c r="AJ362" i="1"/>
  <c r="AO362" i="1"/>
  <c r="AJ357" i="1"/>
  <c r="AO357" i="1"/>
  <c r="AJ355" i="1"/>
  <c r="AO355" i="1"/>
  <c r="AJ353" i="1"/>
  <c r="AO353" i="1"/>
  <c r="AJ352" i="1"/>
  <c r="AO352" i="1"/>
  <c r="AJ350" i="1"/>
  <c r="AO350" i="1"/>
  <c r="AJ348" i="1"/>
  <c r="AO348" i="1"/>
  <c r="AJ346" i="1"/>
  <c r="AO346" i="1"/>
  <c r="AJ344" i="1"/>
  <c r="AO344" i="1"/>
  <c r="AJ342" i="1"/>
  <c r="AO342" i="1"/>
  <c r="AJ340" i="1"/>
  <c r="AO340" i="1"/>
  <c r="AJ338" i="1"/>
  <c r="AO338" i="1"/>
  <c r="AJ335" i="1"/>
  <c r="AO335" i="1"/>
  <c r="AJ332" i="1"/>
  <c r="AO332" i="1"/>
  <c r="AJ330" i="1"/>
  <c r="AO330" i="1"/>
  <c r="AJ329" i="1"/>
  <c r="AO329" i="1"/>
  <c r="AJ327" i="1"/>
  <c r="AO327" i="1"/>
  <c r="AJ325" i="1"/>
  <c r="AO325" i="1"/>
  <c r="AJ323" i="1"/>
  <c r="AO323" i="1"/>
  <c r="AJ321" i="1"/>
  <c r="AO321" i="1"/>
  <c r="AJ319" i="1"/>
  <c r="AO319" i="1"/>
  <c r="AJ317" i="1"/>
  <c r="AO317" i="1"/>
  <c r="AJ315" i="1"/>
  <c r="AO315" i="1"/>
  <c r="AJ313" i="1"/>
  <c r="AO313" i="1"/>
  <c r="AJ311" i="1"/>
  <c r="AO311" i="1"/>
  <c r="AJ310" i="1"/>
  <c r="AO310" i="1"/>
  <c r="AJ308" i="1"/>
  <c r="AO308" i="1"/>
  <c r="AJ306" i="1"/>
  <c r="AO306" i="1"/>
  <c r="AJ304" i="1"/>
  <c r="AO304" i="1"/>
  <c r="AJ302" i="1"/>
  <c r="AO302" i="1"/>
  <c r="AJ300" i="1"/>
  <c r="AO300" i="1"/>
  <c r="AJ298" i="1"/>
  <c r="AO298" i="1"/>
  <c r="AJ296" i="1"/>
  <c r="AO296" i="1"/>
  <c r="AJ294" i="1"/>
  <c r="AO294" i="1"/>
  <c r="AJ292" i="1"/>
  <c r="AO292" i="1"/>
  <c r="AJ290" i="1"/>
  <c r="AO290" i="1"/>
  <c r="AJ288" i="1"/>
  <c r="AO288" i="1"/>
  <c r="AJ286" i="1"/>
  <c r="AO286" i="1"/>
  <c r="AJ284" i="1"/>
  <c r="AO284" i="1"/>
  <c r="AJ282" i="1"/>
  <c r="AO282" i="1"/>
  <c r="AJ280" i="1"/>
  <c r="AO280" i="1"/>
  <c r="AJ278" i="1"/>
  <c r="AO278" i="1"/>
  <c r="AJ276" i="1"/>
  <c r="AO276" i="1"/>
  <c r="AJ274" i="1"/>
  <c r="AO274" i="1"/>
  <c r="AJ272" i="1"/>
  <c r="AO272" i="1"/>
  <c r="AJ270" i="1"/>
  <c r="AO270" i="1"/>
  <c r="AJ268" i="1"/>
  <c r="AO268" i="1"/>
  <c r="AJ266" i="1"/>
  <c r="AO266" i="1"/>
  <c r="AJ264" i="1"/>
  <c r="AO264" i="1"/>
  <c r="AJ262" i="1"/>
  <c r="AO262" i="1"/>
  <c r="AJ260" i="1"/>
  <c r="AO260" i="1"/>
  <c r="AJ258" i="1"/>
  <c r="AO258" i="1"/>
  <c r="AJ257" i="1"/>
  <c r="AO257" i="1"/>
  <c r="AJ255" i="1"/>
  <c r="AO255" i="1"/>
  <c r="AJ253" i="1"/>
  <c r="AO253" i="1"/>
  <c r="AJ250" i="1"/>
  <c r="AO250" i="1"/>
  <c r="AJ248" i="1"/>
  <c r="AO248" i="1"/>
  <c r="AJ246" i="1"/>
  <c r="AO246" i="1"/>
  <c r="AJ244" i="1"/>
  <c r="AO244" i="1"/>
  <c r="AJ241" i="1"/>
  <c r="AO241" i="1"/>
  <c r="AJ227" i="1"/>
  <c r="AO227" i="1"/>
  <c r="AO463" i="1"/>
  <c r="AO399" i="1"/>
  <c r="AJ16" i="1"/>
  <c r="AO16" i="1"/>
  <c r="AJ8" i="1"/>
  <c r="AO8" i="1"/>
  <c r="AO455" i="1"/>
  <c r="AO391" i="1"/>
  <c r="AJ15" i="1"/>
  <c r="AO15" i="1"/>
  <c r="AO511" i="1"/>
  <c r="AO447" i="1"/>
  <c r="AO383" i="1"/>
  <c r="AO191" i="1"/>
  <c r="AO183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86" i="1"/>
  <c r="AO178" i="1"/>
  <c r="AO170" i="1"/>
  <c r="AO162" i="1"/>
  <c r="AO154" i="1"/>
  <c r="AO146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I127" i="1"/>
  <c r="AJ143" i="1"/>
  <c r="AJ79" i="1"/>
  <c r="AI63" i="1"/>
  <c r="AJ135" i="1"/>
  <c r="AJ71" i="1"/>
  <c r="AJ415" i="1"/>
  <c r="AJ63" i="1"/>
  <c r="AJ351" i="1"/>
  <c r="AJ119" i="1"/>
  <c r="AJ55" i="1"/>
  <c r="AJ175" i="1"/>
  <c r="AJ111" i="1"/>
  <c r="AJ47" i="1"/>
  <c r="AJ167" i="1"/>
  <c r="AJ103" i="1"/>
  <c r="AJ39" i="1"/>
  <c r="AJ159" i="1"/>
  <c r="AJ95" i="1"/>
  <c r="AJ31" i="1"/>
  <c r="AJ151" i="1"/>
  <c r="AJ87" i="1"/>
  <c r="AJ23" i="1"/>
  <c r="AI191" i="1"/>
  <c r="AJ471" i="1"/>
  <c r="AJ407" i="1"/>
  <c r="AJ479" i="1"/>
  <c r="AJ463" i="1"/>
  <c r="AJ399" i="1"/>
  <c r="AJ455" i="1"/>
  <c r="AJ391" i="1"/>
  <c r="AF12" i="1"/>
  <c r="AJ12" i="1"/>
  <c r="AJ511" i="1"/>
  <c r="AJ447" i="1"/>
  <c r="AJ383" i="1"/>
  <c r="AJ503" i="1"/>
  <c r="AJ439" i="1"/>
  <c r="AJ375" i="1"/>
  <c r="AH209" i="1"/>
  <c r="AJ209" i="1"/>
  <c r="AH208" i="1"/>
  <c r="AJ208" i="1"/>
  <c r="AH207" i="1"/>
  <c r="AJ207" i="1"/>
  <c r="AH206" i="1"/>
  <c r="AJ206" i="1"/>
  <c r="AH205" i="1"/>
  <c r="AJ205" i="1"/>
  <c r="AH204" i="1"/>
  <c r="AJ204" i="1"/>
  <c r="AH203" i="1"/>
  <c r="AJ203" i="1"/>
  <c r="AH202" i="1"/>
  <c r="AJ202" i="1"/>
  <c r="AH201" i="1"/>
  <c r="AJ201" i="1"/>
  <c r="AH200" i="1"/>
  <c r="AJ200" i="1"/>
  <c r="AH199" i="1"/>
  <c r="AJ199" i="1"/>
  <c r="AH198" i="1"/>
  <c r="AJ198" i="1"/>
  <c r="AH197" i="1"/>
  <c r="AJ197" i="1"/>
  <c r="AH196" i="1"/>
  <c r="AJ196" i="1"/>
  <c r="AH195" i="1"/>
  <c r="AJ195" i="1"/>
  <c r="AH194" i="1"/>
  <c r="AJ194" i="1"/>
  <c r="AH193" i="1"/>
  <c r="AJ193" i="1"/>
  <c r="AH192" i="1"/>
  <c r="AJ192" i="1"/>
  <c r="AI190" i="1"/>
  <c r="AJ190" i="1"/>
  <c r="AI189" i="1"/>
  <c r="AJ189" i="1"/>
  <c r="AI188" i="1"/>
  <c r="AJ188" i="1"/>
  <c r="AJ495" i="1"/>
  <c r="AJ431" i="1"/>
  <c r="AJ367" i="1"/>
  <c r="AJ487" i="1"/>
  <c r="AJ423" i="1"/>
  <c r="AJ359" i="1"/>
  <c r="AJ183" i="1"/>
  <c r="AI55" i="1"/>
  <c r="AJ182" i="1"/>
  <c r="AJ174" i="1"/>
  <c r="AJ166" i="1"/>
  <c r="AJ158" i="1"/>
  <c r="AJ150" i="1"/>
  <c r="AJ142" i="1"/>
  <c r="AJ134" i="1"/>
  <c r="AJ126" i="1"/>
  <c r="AJ118" i="1"/>
  <c r="AJ110" i="1"/>
  <c r="AJ102" i="1"/>
  <c r="AJ94" i="1"/>
  <c r="AJ86" i="1"/>
  <c r="AJ78" i="1"/>
  <c r="AJ70" i="1"/>
  <c r="AJ62" i="1"/>
  <c r="AJ54" i="1"/>
  <c r="AJ46" i="1"/>
  <c r="AJ38" i="1"/>
  <c r="AJ30" i="1"/>
  <c r="AJ22" i="1"/>
  <c r="AI47" i="1"/>
  <c r="AJ181" i="1"/>
  <c r="AJ173" i="1"/>
  <c r="AJ165" i="1"/>
  <c r="AJ157" i="1"/>
  <c r="AJ149" i="1"/>
  <c r="AJ141" i="1"/>
  <c r="AJ133" i="1"/>
  <c r="AJ125" i="1"/>
  <c r="AJ117" i="1"/>
  <c r="AJ109" i="1"/>
  <c r="AJ101" i="1"/>
  <c r="AJ93" i="1"/>
  <c r="AJ85" i="1"/>
  <c r="AJ77" i="1"/>
  <c r="AJ69" i="1"/>
  <c r="AJ61" i="1"/>
  <c r="AJ53" i="1"/>
  <c r="AJ45" i="1"/>
  <c r="AJ37" i="1"/>
  <c r="AJ29" i="1"/>
  <c r="AJ21" i="1"/>
  <c r="AJ13" i="1"/>
  <c r="AI39" i="1"/>
  <c r="AJ180" i="1"/>
  <c r="AJ172" i="1"/>
  <c r="AJ164" i="1"/>
  <c r="AJ156" i="1"/>
  <c r="AJ148" i="1"/>
  <c r="AJ140" i="1"/>
  <c r="AJ132" i="1"/>
  <c r="AJ124" i="1"/>
  <c r="AJ116" i="1"/>
  <c r="AJ108" i="1"/>
  <c r="AJ100" i="1"/>
  <c r="AJ92" i="1"/>
  <c r="AJ84" i="1"/>
  <c r="AJ76" i="1"/>
  <c r="AJ68" i="1"/>
  <c r="AJ60" i="1"/>
  <c r="AJ52" i="1"/>
  <c r="AJ44" i="1"/>
  <c r="AJ36" i="1"/>
  <c r="AJ28" i="1"/>
  <c r="AJ20" i="1"/>
  <c r="AI31" i="1"/>
  <c r="AJ187" i="1"/>
  <c r="AJ179" i="1"/>
  <c r="AJ171" i="1"/>
  <c r="AJ163" i="1"/>
  <c r="AJ155" i="1"/>
  <c r="AJ147" i="1"/>
  <c r="AJ139" i="1"/>
  <c r="AJ131" i="1"/>
  <c r="AJ123" i="1"/>
  <c r="AJ115" i="1"/>
  <c r="AJ107" i="1"/>
  <c r="AJ99" i="1"/>
  <c r="AJ91" i="1"/>
  <c r="AJ83" i="1"/>
  <c r="AJ75" i="1"/>
  <c r="AJ67" i="1"/>
  <c r="AJ59" i="1"/>
  <c r="AJ51" i="1"/>
  <c r="AJ43" i="1"/>
  <c r="AJ35" i="1"/>
  <c r="AJ27" i="1"/>
  <c r="AJ19" i="1"/>
  <c r="AI87" i="1"/>
  <c r="AI23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J26" i="1"/>
  <c r="AI79" i="1"/>
  <c r="AJ185" i="1"/>
  <c r="AJ177" i="1"/>
  <c r="AJ169" i="1"/>
  <c r="AJ161" i="1"/>
  <c r="AJ153" i="1"/>
  <c r="AJ145" i="1"/>
  <c r="AJ137" i="1"/>
  <c r="AJ129" i="1"/>
  <c r="AJ121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17" i="1"/>
  <c r="AJ9" i="1"/>
  <c r="AH77" i="1"/>
  <c r="AI71" i="1"/>
  <c r="AJ184" i="1"/>
  <c r="AJ176" i="1"/>
  <c r="AJ168" i="1"/>
  <c r="AJ160" i="1"/>
  <c r="AJ152" i="1"/>
  <c r="AJ144" i="1"/>
  <c r="AJ136" i="1"/>
  <c r="AJ128" i="1"/>
  <c r="AJ120" i="1"/>
  <c r="AJ112" i="1"/>
  <c r="AJ104" i="1"/>
  <c r="AJ96" i="1"/>
  <c r="AJ88" i="1"/>
  <c r="AJ80" i="1"/>
  <c r="AJ72" i="1"/>
  <c r="AJ64" i="1"/>
  <c r="AJ56" i="1"/>
  <c r="AJ48" i="1"/>
  <c r="AJ40" i="1"/>
  <c r="AJ32" i="1"/>
  <c r="AJ24" i="1"/>
  <c r="AH15" i="1"/>
  <c r="AI15" i="1"/>
  <c r="AH14" i="1"/>
  <c r="AI14" i="1"/>
  <c r="AH11" i="1"/>
  <c r="AI11" i="1"/>
  <c r="AH512" i="1"/>
  <c r="AI512" i="1"/>
  <c r="AH510" i="1"/>
  <c r="AI510" i="1"/>
  <c r="AH508" i="1"/>
  <c r="AI508" i="1"/>
  <c r="AH506" i="1"/>
  <c r="AI506" i="1"/>
  <c r="AH504" i="1"/>
  <c r="AI504" i="1"/>
  <c r="AH502" i="1"/>
  <c r="AI502" i="1"/>
  <c r="AH500" i="1"/>
  <c r="AI500" i="1"/>
  <c r="AH498" i="1"/>
  <c r="AI498" i="1"/>
  <c r="AH493" i="1"/>
  <c r="AI493" i="1"/>
  <c r="AH490" i="1"/>
  <c r="AI490" i="1"/>
  <c r="AH485" i="1"/>
  <c r="AI485" i="1"/>
  <c r="AH483" i="1"/>
  <c r="AI483" i="1"/>
  <c r="AH482" i="1"/>
  <c r="AI482" i="1"/>
  <c r="AH480" i="1"/>
  <c r="AI480" i="1"/>
  <c r="AH478" i="1"/>
  <c r="AI478" i="1"/>
  <c r="AH476" i="1"/>
  <c r="AI476" i="1"/>
  <c r="AH474" i="1"/>
  <c r="AI474" i="1"/>
  <c r="AH472" i="1"/>
  <c r="AI472" i="1"/>
  <c r="AH470" i="1"/>
  <c r="AI470" i="1"/>
  <c r="AH468" i="1"/>
  <c r="AI468" i="1"/>
  <c r="AH466" i="1"/>
  <c r="AI466" i="1"/>
  <c r="AH464" i="1"/>
  <c r="AI464" i="1"/>
  <c r="AH462" i="1"/>
  <c r="AI462" i="1"/>
  <c r="AH460" i="1"/>
  <c r="AI460" i="1"/>
  <c r="AH457" i="1"/>
  <c r="AI457" i="1"/>
  <c r="AH453" i="1"/>
  <c r="AI453" i="1"/>
  <c r="AH451" i="1"/>
  <c r="AI451" i="1"/>
  <c r="AH449" i="1"/>
  <c r="AI449" i="1"/>
  <c r="AH448" i="1"/>
  <c r="AI448" i="1"/>
  <c r="AH445" i="1"/>
  <c r="AI445" i="1"/>
  <c r="AH443" i="1"/>
  <c r="AI443" i="1"/>
  <c r="AH441" i="1"/>
  <c r="AI441" i="1"/>
  <c r="AH436" i="1"/>
  <c r="AI436" i="1"/>
  <c r="AH434" i="1"/>
  <c r="AI434" i="1"/>
  <c r="AH428" i="1"/>
  <c r="AI428" i="1"/>
  <c r="AH426" i="1"/>
  <c r="AI426" i="1"/>
  <c r="AH421" i="1"/>
  <c r="AI421" i="1"/>
  <c r="AH419" i="1"/>
  <c r="AI419" i="1"/>
  <c r="AH417" i="1"/>
  <c r="AI417" i="1"/>
  <c r="AH416" i="1"/>
  <c r="AI416" i="1"/>
  <c r="AH414" i="1"/>
  <c r="AI414" i="1"/>
  <c r="AH412" i="1"/>
  <c r="AI412" i="1"/>
  <c r="AH410" i="1"/>
  <c r="AI410" i="1"/>
  <c r="AH408" i="1"/>
  <c r="AI408" i="1"/>
  <c r="AH406" i="1"/>
  <c r="AI406" i="1"/>
  <c r="AH404" i="1"/>
  <c r="AI404" i="1"/>
  <c r="AH402" i="1"/>
  <c r="AI402" i="1"/>
  <c r="AH397" i="1"/>
  <c r="AI397" i="1"/>
  <c r="AH395" i="1"/>
  <c r="AI395" i="1"/>
  <c r="AH393" i="1"/>
  <c r="AI393" i="1"/>
  <c r="AH392" i="1"/>
  <c r="AI392" i="1"/>
  <c r="AH390" i="1"/>
  <c r="AI390" i="1"/>
  <c r="AH388" i="1"/>
  <c r="AI388" i="1"/>
  <c r="AH386" i="1"/>
  <c r="AI386" i="1"/>
  <c r="AH384" i="1"/>
  <c r="AI384" i="1"/>
  <c r="AH382" i="1"/>
  <c r="AI382" i="1"/>
  <c r="AH380" i="1"/>
  <c r="AI380" i="1"/>
  <c r="AH378" i="1"/>
  <c r="AI378" i="1"/>
  <c r="AH376" i="1"/>
  <c r="AI376" i="1"/>
  <c r="AH374" i="1"/>
  <c r="AI374" i="1"/>
  <c r="AH372" i="1"/>
  <c r="AI372" i="1"/>
  <c r="AH370" i="1"/>
  <c r="AI370" i="1"/>
  <c r="AH368" i="1"/>
  <c r="AI368" i="1"/>
  <c r="AH366" i="1"/>
  <c r="AI366" i="1"/>
  <c r="AH364" i="1"/>
  <c r="AI364" i="1"/>
  <c r="AH362" i="1"/>
  <c r="AI362" i="1"/>
  <c r="AH357" i="1"/>
  <c r="AI357" i="1"/>
  <c r="AH355" i="1"/>
  <c r="AI355" i="1"/>
  <c r="AH353" i="1"/>
  <c r="AI353" i="1"/>
  <c r="AH349" i="1"/>
  <c r="AI349" i="1"/>
  <c r="AH347" i="1"/>
  <c r="AI347" i="1"/>
  <c r="AH345" i="1"/>
  <c r="AI345" i="1"/>
  <c r="AH342" i="1"/>
  <c r="AI342" i="1"/>
  <c r="AH340" i="1"/>
  <c r="AI340" i="1"/>
  <c r="AH338" i="1"/>
  <c r="AI338" i="1"/>
  <c r="AH336" i="1"/>
  <c r="AI336" i="1"/>
  <c r="AH334" i="1"/>
  <c r="AI334" i="1"/>
  <c r="AH332" i="1"/>
  <c r="AI332" i="1"/>
  <c r="AH330" i="1"/>
  <c r="AI330" i="1"/>
  <c r="AH329" i="1"/>
  <c r="AI329" i="1"/>
  <c r="AH327" i="1"/>
  <c r="AI327" i="1"/>
  <c r="AH325" i="1"/>
  <c r="AI325" i="1"/>
  <c r="AH323" i="1"/>
  <c r="AI323" i="1"/>
  <c r="AH321" i="1"/>
  <c r="AI321" i="1"/>
  <c r="AH319" i="1"/>
  <c r="AI319" i="1"/>
  <c r="AH317" i="1"/>
  <c r="AI317" i="1"/>
  <c r="AH315" i="1"/>
  <c r="AI315" i="1"/>
  <c r="AH313" i="1"/>
  <c r="AI313" i="1"/>
  <c r="AH311" i="1"/>
  <c r="AI311" i="1"/>
  <c r="AH309" i="1"/>
  <c r="AI309" i="1"/>
  <c r="AH307" i="1"/>
  <c r="AI307" i="1"/>
  <c r="AH305" i="1"/>
  <c r="AI305" i="1"/>
  <c r="AH303" i="1"/>
  <c r="AI303" i="1"/>
  <c r="AH301" i="1"/>
  <c r="AI301" i="1"/>
  <c r="AH299" i="1"/>
  <c r="AI299" i="1"/>
  <c r="AH297" i="1"/>
  <c r="AI297" i="1"/>
  <c r="AH295" i="1"/>
  <c r="AI295" i="1"/>
  <c r="AH292" i="1"/>
  <c r="AI292" i="1"/>
  <c r="AH289" i="1"/>
  <c r="AI289" i="1"/>
  <c r="AH287" i="1"/>
  <c r="AI287" i="1"/>
  <c r="AH285" i="1"/>
  <c r="AI285" i="1"/>
  <c r="AH283" i="1"/>
  <c r="AI283" i="1"/>
  <c r="AH280" i="1"/>
  <c r="AI280" i="1"/>
  <c r="AH278" i="1"/>
  <c r="AI278" i="1"/>
  <c r="AH276" i="1"/>
  <c r="AI276" i="1"/>
  <c r="AH274" i="1"/>
  <c r="AI274" i="1"/>
  <c r="AH272" i="1"/>
  <c r="AI272" i="1"/>
  <c r="AH270" i="1"/>
  <c r="AI270" i="1"/>
  <c r="AH268" i="1"/>
  <c r="AI268" i="1"/>
  <c r="AH266" i="1"/>
  <c r="AI266" i="1"/>
  <c r="AH264" i="1"/>
  <c r="AI264" i="1"/>
  <c r="AH262" i="1"/>
  <c r="AI262" i="1"/>
  <c r="AH260" i="1"/>
  <c r="AI260" i="1"/>
  <c r="AH258" i="1"/>
  <c r="AI258" i="1"/>
  <c r="AH256" i="1"/>
  <c r="AI256" i="1"/>
  <c r="AH254" i="1"/>
  <c r="AI254" i="1"/>
  <c r="AH252" i="1"/>
  <c r="AI252" i="1"/>
  <c r="AH250" i="1"/>
  <c r="AI250" i="1"/>
  <c r="AH248" i="1"/>
  <c r="AI248" i="1"/>
  <c r="AH247" i="1"/>
  <c r="AI247" i="1"/>
  <c r="AH245" i="1"/>
  <c r="AI245" i="1"/>
  <c r="AH243" i="1"/>
  <c r="AI243" i="1"/>
  <c r="AH241" i="1"/>
  <c r="AI241" i="1"/>
  <c r="AH239" i="1"/>
  <c r="AI239" i="1"/>
  <c r="AH237" i="1"/>
  <c r="AI237" i="1"/>
  <c r="AH234" i="1"/>
  <c r="AI234" i="1"/>
  <c r="AH232" i="1"/>
  <c r="AI232" i="1"/>
  <c r="AH230" i="1"/>
  <c r="AI230" i="1"/>
  <c r="AH228" i="1"/>
  <c r="AI228" i="1"/>
  <c r="AH226" i="1"/>
  <c r="AI226" i="1"/>
  <c r="AH224" i="1"/>
  <c r="AI224" i="1"/>
  <c r="AH222" i="1"/>
  <c r="AI222" i="1"/>
  <c r="AH220" i="1"/>
  <c r="AI220" i="1"/>
  <c r="AH218" i="1"/>
  <c r="AI218" i="1"/>
  <c r="AH216" i="1"/>
  <c r="AI216" i="1"/>
  <c r="AH213" i="1"/>
  <c r="AI213" i="1"/>
  <c r="AH211" i="1"/>
  <c r="AI211" i="1"/>
  <c r="AH16" i="1"/>
  <c r="AI16" i="1"/>
  <c r="AH18" i="1"/>
  <c r="AI18" i="1"/>
  <c r="AH10" i="1"/>
  <c r="AI10" i="1"/>
  <c r="AH513" i="1"/>
  <c r="AI513" i="1"/>
  <c r="AH509" i="1"/>
  <c r="AI509" i="1"/>
  <c r="AH507" i="1"/>
  <c r="AI507" i="1"/>
  <c r="AH505" i="1"/>
  <c r="AI505" i="1"/>
  <c r="AH501" i="1"/>
  <c r="AI501" i="1"/>
  <c r="AH499" i="1"/>
  <c r="AI499" i="1"/>
  <c r="AH497" i="1"/>
  <c r="AI497" i="1"/>
  <c r="AH496" i="1"/>
  <c r="AI496" i="1"/>
  <c r="AH494" i="1"/>
  <c r="AI494" i="1"/>
  <c r="AH492" i="1"/>
  <c r="AI492" i="1"/>
  <c r="AH491" i="1"/>
  <c r="AI491" i="1"/>
  <c r="AH489" i="1"/>
  <c r="AI489" i="1"/>
  <c r="AH488" i="1"/>
  <c r="AI488" i="1"/>
  <c r="AH486" i="1"/>
  <c r="AI486" i="1"/>
  <c r="AH484" i="1"/>
  <c r="AI484" i="1"/>
  <c r="AH481" i="1"/>
  <c r="AI481" i="1"/>
  <c r="AH477" i="1"/>
  <c r="AI477" i="1"/>
  <c r="AH475" i="1"/>
  <c r="AI475" i="1"/>
  <c r="AH473" i="1"/>
  <c r="AI473" i="1"/>
  <c r="AH469" i="1"/>
  <c r="AI469" i="1"/>
  <c r="AH467" i="1"/>
  <c r="AI467" i="1"/>
  <c r="AH465" i="1"/>
  <c r="AI465" i="1"/>
  <c r="AH461" i="1"/>
  <c r="AI461" i="1"/>
  <c r="AH459" i="1"/>
  <c r="AI459" i="1"/>
  <c r="AH458" i="1"/>
  <c r="AI458" i="1"/>
  <c r="AH456" i="1"/>
  <c r="AI456" i="1"/>
  <c r="AH454" i="1"/>
  <c r="AI454" i="1"/>
  <c r="AH452" i="1"/>
  <c r="AI452" i="1"/>
  <c r="AH450" i="1"/>
  <c r="AI450" i="1"/>
  <c r="AH446" i="1"/>
  <c r="AI446" i="1"/>
  <c r="AH444" i="1"/>
  <c r="AI444" i="1"/>
  <c r="AH442" i="1"/>
  <c r="AI442" i="1"/>
  <c r="AH440" i="1"/>
  <c r="AI440" i="1"/>
  <c r="AH438" i="1"/>
  <c r="AI438" i="1"/>
  <c r="AH437" i="1"/>
  <c r="AI437" i="1"/>
  <c r="AH435" i="1"/>
  <c r="AI435" i="1"/>
  <c r="AH433" i="1"/>
  <c r="AI433" i="1"/>
  <c r="AH432" i="1"/>
  <c r="AI432" i="1"/>
  <c r="AH430" i="1"/>
  <c r="AI430" i="1"/>
  <c r="AH429" i="1"/>
  <c r="AI429" i="1"/>
  <c r="AH427" i="1"/>
  <c r="AI427" i="1"/>
  <c r="AH425" i="1"/>
  <c r="AI425" i="1"/>
  <c r="AH424" i="1"/>
  <c r="AI424" i="1"/>
  <c r="AH422" i="1"/>
  <c r="AI422" i="1"/>
  <c r="AH420" i="1"/>
  <c r="AI420" i="1"/>
  <c r="AH418" i="1"/>
  <c r="AI418" i="1"/>
  <c r="AH413" i="1"/>
  <c r="AI413" i="1"/>
  <c r="AH411" i="1"/>
  <c r="AI411" i="1"/>
  <c r="AH409" i="1"/>
  <c r="AI409" i="1"/>
  <c r="AH405" i="1"/>
  <c r="AI405" i="1"/>
  <c r="AH403" i="1"/>
  <c r="AI403" i="1"/>
  <c r="AH401" i="1"/>
  <c r="AI401" i="1"/>
  <c r="AH400" i="1"/>
  <c r="AI400" i="1"/>
  <c r="AH398" i="1"/>
  <c r="AI398" i="1"/>
  <c r="AH396" i="1"/>
  <c r="AI396" i="1"/>
  <c r="AH394" i="1"/>
  <c r="AI394" i="1"/>
  <c r="AH389" i="1"/>
  <c r="AI389" i="1"/>
  <c r="AH387" i="1"/>
  <c r="AI387" i="1"/>
  <c r="AH385" i="1"/>
  <c r="AI385" i="1"/>
  <c r="AH381" i="1"/>
  <c r="AI381" i="1"/>
  <c r="AH379" i="1"/>
  <c r="AI379" i="1"/>
  <c r="AH377" i="1"/>
  <c r="AI377" i="1"/>
  <c r="AH373" i="1"/>
  <c r="AI373" i="1"/>
  <c r="AH371" i="1"/>
  <c r="AI371" i="1"/>
  <c r="AH369" i="1"/>
  <c r="AI369" i="1"/>
  <c r="AH365" i="1"/>
  <c r="AI365" i="1"/>
  <c r="AH363" i="1"/>
  <c r="AI363" i="1"/>
  <c r="AH361" i="1"/>
  <c r="AI361" i="1"/>
  <c r="AH360" i="1"/>
  <c r="AI360" i="1"/>
  <c r="AH358" i="1"/>
  <c r="AI358" i="1"/>
  <c r="AH356" i="1"/>
  <c r="AI356" i="1"/>
  <c r="AH354" i="1"/>
  <c r="AI354" i="1"/>
  <c r="AH352" i="1"/>
  <c r="AI352" i="1"/>
  <c r="AH350" i="1"/>
  <c r="AI350" i="1"/>
  <c r="AH348" i="1"/>
  <c r="AI348" i="1"/>
  <c r="AH346" i="1"/>
  <c r="AI346" i="1"/>
  <c r="AH344" i="1"/>
  <c r="AI344" i="1"/>
  <c r="AH343" i="1"/>
  <c r="AI343" i="1"/>
  <c r="AH341" i="1"/>
  <c r="AI341" i="1"/>
  <c r="AH339" i="1"/>
  <c r="AI339" i="1"/>
  <c r="AH337" i="1"/>
  <c r="AI337" i="1"/>
  <c r="AH335" i="1"/>
  <c r="AI335" i="1"/>
  <c r="AH333" i="1"/>
  <c r="AI333" i="1"/>
  <c r="AH331" i="1"/>
  <c r="AI331" i="1"/>
  <c r="AH328" i="1"/>
  <c r="AI328" i="1"/>
  <c r="AH326" i="1"/>
  <c r="AI326" i="1"/>
  <c r="AH324" i="1"/>
  <c r="AI324" i="1"/>
  <c r="AH322" i="1"/>
  <c r="AI322" i="1"/>
  <c r="AH320" i="1"/>
  <c r="AI320" i="1"/>
  <c r="AH318" i="1"/>
  <c r="AI318" i="1"/>
  <c r="AH316" i="1"/>
  <c r="AI316" i="1"/>
  <c r="AH314" i="1"/>
  <c r="AI314" i="1"/>
  <c r="AH312" i="1"/>
  <c r="AI312" i="1"/>
  <c r="AH310" i="1"/>
  <c r="AI310" i="1"/>
  <c r="AH308" i="1"/>
  <c r="AI308" i="1"/>
  <c r="AH306" i="1"/>
  <c r="AI306" i="1"/>
  <c r="AH304" i="1"/>
  <c r="AI304" i="1"/>
  <c r="AH302" i="1"/>
  <c r="AI302" i="1"/>
  <c r="AH300" i="1"/>
  <c r="AI300" i="1"/>
  <c r="AH298" i="1"/>
  <c r="AI298" i="1"/>
  <c r="AH296" i="1"/>
  <c r="AI296" i="1"/>
  <c r="AH294" i="1"/>
  <c r="AI294" i="1"/>
  <c r="AH293" i="1"/>
  <c r="AI293" i="1"/>
  <c r="AH291" i="1"/>
  <c r="AI291" i="1"/>
  <c r="AH290" i="1"/>
  <c r="AI290" i="1"/>
  <c r="AH288" i="1"/>
  <c r="AI288" i="1"/>
  <c r="AH286" i="1"/>
  <c r="AI286" i="1"/>
  <c r="AH284" i="1"/>
  <c r="AI284" i="1"/>
  <c r="AH282" i="1"/>
  <c r="AI282" i="1"/>
  <c r="AH281" i="1"/>
  <c r="AI281" i="1"/>
  <c r="AH279" i="1"/>
  <c r="AI279" i="1"/>
  <c r="AH277" i="1"/>
  <c r="AI277" i="1"/>
  <c r="AH275" i="1"/>
  <c r="AI275" i="1"/>
  <c r="AH273" i="1"/>
  <c r="AI273" i="1"/>
  <c r="AH271" i="1"/>
  <c r="AI271" i="1"/>
  <c r="AH269" i="1"/>
  <c r="AI269" i="1"/>
  <c r="AH267" i="1"/>
  <c r="AI267" i="1"/>
  <c r="AH265" i="1"/>
  <c r="AI265" i="1"/>
  <c r="AH263" i="1"/>
  <c r="AI263" i="1"/>
  <c r="AH261" i="1"/>
  <c r="AI261" i="1"/>
  <c r="AH259" i="1"/>
  <c r="AI259" i="1"/>
  <c r="AH257" i="1"/>
  <c r="AI257" i="1"/>
  <c r="AH255" i="1"/>
  <c r="AI255" i="1"/>
  <c r="AH253" i="1"/>
  <c r="AI253" i="1"/>
  <c r="AH251" i="1"/>
  <c r="AI251" i="1"/>
  <c r="AH249" i="1"/>
  <c r="AI249" i="1"/>
  <c r="AH246" i="1"/>
  <c r="AI246" i="1"/>
  <c r="AH244" i="1"/>
  <c r="AI244" i="1"/>
  <c r="AH242" i="1"/>
  <c r="AI242" i="1"/>
  <c r="AH240" i="1"/>
  <c r="AI240" i="1"/>
  <c r="AH238" i="1"/>
  <c r="AI238" i="1"/>
  <c r="AH236" i="1"/>
  <c r="AI236" i="1"/>
  <c r="AH235" i="1"/>
  <c r="AI235" i="1"/>
  <c r="AH233" i="1"/>
  <c r="AI233" i="1"/>
  <c r="AH231" i="1"/>
  <c r="AI231" i="1"/>
  <c r="AH229" i="1"/>
  <c r="AI229" i="1"/>
  <c r="AH227" i="1"/>
  <c r="AI227" i="1"/>
  <c r="AH225" i="1"/>
  <c r="AI225" i="1"/>
  <c r="AH223" i="1"/>
  <c r="AI223" i="1"/>
  <c r="AH221" i="1"/>
  <c r="AI221" i="1"/>
  <c r="AH219" i="1"/>
  <c r="AI219" i="1"/>
  <c r="AH217" i="1"/>
  <c r="AI217" i="1"/>
  <c r="AH215" i="1"/>
  <c r="AI215" i="1"/>
  <c r="AH214" i="1"/>
  <c r="AI214" i="1"/>
  <c r="AH212" i="1"/>
  <c r="AI212" i="1"/>
  <c r="AH210" i="1"/>
  <c r="AI210" i="1"/>
  <c r="AH8" i="1"/>
  <c r="AI8" i="1"/>
  <c r="AI207" i="1"/>
  <c r="AH69" i="1"/>
  <c r="AI206" i="1"/>
  <c r="AI198" i="1"/>
  <c r="AI86" i="1"/>
  <c r="AI78" i="1"/>
  <c r="AI70" i="1"/>
  <c r="AI62" i="1"/>
  <c r="AI54" i="1"/>
  <c r="AI46" i="1"/>
  <c r="AI38" i="1"/>
  <c r="AI30" i="1"/>
  <c r="AI22" i="1"/>
  <c r="AI199" i="1"/>
  <c r="AH61" i="1"/>
  <c r="AI205" i="1"/>
  <c r="AI197" i="1"/>
  <c r="AI85" i="1"/>
  <c r="AI77" i="1"/>
  <c r="AI69" i="1"/>
  <c r="AI61" i="1"/>
  <c r="AI53" i="1"/>
  <c r="AI45" i="1"/>
  <c r="AI37" i="1"/>
  <c r="AI29" i="1"/>
  <c r="AI21" i="1"/>
  <c r="AI13" i="1"/>
  <c r="AH53" i="1"/>
  <c r="AI204" i="1"/>
  <c r="AI196" i="1"/>
  <c r="AI84" i="1"/>
  <c r="AI76" i="1"/>
  <c r="AI68" i="1"/>
  <c r="AI60" i="1"/>
  <c r="AI52" i="1"/>
  <c r="AI44" i="1"/>
  <c r="AI36" i="1"/>
  <c r="AI28" i="1"/>
  <c r="AI20" i="1"/>
  <c r="AI12" i="1"/>
  <c r="AH45" i="1"/>
  <c r="AI203" i="1"/>
  <c r="AI195" i="1"/>
  <c r="AI83" i="1"/>
  <c r="AI75" i="1"/>
  <c r="AI67" i="1"/>
  <c r="AI59" i="1"/>
  <c r="AI51" i="1"/>
  <c r="AI43" i="1"/>
  <c r="AI35" i="1"/>
  <c r="AI27" i="1"/>
  <c r="AI19" i="1"/>
  <c r="AH37" i="1"/>
  <c r="AI202" i="1"/>
  <c r="AI194" i="1"/>
  <c r="AI82" i="1"/>
  <c r="AI74" i="1"/>
  <c r="AI66" i="1"/>
  <c r="AI58" i="1"/>
  <c r="AI50" i="1"/>
  <c r="AI42" i="1"/>
  <c r="AI34" i="1"/>
  <c r="AI26" i="1"/>
  <c r="AI209" i="1"/>
  <c r="AI201" i="1"/>
  <c r="AI193" i="1"/>
  <c r="AI81" i="1"/>
  <c r="AI73" i="1"/>
  <c r="AI65" i="1"/>
  <c r="AI57" i="1"/>
  <c r="AI49" i="1"/>
  <c r="AI41" i="1"/>
  <c r="AI33" i="1"/>
  <c r="AI25" i="1"/>
  <c r="AI17" i="1"/>
  <c r="AI9" i="1"/>
  <c r="AG31" i="1"/>
  <c r="AI208" i="1"/>
  <c r="AI200" i="1"/>
  <c r="AI192" i="1"/>
  <c r="AI80" i="1"/>
  <c r="AI72" i="1"/>
  <c r="AI64" i="1"/>
  <c r="AI56" i="1"/>
  <c r="AI48" i="1"/>
  <c r="AI40" i="1"/>
  <c r="AI32" i="1"/>
  <c r="AI24" i="1"/>
  <c r="AF503" i="1"/>
  <c r="AH503" i="1"/>
  <c r="AF471" i="1"/>
  <c r="AH471" i="1"/>
  <c r="AF439" i="1"/>
  <c r="AH439" i="1"/>
  <c r="AF415" i="1"/>
  <c r="AH415" i="1"/>
  <c r="AF359" i="1"/>
  <c r="AH359" i="1"/>
  <c r="AF191" i="1"/>
  <c r="AH191" i="1"/>
  <c r="AF190" i="1"/>
  <c r="AH190" i="1"/>
  <c r="AF189" i="1"/>
  <c r="AH189" i="1"/>
  <c r="AF188" i="1"/>
  <c r="AH188" i="1"/>
  <c r="AF187" i="1"/>
  <c r="AH187" i="1"/>
  <c r="AF186" i="1"/>
  <c r="AH186" i="1"/>
  <c r="AF185" i="1"/>
  <c r="AH185" i="1"/>
  <c r="AF184" i="1"/>
  <c r="AH184" i="1"/>
  <c r="AF183" i="1"/>
  <c r="AH183" i="1"/>
  <c r="AF182" i="1"/>
  <c r="AH182" i="1"/>
  <c r="AF181" i="1"/>
  <c r="AH181" i="1"/>
  <c r="AF180" i="1"/>
  <c r="AH180" i="1"/>
  <c r="AF179" i="1"/>
  <c r="AH179" i="1"/>
  <c r="AF178" i="1"/>
  <c r="AH178" i="1"/>
  <c r="AF177" i="1"/>
  <c r="AH177" i="1"/>
  <c r="AF176" i="1"/>
  <c r="AH176" i="1"/>
  <c r="AF175" i="1"/>
  <c r="AH175" i="1"/>
  <c r="AF174" i="1"/>
  <c r="AH174" i="1"/>
  <c r="AF173" i="1"/>
  <c r="AH173" i="1"/>
  <c r="AF172" i="1"/>
  <c r="AH172" i="1"/>
  <c r="AF171" i="1"/>
  <c r="AH171" i="1"/>
  <c r="AF170" i="1"/>
  <c r="AH170" i="1"/>
  <c r="AF169" i="1"/>
  <c r="AH169" i="1"/>
  <c r="AF168" i="1"/>
  <c r="AH168" i="1"/>
  <c r="AF167" i="1"/>
  <c r="AH167" i="1"/>
  <c r="AF166" i="1"/>
  <c r="AH166" i="1"/>
  <c r="AF165" i="1"/>
  <c r="AH165" i="1"/>
  <c r="AF164" i="1"/>
  <c r="AH164" i="1"/>
  <c r="AF163" i="1"/>
  <c r="AH163" i="1"/>
  <c r="AF162" i="1"/>
  <c r="AH162" i="1"/>
  <c r="AF161" i="1"/>
  <c r="AH161" i="1"/>
  <c r="AF160" i="1"/>
  <c r="AH160" i="1"/>
  <c r="AF159" i="1"/>
  <c r="AH159" i="1"/>
  <c r="AG159" i="1"/>
  <c r="AF158" i="1"/>
  <c r="AH158" i="1"/>
  <c r="AF157" i="1"/>
  <c r="AH157" i="1"/>
  <c r="AF156" i="1"/>
  <c r="AH156" i="1"/>
  <c r="AF155" i="1"/>
  <c r="AH155" i="1"/>
  <c r="AF154" i="1"/>
  <c r="AH154" i="1"/>
  <c r="AF153" i="1"/>
  <c r="AH153" i="1"/>
  <c r="AF152" i="1"/>
  <c r="AH152" i="1"/>
  <c r="AF151" i="1"/>
  <c r="AH151" i="1"/>
  <c r="AF150" i="1"/>
  <c r="AH150" i="1"/>
  <c r="AF149" i="1"/>
  <c r="AH149" i="1"/>
  <c r="AF148" i="1"/>
  <c r="AH148" i="1"/>
  <c r="AF147" i="1"/>
  <c r="AH147" i="1"/>
  <c r="AF146" i="1"/>
  <c r="AH146" i="1"/>
  <c r="AF145" i="1"/>
  <c r="AH145" i="1"/>
  <c r="AF144" i="1"/>
  <c r="AH144" i="1"/>
  <c r="AF143" i="1"/>
  <c r="AH143" i="1"/>
  <c r="AF142" i="1"/>
  <c r="AH142" i="1"/>
  <c r="AF141" i="1"/>
  <c r="AH141" i="1"/>
  <c r="AF140" i="1"/>
  <c r="AH140" i="1"/>
  <c r="AF139" i="1"/>
  <c r="AH139" i="1"/>
  <c r="AF138" i="1"/>
  <c r="AH138" i="1"/>
  <c r="AF137" i="1"/>
  <c r="AH137" i="1"/>
  <c r="AF136" i="1"/>
  <c r="AH136" i="1"/>
  <c r="AF135" i="1"/>
  <c r="AH135" i="1"/>
  <c r="AF134" i="1"/>
  <c r="AH134" i="1"/>
  <c r="AF133" i="1"/>
  <c r="AH133" i="1"/>
  <c r="AF132" i="1"/>
  <c r="AH132" i="1"/>
  <c r="AF131" i="1"/>
  <c r="AH131" i="1"/>
  <c r="AF130" i="1"/>
  <c r="AH130" i="1"/>
  <c r="AF129" i="1"/>
  <c r="AH129" i="1"/>
  <c r="AF128" i="1"/>
  <c r="AH128" i="1"/>
  <c r="AF127" i="1"/>
  <c r="AH127" i="1"/>
  <c r="AF126" i="1"/>
  <c r="AH126" i="1"/>
  <c r="AF125" i="1"/>
  <c r="AH125" i="1"/>
  <c r="AF124" i="1"/>
  <c r="AH124" i="1"/>
  <c r="AF123" i="1"/>
  <c r="AH123" i="1"/>
  <c r="AF122" i="1"/>
  <c r="AH122" i="1"/>
  <c r="AF121" i="1"/>
  <c r="AH121" i="1"/>
  <c r="AF120" i="1"/>
  <c r="AH120" i="1"/>
  <c r="AF119" i="1"/>
  <c r="AH119" i="1"/>
  <c r="AF118" i="1"/>
  <c r="AH118" i="1"/>
  <c r="AF117" i="1"/>
  <c r="AH117" i="1"/>
  <c r="AF116" i="1"/>
  <c r="AH116" i="1"/>
  <c r="AF115" i="1"/>
  <c r="AH115" i="1"/>
  <c r="AF114" i="1"/>
  <c r="AH114" i="1"/>
  <c r="AF113" i="1"/>
  <c r="AH113" i="1"/>
  <c r="AF112" i="1"/>
  <c r="AH112" i="1"/>
  <c r="AF111" i="1"/>
  <c r="AH111" i="1"/>
  <c r="AF110" i="1"/>
  <c r="AH110" i="1"/>
  <c r="AF109" i="1"/>
  <c r="AH109" i="1"/>
  <c r="AF108" i="1"/>
  <c r="AH108" i="1"/>
  <c r="AF107" i="1"/>
  <c r="AH107" i="1"/>
  <c r="AF106" i="1"/>
  <c r="AH106" i="1"/>
  <c r="AF105" i="1"/>
  <c r="AH105" i="1"/>
  <c r="AF104" i="1"/>
  <c r="AH104" i="1"/>
  <c r="AF103" i="1"/>
  <c r="AH103" i="1"/>
  <c r="AF102" i="1"/>
  <c r="AH102" i="1"/>
  <c r="AF101" i="1"/>
  <c r="AH101" i="1"/>
  <c r="AF100" i="1"/>
  <c r="AH100" i="1"/>
  <c r="AF99" i="1"/>
  <c r="AH99" i="1"/>
  <c r="AF98" i="1"/>
  <c r="AH98" i="1"/>
  <c r="AF97" i="1"/>
  <c r="AH97" i="1"/>
  <c r="AF96" i="1"/>
  <c r="AH96" i="1"/>
  <c r="AF95" i="1"/>
  <c r="AG95" i="1"/>
  <c r="AH95" i="1"/>
  <c r="AF94" i="1"/>
  <c r="AH94" i="1"/>
  <c r="AF93" i="1"/>
  <c r="AH93" i="1"/>
  <c r="AF92" i="1"/>
  <c r="AH92" i="1"/>
  <c r="AF91" i="1"/>
  <c r="AH91" i="1"/>
  <c r="AF90" i="1"/>
  <c r="AH90" i="1"/>
  <c r="AF89" i="1"/>
  <c r="AH89" i="1"/>
  <c r="AF88" i="1"/>
  <c r="AH88" i="1"/>
  <c r="AF511" i="1"/>
  <c r="AH511" i="1"/>
  <c r="AF455" i="1"/>
  <c r="AH455" i="1"/>
  <c r="AF399" i="1"/>
  <c r="AH399" i="1"/>
  <c r="AF375" i="1"/>
  <c r="AH375" i="1"/>
  <c r="AF479" i="1"/>
  <c r="AH479" i="1"/>
  <c r="AF407" i="1"/>
  <c r="AH407" i="1"/>
  <c r="AF351" i="1"/>
  <c r="AH351" i="1"/>
  <c r="AF463" i="1"/>
  <c r="AH463" i="1"/>
  <c r="AF367" i="1"/>
  <c r="AH367" i="1"/>
  <c r="AF391" i="1"/>
  <c r="AH391" i="1"/>
  <c r="AF495" i="1"/>
  <c r="AH495" i="1"/>
  <c r="AF447" i="1"/>
  <c r="AH447" i="1"/>
  <c r="AF431" i="1"/>
  <c r="AH431" i="1"/>
  <c r="AF383" i="1"/>
  <c r="AH383" i="1"/>
  <c r="AF487" i="1"/>
  <c r="AH487" i="1"/>
  <c r="AF423" i="1"/>
  <c r="AH423" i="1"/>
  <c r="AH85" i="1"/>
  <c r="AG23" i="1"/>
  <c r="AH84" i="1"/>
  <c r="AH76" i="1"/>
  <c r="AH68" i="1"/>
  <c r="AH60" i="1"/>
  <c r="AH52" i="1"/>
  <c r="AH44" i="1"/>
  <c r="AH36" i="1"/>
  <c r="AH23" i="1"/>
  <c r="AH83" i="1"/>
  <c r="AH75" i="1"/>
  <c r="AH67" i="1"/>
  <c r="AH59" i="1"/>
  <c r="AH51" i="1"/>
  <c r="AH43" i="1"/>
  <c r="AH35" i="1"/>
  <c r="AH22" i="1"/>
  <c r="AH82" i="1"/>
  <c r="AH74" i="1"/>
  <c r="AH66" i="1"/>
  <c r="AH58" i="1"/>
  <c r="AH50" i="1"/>
  <c r="AH42" i="1"/>
  <c r="AH34" i="1"/>
  <c r="AH81" i="1"/>
  <c r="AH73" i="1"/>
  <c r="AH65" i="1"/>
  <c r="AH57" i="1"/>
  <c r="AH49" i="1"/>
  <c r="AH41" i="1"/>
  <c r="AH33" i="1"/>
  <c r="AH80" i="1"/>
  <c r="AH72" i="1"/>
  <c r="AH64" i="1"/>
  <c r="AH56" i="1"/>
  <c r="AH48" i="1"/>
  <c r="AH40" i="1"/>
  <c r="AH32" i="1"/>
  <c r="AH87" i="1"/>
  <c r="AH79" i="1"/>
  <c r="AH71" i="1"/>
  <c r="AH63" i="1"/>
  <c r="AH55" i="1"/>
  <c r="AH47" i="1"/>
  <c r="AH39" i="1"/>
  <c r="AH31" i="1"/>
  <c r="AH86" i="1"/>
  <c r="AH78" i="1"/>
  <c r="AH70" i="1"/>
  <c r="AH62" i="1"/>
  <c r="AH54" i="1"/>
  <c r="AH46" i="1"/>
  <c r="AH38" i="1"/>
  <c r="AH30" i="1"/>
  <c r="AG151" i="1"/>
  <c r="AG87" i="1"/>
  <c r="AG143" i="1"/>
  <c r="AG79" i="1"/>
  <c r="AH29" i="1"/>
  <c r="AH21" i="1"/>
  <c r="AG135" i="1"/>
  <c r="AG71" i="1"/>
  <c r="AH28" i="1"/>
  <c r="AH20" i="1"/>
  <c r="AH12" i="1"/>
  <c r="AG127" i="1"/>
  <c r="AG63" i="1"/>
  <c r="AH27" i="1"/>
  <c r="AH19" i="1"/>
  <c r="AG119" i="1"/>
  <c r="AG55" i="1"/>
  <c r="AH26" i="1"/>
  <c r="AG175" i="1"/>
  <c r="AG111" i="1"/>
  <c r="AG47" i="1"/>
  <c r="AH25" i="1"/>
  <c r="AH17" i="1"/>
  <c r="AH9" i="1"/>
  <c r="AG167" i="1"/>
  <c r="AG103" i="1"/>
  <c r="AG39" i="1"/>
  <c r="AH24" i="1"/>
  <c r="AF15" i="1"/>
  <c r="AG15" i="1"/>
  <c r="AG503" i="1"/>
  <c r="AG375" i="1"/>
  <c r="AF13" i="1"/>
  <c r="AG13" i="1"/>
  <c r="AG495" i="1"/>
  <c r="AG431" i="1"/>
  <c r="AG367" i="1"/>
  <c r="AF14" i="1"/>
  <c r="AG14" i="1"/>
  <c r="AG439" i="1"/>
  <c r="AG487" i="1"/>
  <c r="AG423" i="1"/>
  <c r="AG359" i="1"/>
  <c r="AG479" i="1"/>
  <c r="AG415" i="1"/>
  <c r="AG351" i="1"/>
  <c r="AF513" i="1"/>
  <c r="AG513" i="1"/>
  <c r="AF510" i="1"/>
  <c r="AG510" i="1"/>
  <c r="AF507" i="1"/>
  <c r="AG507" i="1"/>
  <c r="AF505" i="1"/>
  <c r="AG505" i="1"/>
  <c r="AF502" i="1"/>
  <c r="AG502" i="1"/>
  <c r="AF498" i="1"/>
  <c r="AG498" i="1"/>
  <c r="AF492" i="1"/>
  <c r="AG492" i="1"/>
  <c r="AF489" i="1"/>
  <c r="AG489" i="1"/>
  <c r="AF486" i="1"/>
  <c r="AG486" i="1"/>
  <c r="AF484" i="1"/>
  <c r="AG484" i="1"/>
  <c r="AF481" i="1"/>
  <c r="AG481" i="1"/>
  <c r="AF477" i="1"/>
  <c r="AG477" i="1"/>
  <c r="AF475" i="1"/>
  <c r="AG475" i="1"/>
  <c r="AF473" i="1"/>
  <c r="AG473" i="1"/>
  <c r="AF472" i="1"/>
  <c r="AG472" i="1"/>
  <c r="AF470" i="1"/>
  <c r="AG470" i="1"/>
  <c r="AF468" i="1"/>
  <c r="AG468" i="1"/>
  <c r="AF466" i="1"/>
  <c r="AG466" i="1"/>
  <c r="AF464" i="1"/>
  <c r="AG464" i="1"/>
  <c r="AF462" i="1"/>
  <c r="AG462" i="1"/>
  <c r="AF460" i="1"/>
  <c r="AG460" i="1"/>
  <c r="AF458" i="1"/>
  <c r="AG458" i="1"/>
  <c r="AF453" i="1"/>
  <c r="AG453" i="1"/>
  <c r="AF451" i="1"/>
  <c r="AG451" i="1"/>
  <c r="AF449" i="1"/>
  <c r="AG449" i="1"/>
  <c r="AF448" i="1"/>
  <c r="AG448" i="1"/>
  <c r="AF446" i="1"/>
  <c r="AG446" i="1"/>
  <c r="AF444" i="1"/>
  <c r="AG444" i="1"/>
  <c r="AF442" i="1"/>
  <c r="AG442" i="1"/>
  <c r="AF437" i="1"/>
  <c r="AG437" i="1"/>
  <c r="AF435" i="1"/>
  <c r="AG435" i="1"/>
  <c r="AF433" i="1"/>
  <c r="AG433" i="1"/>
  <c r="AF429" i="1"/>
  <c r="AG429" i="1"/>
  <c r="AF427" i="1"/>
  <c r="AG427" i="1"/>
  <c r="AF425" i="1"/>
  <c r="AG425" i="1"/>
  <c r="AF424" i="1"/>
  <c r="AG424" i="1"/>
  <c r="AF422" i="1"/>
  <c r="AG422" i="1"/>
  <c r="AF420" i="1"/>
  <c r="AG420" i="1"/>
  <c r="AF418" i="1"/>
  <c r="AG418" i="1"/>
  <c r="AF413" i="1"/>
  <c r="AG413" i="1"/>
  <c r="AF411" i="1"/>
  <c r="AG411" i="1"/>
  <c r="AF409" i="1"/>
  <c r="AG409" i="1"/>
  <c r="AF405" i="1"/>
  <c r="AG405" i="1"/>
  <c r="AF403" i="1"/>
  <c r="AG403" i="1"/>
  <c r="AF401" i="1"/>
  <c r="AG401" i="1"/>
  <c r="AF400" i="1"/>
  <c r="AG400" i="1"/>
  <c r="AF398" i="1"/>
  <c r="AG398" i="1"/>
  <c r="AF396" i="1"/>
  <c r="AG396" i="1"/>
  <c r="AF394" i="1"/>
  <c r="AG394" i="1"/>
  <c r="AF392" i="1"/>
  <c r="AG392" i="1"/>
  <c r="AF390" i="1"/>
  <c r="AG390" i="1"/>
  <c r="AF388" i="1"/>
  <c r="AG388" i="1"/>
  <c r="AF386" i="1"/>
  <c r="AG386" i="1"/>
  <c r="AF381" i="1"/>
  <c r="AG381" i="1"/>
  <c r="AF379" i="1"/>
  <c r="AG379" i="1"/>
  <c r="AF377" i="1"/>
  <c r="AG377" i="1"/>
  <c r="AF376" i="1"/>
  <c r="AG376" i="1"/>
  <c r="AF374" i="1"/>
  <c r="AG374" i="1"/>
  <c r="AF371" i="1"/>
  <c r="AG371" i="1"/>
  <c r="AF369" i="1"/>
  <c r="AG369" i="1"/>
  <c r="AF365" i="1"/>
  <c r="AG365" i="1"/>
  <c r="AF363" i="1"/>
  <c r="AG363" i="1"/>
  <c r="AF361" i="1"/>
  <c r="AG361" i="1"/>
  <c r="AF360" i="1"/>
  <c r="AG360" i="1"/>
  <c r="AF358" i="1"/>
  <c r="AG358" i="1"/>
  <c r="AF356" i="1"/>
  <c r="AG356" i="1"/>
  <c r="AF354" i="1"/>
  <c r="AG354" i="1"/>
  <c r="AF349" i="1"/>
  <c r="AG349" i="1"/>
  <c r="AF347" i="1"/>
  <c r="AG347" i="1"/>
  <c r="AF345" i="1"/>
  <c r="AG345" i="1"/>
  <c r="AF343" i="1"/>
  <c r="AG343" i="1"/>
  <c r="AF341" i="1"/>
  <c r="AG341" i="1"/>
  <c r="AF340" i="1"/>
  <c r="AG340" i="1"/>
  <c r="AF338" i="1"/>
  <c r="AG338" i="1"/>
  <c r="AF336" i="1"/>
  <c r="AG336" i="1"/>
  <c r="AF333" i="1"/>
  <c r="AG333" i="1"/>
  <c r="AF331" i="1"/>
  <c r="AG331" i="1"/>
  <c r="AF329" i="1"/>
  <c r="AG329" i="1"/>
  <c r="AF327" i="1"/>
  <c r="AG327" i="1"/>
  <c r="AF325" i="1"/>
  <c r="AG325" i="1"/>
  <c r="AF323" i="1"/>
  <c r="AG323" i="1"/>
  <c r="AF321" i="1"/>
  <c r="AG321" i="1"/>
  <c r="AF319" i="1"/>
  <c r="AG319" i="1"/>
  <c r="AF317" i="1"/>
  <c r="AG317" i="1"/>
  <c r="AF315" i="1"/>
  <c r="AG315" i="1"/>
  <c r="AF313" i="1"/>
  <c r="AG313" i="1"/>
  <c r="AF310" i="1"/>
  <c r="AG310" i="1"/>
  <c r="AF308" i="1"/>
  <c r="AG308" i="1"/>
  <c r="AF306" i="1"/>
  <c r="AG306" i="1"/>
  <c r="AF304" i="1"/>
  <c r="AG304" i="1"/>
  <c r="AF302" i="1"/>
  <c r="AG302" i="1"/>
  <c r="AF300" i="1"/>
  <c r="AG300" i="1"/>
  <c r="AF298" i="1"/>
  <c r="AG298" i="1"/>
  <c r="AF296" i="1"/>
  <c r="AG296" i="1"/>
  <c r="AF294" i="1"/>
  <c r="AG294" i="1"/>
  <c r="AF292" i="1"/>
  <c r="AG292" i="1"/>
  <c r="AF291" i="1"/>
  <c r="AG291" i="1"/>
  <c r="AF289" i="1"/>
  <c r="AG289" i="1"/>
  <c r="AF287" i="1"/>
  <c r="AG287" i="1"/>
  <c r="AF286" i="1"/>
  <c r="AG286" i="1"/>
  <c r="AF284" i="1"/>
  <c r="AG284" i="1"/>
  <c r="AF282" i="1"/>
  <c r="AG282" i="1"/>
  <c r="AF280" i="1"/>
  <c r="AG280" i="1"/>
  <c r="AF278" i="1"/>
  <c r="AG278" i="1"/>
  <c r="AF276" i="1"/>
  <c r="AG276" i="1"/>
  <c r="AF274" i="1"/>
  <c r="AG274" i="1"/>
  <c r="AF272" i="1"/>
  <c r="AG272" i="1"/>
  <c r="AF270" i="1"/>
  <c r="AG270" i="1"/>
  <c r="AF268" i="1"/>
  <c r="AG268" i="1"/>
  <c r="AF266" i="1"/>
  <c r="AG266" i="1"/>
  <c r="AF264" i="1"/>
  <c r="AG264" i="1"/>
  <c r="AF262" i="1"/>
  <c r="AG262" i="1"/>
  <c r="AF260" i="1"/>
  <c r="AG260" i="1"/>
  <c r="AF258" i="1"/>
  <c r="AG258" i="1"/>
  <c r="AF257" i="1"/>
  <c r="AG257" i="1"/>
  <c r="AF255" i="1"/>
  <c r="AG255" i="1"/>
  <c r="AF253" i="1"/>
  <c r="AG253" i="1"/>
  <c r="AF252" i="1"/>
  <c r="AG252" i="1"/>
  <c r="AF251" i="1"/>
  <c r="AG251" i="1"/>
  <c r="AF250" i="1"/>
  <c r="AG250" i="1"/>
  <c r="AF249" i="1"/>
  <c r="AG249" i="1"/>
  <c r="AF248" i="1"/>
  <c r="AG248" i="1"/>
  <c r="AF247" i="1"/>
  <c r="AG247" i="1"/>
  <c r="AF246" i="1"/>
  <c r="AG246" i="1"/>
  <c r="AF245" i="1"/>
  <c r="AG245" i="1"/>
  <c r="AF244" i="1"/>
  <c r="AG244" i="1"/>
  <c r="AF243" i="1"/>
  <c r="AG243" i="1"/>
  <c r="AF242" i="1"/>
  <c r="AG242" i="1"/>
  <c r="AF241" i="1"/>
  <c r="AG241" i="1"/>
  <c r="AF240" i="1"/>
  <c r="AG240" i="1"/>
  <c r="AF238" i="1"/>
  <c r="AG238" i="1"/>
  <c r="AF237" i="1"/>
  <c r="AG237" i="1"/>
  <c r="AF236" i="1"/>
  <c r="AG236" i="1"/>
  <c r="AF235" i="1"/>
  <c r="AG235" i="1"/>
  <c r="AF234" i="1"/>
  <c r="AG234" i="1"/>
  <c r="AF233" i="1"/>
  <c r="AG233" i="1"/>
  <c r="AF232" i="1"/>
  <c r="AG232" i="1"/>
  <c r="AF231" i="1"/>
  <c r="AG231" i="1"/>
  <c r="AF230" i="1"/>
  <c r="AG230" i="1"/>
  <c r="AF229" i="1"/>
  <c r="AG229" i="1"/>
  <c r="AF228" i="1"/>
  <c r="AG228" i="1"/>
  <c r="AF227" i="1"/>
  <c r="AG227" i="1"/>
  <c r="AF226" i="1"/>
  <c r="AG226" i="1"/>
  <c r="AF225" i="1"/>
  <c r="AG225" i="1"/>
  <c r="AF224" i="1"/>
  <c r="AG224" i="1"/>
  <c r="AF223" i="1"/>
  <c r="AG223" i="1"/>
  <c r="AF222" i="1"/>
  <c r="AG222" i="1"/>
  <c r="AF221" i="1"/>
  <c r="AG221" i="1"/>
  <c r="AF220" i="1"/>
  <c r="AG220" i="1"/>
  <c r="AF219" i="1"/>
  <c r="AG219" i="1"/>
  <c r="AF218" i="1"/>
  <c r="AG218" i="1"/>
  <c r="AF217" i="1"/>
  <c r="AG217" i="1"/>
  <c r="AF216" i="1"/>
  <c r="AG216" i="1"/>
  <c r="AF215" i="1"/>
  <c r="AG215" i="1"/>
  <c r="AF214" i="1"/>
  <c r="AG214" i="1"/>
  <c r="AF213" i="1"/>
  <c r="AG213" i="1"/>
  <c r="AF212" i="1"/>
  <c r="AG212" i="1"/>
  <c r="AF211" i="1"/>
  <c r="AG211" i="1"/>
  <c r="AF210" i="1"/>
  <c r="AG210" i="1"/>
  <c r="AF209" i="1"/>
  <c r="AG209" i="1"/>
  <c r="AF208" i="1"/>
  <c r="AG208" i="1"/>
  <c r="AF207" i="1"/>
  <c r="AG207" i="1"/>
  <c r="AF206" i="1"/>
  <c r="AG206" i="1"/>
  <c r="AF205" i="1"/>
  <c r="AG205" i="1"/>
  <c r="AF204" i="1"/>
  <c r="AG204" i="1"/>
  <c r="AF203" i="1"/>
  <c r="AG203" i="1"/>
  <c r="AF202" i="1"/>
  <c r="AG202" i="1"/>
  <c r="AF201" i="1"/>
  <c r="AG201" i="1"/>
  <c r="AF200" i="1"/>
  <c r="AG200" i="1"/>
  <c r="AF199" i="1"/>
  <c r="AG199" i="1"/>
  <c r="AF198" i="1"/>
  <c r="AG198" i="1"/>
  <c r="AF197" i="1"/>
  <c r="AG197" i="1"/>
  <c r="AF196" i="1"/>
  <c r="AG196" i="1"/>
  <c r="AF195" i="1"/>
  <c r="AG195" i="1"/>
  <c r="AF194" i="1"/>
  <c r="AG194" i="1"/>
  <c r="AF193" i="1"/>
  <c r="AG193" i="1"/>
  <c r="AF192" i="1"/>
  <c r="AG192" i="1"/>
  <c r="AG471" i="1"/>
  <c r="AG407" i="1"/>
  <c r="AF10" i="1"/>
  <c r="AG10" i="1"/>
  <c r="AF508" i="1"/>
  <c r="AG508" i="1"/>
  <c r="AF500" i="1"/>
  <c r="AG500" i="1"/>
  <c r="AF497" i="1"/>
  <c r="AG497" i="1"/>
  <c r="AF494" i="1"/>
  <c r="AG494" i="1"/>
  <c r="AF491" i="1"/>
  <c r="AG491" i="1"/>
  <c r="AF485" i="1"/>
  <c r="AG485" i="1"/>
  <c r="AF482" i="1"/>
  <c r="AG482" i="1"/>
  <c r="AF480" i="1"/>
  <c r="AG480" i="1"/>
  <c r="AF478" i="1"/>
  <c r="AG478" i="1"/>
  <c r="AF476" i="1"/>
  <c r="AG476" i="1"/>
  <c r="AF474" i="1"/>
  <c r="AG474" i="1"/>
  <c r="AF469" i="1"/>
  <c r="AG469" i="1"/>
  <c r="AF467" i="1"/>
  <c r="AG467" i="1"/>
  <c r="AF465" i="1"/>
  <c r="AG465" i="1"/>
  <c r="AF461" i="1"/>
  <c r="AG461" i="1"/>
  <c r="AF459" i="1"/>
  <c r="AG459" i="1"/>
  <c r="AF457" i="1"/>
  <c r="AG457" i="1"/>
  <c r="AF456" i="1"/>
  <c r="AG456" i="1"/>
  <c r="AF454" i="1"/>
  <c r="AG454" i="1"/>
  <c r="AF452" i="1"/>
  <c r="AG452" i="1"/>
  <c r="AF450" i="1"/>
  <c r="AG450" i="1"/>
  <c r="AF445" i="1"/>
  <c r="AG445" i="1"/>
  <c r="AF443" i="1"/>
  <c r="AG443" i="1"/>
  <c r="AF441" i="1"/>
  <c r="AG441" i="1"/>
  <c r="AF440" i="1"/>
  <c r="AG440" i="1"/>
  <c r="AF438" i="1"/>
  <c r="AG438" i="1"/>
  <c r="AF436" i="1"/>
  <c r="AG436" i="1"/>
  <c r="AF434" i="1"/>
  <c r="AG434" i="1"/>
  <c r="AF432" i="1"/>
  <c r="AG432" i="1"/>
  <c r="AF430" i="1"/>
  <c r="AG430" i="1"/>
  <c r="AF428" i="1"/>
  <c r="AG428" i="1"/>
  <c r="AF426" i="1"/>
  <c r="AG426" i="1"/>
  <c r="AF421" i="1"/>
  <c r="AG421" i="1"/>
  <c r="AF419" i="1"/>
  <c r="AG419" i="1"/>
  <c r="AF417" i="1"/>
  <c r="AG417" i="1"/>
  <c r="AF416" i="1"/>
  <c r="AG416" i="1"/>
  <c r="AF414" i="1"/>
  <c r="AG414" i="1"/>
  <c r="AF412" i="1"/>
  <c r="AG412" i="1"/>
  <c r="AF410" i="1"/>
  <c r="AG410" i="1"/>
  <c r="AF408" i="1"/>
  <c r="AG408" i="1"/>
  <c r="AF406" i="1"/>
  <c r="AG406" i="1"/>
  <c r="AF404" i="1"/>
  <c r="AG404" i="1"/>
  <c r="AF402" i="1"/>
  <c r="AG402" i="1"/>
  <c r="AF397" i="1"/>
  <c r="AG397" i="1"/>
  <c r="AF395" i="1"/>
  <c r="AG395" i="1"/>
  <c r="AF393" i="1"/>
  <c r="AG393" i="1"/>
  <c r="AF389" i="1"/>
  <c r="AG389" i="1"/>
  <c r="AF387" i="1"/>
  <c r="AG387" i="1"/>
  <c r="AF385" i="1"/>
  <c r="AG385" i="1"/>
  <c r="AF384" i="1"/>
  <c r="AG384" i="1"/>
  <c r="AF382" i="1"/>
  <c r="AG382" i="1"/>
  <c r="AF380" i="1"/>
  <c r="AG380" i="1"/>
  <c r="AF378" i="1"/>
  <c r="AG378" i="1"/>
  <c r="AF373" i="1"/>
  <c r="AG373" i="1"/>
  <c r="AF372" i="1"/>
  <c r="AG372" i="1"/>
  <c r="AF370" i="1"/>
  <c r="AG370" i="1"/>
  <c r="AF368" i="1"/>
  <c r="AG368" i="1"/>
  <c r="AF366" i="1"/>
  <c r="AG366" i="1"/>
  <c r="AF364" i="1"/>
  <c r="AG364" i="1"/>
  <c r="AF362" i="1"/>
  <c r="AG362" i="1"/>
  <c r="AF357" i="1"/>
  <c r="AG357" i="1"/>
  <c r="AF355" i="1"/>
  <c r="AG355" i="1"/>
  <c r="AF353" i="1"/>
  <c r="AG353" i="1"/>
  <c r="AF352" i="1"/>
  <c r="AG352" i="1"/>
  <c r="AF350" i="1"/>
  <c r="AG350" i="1"/>
  <c r="AF348" i="1"/>
  <c r="AG348" i="1"/>
  <c r="AF346" i="1"/>
  <c r="AG346" i="1"/>
  <c r="AF344" i="1"/>
  <c r="AG344" i="1"/>
  <c r="AF342" i="1"/>
  <c r="AG342" i="1"/>
  <c r="AF339" i="1"/>
  <c r="AG339" i="1"/>
  <c r="AF337" i="1"/>
  <c r="AG337" i="1"/>
  <c r="AF335" i="1"/>
  <c r="AG335" i="1"/>
  <c r="AF334" i="1"/>
  <c r="AG334" i="1"/>
  <c r="AF332" i="1"/>
  <c r="AG332" i="1"/>
  <c r="AF330" i="1"/>
  <c r="AG330" i="1"/>
  <c r="AF328" i="1"/>
  <c r="AG328" i="1"/>
  <c r="AF326" i="1"/>
  <c r="AG326" i="1"/>
  <c r="AF324" i="1"/>
  <c r="AG324" i="1"/>
  <c r="AF322" i="1"/>
  <c r="AG322" i="1"/>
  <c r="AF320" i="1"/>
  <c r="AG320" i="1"/>
  <c r="AF318" i="1"/>
  <c r="AG318" i="1"/>
  <c r="AF316" i="1"/>
  <c r="AG316" i="1"/>
  <c r="AF314" i="1"/>
  <c r="AG314" i="1"/>
  <c r="AF312" i="1"/>
  <c r="AG312" i="1"/>
  <c r="AF311" i="1"/>
  <c r="AG311" i="1"/>
  <c r="AF309" i="1"/>
  <c r="AG309" i="1"/>
  <c r="AF307" i="1"/>
  <c r="AG307" i="1"/>
  <c r="AF305" i="1"/>
  <c r="AG305" i="1"/>
  <c r="AF303" i="1"/>
  <c r="AG303" i="1"/>
  <c r="AF301" i="1"/>
  <c r="AG301" i="1"/>
  <c r="AF299" i="1"/>
  <c r="AG299" i="1"/>
  <c r="AF297" i="1"/>
  <c r="AG297" i="1"/>
  <c r="AF295" i="1"/>
  <c r="AG295" i="1"/>
  <c r="AF293" i="1"/>
  <c r="AG293" i="1"/>
  <c r="AF290" i="1"/>
  <c r="AG290" i="1"/>
  <c r="AF288" i="1"/>
  <c r="AG288" i="1"/>
  <c r="AF285" i="1"/>
  <c r="AG285" i="1"/>
  <c r="AF283" i="1"/>
  <c r="AG283" i="1"/>
  <c r="AF281" i="1"/>
  <c r="AG281" i="1"/>
  <c r="AF279" i="1"/>
  <c r="AG279" i="1"/>
  <c r="AF277" i="1"/>
  <c r="AG277" i="1"/>
  <c r="AF275" i="1"/>
  <c r="AG275" i="1"/>
  <c r="AF273" i="1"/>
  <c r="AG273" i="1"/>
  <c r="AF271" i="1"/>
  <c r="AG271" i="1"/>
  <c r="AF269" i="1"/>
  <c r="AG269" i="1"/>
  <c r="AF267" i="1"/>
  <c r="AG267" i="1"/>
  <c r="AF265" i="1"/>
  <c r="AG265" i="1"/>
  <c r="AF263" i="1"/>
  <c r="AG263" i="1"/>
  <c r="AF261" i="1"/>
  <c r="AG261" i="1"/>
  <c r="AF259" i="1"/>
  <c r="AG259" i="1"/>
  <c r="AF256" i="1"/>
  <c r="AG256" i="1"/>
  <c r="AF254" i="1"/>
  <c r="AG254" i="1"/>
  <c r="AF239" i="1"/>
  <c r="AG239" i="1"/>
  <c r="AG463" i="1"/>
  <c r="AG399" i="1"/>
  <c r="AF11" i="1"/>
  <c r="AG11" i="1"/>
  <c r="AF18" i="1"/>
  <c r="AG18" i="1"/>
  <c r="AF512" i="1"/>
  <c r="AG512" i="1"/>
  <c r="AF509" i="1"/>
  <c r="AG509" i="1"/>
  <c r="AF506" i="1"/>
  <c r="AG506" i="1"/>
  <c r="AF504" i="1"/>
  <c r="AG504" i="1"/>
  <c r="AF501" i="1"/>
  <c r="AG501" i="1"/>
  <c r="AF499" i="1"/>
  <c r="AG499" i="1"/>
  <c r="AF496" i="1"/>
  <c r="AG496" i="1"/>
  <c r="AF493" i="1"/>
  <c r="AG493" i="1"/>
  <c r="AF490" i="1"/>
  <c r="AG490" i="1"/>
  <c r="AF488" i="1"/>
  <c r="AG488" i="1"/>
  <c r="AF483" i="1"/>
  <c r="AG483" i="1"/>
  <c r="AF16" i="1"/>
  <c r="AG16" i="1"/>
  <c r="AF8" i="1"/>
  <c r="AG8" i="1"/>
  <c r="AG455" i="1"/>
  <c r="AG391" i="1"/>
  <c r="AG511" i="1"/>
  <c r="AG447" i="1"/>
  <c r="AG383" i="1"/>
  <c r="AG191" i="1"/>
  <c r="AG183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187" i="1"/>
  <c r="AG179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86" i="1"/>
  <c r="AG178" i="1"/>
  <c r="AG170" i="1"/>
  <c r="AG162" i="1"/>
  <c r="AG154" i="1"/>
  <c r="AG146" i="1"/>
  <c r="AG138" i="1"/>
  <c r="AG130" i="1"/>
  <c r="AG122" i="1"/>
  <c r="AG114" i="1"/>
  <c r="AG106" i="1"/>
  <c r="AG98" i="1"/>
  <c r="AG90" i="1"/>
  <c r="AG82" i="1"/>
  <c r="AG74" i="1"/>
  <c r="AG66" i="1"/>
  <c r="AG58" i="1"/>
  <c r="AG50" i="1"/>
  <c r="AG42" i="1"/>
  <c r="AG34" i="1"/>
  <c r="AG26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O7" i="1"/>
  <c r="AJ7" i="1"/>
  <c r="AI7" i="1"/>
  <c r="AH7" i="1"/>
  <c r="AG7" i="1"/>
  <c r="AE7" i="1"/>
  <c r="I11" i="3" s="1"/>
  <c r="Z222" i="1"/>
  <c r="AA143" i="1"/>
  <c r="Z214" i="1"/>
  <c r="AA130" i="1"/>
  <c r="AA205" i="1"/>
  <c r="Z118" i="1"/>
  <c r="Z197" i="1"/>
  <c r="AA105" i="1"/>
  <c r="Z501" i="1"/>
  <c r="Z189" i="1"/>
  <c r="Z93" i="1"/>
  <c r="AA466" i="1"/>
  <c r="AA179" i="1"/>
  <c r="Z78" i="1"/>
  <c r="Z424" i="1"/>
  <c r="AA169" i="1"/>
  <c r="Z61" i="1"/>
  <c r="AA230" i="1"/>
  <c r="Z157" i="1"/>
  <c r="AA43" i="1"/>
  <c r="Z14" i="1"/>
  <c r="AA14" i="1"/>
  <c r="Z497" i="1"/>
  <c r="Z461" i="1"/>
  <c r="AA418" i="1"/>
  <c r="Z493" i="1"/>
  <c r="Z456" i="1"/>
  <c r="Z413" i="1"/>
  <c r="Z11" i="1"/>
  <c r="AA11" i="1"/>
  <c r="Z489" i="1"/>
  <c r="AA450" i="1"/>
  <c r="Z408" i="1"/>
  <c r="Z512" i="1"/>
  <c r="AA512" i="1"/>
  <c r="Z508" i="1"/>
  <c r="AA508" i="1"/>
  <c r="Z504" i="1"/>
  <c r="AA504" i="1"/>
  <c r="Z494" i="1"/>
  <c r="AA494" i="1"/>
  <c r="Z491" i="1"/>
  <c r="AA491" i="1"/>
  <c r="Z487" i="1"/>
  <c r="AA487" i="1"/>
  <c r="Z486" i="1"/>
  <c r="AA486" i="1"/>
  <c r="Z480" i="1"/>
  <c r="AA480" i="1"/>
  <c r="Z479" i="1"/>
  <c r="AA479" i="1"/>
  <c r="Z476" i="1"/>
  <c r="AA476" i="1"/>
  <c r="AA475" i="1"/>
  <c r="Z475" i="1"/>
  <c r="Z474" i="1"/>
  <c r="AA474" i="1"/>
  <c r="Z473" i="1"/>
  <c r="AA473" i="1"/>
  <c r="AA471" i="1"/>
  <c r="Z471" i="1"/>
  <c r="Z470" i="1"/>
  <c r="AA470" i="1"/>
  <c r="Z469" i="1"/>
  <c r="AA469" i="1"/>
  <c r="Z468" i="1"/>
  <c r="AA468" i="1"/>
  <c r="AA467" i="1"/>
  <c r="Z467" i="1"/>
  <c r="Z465" i="1"/>
  <c r="AA465" i="1"/>
  <c r="Z464" i="1"/>
  <c r="AA464" i="1"/>
  <c r="AA463" i="1"/>
  <c r="Z463" i="1"/>
  <c r="Z462" i="1"/>
  <c r="AA462" i="1"/>
  <c r="Z460" i="1"/>
  <c r="AA460" i="1"/>
  <c r="AA459" i="1"/>
  <c r="Z459" i="1"/>
  <c r="Z458" i="1"/>
  <c r="AA458" i="1"/>
  <c r="Z457" i="1"/>
  <c r="AA457" i="1"/>
  <c r="AA455" i="1"/>
  <c r="Z455" i="1"/>
  <c r="Z454" i="1"/>
  <c r="AA454" i="1"/>
  <c r="Z453" i="1"/>
  <c r="AA453" i="1"/>
  <c r="Z452" i="1"/>
  <c r="AA452" i="1"/>
  <c r="AA451" i="1"/>
  <c r="Z451" i="1"/>
  <c r="Z449" i="1"/>
  <c r="AA449" i="1"/>
  <c r="Z448" i="1"/>
  <c r="AA448" i="1"/>
  <c r="AA447" i="1"/>
  <c r="Z447" i="1"/>
  <c r="Z446" i="1"/>
  <c r="AA446" i="1"/>
  <c r="Z444" i="1"/>
  <c r="AA444" i="1"/>
  <c r="AA443" i="1"/>
  <c r="Z443" i="1"/>
  <c r="Z442" i="1"/>
  <c r="AA442" i="1"/>
  <c r="Z441" i="1"/>
  <c r="AA441" i="1"/>
  <c r="AA439" i="1"/>
  <c r="Z439" i="1"/>
  <c r="Z438" i="1"/>
  <c r="AA438" i="1"/>
  <c r="Z437" i="1"/>
  <c r="AA437" i="1"/>
  <c r="Z436" i="1"/>
  <c r="AA436" i="1"/>
  <c r="AA435" i="1"/>
  <c r="Z435" i="1"/>
  <c r="Z433" i="1"/>
  <c r="AA433" i="1"/>
  <c r="Z432" i="1"/>
  <c r="AA432" i="1"/>
  <c r="AA431" i="1"/>
  <c r="Z431" i="1"/>
  <c r="Z430" i="1"/>
  <c r="AA430" i="1"/>
  <c r="Z428" i="1"/>
  <c r="AA428" i="1"/>
  <c r="AA427" i="1"/>
  <c r="Z427" i="1"/>
  <c r="Z426" i="1"/>
  <c r="AA426" i="1"/>
  <c r="Z425" i="1"/>
  <c r="AA425" i="1"/>
  <c r="AA423" i="1"/>
  <c r="Z423" i="1"/>
  <c r="Z422" i="1"/>
  <c r="AA422" i="1"/>
  <c r="Z421" i="1"/>
  <c r="AA421" i="1"/>
  <c r="Z420" i="1"/>
  <c r="AA420" i="1"/>
  <c r="AA419" i="1"/>
  <c r="Z419" i="1"/>
  <c r="Z417" i="1"/>
  <c r="AA417" i="1"/>
  <c r="Z416" i="1"/>
  <c r="AA416" i="1"/>
  <c r="AA415" i="1"/>
  <c r="Z415" i="1"/>
  <c r="Z414" i="1"/>
  <c r="AA414" i="1"/>
  <c r="Z412" i="1"/>
  <c r="AA412" i="1"/>
  <c r="AA411" i="1"/>
  <c r="Z411" i="1"/>
  <c r="Z410" i="1"/>
  <c r="AA410" i="1"/>
  <c r="Z409" i="1"/>
  <c r="AA409" i="1"/>
  <c r="AA407" i="1"/>
  <c r="Z407" i="1"/>
  <c r="Z406" i="1"/>
  <c r="AA406" i="1"/>
  <c r="Z405" i="1"/>
  <c r="AA405" i="1"/>
  <c r="Z404" i="1"/>
  <c r="AA404" i="1"/>
  <c r="AA403" i="1"/>
  <c r="Z403" i="1"/>
  <c r="Z401" i="1"/>
  <c r="AA401" i="1"/>
  <c r="Z400" i="1"/>
  <c r="AA400" i="1"/>
  <c r="AA399" i="1"/>
  <c r="Z399" i="1"/>
  <c r="Z398" i="1"/>
  <c r="AA398" i="1"/>
  <c r="Z396" i="1"/>
  <c r="AA396" i="1"/>
  <c r="AA395" i="1"/>
  <c r="Z395" i="1"/>
  <c r="Z394" i="1"/>
  <c r="AA394" i="1"/>
  <c r="Z393" i="1"/>
  <c r="AA393" i="1"/>
  <c r="AA391" i="1"/>
  <c r="Z391" i="1"/>
  <c r="Z390" i="1"/>
  <c r="AA390" i="1"/>
  <c r="Z389" i="1"/>
  <c r="AA389" i="1"/>
  <c r="Z388" i="1"/>
  <c r="AA388" i="1"/>
  <c r="AA387" i="1"/>
  <c r="Z387" i="1"/>
  <c r="Z386" i="1"/>
  <c r="AA386" i="1"/>
  <c r="Z385" i="1"/>
  <c r="AA385" i="1"/>
  <c r="Z384" i="1"/>
  <c r="AA384" i="1"/>
  <c r="AA383" i="1"/>
  <c r="Z383" i="1"/>
  <c r="Z382" i="1"/>
  <c r="AA382" i="1"/>
  <c r="AA381" i="1"/>
  <c r="Z381" i="1"/>
  <c r="Z380" i="1"/>
  <c r="AA380" i="1"/>
  <c r="AA379" i="1"/>
  <c r="Z379" i="1"/>
  <c r="Z378" i="1"/>
  <c r="AA378" i="1"/>
  <c r="Z377" i="1"/>
  <c r="AA377" i="1"/>
  <c r="AA376" i="1"/>
  <c r="Z376" i="1"/>
  <c r="AA375" i="1"/>
  <c r="Z375" i="1"/>
  <c r="Z374" i="1"/>
  <c r="AA374" i="1"/>
  <c r="Z373" i="1"/>
  <c r="AA373" i="1"/>
  <c r="Z372" i="1"/>
  <c r="AA372" i="1"/>
  <c r="AA371" i="1"/>
  <c r="Z371" i="1"/>
  <c r="Z370" i="1"/>
  <c r="AA370" i="1"/>
  <c r="Z369" i="1"/>
  <c r="AA369" i="1"/>
  <c r="Z368" i="1"/>
  <c r="AA368" i="1"/>
  <c r="AA367" i="1"/>
  <c r="Z367" i="1"/>
  <c r="Z366" i="1"/>
  <c r="AA366" i="1"/>
  <c r="AA365" i="1"/>
  <c r="Z365" i="1"/>
  <c r="Z364" i="1"/>
  <c r="AA364" i="1"/>
  <c r="AA363" i="1"/>
  <c r="Z363" i="1"/>
  <c r="Z362" i="1"/>
  <c r="AA362" i="1"/>
  <c r="Z361" i="1"/>
  <c r="AA361" i="1"/>
  <c r="AA360" i="1"/>
  <c r="Z360" i="1"/>
  <c r="AA359" i="1"/>
  <c r="Z359" i="1"/>
  <c r="Z358" i="1"/>
  <c r="AA358" i="1"/>
  <c r="Z357" i="1"/>
  <c r="AA357" i="1"/>
  <c r="Z356" i="1"/>
  <c r="AA356" i="1"/>
  <c r="AA355" i="1"/>
  <c r="Z355" i="1"/>
  <c r="Z354" i="1"/>
  <c r="AA354" i="1"/>
  <c r="Z353" i="1"/>
  <c r="AA353" i="1"/>
  <c r="Z352" i="1"/>
  <c r="AA352" i="1"/>
  <c r="AA351" i="1"/>
  <c r="Z351" i="1"/>
  <c r="Z350" i="1"/>
  <c r="AA350" i="1"/>
  <c r="AA349" i="1"/>
  <c r="Z349" i="1"/>
  <c r="Z348" i="1"/>
  <c r="AA348" i="1"/>
  <c r="Z347" i="1"/>
  <c r="AA347" i="1"/>
  <c r="Z346" i="1"/>
  <c r="AA346" i="1"/>
  <c r="AA345" i="1"/>
  <c r="Z345" i="1"/>
  <c r="Z344" i="1"/>
  <c r="AA344" i="1"/>
  <c r="Z343" i="1"/>
  <c r="AA343" i="1"/>
  <c r="AA342" i="1"/>
  <c r="Z342" i="1"/>
  <c r="AA341" i="1"/>
  <c r="Z341" i="1"/>
  <c r="Z340" i="1"/>
  <c r="AA340" i="1"/>
  <c r="Z339" i="1"/>
  <c r="AA339" i="1"/>
  <c r="AA338" i="1"/>
  <c r="Z338" i="1"/>
  <c r="Z337" i="1"/>
  <c r="AA337" i="1"/>
  <c r="Z336" i="1"/>
  <c r="AA336" i="1"/>
  <c r="Z335" i="1"/>
  <c r="AA335" i="1"/>
  <c r="AA334" i="1"/>
  <c r="Z334" i="1"/>
  <c r="Z333" i="1"/>
  <c r="AA333" i="1"/>
  <c r="Z332" i="1"/>
  <c r="AA332" i="1"/>
  <c r="Z331" i="1"/>
  <c r="AA331" i="1"/>
  <c r="Z330" i="1"/>
  <c r="AA330" i="1"/>
  <c r="Z329" i="1"/>
  <c r="AA329" i="1"/>
  <c r="Z328" i="1"/>
  <c r="AA328" i="1"/>
  <c r="Z327" i="1"/>
  <c r="AA327" i="1"/>
  <c r="Z326" i="1"/>
  <c r="AA326" i="1"/>
  <c r="AA325" i="1"/>
  <c r="Z325" i="1"/>
  <c r="Z324" i="1"/>
  <c r="AA324" i="1"/>
  <c r="Z323" i="1"/>
  <c r="AA323" i="1"/>
  <c r="Z322" i="1"/>
  <c r="AA322" i="1"/>
  <c r="Z321" i="1"/>
  <c r="AA321" i="1"/>
  <c r="Z320" i="1"/>
  <c r="AA320" i="1"/>
  <c r="Z319" i="1"/>
  <c r="AA319" i="1"/>
  <c r="Z318" i="1"/>
  <c r="AA318" i="1"/>
  <c r="AA317" i="1"/>
  <c r="Z317" i="1"/>
  <c r="Z316" i="1"/>
  <c r="AA316" i="1"/>
  <c r="Z315" i="1"/>
  <c r="AA315" i="1"/>
  <c r="Z314" i="1"/>
  <c r="AA314" i="1"/>
  <c r="AA313" i="1"/>
  <c r="Z313" i="1"/>
  <c r="Z312" i="1"/>
  <c r="AA312" i="1"/>
  <c r="Z311" i="1"/>
  <c r="AA311" i="1"/>
  <c r="Z310" i="1"/>
  <c r="AA310" i="1"/>
  <c r="AA309" i="1"/>
  <c r="Z309" i="1"/>
  <c r="Z308" i="1"/>
  <c r="AA308" i="1"/>
  <c r="Z307" i="1"/>
  <c r="AA307" i="1"/>
  <c r="AA306" i="1"/>
  <c r="Z306" i="1"/>
  <c r="Z305" i="1"/>
  <c r="AA305" i="1"/>
  <c r="Z304" i="1"/>
  <c r="AA304" i="1"/>
  <c r="Z303" i="1"/>
  <c r="AA303" i="1"/>
  <c r="AA302" i="1"/>
  <c r="Z302" i="1"/>
  <c r="Z301" i="1"/>
  <c r="AA301" i="1"/>
  <c r="Z300" i="1"/>
  <c r="AA300" i="1"/>
  <c r="Z299" i="1"/>
  <c r="AA299" i="1"/>
  <c r="Z298" i="1"/>
  <c r="AA298" i="1"/>
  <c r="Z297" i="1"/>
  <c r="AA297" i="1"/>
  <c r="Z296" i="1"/>
  <c r="AA296" i="1"/>
  <c r="Z295" i="1"/>
  <c r="AA295" i="1"/>
  <c r="Z294" i="1"/>
  <c r="AA294" i="1"/>
  <c r="Z293" i="1"/>
  <c r="AA293" i="1"/>
  <c r="Z292" i="1"/>
  <c r="AA292" i="1"/>
  <c r="Z291" i="1"/>
  <c r="AA291" i="1"/>
  <c r="Z290" i="1"/>
  <c r="AA290" i="1"/>
  <c r="Z289" i="1"/>
  <c r="AA289" i="1"/>
  <c r="Z288" i="1"/>
  <c r="AA288" i="1"/>
  <c r="Z287" i="1"/>
  <c r="AA287" i="1"/>
  <c r="Z286" i="1"/>
  <c r="AA286" i="1"/>
  <c r="Z285" i="1"/>
  <c r="AA285" i="1"/>
  <c r="Z284" i="1"/>
  <c r="AA284" i="1"/>
  <c r="Z283" i="1"/>
  <c r="AA283" i="1"/>
  <c r="AA282" i="1"/>
  <c r="Z282" i="1"/>
  <c r="AA281" i="1"/>
  <c r="Z281" i="1"/>
  <c r="Z280" i="1"/>
  <c r="AA280" i="1"/>
  <c r="Z279" i="1"/>
  <c r="AA279" i="1"/>
  <c r="Z278" i="1"/>
  <c r="AA278" i="1"/>
  <c r="AA277" i="1"/>
  <c r="Z277" i="1"/>
  <c r="Z276" i="1"/>
  <c r="AA276" i="1"/>
  <c r="Z275" i="1"/>
  <c r="AA275" i="1"/>
  <c r="AA274" i="1"/>
  <c r="Z274" i="1"/>
  <c r="Z273" i="1"/>
  <c r="AA273" i="1"/>
  <c r="Z272" i="1"/>
  <c r="AA272" i="1"/>
  <c r="Z271" i="1"/>
  <c r="AA271" i="1"/>
  <c r="AA270" i="1"/>
  <c r="Z270" i="1"/>
  <c r="Z269" i="1"/>
  <c r="AA269" i="1"/>
  <c r="Z268" i="1"/>
  <c r="AA268" i="1"/>
  <c r="Z267" i="1"/>
  <c r="AA267" i="1"/>
  <c r="Z266" i="1"/>
  <c r="AA266" i="1"/>
  <c r="Z265" i="1"/>
  <c r="AA265" i="1"/>
  <c r="Z264" i="1"/>
  <c r="AA264" i="1"/>
  <c r="Z263" i="1"/>
  <c r="AA263" i="1"/>
  <c r="Z262" i="1"/>
  <c r="AA262" i="1"/>
  <c r="Z261" i="1"/>
  <c r="AA261" i="1"/>
  <c r="Z260" i="1"/>
  <c r="AA260" i="1"/>
  <c r="Z259" i="1"/>
  <c r="AA259" i="1"/>
  <c r="Z258" i="1"/>
  <c r="AA258" i="1"/>
  <c r="AA257" i="1"/>
  <c r="Z257" i="1"/>
  <c r="Z256" i="1"/>
  <c r="AA256" i="1"/>
  <c r="Z255" i="1"/>
  <c r="AA255" i="1"/>
  <c r="Z254" i="1"/>
  <c r="AA254" i="1"/>
  <c r="Z253" i="1"/>
  <c r="AA253" i="1"/>
  <c r="Z252" i="1"/>
  <c r="AA252" i="1"/>
  <c r="Z251" i="1"/>
  <c r="AA251" i="1"/>
  <c r="Z250" i="1"/>
  <c r="AA250" i="1"/>
  <c r="AA249" i="1"/>
  <c r="Z249" i="1"/>
  <c r="Z248" i="1"/>
  <c r="AA248" i="1"/>
  <c r="Z247" i="1"/>
  <c r="AA247" i="1"/>
  <c r="Z485" i="1"/>
  <c r="Z445" i="1"/>
  <c r="AA402" i="1"/>
  <c r="Z13" i="1"/>
  <c r="AA13" i="1"/>
  <c r="Z511" i="1"/>
  <c r="AA511" i="1"/>
  <c r="Z507" i="1"/>
  <c r="AA507" i="1"/>
  <c r="Z503" i="1"/>
  <c r="AA503" i="1"/>
  <c r="Z498" i="1"/>
  <c r="AA498" i="1"/>
  <c r="Z495" i="1"/>
  <c r="AA495" i="1"/>
  <c r="Z490" i="1"/>
  <c r="AA490" i="1"/>
  <c r="Z482" i="1"/>
  <c r="AA482" i="1"/>
  <c r="Z513" i="1"/>
  <c r="Z481" i="1"/>
  <c r="Z440" i="1"/>
  <c r="Z397" i="1"/>
  <c r="Z12" i="1"/>
  <c r="AA12" i="1"/>
  <c r="Z18" i="1"/>
  <c r="AA18" i="1"/>
  <c r="Z510" i="1"/>
  <c r="AA510" i="1"/>
  <c r="Z506" i="1"/>
  <c r="AA506" i="1"/>
  <c r="Z500" i="1"/>
  <c r="AA500" i="1"/>
  <c r="Z496" i="1"/>
  <c r="AA496" i="1"/>
  <c r="Z492" i="1"/>
  <c r="AA492" i="1"/>
  <c r="Z488" i="1"/>
  <c r="AA488" i="1"/>
  <c r="Z484" i="1"/>
  <c r="AA484" i="1"/>
  <c r="Z17" i="1"/>
  <c r="AA17" i="1"/>
  <c r="Z8" i="1"/>
  <c r="AA8" i="1"/>
  <c r="Z509" i="1"/>
  <c r="Z477" i="1"/>
  <c r="AA434" i="1"/>
  <c r="Z392" i="1"/>
  <c r="Z10" i="1"/>
  <c r="AA10" i="1"/>
  <c r="Z502" i="1"/>
  <c r="AA502" i="1"/>
  <c r="Z499" i="1"/>
  <c r="AA499" i="1"/>
  <c r="Z483" i="1"/>
  <c r="AA483" i="1"/>
  <c r="Z478" i="1"/>
  <c r="AA478" i="1"/>
  <c r="Z9" i="1"/>
  <c r="AA9" i="1"/>
  <c r="Z16" i="1"/>
  <c r="AA16" i="1"/>
  <c r="Z505" i="1"/>
  <c r="Z472" i="1"/>
  <c r="Z429" i="1"/>
  <c r="AA239" i="1"/>
  <c r="Z15" i="1"/>
  <c r="AA15" i="1"/>
  <c r="AA246" i="1"/>
  <c r="Z238" i="1"/>
  <c r="AA229" i="1"/>
  <c r="AA221" i="1"/>
  <c r="Z213" i="1"/>
  <c r="AA203" i="1"/>
  <c r="AA195" i="1"/>
  <c r="AA186" i="1"/>
  <c r="Z178" i="1"/>
  <c r="AA167" i="1"/>
  <c r="AA154" i="1"/>
  <c r="Z142" i="1"/>
  <c r="AA129" i="1"/>
  <c r="Z117" i="1"/>
  <c r="AA103" i="1"/>
  <c r="AA90" i="1"/>
  <c r="AA75" i="1"/>
  <c r="AA58" i="1"/>
  <c r="AA41" i="1"/>
  <c r="AA237" i="1"/>
  <c r="AA211" i="1"/>
  <c r="AA202" i="1"/>
  <c r="AA194" i="1"/>
  <c r="AA177" i="1"/>
  <c r="AA166" i="1"/>
  <c r="AA141" i="1"/>
  <c r="AA115" i="1"/>
  <c r="AA102" i="1"/>
  <c r="AA73" i="1"/>
  <c r="Z57" i="1"/>
  <c r="AA39" i="1"/>
  <c r="Z245" i="1"/>
  <c r="AA235" i="1"/>
  <c r="AA227" i="1"/>
  <c r="AA218" i="1"/>
  <c r="Z210" i="1"/>
  <c r="AA193" i="1"/>
  <c r="Z185" i="1"/>
  <c r="AA165" i="1"/>
  <c r="Z153" i="1"/>
  <c r="AA139" i="1"/>
  <c r="AA126" i="1"/>
  <c r="Z114" i="1"/>
  <c r="AA101" i="1"/>
  <c r="Z89" i="1"/>
  <c r="AA71" i="1"/>
  <c r="Z54" i="1"/>
  <c r="AA37" i="1"/>
  <c r="AA243" i="1"/>
  <c r="AA234" i="1"/>
  <c r="AA226" i="1"/>
  <c r="AA209" i="1"/>
  <c r="AA201" i="1"/>
  <c r="AA183" i="1"/>
  <c r="AA175" i="1"/>
  <c r="AA162" i="1"/>
  <c r="Z150" i="1"/>
  <c r="AA137" i="1"/>
  <c r="Z125" i="1"/>
  <c r="AA111" i="1"/>
  <c r="AA98" i="1"/>
  <c r="Z86" i="1"/>
  <c r="AA69" i="1"/>
  <c r="Z53" i="1"/>
  <c r="AA34" i="1"/>
  <c r="Z242" i="1"/>
  <c r="AA225" i="1"/>
  <c r="Z217" i="1"/>
  <c r="AA199" i="1"/>
  <c r="AA190" i="1"/>
  <c r="AA182" i="1"/>
  <c r="Z174" i="1"/>
  <c r="AA161" i="1"/>
  <c r="Z149" i="1"/>
  <c r="AA135" i="1"/>
  <c r="AA122" i="1"/>
  <c r="Z110" i="1"/>
  <c r="AA97" i="1"/>
  <c r="Z85" i="1"/>
  <c r="AA66" i="1"/>
  <c r="Z50" i="1"/>
  <c r="AA33" i="1"/>
  <c r="Z244" i="1"/>
  <c r="AA244" i="1"/>
  <c r="Z240" i="1"/>
  <c r="AA240" i="1"/>
  <c r="Z236" i="1"/>
  <c r="AA236" i="1"/>
  <c r="Z232" i="1"/>
  <c r="AA232" i="1"/>
  <c r="Z228" i="1"/>
  <c r="AA228" i="1"/>
  <c r="Z224" i="1"/>
  <c r="AA224" i="1"/>
  <c r="Z223" i="1"/>
  <c r="AA223" i="1"/>
  <c r="Z220" i="1"/>
  <c r="AA220" i="1"/>
  <c r="Z219" i="1"/>
  <c r="AA219" i="1"/>
  <c r="Z216" i="1"/>
  <c r="AA216" i="1"/>
  <c r="Z212" i="1"/>
  <c r="AA212" i="1"/>
  <c r="Z208" i="1"/>
  <c r="AA208" i="1"/>
  <c r="Z204" i="1"/>
  <c r="AA204" i="1"/>
  <c r="Z200" i="1"/>
  <c r="AA200" i="1"/>
  <c r="Z196" i="1"/>
  <c r="AA196" i="1"/>
  <c r="Z192" i="1"/>
  <c r="AA192" i="1"/>
  <c r="Z191" i="1"/>
  <c r="AA191" i="1"/>
  <c r="Z188" i="1"/>
  <c r="AA188" i="1"/>
  <c r="Z187" i="1"/>
  <c r="AA187" i="1"/>
  <c r="Z184" i="1"/>
  <c r="AA184" i="1"/>
  <c r="Z180" i="1"/>
  <c r="AA180" i="1"/>
  <c r="Z176" i="1"/>
  <c r="AA176" i="1"/>
  <c r="Z172" i="1"/>
  <c r="AA172" i="1"/>
  <c r="Z170" i="1"/>
  <c r="AA170" i="1"/>
  <c r="Z168" i="1"/>
  <c r="AA168" i="1"/>
  <c r="Z164" i="1"/>
  <c r="AA164" i="1"/>
  <c r="Z163" i="1"/>
  <c r="AA163" i="1"/>
  <c r="Z160" i="1"/>
  <c r="AA160" i="1"/>
  <c r="Z159" i="1"/>
  <c r="AA159" i="1"/>
  <c r="Z156" i="1"/>
  <c r="AA156" i="1"/>
  <c r="Z155" i="1"/>
  <c r="AA155" i="1"/>
  <c r="Z152" i="1"/>
  <c r="AA152" i="1"/>
  <c r="Z151" i="1"/>
  <c r="AA151" i="1"/>
  <c r="Z148" i="1"/>
  <c r="AA148" i="1"/>
  <c r="Z145" i="1"/>
  <c r="AA145" i="1"/>
  <c r="Z144" i="1"/>
  <c r="AA144" i="1"/>
  <c r="Z140" i="1"/>
  <c r="AA140" i="1"/>
  <c r="Z138" i="1"/>
  <c r="AA138" i="1"/>
  <c r="Z136" i="1"/>
  <c r="AA136" i="1"/>
  <c r="Z132" i="1"/>
  <c r="AA132" i="1"/>
  <c r="Z131" i="1"/>
  <c r="AA131" i="1"/>
  <c r="Z128" i="1"/>
  <c r="AA128" i="1"/>
  <c r="Z127" i="1"/>
  <c r="AA127" i="1"/>
  <c r="Z124" i="1"/>
  <c r="AA124" i="1"/>
  <c r="Z123" i="1"/>
  <c r="AA123" i="1"/>
  <c r="Z120" i="1"/>
  <c r="AA120" i="1"/>
  <c r="Z119" i="1"/>
  <c r="AA119" i="1"/>
  <c r="Z116" i="1"/>
  <c r="AA116" i="1"/>
  <c r="Z113" i="1"/>
  <c r="AA113" i="1"/>
  <c r="Z112" i="1"/>
  <c r="AA112" i="1"/>
  <c r="Z108" i="1"/>
  <c r="AA108" i="1"/>
  <c r="Z106" i="1"/>
  <c r="AA106" i="1"/>
  <c r="Z104" i="1"/>
  <c r="AA104" i="1"/>
  <c r="Z100" i="1"/>
  <c r="AA100" i="1"/>
  <c r="Z99" i="1"/>
  <c r="AA99" i="1"/>
  <c r="Z96" i="1"/>
  <c r="AA96" i="1"/>
  <c r="Z95" i="1"/>
  <c r="AA95" i="1"/>
  <c r="Z92" i="1"/>
  <c r="AA92" i="1"/>
  <c r="Z91" i="1"/>
  <c r="AA91" i="1"/>
  <c r="Z88" i="1"/>
  <c r="AA88" i="1"/>
  <c r="Z87" i="1"/>
  <c r="AA87" i="1"/>
  <c r="Z84" i="1"/>
  <c r="AA84" i="1"/>
  <c r="Z83" i="1"/>
  <c r="AA83" i="1"/>
  <c r="Z81" i="1"/>
  <c r="AA81" i="1"/>
  <c r="Z80" i="1"/>
  <c r="AA80" i="1"/>
  <c r="Z77" i="1"/>
  <c r="AA77" i="1"/>
  <c r="Z76" i="1"/>
  <c r="AA76" i="1"/>
  <c r="Z74" i="1"/>
  <c r="AA74" i="1"/>
  <c r="Z72" i="1"/>
  <c r="AA72" i="1"/>
  <c r="Z70" i="1"/>
  <c r="AA70" i="1"/>
  <c r="Z68" i="1"/>
  <c r="AA68" i="1"/>
  <c r="Z67" i="1"/>
  <c r="AA67" i="1"/>
  <c r="Z64" i="1"/>
  <c r="AA64" i="1"/>
  <c r="Z63" i="1"/>
  <c r="AA63" i="1"/>
  <c r="Z60" i="1"/>
  <c r="AA60" i="1"/>
  <c r="Z59" i="1"/>
  <c r="AA59" i="1"/>
  <c r="Z56" i="1"/>
  <c r="AA56" i="1"/>
  <c r="Z55" i="1"/>
  <c r="AA55" i="1"/>
  <c r="Z52" i="1"/>
  <c r="AA52" i="1"/>
  <c r="Z51" i="1"/>
  <c r="AA51" i="1"/>
  <c r="Z49" i="1"/>
  <c r="AA49" i="1"/>
  <c r="Z48" i="1"/>
  <c r="AA48" i="1"/>
  <c r="Z45" i="1"/>
  <c r="AA45" i="1"/>
  <c r="Z44" i="1"/>
  <c r="AA44" i="1"/>
  <c r="Z42" i="1"/>
  <c r="AA42" i="1"/>
  <c r="Z40" i="1"/>
  <c r="AA40" i="1"/>
  <c r="Z38" i="1"/>
  <c r="AA38" i="1"/>
  <c r="Z36" i="1"/>
  <c r="AA36" i="1"/>
  <c r="Z35" i="1"/>
  <c r="AA35" i="1"/>
  <c r="Z32" i="1"/>
  <c r="AA32" i="1"/>
  <c r="Z31" i="1"/>
  <c r="AA31" i="1"/>
  <c r="Z30" i="1"/>
  <c r="AA30" i="1"/>
  <c r="Z29" i="1"/>
  <c r="AA29" i="1"/>
  <c r="Z28" i="1"/>
  <c r="AA28" i="1"/>
  <c r="Z27" i="1"/>
  <c r="AA27" i="1"/>
  <c r="Z25" i="1"/>
  <c r="AA25" i="1"/>
  <c r="Z24" i="1"/>
  <c r="AA24" i="1"/>
  <c r="Z23" i="1"/>
  <c r="AA23" i="1"/>
  <c r="Z22" i="1"/>
  <c r="AA22" i="1"/>
  <c r="Z20" i="1"/>
  <c r="AA20" i="1"/>
  <c r="Z19" i="1"/>
  <c r="AA19" i="1"/>
  <c r="AA241" i="1"/>
  <c r="AA233" i="1"/>
  <c r="AA215" i="1"/>
  <c r="AA207" i="1"/>
  <c r="AA198" i="1"/>
  <c r="AA173" i="1"/>
  <c r="AA147" i="1"/>
  <c r="AA134" i="1"/>
  <c r="AA109" i="1"/>
  <c r="Z82" i="1"/>
  <c r="AA65" i="1"/>
  <c r="AA47" i="1"/>
  <c r="AA26" i="1"/>
  <c r="AA231" i="1"/>
  <c r="Z206" i="1"/>
  <c r="Z181" i="1"/>
  <c r="AA171" i="1"/>
  <c r="AA158" i="1"/>
  <c r="Z146" i="1"/>
  <c r="AA133" i="1"/>
  <c r="Z121" i="1"/>
  <c r="AA107" i="1"/>
  <c r="AA94" i="1"/>
  <c r="AA79" i="1"/>
  <c r="AA62" i="1"/>
  <c r="Z46" i="1"/>
  <c r="Z21" i="1"/>
  <c r="AA7" i="1"/>
  <c r="T68" i="1"/>
  <c r="R418" i="1"/>
  <c r="U261" i="1"/>
  <c r="R334" i="1"/>
  <c r="U201" i="1"/>
  <c r="R430" i="1"/>
  <c r="U115" i="1"/>
  <c r="U334" i="1"/>
  <c r="R260" i="1"/>
  <c r="R410" i="1"/>
  <c r="T318" i="1"/>
  <c r="R154" i="1"/>
  <c r="P156" i="1"/>
  <c r="R162" i="1"/>
  <c r="T201" i="1"/>
  <c r="R173" i="1"/>
  <c r="R118" i="1"/>
  <c r="P74" i="1"/>
  <c r="T467" i="1"/>
  <c r="R484" i="1"/>
  <c r="P467" i="1"/>
  <c r="T410" i="1"/>
  <c r="R365" i="1"/>
  <c r="U253" i="1"/>
  <c r="U43" i="1"/>
  <c r="T253" i="1"/>
  <c r="U119" i="1"/>
  <c r="T236" i="1"/>
  <c r="U173" i="1"/>
  <c r="R131" i="1"/>
  <c r="R437" i="1"/>
  <c r="R392" i="1"/>
  <c r="T496" i="1"/>
  <c r="R479" i="1"/>
  <c r="R478" i="1"/>
  <c r="R283" i="1"/>
  <c r="R103" i="1"/>
  <c r="R100" i="1"/>
  <c r="R33" i="1"/>
  <c r="R29" i="1"/>
  <c r="R328" i="1"/>
  <c r="R325" i="1"/>
  <c r="R323" i="1"/>
  <c r="T199" i="1"/>
  <c r="R182" i="1"/>
  <c r="R121" i="1"/>
  <c r="U79" i="1"/>
  <c r="R53" i="1"/>
  <c r="T43" i="1"/>
  <c r="R19" i="1"/>
  <c r="T224" i="1"/>
  <c r="T192" i="1"/>
  <c r="R496" i="1"/>
  <c r="R462" i="1"/>
  <c r="R461" i="1"/>
  <c r="P309" i="1"/>
  <c r="R253" i="1"/>
  <c r="T334" i="1"/>
  <c r="U126" i="1"/>
  <c r="T103" i="1"/>
  <c r="R488" i="1"/>
  <c r="U333" i="1"/>
  <c r="R287" i="1"/>
  <c r="R151" i="1"/>
  <c r="P103" i="1"/>
  <c r="T35" i="1"/>
  <c r="P391" i="1"/>
  <c r="R358" i="1"/>
  <c r="R303" i="1"/>
  <c r="R297" i="1"/>
  <c r="T282" i="1"/>
  <c r="T203" i="1"/>
  <c r="P123" i="1"/>
  <c r="U53" i="1"/>
  <c r="T19" i="1"/>
  <c r="R474" i="1"/>
  <c r="R443" i="1"/>
  <c r="R396" i="1"/>
  <c r="R395" i="1"/>
  <c r="R276" i="1"/>
  <c r="U111" i="1"/>
  <c r="R508" i="1"/>
  <c r="R468" i="1"/>
  <c r="U368" i="1"/>
  <c r="P306" i="1"/>
  <c r="R245" i="1"/>
  <c r="R241" i="1"/>
  <c r="U195" i="1"/>
  <c r="U181" i="1"/>
  <c r="R177" i="1"/>
  <c r="T141" i="1"/>
  <c r="U128" i="1"/>
  <c r="U269" i="1"/>
  <c r="T249" i="1"/>
  <c r="U226" i="1"/>
  <c r="R201" i="1"/>
  <c r="R198" i="1"/>
  <c r="U180" i="1"/>
  <c r="T128" i="1"/>
  <c r="R83" i="1"/>
  <c r="T79" i="1"/>
  <c r="T62" i="1"/>
  <c r="R35" i="1"/>
  <c r="U30" i="1"/>
  <c r="T479" i="1"/>
  <c r="R467" i="1"/>
  <c r="U459" i="1"/>
  <c r="R317" i="1"/>
  <c r="P249" i="1"/>
  <c r="U117" i="1"/>
  <c r="R46" i="1"/>
  <c r="U511" i="1"/>
  <c r="P479" i="1"/>
  <c r="R349" i="1"/>
  <c r="P297" i="1"/>
  <c r="U177" i="1"/>
  <c r="T136" i="1"/>
  <c r="U116" i="1"/>
  <c r="R93" i="1"/>
  <c r="P58" i="1"/>
  <c r="P511" i="1"/>
  <c r="U447" i="1"/>
  <c r="T408" i="1"/>
  <c r="U396" i="1"/>
  <c r="T266" i="1"/>
  <c r="U245" i="1"/>
  <c r="T189" i="1"/>
  <c r="R178" i="1"/>
  <c r="T177" i="1"/>
  <c r="U162" i="1"/>
  <c r="P149" i="1"/>
  <c r="P116" i="1"/>
  <c r="U99" i="1"/>
  <c r="T85" i="1"/>
  <c r="T468" i="1"/>
  <c r="R456" i="1"/>
  <c r="R450" i="1"/>
  <c r="R429" i="1"/>
  <c r="P394" i="1"/>
  <c r="U361" i="1"/>
  <c r="R269" i="1"/>
  <c r="R267" i="1"/>
  <c r="R249" i="1"/>
  <c r="T245" i="1"/>
  <c r="R126" i="1"/>
  <c r="T98" i="1"/>
  <c r="R62" i="1"/>
  <c r="R30" i="1"/>
  <c r="R512" i="1"/>
  <c r="R504" i="1"/>
  <c r="P460" i="1"/>
  <c r="R442" i="1"/>
  <c r="T438" i="1"/>
  <c r="P428" i="1"/>
  <c r="P392" i="1"/>
  <c r="R388" i="1"/>
  <c r="U371" i="1"/>
  <c r="P333" i="1"/>
  <c r="R266" i="1"/>
  <c r="T265" i="1"/>
  <c r="T235" i="1"/>
  <c r="T196" i="1"/>
  <c r="R184" i="1"/>
  <c r="P181" i="1"/>
  <c r="R179" i="1"/>
  <c r="T168" i="1"/>
  <c r="R125" i="1"/>
  <c r="R124" i="1"/>
  <c r="T99" i="1"/>
  <c r="P29" i="1"/>
  <c r="R22" i="1"/>
  <c r="U137" i="1"/>
  <c r="U491" i="1"/>
  <c r="R480" i="1"/>
  <c r="T447" i="1"/>
  <c r="T396" i="1"/>
  <c r="R394" i="1"/>
  <c r="R384" i="1"/>
  <c r="R342" i="1"/>
  <c r="U337" i="1"/>
  <c r="R309" i="1"/>
  <c r="R191" i="1"/>
  <c r="U159" i="1"/>
  <c r="R155" i="1"/>
  <c r="T137" i="1"/>
  <c r="R136" i="1"/>
  <c r="R110" i="1"/>
  <c r="R61" i="1"/>
  <c r="R11" i="1"/>
  <c r="P491" i="1"/>
  <c r="U484" i="1"/>
  <c r="U456" i="1"/>
  <c r="R448" i="1"/>
  <c r="P404" i="1"/>
  <c r="R397" i="1"/>
  <c r="R371" i="1"/>
  <c r="R370" i="1"/>
  <c r="R339" i="1"/>
  <c r="P337" i="1"/>
  <c r="R331" i="1"/>
  <c r="P326" i="1"/>
  <c r="U317" i="1"/>
  <c r="R307" i="1"/>
  <c r="U193" i="1"/>
  <c r="R181" i="1"/>
  <c r="T180" i="1"/>
  <c r="R172" i="1"/>
  <c r="R166" i="1"/>
  <c r="P165" i="1"/>
  <c r="R160" i="1"/>
  <c r="P159" i="1"/>
  <c r="R128" i="1"/>
  <c r="R79" i="1"/>
  <c r="R77" i="1"/>
  <c r="U73" i="1"/>
  <c r="U45" i="1"/>
  <c r="U31" i="1"/>
  <c r="R511" i="1"/>
  <c r="P496" i="1"/>
  <c r="T484" i="1"/>
  <c r="P475" i="1"/>
  <c r="R458" i="1"/>
  <c r="R457" i="1"/>
  <c r="T456" i="1"/>
  <c r="R434" i="1"/>
  <c r="R425" i="1"/>
  <c r="R413" i="1"/>
  <c r="R391" i="1"/>
  <c r="T388" i="1"/>
  <c r="R368" i="1"/>
  <c r="U344" i="1"/>
  <c r="R329" i="1"/>
  <c r="U325" i="1"/>
  <c r="R318" i="1"/>
  <c r="T317" i="1"/>
  <c r="R286" i="1"/>
  <c r="P274" i="1"/>
  <c r="R251" i="1"/>
  <c r="T241" i="1"/>
  <c r="R194" i="1"/>
  <c r="U192" i="1"/>
  <c r="R189" i="1"/>
  <c r="U184" i="1"/>
  <c r="T164" i="1"/>
  <c r="T143" i="1"/>
  <c r="U131" i="1"/>
  <c r="R119" i="1"/>
  <c r="R116" i="1"/>
  <c r="R106" i="1"/>
  <c r="R86" i="1"/>
  <c r="U62" i="1"/>
  <c r="R41" i="1"/>
  <c r="U38" i="1"/>
  <c r="R32" i="1"/>
  <c r="P484" i="1"/>
  <c r="T463" i="1"/>
  <c r="P455" i="1"/>
  <c r="U394" i="1"/>
  <c r="P388" i="1"/>
  <c r="U353" i="1"/>
  <c r="P344" i="1"/>
  <c r="P314" i="1"/>
  <c r="U309" i="1"/>
  <c r="P179" i="1"/>
  <c r="T169" i="1"/>
  <c r="U125" i="1"/>
  <c r="P112" i="1"/>
  <c r="U504" i="1"/>
  <c r="R507" i="1"/>
  <c r="R491" i="1"/>
  <c r="R447" i="1"/>
  <c r="R433" i="1"/>
  <c r="R420" i="1"/>
  <c r="U418" i="1"/>
  <c r="U365" i="1"/>
  <c r="R357" i="1"/>
  <c r="T342" i="1"/>
  <c r="R326" i="1"/>
  <c r="R295" i="1"/>
  <c r="R242" i="1"/>
  <c r="R229" i="1"/>
  <c r="U218" i="1"/>
  <c r="R165" i="1"/>
  <c r="R158" i="1"/>
  <c r="U156" i="1"/>
  <c r="U149" i="1"/>
  <c r="R137" i="1"/>
  <c r="P136" i="1"/>
  <c r="U123" i="1"/>
  <c r="R113" i="1"/>
  <c r="R73" i="1"/>
  <c r="R54" i="1"/>
  <c r="U225" i="1"/>
  <c r="P225" i="1"/>
  <c r="T225" i="1"/>
  <c r="P37" i="1"/>
  <c r="T37" i="1"/>
  <c r="T504" i="1"/>
  <c r="R503" i="1"/>
  <c r="U480" i="1"/>
  <c r="T475" i="1"/>
  <c r="U468" i="1"/>
  <c r="T455" i="1"/>
  <c r="U420" i="1"/>
  <c r="P418" i="1"/>
  <c r="U415" i="1"/>
  <c r="T404" i="1"/>
  <c r="T371" i="1"/>
  <c r="R343" i="1"/>
  <c r="P342" i="1"/>
  <c r="U323" i="1"/>
  <c r="R289" i="1"/>
  <c r="P234" i="1"/>
  <c r="T234" i="1"/>
  <c r="R225" i="1"/>
  <c r="R205" i="1"/>
  <c r="U197" i="1"/>
  <c r="P197" i="1"/>
  <c r="T197" i="1"/>
  <c r="P52" i="1"/>
  <c r="T52" i="1"/>
  <c r="U500" i="1"/>
  <c r="T424" i="1"/>
  <c r="T420" i="1"/>
  <c r="P310" i="1"/>
  <c r="T310" i="1"/>
  <c r="P294" i="1"/>
  <c r="U294" i="1"/>
  <c r="P258" i="1"/>
  <c r="T258" i="1"/>
  <c r="U258" i="1"/>
  <c r="P148" i="1"/>
  <c r="T148" i="1"/>
  <c r="T135" i="1"/>
  <c r="P135" i="1"/>
  <c r="P289" i="1"/>
  <c r="T289" i="1"/>
  <c r="P508" i="1"/>
  <c r="U503" i="1"/>
  <c r="P500" i="1"/>
  <c r="R486" i="1"/>
  <c r="T483" i="1"/>
  <c r="U476" i="1"/>
  <c r="R466" i="1"/>
  <c r="T458" i="1"/>
  <c r="P424" i="1"/>
  <c r="U416" i="1"/>
  <c r="T403" i="1"/>
  <c r="T387" i="1"/>
  <c r="T362" i="1"/>
  <c r="T341" i="1"/>
  <c r="U327" i="1"/>
  <c r="P323" i="1"/>
  <c r="T313" i="1"/>
  <c r="T281" i="1"/>
  <c r="U281" i="1"/>
  <c r="R250" i="1"/>
  <c r="P250" i="1"/>
  <c r="T250" i="1"/>
  <c r="U250" i="1"/>
  <c r="R190" i="1"/>
  <c r="P27" i="1"/>
  <c r="T27" i="1"/>
  <c r="U27" i="1"/>
  <c r="P205" i="1"/>
  <c r="T205" i="1"/>
  <c r="U205" i="1"/>
  <c r="P20" i="1"/>
  <c r="T20" i="1"/>
  <c r="U20" i="1"/>
  <c r="T503" i="1"/>
  <c r="P483" i="1"/>
  <c r="T476" i="1"/>
  <c r="T416" i="1"/>
  <c r="U414" i="1"/>
  <c r="U412" i="1"/>
  <c r="R390" i="1"/>
  <c r="R366" i="1"/>
  <c r="P341" i="1"/>
  <c r="R284" i="1"/>
  <c r="U277" i="1"/>
  <c r="T40" i="1"/>
  <c r="P40" i="1"/>
  <c r="R40" i="1"/>
  <c r="R476" i="1"/>
  <c r="R465" i="1"/>
  <c r="R416" i="1"/>
  <c r="T414" i="1"/>
  <c r="R374" i="1"/>
  <c r="U305" i="1"/>
  <c r="T305" i="1"/>
  <c r="P298" i="1"/>
  <c r="U298" i="1"/>
  <c r="U289" i="1"/>
  <c r="P278" i="1"/>
  <c r="R278" i="1"/>
  <c r="T278" i="1"/>
  <c r="U278" i="1"/>
  <c r="P210" i="1"/>
  <c r="U210" i="1"/>
  <c r="P188" i="1"/>
  <c r="T188" i="1"/>
  <c r="U188" i="1"/>
  <c r="T97" i="1"/>
  <c r="P97" i="1"/>
  <c r="T57" i="1"/>
  <c r="P57" i="1"/>
  <c r="U57" i="1"/>
  <c r="R472" i="1"/>
  <c r="P406" i="1"/>
  <c r="P238" i="1"/>
  <c r="U238" i="1"/>
  <c r="R209" i="1"/>
  <c r="R500" i="1"/>
  <c r="P495" i="1"/>
  <c r="R492" i="1"/>
  <c r="P488" i="1"/>
  <c r="R446" i="1"/>
  <c r="R432" i="1"/>
  <c r="R422" i="1"/>
  <c r="R412" i="1"/>
  <c r="U410" i="1"/>
  <c r="T392" i="1"/>
  <c r="U384" i="1"/>
  <c r="U349" i="1"/>
  <c r="R327" i="1"/>
  <c r="P325" i="1"/>
  <c r="U287" i="1"/>
  <c r="T274" i="1"/>
  <c r="R263" i="1"/>
  <c r="P157" i="1"/>
  <c r="T157" i="1"/>
  <c r="U157" i="1"/>
  <c r="R299" i="1"/>
  <c r="R270" i="1"/>
  <c r="T269" i="1"/>
  <c r="R258" i="1"/>
  <c r="U241" i="1"/>
  <c r="R234" i="1"/>
  <c r="R188" i="1"/>
  <c r="R157" i="1"/>
  <c r="R127" i="1"/>
  <c r="T112" i="1"/>
  <c r="R78" i="1"/>
  <c r="R57" i="1"/>
  <c r="U55" i="1"/>
  <c r="R51" i="1"/>
  <c r="P35" i="1"/>
  <c r="R27" i="1"/>
  <c r="R20" i="1"/>
  <c r="R290" i="1"/>
  <c r="R281" i="1"/>
  <c r="R274" i="1"/>
  <c r="P265" i="1"/>
  <c r="R252" i="1"/>
  <c r="U243" i="1"/>
  <c r="R223" i="1"/>
  <c r="R218" i="1"/>
  <c r="R203" i="1"/>
  <c r="T185" i="1"/>
  <c r="R183" i="1"/>
  <c r="U179" i="1"/>
  <c r="U172" i="1"/>
  <c r="P169" i="1"/>
  <c r="U165" i="1"/>
  <c r="R159" i="1"/>
  <c r="T153" i="1"/>
  <c r="T144" i="1"/>
  <c r="T139" i="1"/>
  <c r="R132" i="1"/>
  <c r="U122" i="1"/>
  <c r="T117" i="1"/>
  <c r="T115" i="1"/>
  <c r="R95" i="1"/>
  <c r="R91" i="1"/>
  <c r="T89" i="1"/>
  <c r="R87" i="1"/>
  <c r="P85" i="1"/>
  <c r="R63" i="1"/>
  <c r="R60" i="1"/>
  <c r="R44" i="1"/>
  <c r="U25" i="1"/>
  <c r="R23" i="1"/>
  <c r="U21" i="1"/>
  <c r="T172" i="1"/>
  <c r="P160" i="1"/>
  <c r="R192" i="1"/>
  <c r="U155" i="1"/>
  <c r="U132" i="1"/>
  <c r="R129" i="1"/>
  <c r="R123" i="1"/>
  <c r="R310" i="1"/>
  <c r="R294" i="1"/>
  <c r="R268" i="1"/>
  <c r="U266" i="1"/>
  <c r="R265" i="1"/>
  <c r="R254" i="1"/>
  <c r="T242" i="1"/>
  <c r="R215" i="1"/>
  <c r="R185" i="1"/>
  <c r="T184" i="1"/>
  <c r="R169" i="1"/>
  <c r="U168" i="1"/>
  <c r="U164" i="1"/>
  <c r="R153" i="1"/>
  <c r="T132" i="1"/>
  <c r="U124" i="1"/>
  <c r="R115" i="1"/>
  <c r="U113" i="1"/>
  <c r="U110" i="1"/>
  <c r="R99" i="1"/>
  <c r="R89" i="1"/>
  <c r="R85" i="1"/>
  <c r="U83" i="1"/>
  <c r="R74" i="1"/>
  <c r="U72" i="1"/>
  <c r="R69" i="1"/>
  <c r="U60" i="1"/>
  <c r="R43" i="1"/>
  <c r="U29" i="1"/>
  <c r="R21" i="1"/>
  <c r="P124" i="1"/>
  <c r="U118" i="1"/>
  <c r="R117" i="1"/>
  <c r="R114" i="1"/>
  <c r="T113" i="1"/>
  <c r="U105" i="1"/>
  <c r="R94" i="1"/>
  <c r="P83" i="1"/>
  <c r="T60" i="1"/>
  <c r="P56" i="1"/>
  <c r="T44" i="1"/>
  <c r="Q492" i="1"/>
  <c r="Q512" i="1"/>
  <c r="Q504" i="1"/>
  <c r="Q480" i="1"/>
  <c r="Q339" i="1"/>
  <c r="R499" i="1"/>
  <c r="P472" i="1"/>
  <c r="R470" i="1"/>
  <c r="R464" i="1"/>
  <c r="R440" i="1"/>
  <c r="P422" i="1"/>
  <c r="P408" i="1"/>
  <c r="T386" i="1"/>
  <c r="U386" i="1"/>
  <c r="P363" i="1"/>
  <c r="T363" i="1"/>
  <c r="P362" i="1"/>
  <c r="R360" i="1"/>
  <c r="P359" i="1"/>
  <c r="U359" i="1"/>
  <c r="T330" i="1"/>
  <c r="P330" i="1"/>
  <c r="R330" i="1"/>
  <c r="R501" i="1"/>
  <c r="U492" i="1"/>
  <c r="R487" i="1"/>
  <c r="R471" i="1"/>
  <c r="R451" i="1"/>
  <c r="R445" i="1"/>
  <c r="R436" i="1"/>
  <c r="R426" i="1"/>
  <c r="R402" i="1"/>
  <c r="R373" i="1"/>
  <c r="P372" i="1"/>
  <c r="T372" i="1"/>
  <c r="U372" i="1"/>
  <c r="P355" i="1"/>
  <c r="T355" i="1"/>
  <c r="P351" i="1"/>
  <c r="U351" i="1"/>
  <c r="T345" i="1"/>
  <c r="R345" i="1"/>
  <c r="T360" i="1"/>
  <c r="U360" i="1"/>
  <c r="T352" i="1"/>
  <c r="P352" i="1"/>
  <c r="R352" i="1"/>
  <c r="T492" i="1"/>
  <c r="U440" i="1"/>
  <c r="T399" i="1"/>
  <c r="U399" i="1"/>
  <c r="U380" i="1"/>
  <c r="P380" i="1"/>
  <c r="R380" i="1"/>
  <c r="T376" i="1"/>
  <c r="P376" i="1"/>
  <c r="R376" i="1"/>
  <c r="T358" i="1"/>
  <c r="U358" i="1"/>
  <c r="U354" i="1"/>
  <c r="P354" i="1"/>
  <c r="T350" i="1"/>
  <c r="R350" i="1"/>
  <c r="U350" i="1"/>
  <c r="P348" i="1"/>
  <c r="U348" i="1"/>
  <c r="U336" i="1"/>
  <c r="R336" i="1"/>
  <c r="U356" i="1"/>
  <c r="P356" i="1"/>
  <c r="T499" i="1"/>
  <c r="R495" i="1"/>
  <c r="U487" i="1"/>
  <c r="T480" i="1"/>
  <c r="U471" i="1"/>
  <c r="U464" i="1"/>
  <c r="R460" i="1"/>
  <c r="U457" i="1"/>
  <c r="R441" i="1"/>
  <c r="T440" i="1"/>
  <c r="U436" i="1"/>
  <c r="U434" i="1"/>
  <c r="R428" i="1"/>
  <c r="T412" i="1"/>
  <c r="U400" i="1"/>
  <c r="P398" i="1"/>
  <c r="T398" i="1"/>
  <c r="P384" i="1"/>
  <c r="T346" i="1"/>
  <c r="T339" i="1"/>
  <c r="U339" i="1"/>
  <c r="T332" i="1"/>
  <c r="R332" i="1"/>
  <c r="U332" i="1"/>
  <c r="P302" i="1"/>
  <c r="T302" i="1"/>
  <c r="U302" i="1"/>
  <c r="T512" i="1"/>
  <c r="U507" i="1"/>
  <c r="P499" i="1"/>
  <c r="U488" i="1"/>
  <c r="T487" i="1"/>
  <c r="R483" i="1"/>
  <c r="R475" i="1"/>
  <c r="U472" i="1"/>
  <c r="T471" i="1"/>
  <c r="T464" i="1"/>
  <c r="U451" i="1"/>
  <c r="U448" i="1"/>
  <c r="R444" i="1"/>
  <c r="T436" i="1"/>
  <c r="T434" i="1"/>
  <c r="U432" i="1"/>
  <c r="U430" i="1"/>
  <c r="R424" i="1"/>
  <c r="R414" i="1"/>
  <c r="R404" i="1"/>
  <c r="T402" i="1"/>
  <c r="R398" i="1"/>
  <c r="P379" i="1"/>
  <c r="T379" i="1"/>
  <c r="T357" i="1"/>
  <c r="U357" i="1"/>
  <c r="T356" i="1"/>
  <c r="U352" i="1"/>
  <c r="P347" i="1"/>
  <c r="T347" i="1"/>
  <c r="P346" i="1"/>
  <c r="P322" i="1"/>
  <c r="T322" i="1"/>
  <c r="U322" i="1"/>
  <c r="U207" i="1"/>
  <c r="T207" i="1"/>
  <c r="U512" i="1"/>
  <c r="U508" i="1"/>
  <c r="T507" i="1"/>
  <c r="U495" i="1"/>
  <c r="P462" i="1"/>
  <c r="U460" i="1"/>
  <c r="T451" i="1"/>
  <c r="T448" i="1"/>
  <c r="P434" i="1"/>
  <c r="T432" i="1"/>
  <c r="T430" i="1"/>
  <c r="U428" i="1"/>
  <c r="U426" i="1"/>
  <c r="T419" i="1"/>
  <c r="T407" i="1"/>
  <c r="U407" i="1"/>
  <c r="R400" i="1"/>
  <c r="P395" i="1"/>
  <c r="U395" i="1"/>
  <c r="P378" i="1"/>
  <c r="T378" i="1"/>
  <c r="U373" i="1"/>
  <c r="U363" i="1"/>
  <c r="P360" i="1"/>
  <c r="R296" i="1"/>
  <c r="P296" i="1"/>
  <c r="R505" i="1"/>
  <c r="U501" i="1"/>
  <c r="U458" i="1"/>
  <c r="U441" i="1"/>
  <c r="R438" i="1"/>
  <c r="P430" i="1"/>
  <c r="T426" i="1"/>
  <c r="U422" i="1"/>
  <c r="R421" i="1"/>
  <c r="U421" i="1"/>
  <c r="U406" i="1"/>
  <c r="R405" i="1"/>
  <c r="P402" i="1"/>
  <c r="P400" i="1"/>
  <c r="P386" i="1"/>
  <c r="P364" i="1"/>
  <c r="U364" i="1"/>
  <c r="U330" i="1"/>
  <c r="R379" i="1"/>
  <c r="R364" i="1"/>
  <c r="R362" i="1"/>
  <c r="R355" i="1"/>
  <c r="R351" i="1"/>
  <c r="R348" i="1"/>
  <c r="R346" i="1"/>
  <c r="R341" i="1"/>
  <c r="R322" i="1"/>
  <c r="U321" i="1"/>
  <c r="P313" i="1"/>
  <c r="P305" i="1"/>
  <c r="R302" i="1"/>
  <c r="U301" i="1"/>
  <c r="P257" i="1"/>
  <c r="T257" i="1"/>
  <c r="U257" i="1"/>
  <c r="T237" i="1"/>
  <c r="P237" i="1"/>
  <c r="U237" i="1"/>
  <c r="P233" i="1"/>
  <c r="T233" i="1"/>
  <c r="U233" i="1"/>
  <c r="Q201" i="1"/>
  <c r="U370" i="1"/>
  <c r="T368" i="1"/>
  <c r="U343" i="1"/>
  <c r="R340" i="1"/>
  <c r="R333" i="1"/>
  <c r="U326" i="1"/>
  <c r="T321" i="1"/>
  <c r="U314" i="1"/>
  <c r="U306" i="1"/>
  <c r="T301" i="1"/>
  <c r="T273" i="1"/>
  <c r="U273" i="1"/>
  <c r="R64" i="1"/>
  <c r="U64" i="1"/>
  <c r="T59" i="1"/>
  <c r="U59" i="1"/>
  <c r="P59" i="1"/>
  <c r="U391" i="1"/>
  <c r="R387" i="1"/>
  <c r="T370" i="1"/>
  <c r="R344" i="1"/>
  <c r="T343" i="1"/>
  <c r="R338" i="1"/>
  <c r="R337" i="1"/>
  <c r="U328" i="1"/>
  <c r="U318" i="1"/>
  <c r="T297" i="1"/>
  <c r="P286" i="1"/>
  <c r="U286" i="1"/>
  <c r="P217" i="1"/>
  <c r="R217" i="1"/>
  <c r="T217" i="1"/>
  <c r="U217" i="1"/>
  <c r="T145" i="1"/>
  <c r="P145" i="1"/>
  <c r="R145" i="1"/>
  <c r="U145" i="1"/>
  <c r="R408" i="1"/>
  <c r="R406" i="1"/>
  <c r="U392" i="1"/>
  <c r="U387" i="1"/>
  <c r="R378" i="1"/>
  <c r="R363" i="1"/>
  <c r="R359" i="1"/>
  <c r="R356" i="1"/>
  <c r="R354" i="1"/>
  <c r="R347" i="1"/>
  <c r="U329" i="1"/>
  <c r="P328" i="1"/>
  <c r="R324" i="1"/>
  <c r="R313" i="1"/>
  <c r="R305" i="1"/>
  <c r="P288" i="1"/>
  <c r="U288" i="1"/>
  <c r="U279" i="1"/>
  <c r="T277" i="1"/>
  <c r="P176" i="1"/>
  <c r="T176" i="1"/>
  <c r="U176" i="1"/>
  <c r="T285" i="1"/>
  <c r="P285" i="1"/>
  <c r="U285" i="1"/>
  <c r="P262" i="1"/>
  <c r="R262" i="1"/>
  <c r="T262" i="1"/>
  <c r="U262" i="1"/>
  <c r="R221" i="1"/>
  <c r="T221" i="1"/>
  <c r="U390" i="1"/>
  <c r="R389" i="1"/>
  <c r="R386" i="1"/>
  <c r="R372" i="1"/>
  <c r="U369" i="1"/>
  <c r="R321" i="1"/>
  <c r="R314" i="1"/>
  <c r="R306" i="1"/>
  <c r="R301" i="1"/>
  <c r="U290" i="1"/>
  <c r="P290" i="1"/>
  <c r="P282" i="1"/>
  <c r="R282" i="1"/>
  <c r="U152" i="1"/>
  <c r="P152" i="1"/>
  <c r="R273" i="1"/>
  <c r="R257" i="1"/>
  <c r="R237" i="1"/>
  <c r="R233" i="1"/>
  <c r="R211" i="1"/>
  <c r="T210" i="1"/>
  <c r="P209" i="1"/>
  <c r="R207" i="1"/>
  <c r="P191" i="1"/>
  <c r="P189" i="1"/>
  <c r="R176" i="1"/>
  <c r="P173" i="1"/>
  <c r="U163" i="1"/>
  <c r="U161" i="1"/>
  <c r="U133" i="1"/>
  <c r="Q121" i="1"/>
  <c r="T120" i="1"/>
  <c r="U120" i="1"/>
  <c r="P120" i="1"/>
  <c r="P39" i="1"/>
  <c r="U39" i="1"/>
  <c r="R272" i="1"/>
  <c r="P270" i="1"/>
  <c r="T261" i="1"/>
  <c r="R259" i="1"/>
  <c r="R256" i="1"/>
  <c r="P254" i="1"/>
  <c r="U242" i="1"/>
  <c r="T226" i="1"/>
  <c r="R202" i="1"/>
  <c r="P196" i="1"/>
  <c r="R195" i="1"/>
  <c r="U194" i="1"/>
  <c r="R193" i="1"/>
  <c r="U187" i="1"/>
  <c r="P185" i="1"/>
  <c r="U171" i="1"/>
  <c r="R168" i="1"/>
  <c r="U166" i="1"/>
  <c r="R164" i="1"/>
  <c r="T161" i="1"/>
  <c r="P153" i="1"/>
  <c r="R149" i="1"/>
  <c r="U148" i="1"/>
  <c r="R148" i="1"/>
  <c r="T102" i="1"/>
  <c r="U102" i="1"/>
  <c r="P102" i="1"/>
  <c r="P22" i="1"/>
  <c r="U22" i="1"/>
  <c r="T22" i="1"/>
  <c r="P244" i="1"/>
  <c r="T219" i="1"/>
  <c r="P215" i="1"/>
  <c r="U212" i="1"/>
  <c r="R206" i="1"/>
  <c r="P183" i="1"/>
  <c r="R174" i="1"/>
  <c r="P163" i="1"/>
  <c r="R150" i="1"/>
  <c r="U141" i="1"/>
  <c r="R141" i="1"/>
  <c r="R271" i="1"/>
  <c r="R255" i="1"/>
  <c r="P130" i="1"/>
  <c r="U130" i="1"/>
  <c r="Q113" i="1"/>
  <c r="T67" i="1"/>
  <c r="U67" i="1"/>
  <c r="P67" i="1"/>
  <c r="P42" i="1"/>
  <c r="U42" i="1"/>
  <c r="T28" i="1"/>
  <c r="U28" i="1"/>
  <c r="P28" i="1"/>
  <c r="R187" i="1"/>
  <c r="R171" i="1"/>
  <c r="R144" i="1"/>
  <c r="P133" i="1"/>
  <c r="R133" i="1"/>
  <c r="T109" i="1"/>
  <c r="U109" i="1"/>
  <c r="P109" i="1"/>
  <c r="U81" i="1"/>
  <c r="P81" i="1"/>
  <c r="T81" i="1"/>
  <c r="Q53" i="1"/>
  <c r="T24" i="1"/>
  <c r="U24" i="1"/>
  <c r="P24" i="1"/>
  <c r="R277" i="1"/>
  <c r="U270" i="1"/>
  <c r="R264" i="1"/>
  <c r="U254" i="1"/>
  <c r="T243" i="1"/>
  <c r="U209" i="1"/>
  <c r="R196" i="1"/>
  <c r="T193" i="1"/>
  <c r="R163" i="1"/>
  <c r="R161" i="1"/>
  <c r="U160" i="1"/>
  <c r="P140" i="1"/>
  <c r="T140" i="1"/>
  <c r="R109" i="1"/>
  <c r="R24" i="1"/>
  <c r="R298" i="1"/>
  <c r="R288" i="1"/>
  <c r="R285" i="1"/>
  <c r="U284" i="1"/>
  <c r="R261" i="1"/>
  <c r="R247" i="1"/>
  <c r="U234" i="1"/>
  <c r="R228" i="1"/>
  <c r="R226" i="1"/>
  <c r="T223" i="1"/>
  <c r="R219" i="1"/>
  <c r="T218" i="1"/>
  <c r="R212" i="1"/>
  <c r="R199" i="1"/>
  <c r="U198" i="1"/>
  <c r="R197" i="1"/>
  <c r="P195" i="1"/>
  <c r="U191" i="1"/>
  <c r="R180" i="1"/>
  <c r="R170" i="1"/>
  <c r="R156" i="1"/>
  <c r="U144" i="1"/>
  <c r="R140" i="1"/>
  <c r="P139" i="1"/>
  <c r="T129" i="1"/>
  <c r="U129" i="1"/>
  <c r="T107" i="1"/>
  <c r="U107" i="1"/>
  <c r="P107" i="1"/>
  <c r="R107" i="1"/>
  <c r="T36" i="1"/>
  <c r="U36" i="1"/>
  <c r="P36" i="1"/>
  <c r="U121" i="1"/>
  <c r="P93" i="1"/>
  <c r="P91" i="1"/>
  <c r="P87" i="1"/>
  <c r="P61" i="1"/>
  <c r="P51" i="1"/>
  <c r="R134" i="1"/>
  <c r="P125" i="1"/>
  <c r="T121" i="1"/>
  <c r="R97" i="1"/>
  <c r="U77" i="1"/>
  <c r="R71" i="1"/>
  <c r="U68" i="1"/>
  <c r="R55" i="1"/>
  <c r="U52" i="1"/>
  <c r="R45" i="1"/>
  <c r="U44" i="1"/>
  <c r="U40" i="1"/>
  <c r="R38" i="1"/>
  <c r="U37" i="1"/>
  <c r="U33" i="1"/>
  <c r="P32" i="1"/>
  <c r="T30" i="1"/>
  <c r="R26" i="1"/>
  <c r="P21" i="1"/>
  <c r="T77" i="1"/>
  <c r="R120" i="1"/>
  <c r="U106" i="1"/>
  <c r="R102" i="1"/>
  <c r="P101" i="1"/>
  <c r="U97" i="1"/>
  <c r="U95" i="1"/>
  <c r="R81" i="1"/>
  <c r="U74" i="1"/>
  <c r="T71" i="1"/>
  <c r="R70" i="1"/>
  <c r="U69" i="1"/>
  <c r="R67" i="1"/>
  <c r="R59" i="1"/>
  <c r="T55" i="1"/>
  <c r="T53" i="1"/>
  <c r="T45" i="1"/>
  <c r="T38" i="1"/>
  <c r="R36" i="1"/>
  <c r="R28" i="1"/>
  <c r="T131" i="1"/>
  <c r="T106" i="1"/>
  <c r="R105" i="1"/>
  <c r="R98" i="1"/>
  <c r="T95" i="1"/>
  <c r="U93" i="1"/>
  <c r="U89" i="1"/>
  <c r="U87" i="1"/>
  <c r="P71" i="1"/>
  <c r="T69" i="1"/>
  <c r="U61" i="1"/>
  <c r="U51" i="1"/>
  <c r="U91" i="1"/>
  <c r="T46" i="1"/>
  <c r="U19" i="1"/>
  <c r="R142" i="1"/>
  <c r="R139" i="1"/>
  <c r="U114" i="1"/>
  <c r="R112" i="1"/>
  <c r="R101" i="1"/>
  <c r="U98" i="1"/>
  <c r="P72" i="1"/>
  <c r="R68" i="1"/>
  <c r="R52" i="1"/>
  <c r="U48" i="1"/>
  <c r="R37" i="1"/>
  <c r="U32" i="1"/>
  <c r="Q478" i="1"/>
  <c r="Q486" i="1"/>
  <c r="Q470" i="1"/>
  <c r="Q452" i="1"/>
  <c r="Q494" i="1"/>
  <c r="Q482" i="1"/>
  <c r="Q474" i="1"/>
  <c r="Q490" i="1"/>
  <c r="Q459" i="1"/>
  <c r="P513" i="1"/>
  <c r="T513" i="1"/>
  <c r="T509" i="1"/>
  <c r="P509" i="1"/>
  <c r="P497" i="1"/>
  <c r="T497" i="1"/>
  <c r="U494" i="1"/>
  <c r="T493" i="1"/>
  <c r="P493" i="1"/>
  <c r="U490" i="1"/>
  <c r="P489" i="1"/>
  <c r="T489" i="1"/>
  <c r="U486" i="1"/>
  <c r="T485" i="1"/>
  <c r="P485" i="1"/>
  <c r="U482" i="1"/>
  <c r="P481" i="1"/>
  <c r="T481" i="1"/>
  <c r="U478" i="1"/>
  <c r="T477" i="1"/>
  <c r="P477" i="1"/>
  <c r="U474" i="1"/>
  <c r="P473" i="1"/>
  <c r="T473" i="1"/>
  <c r="U470" i="1"/>
  <c r="T469" i="1"/>
  <c r="P469" i="1"/>
  <c r="T510" i="1"/>
  <c r="T506" i="1"/>
  <c r="T502" i="1"/>
  <c r="T498" i="1"/>
  <c r="T494" i="1"/>
  <c r="T490" i="1"/>
  <c r="T486" i="1"/>
  <c r="T482" i="1"/>
  <c r="T478" i="1"/>
  <c r="T474" i="1"/>
  <c r="Q471" i="1"/>
  <c r="T470" i="1"/>
  <c r="T466" i="1"/>
  <c r="P463" i="1"/>
  <c r="R459" i="1"/>
  <c r="T453" i="1"/>
  <c r="P453" i="1"/>
  <c r="R453" i="1"/>
  <c r="Q442" i="1"/>
  <c r="R510" i="1"/>
  <c r="R506" i="1"/>
  <c r="R502" i="1"/>
  <c r="R498" i="1"/>
  <c r="R494" i="1"/>
  <c r="R490" i="1"/>
  <c r="R482" i="1"/>
  <c r="T459" i="1"/>
  <c r="P449" i="1"/>
  <c r="T449" i="1"/>
  <c r="T446" i="1"/>
  <c r="U446" i="1"/>
  <c r="P446" i="1"/>
  <c r="Q435" i="1"/>
  <c r="Q382" i="1"/>
  <c r="R513" i="1"/>
  <c r="P510" i="1"/>
  <c r="R509" i="1"/>
  <c r="P506" i="1"/>
  <c r="P502" i="1"/>
  <c r="P498" i="1"/>
  <c r="R497" i="1"/>
  <c r="R493" i="1"/>
  <c r="R489" i="1"/>
  <c r="R485" i="1"/>
  <c r="R481" i="1"/>
  <c r="R477" i="1"/>
  <c r="R473" i="1"/>
  <c r="R469" i="1"/>
  <c r="P466" i="1"/>
  <c r="R455" i="1"/>
  <c r="R452" i="1"/>
  <c r="U450" i="1"/>
  <c r="P450" i="1"/>
  <c r="T450" i="1"/>
  <c r="R449" i="1"/>
  <c r="Q431" i="1"/>
  <c r="R463" i="1"/>
  <c r="T461" i="1"/>
  <c r="P461" i="1"/>
  <c r="U454" i="1"/>
  <c r="T443" i="1"/>
  <c r="P443" i="1"/>
  <c r="Q427" i="1"/>
  <c r="R454" i="1"/>
  <c r="P444" i="1"/>
  <c r="T444" i="1"/>
  <c r="U444" i="1"/>
  <c r="Q423" i="1"/>
  <c r="U462" i="1"/>
  <c r="U452" i="1"/>
  <c r="T452" i="1"/>
  <c r="U449" i="1"/>
  <c r="P505" i="1"/>
  <c r="T505" i="1"/>
  <c r="T501" i="1"/>
  <c r="P501" i="1"/>
  <c r="P465" i="1"/>
  <c r="T465" i="1"/>
  <c r="P454" i="1"/>
  <c r="T445" i="1"/>
  <c r="U445" i="1"/>
  <c r="P445" i="1"/>
  <c r="T457" i="1"/>
  <c r="Q438" i="1"/>
  <c r="Q426" i="1"/>
  <c r="U419" i="1"/>
  <c r="R415" i="1"/>
  <c r="T413" i="1"/>
  <c r="P413" i="1"/>
  <c r="P407" i="1"/>
  <c r="U403" i="1"/>
  <c r="U398" i="1"/>
  <c r="P393" i="1"/>
  <c r="R393" i="1"/>
  <c r="T393" i="1"/>
  <c r="T381" i="1"/>
  <c r="P381" i="1"/>
  <c r="Q361" i="1"/>
  <c r="P409" i="1"/>
  <c r="R409" i="1"/>
  <c r="T409" i="1"/>
  <c r="P385" i="1"/>
  <c r="R385" i="1"/>
  <c r="T385" i="1"/>
  <c r="R375" i="1"/>
  <c r="U367" i="1"/>
  <c r="T366" i="1"/>
  <c r="P366" i="1"/>
  <c r="U442" i="1"/>
  <c r="U439" i="1"/>
  <c r="R439" i="1"/>
  <c r="U435" i="1"/>
  <c r="R435" i="1"/>
  <c r="U431" i="1"/>
  <c r="R431" i="1"/>
  <c r="U427" i="1"/>
  <c r="R427" i="1"/>
  <c r="U423" i="1"/>
  <c r="R423" i="1"/>
  <c r="R411" i="1"/>
  <c r="P399" i="1"/>
  <c r="T390" i="1"/>
  <c r="R383" i="1"/>
  <c r="P367" i="1"/>
  <c r="Q308" i="1"/>
  <c r="T442" i="1"/>
  <c r="T439" i="1"/>
  <c r="T435" i="1"/>
  <c r="T431" i="1"/>
  <c r="T427" i="1"/>
  <c r="T423" i="1"/>
  <c r="T421" i="1"/>
  <c r="P421" i="1"/>
  <c r="P415" i="1"/>
  <c r="U411" i="1"/>
  <c r="R407" i="1"/>
  <c r="T405" i="1"/>
  <c r="P405" i="1"/>
  <c r="Q387" i="1"/>
  <c r="U382" i="1"/>
  <c r="U381" i="1"/>
  <c r="P377" i="1"/>
  <c r="R377" i="1"/>
  <c r="T377" i="1"/>
  <c r="Q312" i="1"/>
  <c r="Q304" i="1"/>
  <c r="U438" i="1"/>
  <c r="T437" i="1"/>
  <c r="P437" i="1"/>
  <c r="P433" i="1"/>
  <c r="T433" i="1"/>
  <c r="T429" i="1"/>
  <c r="P429" i="1"/>
  <c r="P425" i="1"/>
  <c r="T425" i="1"/>
  <c r="T411" i="1"/>
  <c r="U409" i="1"/>
  <c r="T397" i="1"/>
  <c r="P397" i="1"/>
  <c r="Q390" i="1"/>
  <c r="U383" i="1"/>
  <c r="T382" i="1"/>
  <c r="R381" i="1"/>
  <c r="U375" i="1"/>
  <c r="T374" i="1"/>
  <c r="P374" i="1"/>
  <c r="Q353" i="1"/>
  <c r="Q316" i="1"/>
  <c r="Q293" i="1"/>
  <c r="P417" i="1"/>
  <c r="R417" i="1"/>
  <c r="T417" i="1"/>
  <c r="P401" i="1"/>
  <c r="R401" i="1"/>
  <c r="T401" i="1"/>
  <c r="R382" i="1"/>
  <c r="P375" i="1"/>
  <c r="Q368" i="1"/>
  <c r="Q320" i="1"/>
  <c r="Q300" i="1"/>
  <c r="Q292" i="1"/>
  <c r="T441" i="1"/>
  <c r="U437" i="1"/>
  <c r="U433" i="1"/>
  <c r="U429" i="1"/>
  <c r="U425" i="1"/>
  <c r="R419" i="1"/>
  <c r="Q411" i="1"/>
  <c r="R403" i="1"/>
  <c r="R399" i="1"/>
  <c r="T389" i="1"/>
  <c r="P389" i="1"/>
  <c r="P383" i="1"/>
  <c r="R367" i="1"/>
  <c r="U366" i="1"/>
  <c r="P373" i="1"/>
  <c r="T369" i="1"/>
  <c r="P365" i="1"/>
  <c r="T361" i="1"/>
  <c r="P357" i="1"/>
  <c r="T353" i="1"/>
  <c r="P349" i="1"/>
  <c r="T340" i="1"/>
  <c r="T338" i="1"/>
  <c r="T336" i="1"/>
  <c r="P332" i="1"/>
  <c r="T324" i="1"/>
  <c r="R293" i="1"/>
  <c r="P291" i="1"/>
  <c r="T291" i="1"/>
  <c r="P284" i="1"/>
  <c r="U293" i="1"/>
  <c r="U292" i="1"/>
  <c r="P283" i="1"/>
  <c r="T283" i="1"/>
  <c r="T275" i="1"/>
  <c r="P275" i="1"/>
  <c r="R275" i="1"/>
  <c r="U275" i="1"/>
  <c r="R369" i="1"/>
  <c r="R361" i="1"/>
  <c r="T359" i="1"/>
  <c r="R353" i="1"/>
  <c r="T351" i="1"/>
  <c r="U335" i="1"/>
  <c r="T293" i="1"/>
  <c r="T292" i="1"/>
  <c r="U272" i="1"/>
  <c r="P272" i="1"/>
  <c r="T272" i="1"/>
  <c r="P358" i="1"/>
  <c r="P350" i="1"/>
  <c r="P345" i="1"/>
  <c r="P338" i="1"/>
  <c r="P336" i="1"/>
  <c r="T335" i="1"/>
  <c r="P331" i="1"/>
  <c r="P329" i="1"/>
  <c r="U320" i="1"/>
  <c r="T319" i="1"/>
  <c r="P319" i="1"/>
  <c r="U316" i="1"/>
  <c r="P315" i="1"/>
  <c r="T315" i="1"/>
  <c r="U312" i="1"/>
  <c r="T311" i="1"/>
  <c r="P311" i="1"/>
  <c r="U308" i="1"/>
  <c r="P307" i="1"/>
  <c r="T307" i="1"/>
  <c r="U304" i="1"/>
  <c r="T303" i="1"/>
  <c r="P303" i="1"/>
  <c r="U300" i="1"/>
  <c r="P299" i="1"/>
  <c r="T299" i="1"/>
  <c r="U296" i="1"/>
  <c r="T295" i="1"/>
  <c r="P295" i="1"/>
  <c r="R292" i="1"/>
  <c r="R280" i="1"/>
  <c r="T280" i="1"/>
  <c r="U280" i="1"/>
  <c r="P280" i="1"/>
  <c r="Q239" i="1"/>
  <c r="P340" i="1"/>
  <c r="P324" i="1"/>
  <c r="T320" i="1"/>
  <c r="T316" i="1"/>
  <c r="T312" i="1"/>
  <c r="T308" i="1"/>
  <c r="T304" i="1"/>
  <c r="T300" i="1"/>
  <c r="T296" i="1"/>
  <c r="R291" i="1"/>
  <c r="P276" i="1"/>
  <c r="T276" i="1"/>
  <c r="Q247" i="1"/>
  <c r="Q243" i="1"/>
  <c r="R335" i="1"/>
  <c r="R320" i="1"/>
  <c r="U319" i="1"/>
  <c r="R316" i="1"/>
  <c r="U315" i="1"/>
  <c r="R312" i="1"/>
  <c r="U311" i="1"/>
  <c r="R308" i="1"/>
  <c r="U307" i="1"/>
  <c r="R304" i="1"/>
  <c r="R300" i="1"/>
  <c r="U283" i="1"/>
  <c r="Q281" i="1"/>
  <c r="U331" i="1"/>
  <c r="T327" i="1"/>
  <c r="R319" i="1"/>
  <c r="R315" i="1"/>
  <c r="R311" i="1"/>
  <c r="Q246" i="1"/>
  <c r="P287" i="1"/>
  <c r="T268" i="1"/>
  <c r="T264" i="1"/>
  <c r="T260" i="1"/>
  <c r="T256" i="1"/>
  <c r="T252" i="1"/>
  <c r="U247" i="1"/>
  <c r="T238" i="1"/>
  <c r="R238" i="1"/>
  <c r="P236" i="1"/>
  <c r="P235" i="1"/>
  <c r="P232" i="1"/>
  <c r="U232" i="1"/>
  <c r="R227" i="1"/>
  <c r="R220" i="1"/>
  <c r="Q204" i="1"/>
  <c r="R279" i="1"/>
  <c r="U271" i="1"/>
  <c r="U267" i="1"/>
  <c r="U263" i="1"/>
  <c r="U259" i="1"/>
  <c r="U255" i="1"/>
  <c r="U251" i="1"/>
  <c r="T247" i="1"/>
  <c r="U246" i="1"/>
  <c r="U239" i="1"/>
  <c r="T231" i="1"/>
  <c r="T228" i="1"/>
  <c r="P228" i="1"/>
  <c r="U221" i="1"/>
  <c r="P221" i="1"/>
  <c r="Q208" i="1"/>
  <c r="T239" i="1"/>
  <c r="R231" i="1"/>
  <c r="P229" i="1"/>
  <c r="U229" i="1"/>
  <c r="P279" i="1"/>
  <c r="P268" i="1"/>
  <c r="P264" i="1"/>
  <c r="P260" i="1"/>
  <c r="P256" i="1"/>
  <c r="P252" i="1"/>
  <c r="U244" i="1"/>
  <c r="R244" i="1"/>
  <c r="R239" i="1"/>
  <c r="P231" i="1"/>
  <c r="Q211" i="1"/>
  <c r="R243" i="1"/>
  <c r="R236" i="1"/>
  <c r="R235" i="1"/>
  <c r="T232" i="1"/>
  <c r="T230" i="1"/>
  <c r="U230" i="1"/>
  <c r="P230" i="1"/>
  <c r="R230" i="1"/>
  <c r="U228" i="1"/>
  <c r="T222" i="1"/>
  <c r="P222" i="1"/>
  <c r="R222" i="1"/>
  <c r="U222" i="1"/>
  <c r="P216" i="1"/>
  <c r="T216" i="1"/>
  <c r="U216" i="1"/>
  <c r="Q143" i="1"/>
  <c r="Q213" i="1"/>
  <c r="P248" i="1"/>
  <c r="U248" i="1"/>
  <c r="T229" i="1"/>
  <c r="U223" i="1"/>
  <c r="P223" i="1"/>
  <c r="P271" i="1"/>
  <c r="T271" i="1"/>
  <c r="T267" i="1"/>
  <c r="P267" i="1"/>
  <c r="P263" i="1"/>
  <c r="T263" i="1"/>
  <c r="T259" i="1"/>
  <c r="P259" i="1"/>
  <c r="P255" i="1"/>
  <c r="T255" i="1"/>
  <c r="T251" i="1"/>
  <c r="P251" i="1"/>
  <c r="T246" i="1"/>
  <c r="R246" i="1"/>
  <c r="U240" i="1"/>
  <c r="P240" i="1"/>
  <c r="P227" i="1"/>
  <c r="U227" i="1"/>
  <c r="P220" i="1"/>
  <c r="T220" i="1"/>
  <c r="Q200" i="1"/>
  <c r="R248" i="1"/>
  <c r="R232" i="1"/>
  <c r="P224" i="1"/>
  <c r="R216" i="1"/>
  <c r="R214" i="1"/>
  <c r="R210" i="1"/>
  <c r="P207" i="1"/>
  <c r="P203" i="1"/>
  <c r="P199" i="1"/>
  <c r="P187" i="1"/>
  <c r="T182" i="1"/>
  <c r="P182" i="1"/>
  <c r="U170" i="1"/>
  <c r="U167" i="1"/>
  <c r="P155" i="1"/>
  <c r="P154" i="1"/>
  <c r="T154" i="1"/>
  <c r="P138" i="1"/>
  <c r="R138" i="1"/>
  <c r="T138" i="1"/>
  <c r="U135" i="1"/>
  <c r="Q192" i="1"/>
  <c r="P186" i="1"/>
  <c r="T186" i="1"/>
  <c r="R167" i="1"/>
  <c r="T147" i="1"/>
  <c r="P146" i="1"/>
  <c r="T146" i="1"/>
  <c r="R146" i="1"/>
  <c r="P219" i="1"/>
  <c r="U215" i="1"/>
  <c r="P214" i="1"/>
  <c r="U213" i="1"/>
  <c r="P212" i="1"/>
  <c r="U211" i="1"/>
  <c r="U208" i="1"/>
  <c r="R208" i="1"/>
  <c r="U204" i="1"/>
  <c r="R204" i="1"/>
  <c r="U200" i="1"/>
  <c r="R200" i="1"/>
  <c r="T190" i="1"/>
  <c r="P190" i="1"/>
  <c r="U178" i="1"/>
  <c r="U175" i="1"/>
  <c r="Q164" i="1"/>
  <c r="T158" i="1"/>
  <c r="P158" i="1"/>
  <c r="R152" i="1"/>
  <c r="U150" i="1"/>
  <c r="U143" i="1"/>
  <c r="T215" i="1"/>
  <c r="T213" i="1"/>
  <c r="T211" i="1"/>
  <c r="T208" i="1"/>
  <c r="T204" i="1"/>
  <c r="T200" i="1"/>
  <c r="P194" i="1"/>
  <c r="T194" i="1"/>
  <c r="R175" i="1"/>
  <c r="Q168" i="1"/>
  <c r="P167" i="1"/>
  <c r="P162" i="1"/>
  <c r="T162" i="1"/>
  <c r="T151" i="1"/>
  <c r="P147" i="1"/>
  <c r="T142" i="1"/>
  <c r="P142" i="1"/>
  <c r="R240" i="1"/>
  <c r="R224" i="1"/>
  <c r="T206" i="1"/>
  <c r="P206" i="1"/>
  <c r="P202" i="1"/>
  <c r="T202" i="1"/>
  <c r="T198" i="1"/>
  <c r="P198" i="1"/>
  <c r="U186" i="1"/>
  <c r="U183" i="1"/>
  <c r="Q172" i="1"/>
  <c r="P171" i="1"/>
  <c r="T166" i="1"/>
  <c r="P166" i="1"/>
  <c r="T152" i="1"/>
  <c r="R135" i="1"/>
  <c r="U134" i="1"/>
  <c r="R213" i="1"/>
  <c r="P175" i="1"/>
  <c r="P170" i="1"/>
  <c r="T170" i="1"/>
  <c r="U214" i="1"/>
  <c r="R186" i="1"/>
  <c r="Q180" i="1"/>
  <c r="T174" i="1"/>
  <c r="P174" i="1"/>
  <c r="T150" i="1"/>
  <c r="P150" i="1"/>
  <c r="R147" i="1"/>
  <c r="U146" i="1"/>
  <c r="Q144" i="1"/>
  <c r="Q184" i="1"/>
  <c r="P178" i="1"/>
  <c r="T178" i="1"/>
  <c r="P151" i="1"/>
  <c r="U151" i="1"/>
  <c r="T134" i="1"/>
  <c r="P134" i="1"/>
  <c r="R143" i="1"/>
  <c r="T127" i="1"/>
  <c r="P127" i="1"/>
  <c r="Q114" i="1"/>
  <c r="Q128" i="1"/>
  <c r="Q105" i="1"/>
  <c r="Q65" i="1"/>
  <c r="Q122" i="1"/>
  <c r="Q115" i="1"/>
  <c r="T130" i="1"/>
  <c r="P126" i="1"/>
  <c r="T122" i="1"/>
  <c r="P118" i="1"/>
  <c r="T114" i="1"/>
  <c r="P110" i="1"/>
  <c r="R92" i="1"/>
  <c r="T92" i="1"/>
  <c r="P92" i="1"/>
  <c r="R84" i="1"/>
  <c r="T84" i="1"/>
  <c r="P84" i="1"/>
  <c r="R76" i="1"/>
  <c r="T76" i="1"/>
  <c r="P76" i="1"/>
  <c r="Q68" i="1"/>
  <c r="Q132" i="1"/>
  <c r="R111" i="1"/>
  <c r="R66" i="1"/>
  <c r="T66" i="1"/>
  <c r="U66" i="1"/>
  <c r="R130" i="1"/>
  <c r="R122" i="1"/>
  <c r="T100" i="1"/>
  <c r="P100" i="1"/>
  <c r="P94" i="1"/>
  <c r="T94" i="1"/>
  <c r="P86" i="1"/>
  <c r="T86" i="1"/>
  <c r="P78" i="1"/>
  <c r="T78" i="1"/>
  <c r="T75" i="1"/>
  <c r="P119" i="1"/>
  <c r="P111" i="1"/>
  <c r="P104" i="1"/>
  <c r="T104" i="1"/>
  <c r="U101" i="1"/>
  <c r="R75" i="1"/>
  <c r="T63" i="1"/>
  <c r="P63" i="1"/>
  <c r="Q55" i="1"/>
  <c r="P54" i="1"/>
  <c r="T54" i="1"/>
  <c r="T49" i="1"/>
  <c r="P49" i="1"/>
  <c r="R49" i="1"/>
  <c r="U49" i="1"/>
  <c r="U108" i="1"/>
  <c r="T105" i="1"/>
  <c r="U100" i="1"/>
  <c r="P96" i="1"/>
  <c r="R96" i="1"/>
  <c r="T96" i="1"/>
  <c r="P88" i="1"/>
  <c r="R88" i="1"/>
  <c r="T88" i="1"/>
  <c r="P80" i="1"/>
  <c r="R80" i="1"/>
  <c r="T80" i="1"/>
  <c r="P75" i="1"/>
  <c r="T108" i="1"/>
  <c r="U104" i="1"/>
  <c r="U94" i="1"/>
  <c r="P70" i="1"/>
  <c r="T70" i="1"/>
  <c r="T64" i="1"/>
  <c r="P64" i="1"/>
  <c r="T90" i="1"/>
  <c r="P90" i="1"/>
  <c r="T82" i="1"/>
  <c r="P82" i="1"/>
  <c r="T65" i="1"/>
  <c r="R65" i="1"/>
  <c r="U65" i="1"/>
  <c r="R108" i="1"/>
  <c r="R104" i="1"/>
  <c r="R90" i="1"/>
  <c r="R82" i="1"/>
  <c r="P66" i="1"/>
  <c r="U63" i="1"/>
  <c r="U54" i="1"/>
  <c r="R50" i="1"/>
  <c r="T50" i="1"/>
  <c r="P50" i="1"/>
  <c r="U50" i="1"/>
  <c r="P73" i="1"/>
  <c r="R72" i="1"/>
  <c r="U56" i="1"/>
  <c r="P48" i="1"/>
  <c r="T47" i="1"/>
  <c r="U46" i="1"/>
  <c r="T39" i="1"/>
  <c r="T31" i="1"/>
  <c r="R47" i="1"/>
  <c r="R56" i="1"/>
  <c r="P47" i="1"/>
  <c r="Q25" i="1"/>
  <c r="P41" i="1"/>
  <c r="T41" i="1"/>
  <c r="Q31" i="1"/>
  <c r="R58" i="1"/>
  <c r="T58" i="1"/>
  <c r="R39" i="1"/>
  <c r="Q33" i="1"/>
  <c r="R31" i="1"/>
  <c r="R42" i="1"/>
  <c r="T42" i="1"/>
  <c r="P23" i="1"/>
  <c r="T23" i="1"/>
  <c r="R48" i="1"/>
  <c r="R34" i="1"/>
  <c r="T34" i="1"/>
  <c r="P34" i="1"/>
  <c r="Q19" i="1"/>
  <c r="P26" i="1"/>
  <c r="T33" i="1"/>
  <c r="T25" i="1"/>
  <c r="R25" i="1"/>
  <c r="T26" i="1"/>
  <c r="R18" i="1"/>
  <c r="R10" i="1"/>
  <c r="R16" i="1"/>
  <c r="R8" i="1"/>
  <c r="R14" i="1"/>
  <c r="R13" i="1"/>
  <c r="R12" i="1"/>
  <c r="U15" i="1"/>
  <c r="R15" i="1"/>
  <c r="U14" i="1"/>
  <c r="T13" i="1"/>
  <c r="R17" i="1"/>
  <c r="R9" i="1"/>
  <c r="P17" i="1"/>
  <c r="U18" i="1"/>
  <c r="U10" i="1"/>
  <c r="T17" i="1"/>
  <c r="T9" i="1"/>
  <c r="U12" i="1"/>
  <c r="T11" i="1"/>
  <c r="U13" i="1"/>
  <c r="T12" i="1"/>
  <c r="T14" i="1"/>
  <c r="U16" i="1"/>
  <c r="T15" i="1"/>
  <c r="U8" i="1"/>
  <c r="T16" i="1"/>
  <c r="U9" i="1"/>
  <c r="T8" i="1"/>
  <c r="T18" i="1"/>
  <c r="U11" i="1"/>
  <c r="T10" i="1"/>
  <c r="U7" i="1"/>
  <c r="T7" i="1"/>
  <c r="R7" i="1"/>
  <c r="BR514" i="1" l="1"/>
  <c r="Y49" i="3" s="1"/>
  <c r="BT514" i="1"/>
  <c r="AC49" i="3" s="1"/>
  <c r="BL514" i="1"/>
  <c r="M49" i="3" s="1"/>
  <c r="BI514" i="1"/>
  <c r="G49" i="3" s="1"/>
  <c r="BJ514" i="1"/>
  <c r="I49" i="3" s="1"/>
  <c r="BP514" i="1"/>
  <c r="U49" i="3" s="1"/>
  <c r="BS514" i="1"/>
  <c r="AA49" i="3" s="1"/>
  <c r="BM514" i="1"/>
  <c r="O49" i="3" s="1"/>
  <c r="BN514" i="1"/>
  <c r="Q49" i="3" s="1"/>
  <c r="BQ514" i="1"/>
  <c r="W49" i="3" s="1"/>
  <c r="BO514" i="1"/>
  <c r="S49" i="3" s="1"/>
  <c r="BK514" i="1"/>
  <c r="K49" i="3" s="1"/>
  <c r="CA514" i="1"/>
  <c r="V36" i="3" s="1"/>
  <c r="BW514" i="1"/>
  <c r="N36" i="3" s="1"/>
  <c r="BY514" i="1"/>
  <c r="R36" i="3" s="1"/>
  <c r="BX514" i="1"/>
  <c r="P36" i="3" s="1"/>
  <c r="BZ514" i="1"/>
  <c r="T36" i="3" s="1"/>
  <c r="BV514" i="1"/>
  <c r="L36" i="3" s="1"/>
  <c r="BH514" i="1"/>
  <c r="E49" i="3" s="1"/>
  <c r="AX130" i="1"/>
  <c r="BD486" i="1"/>
  <c r="BE486" i="1" s="1"/>
  <c r="Q244" i="1"/>
  <c r="Q379" i="1"/>
  <c r="AX310" i="1"/>
  <c r="Q483" i="1"/>
  <c r="Q148" i="1"/>
  <c r="Q116" i="1"/>
  <c r="BD69" i="1"/>
  <c r="BE69" i="1" s="1"/>
  <c r="BD242" i="1"/>
  <c r="BE242" i="1" s="1"/>
  <c r="Q17" i="1"/>
  <c r="AX58" i="1"/>
  <c r="BD105" i="1"/>
  <c r="BE105" i="1" s="1"/>
  <c r="BD200" i="1"/>
  <c r="BE200" i="1" s="1"/>
  <c r="BD292" i="1"/>
  <c r="BE292" i="1" s="1"/>
  <c r="BD308" i="1"/>
  <c r="BE308" i="1" s="1"/>
  <c r="BD426" i="1"/>
  <c r="BE426" i="1" s="1"/>
  <c r="BD459" i="1"/>
  <c r="BE459" i="1" s="1"/>
  <c r="BD478" i="1"/>
  <c r="BE478" i="1" s="1"/>
  <c r="Q109" i="1"/>
  <c r="Q28" i="1"/>
  <c r="BD113" i="1"/>
  <c r="BE113" i="1" s="1"/>
  <c r="Q163" i="1"/>
  <c r="Q120" i="1"/>
  <c r="Q217" i="1"/>
  <c r="Q364" i="1"/>
  <c r="Q296" i="1"/>
  <c r="Q395" i="1"/>
  <c r="Q302" i="1"/>
  <c r="AX441" i="1"/>
  <c r="Q351" i="1"/>
  <c r="Q363" i="1"/>
  <c r="Q56" i="1"/>
  <c r="Q238" i="1"/>
  <c r="Q278" i="1"/>
  <c r="Q341" i="1"/>
  <c r="AX165" i="1"/>
  <c r="Q112" i="1"/>
  <c r="Q388" i="1"/>
  <c r="Q496" i="1"/>
  <c r="Q159" i="1"/>
  <c r="Q392" i="1"/>
  <c r="Q394" i="1"/>
  <c r="Q149" i="1"/>
  <c r="Q297" i="1"/>
  <c r="Q391" i="1"/>
  <c r="BD16" i="1"/>
  <c r="BE16" i="1" s="1"/>
  <c r="BD396" i="1"/>
  <c r="BE396" i="1" s="1"/>
  <c r="BD420" i="1"/>
  <c r="BE420" i="1" s="1"/>
  <c r="BD458" i="1"/>
  <c r="BE458" i="1" s="1"/>
  <c r="BD247" i="1"/>
  <c r="BE247" i="1" s="1"/>
  <c r="Q93" i="1"/>
  <c r="Q185" i="1"/>
  <c r="Q346" i="1"/>
  <c r="AX117" i="1"/>
  <c r="Q500" i="1"/>
  <c r="BD45" i="1"/>
  <c r="BE45" i="1" s="1"/>
  <c r="BD193" i="1"/>
  <c r="BE193" i="1" s="1"/>
  <c r="BD419" i="1"/>
  <c r="BE419" i="1" s="1"/>
  <c r="BD31" i="1"/>
  <c r="BE31" i="1" s="1"/>
  <c r="BD128" i="1"/>
  <c r="BE128" i="1" s="1"/>
  <c r="BD172" i="1"/>
  <c r="BE172" i="1" s="1"/>
  <c r="BD281" i="1"/>
  <c r="BE281" i="1" s="1"/>
  <c r="BD411" i="1"/>
  <c r="BE411" i="1" s="1"/>
  <c r="BD300" i="1"/>
  <c r="BE300" i="1" s="1"/>
  <c r="BD438" i="1"/>
  <c r="BE438" i="1" s="1"/>
  <c r="BD423" i="1"/>
  <c r="BE423" i="1" s="1"/>
  <c r="BD490" i="1"/>
  <c r="BE490" i="1" s="1"/>
  <c r="Q125" i="1"/>
  <c r="Q36" i="1"/>
  <c r="Q195" i="1"/>
  <c r="AX226" i="1"/>
  <c r="AX298" i="1"/>
  <c r="Q24" i="1"/>
  <c r="Q153" i="1"/>
  <c r="AX193" i="1"/>
  <c r="Q189" i="1"/>
  <c r="Q285" i="1"/>
  <c r="Q288" i="1"/>
  <c r="AX344" i="1"/>
  <c r="Q233" i="1"/>
  <c r="AX302" i="1"/>
  <c r="Q386" i="1"/>
  <c r="AX400" i="1"/>
  <c r="Q398" i="1"/>
  <c r="Q356" i="1"/>
  <c r="Q352" i="1"/>
  <c r="Q330" i="1"/>
  <c r="Q124" i="1"/>
  <c r="Q406" i="1"/>
  <c r="Q27" i="1"/>
  <c r="Q424" i="1"/>
  <c r="Q508" i="1"/>
  <c r="Q404" i="1"/>
  <c r="Q29" i="1"/>
  <c r="Q428" i="1"/>
  <c r="Q74" i="1"/>
  <c r="BD38" i="1"/>
  <c r="BE38" i="1" s="1"/>
  <c r="BD46" i="1"/>
  <c r="BE46" i="1" s="1"/>
  <c r="BD77" i="1"/>
  <c r="BE77" i="1" s="1"/>
  <c r="BD98" i="1"/>
  <c r="BE98" i="1" s="1"/>
  <c r="BD117" i="1"/>
  <c r="BE117" i="1" s="1"/>
  <c r="BD141" i="1"/>
  <c r="BE141" i="1" s="1"/>
  <c r="BD218" i="1"/>
  <c r="BE218" i="1" s="1"/>
  <c r="BD245" i="1"/>
  <c r="BE245" i="1" s="1"/>
  <c r="BD269" i="1"/>
  <c r="BE269" i="1" s="1"/>
  <c r="BD317" i="1"/>
  <c r="BE317" i="1" s="1"/>
  <c r="BD436" i="1"/>
  <c r="BE436" i="1" s="1"/>
  <c r="BD451" i="1"/>
  <c r="BE451" i="1" s="1"/>
  <c r="BD503" i="1"/>
  <c r="BE503" i="1" s="1"/>
  <c r="BD327" i="1"/>
  <c r="BE327" i="1" s="1"/>
  <c r="BD369" i="1"/>
  <c r="BE369" i="1" s="1"/>
  <c r="BD456" i="1"/>
  <c r="BE456" i="1" s="1"/>
  <c r="BD65" i="1"/>
  <c r="BE65" i="1" s="1"/>
  <c r="Q39" i="1"/>
  <c r="Q384" i="1"/>
  <c r="BD95" i="1"/>
  <c r="BE95" i="1" s="1"/>
  <c r="BD114" i="1"/>
  <c r="BE114" i="1" s="1"/>
  <c r="BD164" i="1"/>
  <c r="BE164" i="1" s="1"/>
  <c r="BD192" i="1"/>
  <c r="BE192" i="1" s="1"/>
  <c r="AX210" i="1"/>
  <c r="BD213" i="1"/>
  <c r="BE213" i="1" s="1"/>
  <c r="BD320" i="1"/>
  <c r="BE320" i="1" s="1"/>
  <c r="BD387" i="1"/>
  <c r="BE387" i="1" s="1"/>
  <c r="BD442" i="1"/>
  <c r="BE442" i="1" s="1"/>
  <c r="BD471" i="1"/>
  <c r="BE471" i="1" s="1"/>
  <c r="BD474" i="1"/>
  <c r="BE474" i="1" s="1"/>
  <c r="Q139" i="1"/>
  <c r="AX197" i="1"/>
  <c r="Q130" i="1"/>
  <c r="Q183" i="1"/>
  <c r="Q22" i="1"/>
  <c r="Q191" i="1"/>
  <c r="Q305" i="1"/>
  <c r="Q400" i="1"/>
  <c r="Q430" i="1"/>
  <c r="Q360" i="1"/>
  <c r="AX404" i="1"/>
  <c r="Q354" i="1"/>
  <c r="Q380" i="1"/>
  <c r="BD339" i="1"/>
  <c r="BE339" i="1" s="1"/>
  <c r="Q83" i="1"/>
  <c r="Q488" i="1"/>
  <c r="Q188" i="1"/>
  <c r="Q323" i="1"/>
  <c r="Q258" i="1"/>
  <c r="Q234" i="1"/>
  <c r="Q418" i="1"/>
  <c r="Q455" i="1"/>
  <c r="Q165" i="1"/>
  <c r="Q326" i="1"/>
  <c r="Q511" i="1"/>
  <c r="Q479" i="1"/>
  <c r="Q123" i="1"/>
  <c r="Q103" i="1"/>
  <c r="BD432" i="1"/>
  <c r="BE432" i="1" s="1"/>
  <c r="BD507" i="1"/>
  <c r="BE507" i="1" s="1"/>
  <c r="Q173" i="1"/>
  <c r="Q257" i="1"/>
  <c r="BD30" i="1"/>
  <c r="BE30" i="1" s="1"/>
  <c r="BD137" i="1"/>
  <c r="BE137" i="1" s="1"/>
  <c r="BD301" i="1"/>
  <c r="BE301" i="1" s="1"/>
  <c r="BD13" i="1"/>
  <c r="BE13" i="1" s="1"/>
  <c r="BD343" i="1"/>
  <c r="BE343" i="1" s="1"/>
  <c r="AX108" i="1"/>
  <c r="AX16" i="1"/>
  <c r="BD19" i="1"/>
  <c r="BE19" i="1" s="1"/>
  <c r="BD168" i="1"/>
  <c r="BE168" i="1" s="1"/>
  <c r="BD143" i="1"/>
  <c r="BE143" i="1" s="1"/>
  <c r="BD208" i="1"/>
  <c r="BE208" i="1" s="1"/>
  <c r="BD204" i="1"/>
  <c r="BE204" i="1" s="1"/>
  <c r="BD246" i="1"/>
  <c r="BE246" i="1" s="1"/>
  <c r="BD368" i="1"/>
  <c r="BE368" i="1" s="1"/>
  <c r="BD304" i="1"/>
  <c r="BE304" i="1" s="1"/>
  <c r="BD361" i="1"/>
  <c r="BE361" i="1" s="1"/>
  <c r="BD382" i="1"/>
  <c r="BE382" i="1" s="1"/>
  <c r="BD482" i="1"/>
  <c r="BE482" i="1" s="1"/>
  <c r="Q71" i="1"/>
  <c r="Q101" i="1"/>
  <c r="Q32" i="1"/>
  <c r="Q51" i="1"/>
  <c r="AX133" i="1"/>
  <c r="Q102" i="1"/>
  <c r="BD121" i="1"/>
  <c r="BE121" i="1" s="1"/>
  <c r="Q152" i="1"/>
  <c r="Q145" i="1"/>
  <c r="Q237" i="1"/>
  <c r="Q313" i="1"/>
  <c r="Q402" i="1"/>
  <c r="Q499" i="1"/>
  <c r="Q408" i="1"/>
  <c r="BD480" i="1"/>
  <c r="BE480" i="1" s="1"/>
  <c r="Q169" i="1"/>
  <c r="Q35" i="1"/>
  <c r="Q298" i="1"/>
  <c r="Q20" i="1"/>
  <c r="Q289" i="1"/>
  <c r="Q37" i="1"/>
  <c r="Q136" i="1"/>
  <c r="Q179" i="1"/>
  <c r="Q58" i="1"/>
  <c r="AX201" i="1"/>
  <c r="Q309" i="1"/>
  <c r="BD43" i="1"/>
  <c r="BE43" i="1" s="1"/>
  <c r="BD60" i="1"/>
  <c r="BE60" i="1" s="1"/>
  <c r="BD79" i="1"/>
  <c r="BE79" i="1" s="1"/>
  <c r="BD99" i="1"/>
  <c r="BE99" i="1" s="1"/>
  <c r="BD129" i="1"/>
  <c r="BE129" i="1" s="1"/>
  <c r="BD161" i="1"/>
  <c r="BE161" i="1" s="1"/>
  <c r="BD226" i="1"/>
  <c r="BE226" i="1" s="1"/>
  <c r="BD253" i="1"/>
  <c r="BE253" i="1" s="1"/>
  <c r="BD273" i="1"/>
  <c r="BE273" i="1" s="1"/>
  <c r="BD439" i="1"/>
  <c r="BE439" i="1" s="1"/>
  <c r="BD457" i="1"/>
  <c r="BE457" i="1" s="1"/>
  <c r="BD334" i="1"/>
  <c r="BE334" i="1" s="1"/>
  <c r="BD370" i="1"/>
  <c r="BE370" i="1" s="1"/>
  <c r="BD464" i="1"/>
  <c r="BE464" i="1" s="1"/>
  <c r="AX161" i="1"/>
  <c r="Q290" i="1"/>
  <c r="Q181" i="1"/>
  <c r="BD108" i="1"/>
  <c r="BE108" i="1" s="1"/>
  <c r="BD266" i="1"/>
  <c r="BE266" i="1" s="1"/>
  <c r="BD448" i="1"/>
  <c r="BE448" i="1" s="1"/>
  <c r="BD321" i="1"/>
  <c r="BE321" i="1" s="1"/>
  <c r="BD25" i="1"/>
  <c r="BE25" i="1" s="1"/>
  <c r="BD132" i="1"/>
  <c r="BE132" i="1" s="1"/>
  <c r="BD239" i="1"/>
  <c r="BE239" i="1" s="1"/>
  <c r="BD293" i="1"/>
  <c r="BE293" i="1" s="1"/>
  <c r="BD312" i="1"/>
  <c r="BE312" i="1" s="1"/>
  <c r="BD435" i="1"/>
  <c r="BE435" i="1" s="1"/>
  <c r="BD494" i="1"/>
  <c r="BE494" i="1" s="1"/>
  <c r="Q61" i="1"/>
  <c r="BD53" i="1"/>
  <c r="BE53" i="1" s="1"/>
  <c r="Q133" i="1"/>
  <c r="Q42" i="1"/>
  <c r="Q196" i="1"/>
  <c r="Q359" i="1"/>
  <c r="Q422" i="1"/>
  <c r="BD504" i="1"/>
  <c r="BE504" i="1" s="1"/>
  <c r="Q157" i="1"/>
  <c r="Q495" i="1"/>
  <c r="Q57" i="1"/>
  <c r="Q210" i="1"/>
  <c r="Q40" i="1"/>
  <c r="Q135" i="1"/>
  <c r="Q294" i="1"/>
  <c r="Q484" i="1"/>
  <c r="Q337" i="1"/>
  <c r="Q460" i="1"/>
  <c r="BD15" i="1"/>
  <c r="BE15" i="1" s="1"/>
  <c r="BD10" i="1"/>
  <c r="BE10" i="1" s="1"/>
  <c r="BD440" i="1"/>
  <c r="BE440" i="1" s="1"/>
  <c r="BD11" i="1"/>
  <c r="BE11" i="1" s="1"/>
  <c r="BD55" i="1"/>
  <c r="BE55" i="1" s="1"/>
  <c r="BD184" i="1"/>
  <c r="BE184" i="1" s="1"/>
  <c r="BD180" i="1"/>
  <c r="BE180" i="1" s="1"/>
  <c r="BD211" i="1"/>
  <c r="BE211" i="1" s="1"/>
  <c r="BD33" i="1"/>
  <c r="BE33" i="1" s="1"/>
  <c r="BD68" i="1"/>
  <c r="BE68" i="1" s="1"/>
  <c r="BD115" i="1"/>
  <c r="BE115" i="1" s="1"/>
  <c r="BD144" i="1"/>
  <c r="BE144" i="1" s="1"/>
  <c r="AX335" i="1"/>
  <c r="BD316" i="1"/>
  <c r="BE316" i="1" s="1"/>
  <c r="BD390" i="1"/>
  <c r="BE390" i="1" s="1"/>
  <c r="BD431" i="1"/>
  <c r="BE431" i="1" s="1"/>
  <c r="BD452" i="1"/>
  <c r="BE452" i="1" s="1"/>
  <c r="AX36" i="1"/>
  <c r="Q87" i="1"/>
  <c r="Q140" i="1"/>
  <c r="Q215" i="1"/>
  <c r="Q176" i="1"/>
  <c r="Q328" i="1"/>
  <c r="Q59" i="1"/>
  <c r="Q462" i="1"/>
  <c r="Q372" i="1"/>
  <c r="BD512" i="1"/>
  <c r="BE512" i="1" s="1"/>
  <c r="AX169" i="1"/>
  <c r="Q160" i="1"/>
  <c r="Q85" i="1"/>
  <c r="Q265" i="1"/>
  <c r="Q250" i="1"/>
  <c r="Q197" i="1"/>
  <c r="Q342" i="1"/>
  <c r="Q225" i="1"/>
  <c r="Q314" i="1"/>
  <c r="Q491" i="1"/>
  <c r="Q333" i="1"/>
  <c r="BD44" i="1"/>
  <c r="BE44" i="1" s="1"/>
  <c r="BD62" i="1"/>
  <c r="BE62" i="1" s="1"/>
  <c r="BD89" i="1"/>
  <c r="BE89" i="1" s="1"/>
  <c r="BD106" i="1"/>
  <c r="BE106" i="1" s="1"/>
  <c r="BD131" i="1"/>
  <c r="BE131" i="1" s="1"/>
  <c r="BD177" i="1"/>
  <c r="BE177" i="1" s="1"/>
  <c r="BD241" i="1"/>
  <c r="BE241" i="1" s="1"/>
  <c r="BD261" i="1"/>
  <c r="BE261" i="1" s="1"/>
  <c r="BD277" i="1"/>
  <c r="BE277" i="1" s="1"/>
  <c r="BD9" i="1"/>
  <c r="BE9" i="1" s="1"/>
  <c r="BD441" i="1"/>
  <c r="BE441" i="1" s="1"/>
  <c r="BD468" i="1"/>
  <c r="BE468" i="1" s="1"/>
  <c r="BD12" i="1"/>
  <c r="BE12" i="1" s="1"/>
  <c r="BD318" i="1"/>
  <c r="BE318" i="1" s="1"/>
  <c r="BD335" i="1"/>
  <c r="BE335" i="1" s="1"/>
  <c r="BD371" i="1"/>
  <c r="BE371" i="1" s="1"/>
  <c r="BD487" i="1"/>
  <c r="BE487" i="1" s="1"/>
  <c r="BD122" i="1"/>
  <c r="BE122" i="1" s="1"/>
  <c r="BD243" i="1"/>
  <c r="BE243" i="1" s="1"/>
  <c r="BD353" i="1"/>
  <c r="BE353" i="1" s="1"/>
  <c r="BD427" i="1"/>
  <c r="BE427" i="1" s="1"/>
  <c r="BD470" i="1"/>
  <c r="BE470" i="1" s="1"/>
  <c r="Q72" i="1"/>
  <c r="Q91" i="1"/>
  <c r="Q81" i="1"/>
  <c r="Q282" i="1"/>
  <c r="AX372" i="1"/>
  <c r="BD201" i="1"/>
  <c r="BE201" i="1" s="1"/>
  <c r="Q322" i="1"/>
  <c r="Q348" i="1"/>
  <c r="Q362" i="1"/>
  <c r="AX464" i="1"/>
  <c r="BD492" i="1"/>
  <c r="BE492" i="1" s="1"/>
  <c r="Q97" i="1"/>
  <c r="Q205" i="1"/>
  <c r="Q310" i="1"/>
  <c r="Q344" i="1"/>
  <c r="Q274" i="1"/>
  <c r="Q475" i="1"/>
  <c r="Q249" i="1"/>
  <c r="Q306" i="1"/>
  <c r="Q467" i="1"/>
  <c r="Q156" i="1"/>
  <c r="BD8" i="1"/>
  <c r="BE8" i="1" s="1"/>
  <c r="BD18" i="1"/>
  <c r="BE18" i="1" s="1"/>
  <c r="BD416" i="1"/>
  <c r="BE416" i="1" s="1"/>
  <c r="BD447" i="1"/>
  <c r="BE447" i="1" s="1"/>
  <c r="BD14" i="1"/>
  <c r="BE14" i="1" s="1"/>
  <c r="AX7" i="1"/>
  <c r="S304" i="1"/>
  <c r="AX304" i="1"/>
  <c r="S107" i="1"/>
  <c r="AX107" i="1"/>
  <c r="S424" i="1"/>
  <c r="AX424" i="1"/>
  <c r="S492" i="1"/>
  <c r="AX492" i="1"/>
  <c r="S289" i="1"/>
  <c r="AX289" i="1"/>
  <c r="S242" i="1"/>
  <c r="AX242" i="1"/>
  <c r="S116" i="1"/>
  <c r="AX116" i="1"/>
  <c r="S331" i="1"/>
  <c r="AX331" i="1"/>
  <c r="S124" i="1"/>
  <c r="AX124" i="1"/>
  <c r="S178" i="1"/>
  <c r="AX178" i="1"/>
  <c r="S151" i="1"/>
  <c r="AX151" i="1"/>
  <c r="S392" i="1"/>
  <c r="AX392" i="1"/>
  <c r="S272" i="1"/>
  <c r="AX272" i="1"/>
  <c r="S282" i="1"/>
  <c r="AX282" i="1"/>
  <c r="S322" i="1"/>
  <c r="AX322" i="1"/>
  <c r="S379" i="1"/>
  <c r="AX379" i="1"/>
  <c r="S345" i="1"/>
  <c r="AX345" i="1"/>
  <c r="S487" i="1"/>
  <c r="AX487" i="1"/>
  <c r="S360" i="1"/>
  <c r="AX360" i="1"/>
  <c r="S440" i="1"/>
  <c r="AX440" i="1"/>
  <c r="S268" i="1"/>
  <c r="AX268" i="1"/>
  <c r="S63" i="1"/>
  <c r="AX63" i="1"/>
  <c r="S252" i="1"/>
  <c r="AX252" i="1"/>
  <c r="S51" i="1"/>
  <c r="AX51" i="1"/>
  <c r="S234" i="1"/>
  <c r="AX234" i="1"/>
  <c r="S137" i="1"/>
  <c r="AX137" i="1"/>
  <c r="S295" i="1"/>
  <c r="AX295" i="1"/>
  <c r="S447" i="1"/>
  <c r="AX447" i="1"/>
  <c r="S119" i="1"/>
  <c r="AX119" i="1"/>
  <c r="S457" i="1"/>
  <c r="AX457" i="1"/>
  <c r="S172" i="1"/>
  <c r="AX172" i="1"/>
  <c r="S125" i="1"/>
  <c r="AX125" i="1"/>
  <c r="S266" i="1"/>
  <c r="AX266" i="1"/>
  <c r="S249" i="1"/>
  <c r="AX249" i="1"/>
  <c r="S93" i="1"/>
  <c r="AX93" i="1"/>
  <c r="S46" i="1"/>
  <c r="AX46" i="1"/>
  <c r="S35" i="1"/>
  <c r="AX35" i="1"/>
  <c r="S241" i="1"/>
  <c r="AX241" i="1"/>
  <c r="S395" i="1"/>
  <c r="AX395" i="1"/>
  <c r="S287" i="1"/>
  <c r="AX287" i="1"/>
  <c r="S461" i="1"/>
  <c r="AX461" i="1"/>
  <c r="S33" i="1"/>
  <c r="AX33" i="1"/>
  <c r="S437" i="1"/>
  <c r="AX437" i="1"/>
  <c r="S365" i="1"/>
  <c r="AX365" i="1"/>
  <c r="S10" i="1"/>
  <c r="AX10" i="1"/>
  <c r="S247" i="1"/>
  <c r="AX247" i="1"/>
  <c r="S378" i="1"/>
  <c r="AX378" i="1"/>
  <c r="S364" i="1"/>
  <c r="AX364" i="1"/>
  <c r="S99" i="1"/>
  <c r="AX99" i="1"/>
  <c r="S276" i="1"/>
  <c r="AX276" i="1"/>
  <c r="S173" i="1"/>
  <c r="AX173" i="1"/>
  <c r="S186" i="1"/>
  <c r="AX186" i="1"/>
  <c r="S138" i="1"/>
  <c r="AX138" i="1"/>
  <c r="S382" i="1"/>
  <c r="AX382" i="1"/>
  <c r="S407" i="1"/>
  <c r="AX407" i="1"/>
  <c r="S411" i="1"/>
  <c r="AX411" i="1"/>
  <c r="S494" i="1"/>
  <c r="AX494" i="1"/>
  <c r="S68" i="1"/>
  <c r="AX68" i="1"/>
  <c r="S70" i="1"/>
  <c r="AX70" i="1"/>
  <c r="S71" i="1"/>
  <c r="AX71" i="1"/>
  <c r="S156" i="1"/>
  <c r="AX156" i="1"/>
  <c r="S212" i="1"/>
  <c r="AX212" i="1"/>
  <c r="S261" i="1"/>
  <c r="AX261" i="1"/>
  <c r="S144" i="1"/>
  <c r="AX144" i="1"/>
  <c r="S141" i="1"/>
  <c r="AX141" i="1"/>
  <c r="S202" i="1"/>
  <c r="AX202" i="1"/>
  <c r="S34" i="1"/>
  <c r="AX34" i="1"/>
  <c r="S39" i="1"/>
  <c r="AX39" i="1"/>
  <c r="S56" i="1"/>
  <c r="AX56" i="1"/>
  <c r="S72" i="1"/>
  <c r="AX72" i="1"/>
  <c r="S88" i="1"/>
  <c r="AX88" i="1"/>
  <c r="S122" i="1"/>
  <c r="AX122" i="1"/>
  <c r="S92" i="1"/>
  <c r="AX92" i="1"/>
  <c r="S232" i="1"/>
  <c r="AX232" i="1"/>
  <c r="S239" i="1"/>
  <c r="AX239" i="1"/>
  <c r="S319" i="1"/>
  <c r="AX319" i="1"/>
  <c r="S308" i="1"/>
  <c r="AX308" i="1"/>
  <c r="S377" i="1"/>
  <c r="AX377" i="1"/>
  <c r="S439" i="1"/>
  <c r="AX439" i="1"/>
  <c r="S415" i="1"/>
  <c r="AX415" i="1"/>
  <c r="S449" i="1"/>
  <c r="AX449" i="1"/>
  <c r="S473" i="1"/>
  <c r="AX473" i="1"/>
  <c r="S498" i="1"/>
  <c r="AX498" i="1"/>
  <c r="S459" i="1"/>
  <c r="AX459" i="1"/>
  <c r="S120" i="1"/>
  <c r="AX120" i="1"/>
  <c r="S38" i="1"/>
  <c r="AX38" i="1"/>
  <c r="S170" i="1"/>
  <c r="AX170" i="1"/>
  <c r="S264" i="1"/>
  <c r="AX264" i="1"/>
  <c r="S171" i="1"/>
  <c r="AX171" i="1"/>
  <c r="S148" i="1"/>
  <c r="AX148" i="1"/>
  <c r="S211" i="1"/>
  <c r="AX211" i="1"/>
  <c r="S262" i="1"/>
  <c r="AX262" i="1"/>
  <c r="S337" i="1"/>
  <c r="AX337" i="1"/>
  <c r="S341" i="1"/>
  <c r="AX341" i="1"/>
  <c r="S376" i="1"/>
  <c r="AX376" i="1"/>
  <c r="S373" i="1"/>
  <c r="AX373" i="1"/>
  <c r="S114" i="1"/>
  <c r="AX114" i="1"/>
  <c r="S69" i="1"/>
  <c r="AX69" i="1"/>
  <c r="S294" i="1"/>
  <c r="AX294" i="1"/>
  <c r="S132" i="1"/>
  <c r="AX132" i="1"/>
  <c r="S263" i="1"/>
  <c r="AX263" i="1"/>
  <c r="S500" i="1"/>
  <c r="AX500" i="1"/>
  <c r="S326" i="1"/>
  <c r="AX326" i="1"/>
  <c r="S491" i="1"/>
  <c r="AX491" i="1"/>
  <c r="S32" i="1"/>
  <c r="AX32" i="1"/>
  <c r="S251" i="1"/>
  <c r="AX251" i="1"/>
  <c r="S368" i="1"/>
  <c r="AX368" i="1"/>
  <c r="S458" i="1"/>
  <c r="AX458" i="1"/>
  <c r="S77" i="1"/>
  <c r="AX77" i="1"/>
  <c r="S339" i="1"/>
  <c r="AX339" i="1"/>
  <c r="S191" i="1"/>
  <c r="AX191" i="1"/>
  <c r="S480" i="1"/>
  <c r="AX480" i="1"/>
  <c r="S504" i="1"/>
  <c r="AX504" i="1"/>
  <c r="S267" i="1"/>
  <c r="AX267" i="1"/>
  <c r="S245" i="1"/>
  <c r="AX245" i="1"/>
  <c r="S396" i="1"/>
  <c r="AX396" i="1"/>
  <c r="S297" i="1"/>
  <c r="AX297" i="1"/>
  <c r="S462" i="1"/>
  <c r="AX462" i="1"/>
  <c r="S121" i="1"/>
  <c r="AX121" i="1"/>
  <c r="S100" i="1"/>
  <c r="AX100" i="1"/>
  <c r="S131" i="1"/>
  <c r="AX131" i="1"/>
  <c r="S162" i="1"/>
  <c r="AX162" i="1"/>
  <c r="S430" i="1"/>
  <c r="AX430" i="1"/>
  <c r="S65" i="1"/>
  <c r="AX65" i="1"/>
  <c r="S175" i="1"/>
  <c r="AX175" i="1"/>
  <c r="S220" i="1"/>
  <c r="AX220" i="1"/>
  <c r="S435" i="1"/>
  <c r="AX435" i="1"/>
  <c r="S142" i="1"/>
  <c r="AX142" i="1"/>
  <c r="S321" i="1"/>
  <c r="AX321" i="1"/>
  <c r="S405" i="1"/>
  <c r="AX405" i="1"/>
  <c r="S471" i="1"/>
  <c r="AX471" i="1"/>
  <c r="S40" i="1"/>
  <c r="AX40" i="1"/>
  <c r="S166" i="1"/>
  <c r="AX166" i="1"/>
  <c r="S456" i="1"/>
  <c r="AX456" i="1"/>
  <c r="S53" i="1"/>
  <c r="AX53" i="1"/>
  <c r="S353" i="1"/>
  <c r="AX353" i="1"/>
  <c r="S423" i="1"/>
  <c r="AX423" i="1"/>
  <c r="S385" i="1"/>
  <c r="AX385" i="1"/>
  <c r="S12" i="1"/>
  <c r="AX12" i="1"/>
  <c r="S25" i="1"/>
  <c r="AX25" i="1"/>
  <c r="S48" i="1"/>
  <c r="AX48" i="1"/>
  <c r="S47" i="1"/>
  <c r="AX47" i="1"/>
  <c r="S82" i="1"/>
  <c r="AX82" i="1"/>
  <c r="S49" i="1"/>
  <c r="AX49" i="1"/>
  <c r="S75" i="1"/>
  <c r="AX75" i="1"/>
  <c r="S147" i="1"/>
  <c r="AX147" i="1"/>
  <c r="S152" i="1"/>
  <c r="AX152" i="1"/>
  <c r="S200" i="1"/>
  <c r="AX200" i="1"/>
  <c r="S167" i="1"/>
  <c r="AX167" i="1"/>
  <c r="S248" i="1"/>
  <c r="AX248" i="1"/>
  <c r="S246" i="1"/>
  <c r="AX246" i="1"/>
  <c r="S244" i="1"/>
  <c r="AX244" i="1"/>
  <c r="S399" i="1"/>
  <c r="AX399" i="1"/>
  <c r="S401" i="1"/>
  <c r="AX401" i="1"/>
  <c r="S393" i="1"/>
  <c r="AX393" i="1"/>
  <c r="S477" i="1"/>
  <c r="AX477" i="1"/>
  <c r="S502" i="1"/>
  <c r="AX502" i="1"/>
  <c r="S97" i="1"/>
  <c r="AX97" i="1"/>
  <c r="S180" i="1"/>
  <c r="AX180" i="1"/>
  <c r="S219" i="1"/>
  <c r="AX219" i="1"/>
  <c r="S285" i="1"/>
  <c r="AX285" i="1"/>
  <c r="S187" i="1"/>
  <c r="AX187" i="1"/>
  <c r="S150" i="1"/>
  <c r="AX150" i="1"/>
  <c r="S233" i="1"/>
  <c r="AX233" i="1"/>
  <c r="S386" i="1"/>
  <c r="AX386" i="1"/>
  <c r="S347" i="1"/>
  <c r="AX347" i="1"/>
  <c r="S406" i="1"/>
  <c r="AX406" i="1"/>
  <c r="S217" i="1"/>
  <c r="AX217" i="1"/>
  <c r="S338" i="1"/>
  <c r="AX338" i="1"/>
  <c r="S346" i="1"/>
  <c r="AX346" i="1"/>
  <c r="S421" i="1"/>
  <c r="AX421" i="1"/>
  <c r="S505" i="1"/>
  <c r="AX505" i="1"/>
  <c r="S475" i="1"/>
  <c r="AX475" i="1"/>
  <c r="S495" i="1"/>
  <c r="AX495" i="1"/>
  <c r="S402" i="1"/>
  <c r="AX402" i="1"/>
  <c r="S501" i="1"/>
  <c r="AX501" i="1"/>
  <c r="S470" i="1"/>
  <c r="AX470" i="1"/>
  <c r="S115" i="1"/>
  <c r="AX115" i="1"/>
  <c r="S185" i="1"/>
  <c r="AX185" i="1"/>
  <c r="S87" i="1"/>
  <c r="AX87" i="1"/>
  <c r="S183" i="1"/>
  <c r="AX183" i="1"/>
  <c r="S274" i="1"/>
  <c r="AX274" i="1"/>
  <c r="S57" i="1"/>
  <c r="AX57" i="1"/>
  <c r="S258" i="1"/>
  <c r="AX258" i="1"/>
  <c r="S412" i="1"/>
  <c r="AX412" i="1"/>
  <c r="S209" i="1"/>
  <c r="AX209" i="1"/>
  <c r="S374" i="1"/>
  <c r="AX374" i="1"/>
  <c r="S250" i="1"/>
  <c r="AX250" i="1"/>
  <c r="S486" i="1"/>
  <c r="AX486" i="1"/>
  <c r="S343" i="1"/>
  <c r="AX343" i="1"/>
  <c r="S507" i="1"/>
  <c r="AX507" i="1"/>
  <c r="S79" i="1"/>
  <c r="AX79" i="1"/>
  <c r="S181" i="1"/>
  <c r="AX181" i="1"/>
  <c r="S370" i="1"/>
  <c r="AX370" i="1"/>
  <c r="S11" i="1"/>
  <c r="AX11" i="1"/>
  <c r="S309" i="1"/>
  <c r="AX309" i="1"/>
  <c r="S179" i="1"/>
  <c r="AX179" i="1"/>
  <c r="S512" i="1"/>
  <c r="AX512" i="1"/>
  <c r="S269" i="1"/>
  <c r="AX269" i="1"/>
  <c r="S443" i="1"/>
  <c r="AX443" i="1"/>
  <c r="S303" i="1"/>
  <c r="AX303" i="1"/>
  <c r="S488" i="1"/>
  <c r="AX488" i="1"/>
  <c r="S496" i="1"/>
  <c r="AX496" i="1"/>
  <c r="S182" i="1"/>
  <c r="AX182" i="1"/>
  <c r="S103" i="1"/>
  <c r="AX103" i="1"/>
  <c r="S31" i="1"/>
  <c r="AX31" i="1"/>
  <c r="S311" i="1"/>
  <c r="AX311" i="1"/>
  <c r="S52" i="1"/>
  <c r="AX52" i="1"/>
  <c r="S102" i="1"/>
  <c r="AX102" i="1"/>
  <c r="S192" i="1"/>
  <c r="AX192" i="1"/>
  <c r="S188" i="1"/>
  <c r="AX188" i="1"/>
  <c r="S329" i="1"/>
  <c r="AX329" i="1"/>
  <c r="S29" i="1"/>
  <c r="AX29" i="1"/>
  <c r="S293" i="1"/>
  <c r="AX293" i="1"/>
  <c r="S469" i="1"/>
  <c r="AX469" i="1"/>
  <c r="S168" i="1"/>
  <c r="AX168" i="1"/>
  <c r="S13" i="1"/>
  <c r="AX13" i="1"/>
  <c r="S90" i="1"/>
  <c r="AX90" i="1"/>
  <c r="S76" i="1"/>
  <c r="AX76" i="1"/>
  <c r="S222" i="1"/>
  <c r="AX222" i="1"/>
  <c r="S312" i="1"/>
  <c r="AX312" i="1"/>
  <c r="S280" i="1"/>
  <c r="AX280" i="1"/>
  <c r="S361" i="1"/>
  <c r="AX361" i="1"/>
  <c r="S403" i="1"/>
  <c r="AX403" i="1"/>
  <c r="S427" i="1"/>
  <c r="AX427" i="1"/>
  <c r="S481" i="1"/>
  <c r="AX481" i="1"/>
  <c r="S509" i="1"/>
  <c r="AX509" i="1"/>
  <c r="S506" i="1"/>
  <c r="AX506" i="1"/>
  <c r="S101" i="1"/>
  <c r="AX101" i="1"/>
  <c r="S98" i="1"/>
  <c r="AX98" i="1"/>
  <c r="S81" i="1"/>
  <c r="AX81" i="1"/>
  <c r="S288" i="1"/>
  <c r="AX288" i="1"/>
  <c r="S163" i="1"/>
  <c r="AX163" i="1"/>
  <c r="S277" i="1"/>
  <c r="AX277" i="1"/>
  <c r="S149" i="1"/>
  <c r="AX149" i="1"/>
  <c r="S176" i="1"/>
  <c r="AX176" i="1"/>
  <c r="S237" i="1"/>
  <c r="AX237" i="1"/>
  <c r="S389" i="1"/>
  <c r="AX389" i="1"/>
  <c r="S354" i="1"/>
  <c r="AX354" i="1"/>
  <c r="S408" i="1"/>
  <c r="AX408" i="1"/>
  <c r="S348" i="1"/>
  <c r="AX348" i="1"/>
  <c r="S398" i="1"/>
  <c r="AX398" i="1"/>
  <c r="S483" i="1"/>
  <c r="AX483" i="1"/>
  <c r="S350" i="1"/>
  <c r="AX350" i="1"/>
  <c r="S352" i="1"/>
  <c r="AX352" i="1"/>
  <c r="S426" i="1"/>
  <c r="AX426" i="1"/>
  <c r="S330" i="1"/>
  <c r="AX330" i="1"/>
  <c r="S74" i="1"/>
  <c r="AX74" i="1"/>
  <c r="S215" i="1"/>
  <c r="AX215" i="1"/>
  <c r="S123" i="1"/>
  <c r="AX123" i="1"/>
  <c r="S281" i="1"/>
  <c r="AX281" i="1"/>
  <c r="S78" i="1"/>
  <c r="AX78" i="1"/>
  <c r="S422" i="1"/>
  <c r="AX422" i="1"/>
  <c r="S278" i="1"/>
  <c r="AX278" i="1"/>
  <c r="S284" i="1"/>
  <c r="AX284" i="1"/>
  <c r="S205" i="1"/>
  <c r="AX205" i="1"/>
  <c r="S54" i="1"/>
  <c r="AX54" i="1"/>
  <c r="S158" i="1"/>
  <c r="AX158" i="1"/>
  <c r="S357" i="1"/>
  <c r="AX357" i="1"/>
  <c r="S41" i="1"/>
  <c r="AX41" i="1"/>
  <c r="S286" i="1"/>
  <c r="AX286" i="1"/>
  <c r="S391" i="1"/>
  <c r="AX391" i="1"/>
  <c r="S128" i="1"/>
  <c r="AX128" i="1"/>
  <c r="S371" i="1"/>
  <c r="AX371" i="1"/>
  <c r="S61" i="1"/>
  <c r="AX61" i="1"/>
  <c r="S388" i="1"/>
  <c r="AX388" i="1"/>
  <c r="S30" i="1"/>
  <c r="AX30" i="1"/>
  <c r="S317" i="1"/>
  <c r="AX317" i="1"/>
  <c r="S83" i="1"/>
  <c r="AX83" i="1"/>
  <c r="S474" i="1"/>
  <c r="AX474" i="1"/>
  <c r="S358" i="1"/>
  <c r="AX358" i="1"/>
  <c r="S283" i="1"/>
  <c r="AX283" i="1"/>
  <c r="S484" i="1"/>
  <c r="AX484" i="1"/>
  <c r="S154" i="1"/>
  <c r="AX154" i="1"/>
  <c r="S334" i="1"/>
  <c r="AX334" i="1"/>
  <c r="S135" i="1"/>
  <c r="AX135" i="1"/>
  <c r="S497" i="1"/>
  <c r="AX497" i="1"/>
  <c r="S466" i="1"/>
  <c r="AX466" i="1"/>
  <c r="S15" i="1"/>
  <c r="AX15" i="1"/>
  <c r="S315" i="1"/>
  <c r="AX315" i="1"/>
  <c r="S14" i="1"/>
  <c r="AX14" i="1"/>
  <c r="S104" i="1"/>
  <c r="AX104" i="1"/>
  <c r="S235" i="1"/>
  <c r="AX235" i="1"/>
  <c r="S231" i="1"/>
  <c r="AX231" i="1"/>
  <c r="S292" i="1"/>
  <c r="AX292" i="1"/>
  <c r="S369" i="1"/>
  <c r="AX369" i="1"/>
  <c r="S409" i="1"/>
  <c r="AX409" i="1"/>
  <c r="S485" i="1"/>
  <c r="AX485" i="1"/>
  <c r="S510" i="1"/>
  <c r="AX510" i="1"/>
  <c r="S112" i="1"/>
  <c r="AX112" i="1"/>
  <c r="S105" i="1"/>
  <c r="AX105" i="1"/>
  <c r="S26" i="1"/>
  <c r="AX26" i="1"/>
  <c r="S45" i="1"/>
  <c r="AX45" i="1"/>
  <c r="S174" i="1"/>
  <c r="AX174" i="1"/>
  <c r="S256" i="1"/>
  <c r="AX256" i="1"/>
  <c r="S257" i="1"/>
  <c r="AX257" i="1"/>
  <c r="S301" i="1"/>
  <c r="AX301" i="1"/>
  <c r="S356" i="1"/>
  <c r="AX356" i="1"/>
  <c r="S64" i="1"/>
  <c r="AX64" i="1"/>
  <c r="S333" i="1"/>
  <c r="AX333" i="1"/>
  <c r="S351" i="1"/>
  <c r="AX351" i="1"/>
  <c r="S296" i="1"/>
  <c r="AX296" i="1"/>
  <c r="S444" i="1"/>
  <c r="AX444" i="1"/>
  <c r="S380" i="1"/>
  <c r="AX380" i="1"/>
  <c r="S436" i="1"/>
  <c r="AX436" i="1"/>
  <c r="S499" i="1"/>
  <c r="AX499" i="1"/>
  <c r="S129" i="1"/>
  <c r="AX129" i="1"/>
  <c r="S23" i="1"/>
  <c r="AX23" i="1"/>
  <c r="S91" i="1"/>
  <c r="AX91" i="1"/>
  <c r="S203" i="1"/>
  <c r="AX203" i="1"/>
  <c r="S290" i="1"/>
  <c r="AX290" i="1"/>
  <c r="S270" i="1"/>
  <c r="AX270" i="1"/>
  <c r="S432" i="1"/>
  <c r="AX432" i="1"/>
  <c r="S416" i="1"/>
  <c r="AX416" i="1"/>
  <c r="S225" i="1"/>
  <c r="AX225" i="1"/>
  <c r="S503" i="1"/>
  <c r="AX503" i="1"/>
  <c r="S73" i="1"/>
  <c r="AX73" i="1"/>
  <c r="S413" i="1"/>
  <c r="AX413" i="1"/>
  <c r="S307" i="1"/>
  <c r="AX307" i="1"/>
  <c r="S397" i="1"/>
  <c r="AX397" i="1"/>
  <c r="S110" i="1"/>
  <c r="AX110" i="1"/>
  <c r="S342" i="1"/>
  <c r="AX342" i="1"/>
  <c r="S22" i="1"/>
  <c r="AX22" i="1"/>
  <c r="S184" i="1"/>
  <c r="AX184" i="1"/>
  <c r="S62" i="1"/>
  <c r="AX62" i="1"/>
  <c r="S468" i="1"/>
  <c r="AX468" i="1"/>
  <c r="S323" i="1"/>
  <c r="AX323" i="1"/>
  <c r="S478" i="1"/>
  <c r="AX478" i="1"/>
  <c r="S216" i="1"/>
  <c r="AX216" i="1"/>
  <c r="S320" i="1"/>
  <c r="AX320" i="1"/>
  <c r="S490" i="1"/>
  <c r="AX490" i="1"/>
  <c r="S43" i="1"/>
  <c r="AX43" i="1"/>
  <c r="S194" i="1"/>
  <c r="AX194" i="1"/>
  <c r="S155" i="1"/>
  <c r="AX155" i="1"/>
  <c r="S143" i="1"/>
  <c r="AX143" i="1"/>
  <c r="S227" i="1"/>
  <c r="AX227" i="1"/>
  <c r="S454" i="1"/>
  <c r="AX454" i="1"/>
  <c r="S8" i="1"/>
  <c r="AX8" i="1"/>
  <c r="S66" i="1"/>
  <c r="AX66" i="1"/>
  <c r="S213" i="1"/>
  <c r="AX213" i="1"/>
  <c r="S224" i="1"/>
  <c r="AX224" i="1"/>
  <c r="S236" i="1"/>
  <c r="AX236" i="1"/>
  <c r="S279" i="1"/>
  <c r="AX279" i="1"/>
  <c r="S238" i="1"/>
  <c r="AX238" i="1"/>
  <c r="S316" i="1"/>
  <c r="AX316" i="1"/>
  <c r="S291" i="1"/>
  <c r="AX291" i="1"/>
  <c r="S419" i="1"/>
  <c r="AX419" i="1"/>
  <c r="S417" i="1"/>
  <c r="AX417" i="1"/>
  <c r="S381" i="1"/>
  <c r="AX381" i="1"/>
  <c r="S383" i="1"/>
  <c r="AX383" i="1"/>
  <c r="S431" i="1"/>
  <c r="AX431" i="1"/>
  <c r="S452" i="1"/>
  <c r="AX452" i="1"/>
  <c r="S489" i="1"/>
  <c r="AX489" i="1"/>
  <c r="S513" i="1"/>
  <c r="AX513" i="1"/>
  <c r="S37" i="1"/>
  <c r="AX37" i="1"/>
  <c r="S59" i="1"/>
  <c r="AX59" i="1"/>
  <c r="S134" i="1"/>
  <c r="AX134" i="1"/>
  <c r="S228" i="1"/>
  <c r="AX228" i="1"/>
  <c r="S24" i="1"/>
  <c r="AX24" i="1"/>
  <c r="S196" i="1"/>
  <c r="AX196" i="1"/>
  <c r="S259" i="1"/>
  <c r="AX259" i="1"/>
  <c r="S273" i="1"/>
  <c r="AX273" i="1"/>
  <c r="S306" i="1"/>
  <c r="AX306" i="1"/>
  <c r="S305" i="1"/>
  <c r="AX305" i="1"/>
  <c r="S359" i="1"/>
  <c r="AX359" i="1"/>
  <c r="S145" i="1"/>
  <c r="AX145" i="1"/>
  <c r="S340" i="1"/>
  <c r="AX340" i="1"/>
  <c r="S355" i="1"/>
  <c r="AX355" i="1"/>
  <c r="S332" i="1"/>
  <c r="AX332" i="1"/>
  <c r="S460" i="1"/>
  <c r="AX460" i="1"/>
  <c r="S445" i="1"/>
  <c r="AX445" i="1"/>
  <c r="S21" i="1"/>
  <c r="AX21" i="1"/>
  <c r="S85" i="1"/>
  <c r="AX85" i="1"/>
  <c r="S153" i="1"/>
  <c r="AX153" i="1"/>
  <c r="S254" i="1"/>
  <c r="AX254" i="1"/>
  <c r="S95" i="1"/>
  <c r="AX95" i="1"/>
  <c r="S159" i="1"/>
  <c r="AX159" i="1"/>
  <c r="S218" i="1"/>
  <c r="AX218" i="1"/>
  <c r="S20" i="1"/>
  <c r="AX20" i="1"/>
  <c r="S127" i="1"/>
  <c r="AX127" i="1"/>
  <c r="S299" i="1"/>
  <c r="AX299" i="1"/>
  <c r="S327" i="1"/>
  <c r="AX327" i="1"/>
  <c r="S446" i="1"/>
  <c r="AX446" i="1"/>
  <c r="S465" i="1"/>
  <c r="AX465" i="1"/>
  <c r="S366" i="1"/>
  <c r="AX366" i="1"/>
  <c r="S113" i="1"/>
  <c r="AX113" i="1"/>
  <c r="S86" i="1"/>
  <c r="AX86" i="1"/>
  <c r="S189" i="1"/>
  <c r="AX189" i="1"/>
  <c r="S318" i="1"/>
  <c r="AX318" i="1"/>
  <c r="S425" i="1"/>
  <c r="AX425" i="1"/>
  <c r="S511" i="1"/>
  <c r="AX511" i="1"/>
  <c r="S160" i="1"/>
  <c r="AX160" i="1"/>
  <c r="S136" i="1"/>
  <c r="AX136" i="1"/>
  <c r="S384" i="1"/>
  <c r="AX384" i="1"/>
  <c r="S429" i="1"/>
  <c r="AX429" i="1"/>
  <c r="S349" i="1"/>
  <c r="AX349" i="1"/>
  <c r="S467" i="1"/>
  <c r="AX467" i="1"/>
  <c r="S177" i="1"/>
  <c r="AX177" i="1"/>
  <c r="S508" i="1"/>
  <c r="AX508" i="1"/>
  <c r="S19" i="1"/>
  <c r="AX19" i="1"/>
  <c r="S325" i="1"/>
  <c r="AX325" i="1"/>
  <c r="S479" i="1"/>
  <c r="AX479" i="1"/>
  <c r="S410" i="1"/>
  <c r="AX410" i="1"/>
  <c r="S418" i="1"/>
  <c r="AX418" i="1"/>
  <c r="S230" i="1"/>
  <c r="AX230" i="1"/>
  <c r="S375" i="1"/>
  <c r="AX375" i="1"/>
  <c r="S463" i="1"/>
  <c r="AX463" i="1"/>
  <c r="S28" i="1"/>
  <c r="AX28" i="1"/>
  <c r="S199" i="1"/>
  <c r="AX199" i="1"/>
  <c r="S271" i="1"/>
  <c r="AX271" i="1"/>
  <c r="S324" i="1"/>
  <c r="AX324" i="1"/>
  <c r="S428" i="1"/>
  <c r="AX428" i="1"/>
  <c r="S60" i="1"/>
  <c r="AX60" i="1"/>
  <c r="S433" i="1"/>
  <c r="AX433" i="1"/>
  <c r="S442" i="1"/>
  <c r="AX442" i="1"/>
  <c r="S18" i="1"/>
  <c r="AX18" i="1"/>
  <c r="S9" i="1"/>
  <c r="AX9" i="1"/>
  <c r="S96" i="1"/>
  <c r="AX96" i="1"/>
  <c r="S204" i="1"/>
  <c r="AX204" i="1"/>
  <c r="S17" i="1"/>
  <c r="AX17" i="1"/>
  <c r="S42" i="1"/>
  <c r="AX42" i="1"/>
  <c r="S50" i="1"/>
  <c r="AX50" i="1"/>
  <c r="S80" i="1"/>
  <c r="AX80" i="1"/>
  <c r="S111" i="1"/>
  <c r="AX111" i="1"/>
  <c r="S84" i="1"/>
  <c r="AX84" i="1"/>
  <c r="S240" i="1"/>
  <c r="AX240" i="1"/>
  <c r="S208" i="1"/>
  <c r="AX208" i="1"/>
  <c r="S146" i="1"/>
  <c r="AX146" i="1"/>
  <c r="S214" i="1"/>
  <c r="AX214" i="1"/>
  <c r="S243" i="1"/>
  <c r="AX243" i="1"/>
  <c r="S300" i="1"/>
  <c r="AX300" i="1"/>
  <c r="S275" i="1"/>
  <c r="AX275" i="1"/>
  <c r="S367" i="1"/>
  <c r="AX367" i="1"/>
  <c r="S455" i="1"/>
  <c r="AX455" i="1"/>
  <c r="S493" i="1"/>
  <c r="AX493" i="1"/>
  <c r="S482" i="1"/>
  <c r="AX482" i="1"/>
  <c r="S453" i="1"/>
  <c r="AX453" i="1"/>
  <c r="S139" i="1"/>
  <c r="AX139" i="1"/>
  <c r="S67" i="1"/>
  <c r="AX67" i="1"/>
  <c r="S55" i="1"/>
  <c r="AX55" i="1"/>
  <c r="S140" i="1"/>
  <c r="AX140" i="1"/>
  <c r="S109" i="1"/>
  <c r="AX109" i="1"/>
  <c r="S255" i="1"/>
  <c r="AX255" i="1"/>
  <c r="S206" i="1"/>
  <c r="AX206" i="1"/>
  <c r="S164" i="1"/>
  <c r="AX164" i="1"/>
  <c r="S195" i="1"/>
  <c r="AX195" i="1"/>
  <c r="S207" i="1"/>
  <c r="AX207" i="1"/>
  <c r="S314" i="1"/>
  <c r="AX314" i="1"/>
  <c r="S221" i="1"/>
  <c r="AX221" i="1"/>
  <c r="S313" i="1"/>
  <c r="AX313" i="1"/>
  <c r="S363" i="1"/>
  <c r="AX363" i="1"/>
  <c r="S387" i="1"/>
  <c r="AX387" i="1"/>
  <c r="S362" i="1"/>
  <c r="AX362" i="1"/>
  <c r="S438" i="1"/>
  <c r="AX438" i="1"/>
  <c r="S414" i="1"/>
  <c r="AX414" i="1"/>
  <c r="S336" i="1"/>
  <c r="AX336" i="1"/>
  <c r="S451" i="1"/>
  <c r="AX451" i="1"/>
  <c r="S94" i="1"/>
  <c r="AX94" i="1"/>
  <c r="S89" i="1"/>
  <c r="AX89" i="1"/>
  <c r="S265" i="1"/>
  <c r="AX265" i="1"/>
  <c r="S44" i="1"/>
  <c r="AX44" i="1"/>
  <c r="S223" i="1"/>
  <c r="AX223" i="1"/>
  <c r="S27" i="1"/>
  <c r="AX27" i="1"/>
  <c r="S157" i="1"/>
  <c r="AX157" i="1"/>
  <c r="S472" i="1"/>
  <c r="AX472" i="1"/>
  <c r="S476" i="1"/>
  <c r="AX476" i="1"/>
  <c r="S390" i="1"/>
  <c r="AX390" i="1"/>
  <c r="S190" i="1"/>
  <c r="AX190" i="1"/>
  <c r="S229" i="1"/>
  <c r="AX229" i="1"/>
  <c r="S420" i="1"/>
  <c r="AX420" i="1"/>
  <c r="S106" i="1"/>
  <c r="AX106" i="1"/>
  <c r="S434" i="1"/>
  <c r="AX434" i="1"/>
  <c r="S448" i="1"/>
  <c r="AX448" i="1"/>
  <c r="S394" i="1"/>
  <c r="AX394" i="1"/>
  <c r="S126" i="1"/>
  <c r="AX126" i="1"/>
  <c r="S450" i="1"/>
  <c r="AX450" i="1"/>
  <c r="S198" i="1"/>
  <c r="AX198" i="1"/>
  <c r="S253" i="1"/>
  <c r="AX253" i="1"/>
  <c r="S328" i="1"/>
  <c r="AX328" i="1"/>
  <c r="S118" i="1"/>
  <c r="AX118" i="1"/>
  <c r="S260" i="1"/>
  <c r="AX260" i="1"/>
  <c r="AV7" i="1"/>
  <c r="V12" i="3" s="1"/>
  <c r="AT7" i="1"/>
  <c r="R12" i="3" s="1"/>
  <c r="AU7" i="1"/>
  <c r="T12" i="3" s="1"/>
  <c r="AS7" i="1"/>
  <c r="P12" i="3" s="1"/>
  <c r="AR7" i="1"/>
  <c r="N12" i="3" s="1"/>
  <c r="AQ7" i="1"/>
  <c r="L12" i="3" s="1"/>
  <c r="V503" i="1"/>
  <c r="AD7" i="1"/>
  <c r="G13" i="3" s="1"/>
  <c r="AC7" i="1"/>
  <c r="E13" i="3" s="1"/>
  <c r="V193" i="1"/>
  <c r="V478" i="1"/>
  <c r="V512" i="1"/>
  <c r="V225" i="1"/>
  <c r="V117" i="1"/>
  <c r="V371" i="1"/>
  <c r="V77" i="1"/>
  <c r="V245" i="1"/>
  <c r="V269" i="1"/>
  <c r="V343" i="1"/>
  <c r="V507" i="1"/>
  <c r="V11" i="1"/>
  <c r="S117" i="1"/>
  <c r="V486" i="1"/>
  <c r="V310" i="1"/>
  <c r="V201" i="1"/>
  <c r="V370" i="1"/>
  <c r="V89" i="1"/>
  <c r="V487" i="1"/>
  <c r="V131" i="1"/>
  <c r="V121" i="1"/>
  <c r="V488" i="1"/>
  <c r="V261" i="1"/>
  <c r="V491" i="1"/>
  <c r="V38" i="1"/>
  <c r="V197" i="1"/>
  <c r="V458" i="1"/>
  <c r="V396" i="1"/>
  <c r="V305" i="1"/>
  <c r="V334" i="1"/>
  <c r="V241" i="1"/>
  <c r="V101" i="1"/>
  <c r="V35" i="1"/>
  <c r="V326" i="1"/>
  <c r="V464" i="1"/>
  <c r="V79" i="1"/>
  <c r="V115" i="1"/>
  <c r="V376" i="1"/>
  <c r="V387" i="1"/>
  <c r="V448" i="1"/>
  <c r="V60" i="1"/>
  <c r="V169" i="1"/>
  <c r="V420" i="1"/>
  <c r="V438" i="1"/>
  <c r="S464" i="1"/>
  <c r="V106" i="1"/>
  <c r="V103" i="1"/>
  <c r="V390" i="1"/>
  <c r="V123" i="1"/>
  <c r="V192" i="1"/>
  <c r="V161" i="1"/>
  <c r="V46" i="1"/>
  <c r="V313" i="1"/>
  <c r="V183" i="1"/>
  <c r="V250" i="1"/>
  <c r="V410" i="1"/>
  <c r="V479" i="1"/>
  <c r="V467" i="1"/>
  <c r="V19" i="1"/>
  <c r="V508" i="1"/>
  <c r="V325" i="1"/>
  <c r="V398" i="1"/>
  <c r="V133" i="1"/>
  <c r="V347" i="1"/>
  <c r="V355" i="1"/>
  <c r="V412" i="1"/>
  <c r="V253" i="1"/>
  <c r="V55" i="1"/>
  <c r="V27" i="1"/>
  <c r="V177" i="1"/>
  <c r="V157" i="1"/>
  <c r="Q355" i="1"/>
  <c r="V447" i="1"/>
  <c r="V348" i="1"/>
  <c r="S169" i="1"/>
  <c r="V281" i="1"/>
  <c r="V337" i="1"/>
  <c r="V368" i="1"/>
  <c r="V249" i="1"/>
  <c r="V57" i="1"/>
  <c r="V172" i="1"/>
  <c r="V442" i="1"/>
  <c r="V33" i="1"/>
  <c r="V114" i="1"/>
  <c r="V285" i="1"/>
  <c r="V321" i="1"/>
  <c r="V363" i="1"/>
  <c r="Q347" i="1"/>
  <c r="V483" i="1"/>
  <c r="V181" i="1"/>
  <c r="V422" i="1"/>
  <c r="V61" i="1"/>
  <c r="V237" i="1"/>
  <c r="S161" i="1"/>
  <c r="V457" i="1"/>
  <c r="V298" i="1"/>
  <c r="V344" i="1"/>
  <c r="V266" i="1"/>
  <c r="V317" i="1"/>
  <c r="V128" i="1"/>
  <c r="S193" i="1"/>
  <c r="V474" i="1"/>
  <c r="V386" i="1"/>
  <c r="V484" i="1"/>
  <c r="V45" i="1"/>
  <c r="V30" i="1"/>
  <c r="V148" i="1"/>
  <c r="V391" i="1"/>
  <c r="V93" i="1"/>
  <c r="V144" i="1"/>
  <c r="V460" i="1"/>
  <c r="V394" i="1"/>
  <c r="V309" i="1"/>
  <c r="V105" i="1"/>
  <c r="V168" i="1"/>
  <c r="V211" i="1"/>
  <c r="S201" i="1"/>
  <c r="V314" i="1"/>
  <c r="V456" i="1"/>
  <c r="V302" i="1"/>
  <c r="V81" i="1"/>
  <c r="V180" i="1"/>
  <c r="V356" i="1"/>
  <c r="V116" i="1"/>
  <c r="V330" i="1"/>
  <c r="V179" i="1"/>
  <c r="V136" i="1"/>
  <c r="V53" i="1"/>
  <c r="V83" i="1"/>
  <c r="V153" i="1"/>
  <c r="V242" i="1"/>
  <c r="S302" i="1"/>
  <c r="V68" i="1"/>
  <c r="V395" i="1"/>
  <c r="V160" i="1"/>
  <c r="V511" i="1"/>
  <c r="V113" i="1"/>
  <c r="V215" i="1"/>
  <c r="V244" i="1"/>
  <c r="V434" i="1"/>
  <c r="V441" i="1"/>
  <c r="V440" i="1"/>
  <c r="V372" i="1"/>
  <c r="V416" i="1"/>
  <c r="V191" i="1"/>
  <c r="V24" i="1"/>
  <c r="V62" i="1"/>
  <c r="V32" i="1"/>
  <c r="V28" i="1"/>
  <c r="V51" i="1"/>
  <c r="V196" i="1"/>
  <c r="V297" i="1"/>
  <c r="V404" i="1"/>
  <c r="V428" i="1"/>
  <c r="V451" i="1"/>
  <c r="V102" i="1"/>
  <c r="V137" i="1"/>
  <c r="V468" i="1"/>
  <c r="V217" i="1"/>
  <c r="V318" i="1"/>
  <c r="V301" i="1"/>
  <c r="V29" i="1"/>
  <c r="V294" i="1"/>
  <c r="V165" i="1"/>
  <c r="V139" i="1"/>
  <c r="V402" i="1"/>
  <c r="V388" i="1"/>
  <c r="V408" i="1"/>
  <c r="V327" i="1"/>
  <c r="V277" i="1"/>
  <c r="V205" i="1"/>
  <c r="V476" i="1"/>
  <c r="V52" i="1"/>
  <c r="V120" i="1"/>
  <c r="V184" i="1"/>
  <c r="V159" i="1"/>
  <c r="V273" i="1"/>
  <c r="V333" i="1"/>
  <c r="V95" i="1"/>
  <c r="V40" i="1"/>
  <c r="V339" i="1"/>
  <c r="V480" i="1"/>
  <c r="S197" i="1"/>
  <c r="V432" i="1"/>
  <c r="V98" i="1"/>
  <c r="V129" i="1"/>
  <c r="V496" i="1"/>
  <c r="V384" i="1"/>
  <c r="V99" i="1"/>
  <c r="V22" i="1"/>
  <c r="V43" i="1"/>
  <c r="Q434" i="1"/>
  <c r="V87" i="1"/>
  <c r="V163" i="1"/>
  <c r="V274" i="1"/>
  <c r="V380" i="1"/>
  <c r="V504" i="1"/>
  <c r="S133" i="1"/>
  <c r="Q376" i="1"/>
  <c r="V346" i="1"/>
  <c r="V364" i="1"/>
  <c r="V20" i="1"/>
  <c r="V218" i="1"/>
  <c r="V71" i="1"/>
  <c r="V59" i="1"/>
  <c r="V176" i="1"/>
  <c r="S165" i="1"/>
  <c r="V247" i="1"/>
  <c r="V296" i="1"/>
  <c r="Q325" i="1"/>
  <c r="V418" i="1"/>
  <c r="V470" i="1"/>
  <c r="V234" i="1"/>
  <c r="V392" i="1"/>
  <c r="V323" i="1"/>
  <c r="V500" i="1"/>
  <c r="V342" i="1"/>
  <c r="V149" i="1"/>
  <c r="V282" i="1"/>
  <c r="V278" i="1"/>
  <c r="S372" i="1"/>
  <c r="V322" i="1"/>
  <c r="V426" i="1"/>
  <c r="V44" i="1"/>
  <c r="V258" i="1"/>
  <c r="V328" i="1"/>
  <c r="V306" i="1"/>
  <c r="V289" i="1"/>
  <c r="V430" i="1"/>
  <c r="V124" i="1"/>
  <c r="V85" i="1"/>
  <c r="V91" i="1"/>
  <c r="V156" i="1"/>
  <c r="V188" i="1"/>
  <c r="V288" i="1"/>
  <c r="V462" i="1"/>
  <c r="V414" i="1"/>
  <c r="V495" i="1"/>
  <c r="V97" i="1"/>
  <c r="V290" i="1"/>
  <c r="V69" i="1"/>
  <c r="V141" i="1"/>
  <c r="V360" i="1"/>
  <c r="V354" i="1"/>
  <c r="S310" i="1"/>
  <c r="V499" i="1"/>
  <c r="S441" i="1"/>
  <c r="V132" i="1"/>
  <c r="Q52" i="1"/>
  <c r="V74" i="1"/>
  <c r="V185" i="1"/>
  <c r="V173" i="1"/>
  <c r="V265" i="1"/>
  <c r="V351" i="1"/>
  <c r="V233" i="1"/>
  <c r="V406" i="1"/>
  <c r="S344" i="1"/>
  <c r="V492" i="1"/>
  <c r="V475" i="1"/>
  <c r="V424" i="1"/>
  <c r="Q107" i="1"/>
  <c r="V107" i="1"/>
  <c r="Q270" i="1"/>
  <c r="V270" i="1"/>
  <c r="V12" i="1"/>
  <c r="V293" i="1"/>
  <c r="V359" i="1"/>
  <c r="V482" i="1"/>
  <c r="V36" i="1"/>
  <c r="S36" i="1"/>
  <c r="V125" i="1"/>
  <c r="V109" i="1"/>
  <c r="V67" i="1"/>
  <c r="Q67" i="1"/>
  <c r="V400" i="1"/>
  <c r="S400" i="1"/>
  <c r="V195" i="1"/>
  <c r="S298" i="1"/>
  <c r="Q209" i="1"/>
  <c r="V209" i="1"/>
  <c r="V379" i="1"/>
  <c r="V112" i="1"/>
  <c r="V369" i="1"/>
  <c r="V140" i="1"/>
  <c r="V39" i="1"/>
  <c r="V152" i="1"/>
  <c r="V164" i="1"/>
  <c r="Q254" i="1"/>
  <c r="V254" i="1"/>
  <c r="Q286" i="1"/>
  <c r="V286" i="1"/>
  <c r="V341" i="1"/>
  <c r="V21" i="1"/>
  <c r="Q21" i="1"/>
  <c r="V25" i="1"/>
  <c r="V189" i="1"/>
  <c r="V145" i="1"/>
  <c r="V362" i="1"/>
  <c r="V37" i="1"/>
  <c r="V226" i="1"/>
  <c r="S226" i="1"/>
  <c r="S404" i="1"/>
  <c r="V471" i="1"/>
  <c r="V238" i="1"/>
  <c r="V257" i="1"/>
  <c r="V304" i="1"/>
  <c r="V436" i="1"/>
  <c r="V435" i="1"/>
  <c r="Q262" i="1"/>
  <c r="V262" i="1"/>
  <c r="Q378" i="1"/>
  <c r="V378" i="1"/>
  <c r="V352" i="1"/>
  <c r="Q472" i="1"/>
  <c r="V472" i="1"/>
  <c r="V41" i="1"/>
  <c r="Q41" i="1"/>
  <c r="Q73" i="1"/>
  <c r="V73" i="1"/>
  <c r="Q63" i="1"/>
  <c r="V63" i="1"/>
  <c r="Q126" i="1"/>
  <c r="V126" i="1"/>
  <c r="V122" i="1"/>
  <c r="Q187" i="1"/>
  <c r="V187" i="1"/>
  <c r="V31" i="1"/>
  <c r="Q66" i="1"/>
  <c r="V66" i="1"/>
  <c r="S130" i="1"/>
  <c r="V130" i="1"/>
  <c r="V76" i="1"/>
  <c r="Q76" i="1"/>
  <c r="V65" i="1"/>
  <c r="V166" i="1"/>
  <c r="Q166" i="1"/>
  <c r="V198" i="1"/>
  <c r="Q198" i="1"/>
  <c r="V167" i="1"/>
  <c r="Q167" i="1"/>
  <c r="V200" i="1"/>
  <c r="Q240" i="1"/>
  <c r="V240" i="1"/>
  <c r="Q255" i="1"/>
  <c r="V255" i="1"/>
  <c r="Q271" i="1"/>
  <c r="V271" i="1"/>
  <c r="V279" i="1"/>
  <c r="Q279" i="1"/>
  <c r="V246" i="1"/>
  <c r="V243" i="1"/>
  <c r="V299" i="1"/>
  <c r="Q299" i="1"/>
  <c r="V311" i="1"/>
  <c r="Q311" i="1"/>
  <c r="V358" i="1"/>
  <c r="Q358" i="1"/>
  <c r="Q365" i="1"/>
  <c r="V365" i="1"/>
  <c r="V320" i="1"/>
  <c r="V419" i="1"/>
  <c r="Q437" i="1"/>
  <c r="V437" i="1"/>
  <c r="V421" i="1"/>
  <c r="Q421" i="1"/>
  <c r="Q367" i="1"/>
  <c r="V367" i="1"/>
  <c r="Q445" i="1"/>
  <c r="V445" i="1"/>
  <c r="Q501" i="1"/>
  <c r="V501" i="1"/>
  <c r="Q446" i="1"/>
  <c r="V446" i="1"/>
  <c r="Q477" i="1"/>
  <c r="V477" i="1"/>
  <c r="Q497" i="1"/>
  <c r="V497" i="1"/>
  <c r="V494" i="1"/>
  <c r="V80" i="1"/>
  <c r="Q80" i="1"/>
  <c r="V92" i="1"/>
  <c r="Q92" i="1"/>
  <c r="Q26" i="1"/>
  <c r="V26" i="1"/>
  <c r="V64" i="1"/>
  <c r="Q64" i="1"/>
  <c r="V194" i="1"/>
  <c r="Q194" i="1"/>
  <c r="Q155" i="1"/>
  <c r="V155" i="1"/>
  <c r="Q47" i="1"/>
  <c r="V47" i="1"/>
  <c r="Q50" i="1"/>
  <c r="V50" i="1"/>
  <c r="V72" i="1"/>
  <c r="V88" i="1"/>
  <c r="Q88" i="1"/>
  <c r="V42" i="1"/>
  <c r="V104" i="1"/>
  <c r="Q104" i="1"/>
  <c r="V94" i="1"/>
  <c r="Q94" i="1"/>
  <c r="Q110" i="1"/>
  <c r="V110" i="1"/>
  <c r="V151" i="1"/>
  <c r="Q151" i="1"/>
  <c r="V174" i="1"/>
  <c r="Q174" i="1"/>
  <c r="V170" i="1"/>
  <c r="Q170" i="1"/>
  <c r="V142" i="1"/>
  <c r="Q142" i="1"/>
  <c r="V135" i="1"/>
  <c r="V224" i="1"/>
  <c r="Q224" i="1"/>
  <c r="Q259" i="1"/>
  <c r="V259" i="1"/>
  <c r="V276" i="1"/>
  <c r="Q276" i="1"/>
  <c r="V329" i="1"/>
  <c r="Q329" i="1"/>
  <c r="V292" i="1"/>
  <c r="V374" i="1"/>
  <c r="Q374" i="1"/>
  <c r="V361" i="1"/>
  <c r="Q393" i="1"/>
  <c r="V393" i="1"/>
  <c r="V423" i="1"/>
  <c r="V463" i="1"/>
  <c r="Q463" i="1"/>
  <c r="Q509" i="1"/>
  <c r="V509" i="1"/>
  <c r="V490" i="1"/>
  <c r="V452" i="1"/>
  <c r="S108" i="1"/>
  <c r="V108" i="1"/>
  <c r="V100" i="1"/>
  <c r="Q100" i="1"/>
  <c r="V127" i="1"/>
  <c r="Q127" i="1"/>
  <c r="Q175" i="1"/>
  <c r="V175" i="1"/>
  <c r="Q171" i="1"/>
  <c r="V171" i="1"/>
  <c r="V212" i="1"/>
  <c r="Q212" i="1"/>
  <c r="Q199" i="1"/>
  <c r="V199" i="1"/>
  <c r="Q216" i="1"/>
  <c r="V216" i="1"/>
  <c r="V230" i="1"/>
  <c r="Q230" i="1"/>
  <c r="Q229" i="1"/>
  <c r="V229" i="1"/>
  <c r="V324" i="1"/>
  <c r="Q324" i="1"/>
  <c r="V303" i="1"/>
  <c r="Q303" i="1"/>
  <c r="V331" i="1"/>
  <c r="Q331" i="1"/>
  <c r="V283" i="1"/>
  <c r="Q283" i="1"/>
  <c r="Q284" i="1"/>
  <c r="V284" i="1"/>
  <c r="Q332" i="1"/>
  <c r="V332" i="1"/>
  <c r="Q349" i="1"/>
  <c r="V349" i="1"/>
  <c r="Q373" i="1"/>
  <c r="V373" i="1"/>
  <c r="V300" i="1"/>
  <c r="V405" i="1"/>
  <c r="Q405" i="1"/>
  <c r="Q461" i="1"/>
  <c r="V461" i="1"/>
  <c r="V466" i="1"/>
  <c r="Q466" i="1"/>
  <c r="V382" i="1"/>
  <c r="Q469" i="1"/>
  <c r="V469" i="1"/>
  <c r="Q489" i="1"/>
  <c r="V489" i="1"/>
  <c r="V70" i="1"/>
  <c r="Q70" i="1"/>
  <c r="V111" i="1"/>
  <c r="Q111" i="1"/>
  <c r="V84" i="1"/>
  <c r="Q84" i="1"/>
  <c r="Q203" i="1"/>
  <c r="V203" i="1"/>
  <c r="V220" i="1"/>
  <c r="Q220" i="1"/>
  <c r="V252" i="1"/>
  <c r="Q252" i="1"/>
  <c r="S335" i="1"/>
  <c r="V335" i="1"/>
  <c r="V340" i="1"/>
  <c r="Q340" i="1"/>
  <c r="Q383" i="1"/>
  <c r="V383" i="1"/>
  <c r="Q401" i="1"/>
  <c r="V401" i="1"/>
  <c r="V425" i="1"/>
  <c r="Q425" i="1"/>
  <c r="Q409" i="1"/>
  <c r="V409" i="1"/>
  <c r="V454" i="1"/>
  <c r="Q454" i="1"/>
  <c r="Q505" i="1"/>
  <c r="V505" i="1"/>
  <c r="V450" i="1"/>
  <c r="Q450" i="1"/>
  <c r="V498" i="1"/>
  <c r="Q498" i="1"/>
  <c r="V82" i="1"/>
  <c r="Q82" i="1"/>
  <c r="Q75" i="1"/>
  <c r="V75" i="1"/>
  <c r="V119" i="1"/>
  <c r="Q119" i="1"/>
  <c r="V178" i="1"/>
  <c r="Q178" i="1"/>
  <c r="V202" i="1"/>
  <c r="Q202" i="1"/>
  <c r="V48" i="1"/>
  <c r="Q48" i="1"/>
  <c r="V90" i="1"/>
  <c r="Q90" i="1"/>
  <c r="V96" i="1"/>
  <c r="Q96" i="1"/>
  <c r="Q118" i="1"/>
  <c r="V118" i="1"/>
  <c r="Q150" i="1"/>
  <c r="V150" i="1"/>
  <c r="V206" i="1"/>
  <c r="Q206" i="1"/>
  <c r="V158" i="1"/>
  <c r="Q158" i="1"/>
  <c r="V190" i="1"/>
  <c r="Q190" i="1"/>
  <c r="V214" i="1"/>
  <c r="Q214" i="1"/>
  <c r="Q146" i="1"/>
  <c r="V146" i="1"/>
  <c r="V186" i="1"/>
  <c r="Q186" i="1"/>
  <c r="Q138" i="1"/>
  <c r="V138" i="1"/>
  <c r="Q207" i="1"/>
  <c r="V207" i="1"/>
  <c r="Q263" i="1"/>
  <c r="V263" i="1"/>
  <c r="V143" i="1"/>
  <c r="V256" i="1"/>
  <c r="Q256" i="1"/>
  <c r="V208" i="1"/>
  <c r="Q232" i="1"/>
  <c r="V232" i="1"/>
  <c r="V239" i="1"/>
  <c r="V295" i="1"/>
  <c r="Q295" i="1"/>
  <c r="V315" i="1"/>
  <c r="Q315" i="1"/>
  <c r="V336" i="1"/>
  <c r="Q336" i="1"/>
  <c r="Q291" i="1"/>
  <c r="V291" i="1"/>
  <c r="V403" i="1"/>
  <c r="V397" i="1"/>
  <c r="Q397" i="1"/>
  <c r="V429" i="1"/>
  <c r="Q429" i="1"/>
  <c r="Q399" i="1"/>
  <c r="V399" i="1"/>
  <c r="V411" i="1"/>
  <c r="V455" i="1"/>
  <c r="V502" i="1"/>
  <c r="Q502" i="1"/>
  <c r="Q449" i="1"/>
  <c r="V449" i="1"/>
  <c r="Q453" i="1"/>
  <c r="V453" i="1"/>
  <c r="Q481" i="1"/>
  <c r="V481" i="1"/>
  <c r="Q493" i="1"/>
  <c r="V493" i="1"/>
  <c r="Q513" i="1"/>
  <c r="V513" i="1"/>
  <c r="V54" i="1"/>
  <c r="Q54" i="1"/>
  <c r="Q23" i="1"/>
  <c r="V23" i="1"/>
  <c r="Q147" i="1"/>
  <c r="V147" i="1"/>
  <c r="Q34" i="1"/>
  <c r="V34" i="1"/>
  <c r="V78" i="1"/>
  <c r="Q78" i="1"/>
  <c r="V182" i="1"/>
  <c r="Q182" i="1"/>
  <c r="S210" i="1"/>
  <c r="V210" i="1"/>
  <c r="Q251" i="1"/>
  <c r="V251" i="1"/>
  <c r="Q267" i="1"/>
  <c r="V267" i="1"/>
  <c r="V260" i="1"/>
  <c r="Q260" i="1"/>
  <c r="Q221" i="1"/>
  <c r="V221" i="1"/>
  <c r="Q235" i="1"/>
  <c r="V235" i="1"/>
  <c r="Q338" i="1"/>
  <c r="V338" i="1"/>
  <c r="V272" i="1"/>
  <c r="Q272" i="1"/>
  <c r="Q357" i="1"/>
  <c r="V357" i="1"/>
  <c r="Q375" i="1"/>
  <c r="V375" i="1"/>
  <c r="V353" i="1"/>
  <c r="V312" i="1"/>
  <c r="V377" i="1"/>
  <c r="Q377" i="1"/>
  <c r="V308" i="1"/>
  <c r="V407" i="1"/>
  <c r="Q407" i="1"/>
  <c r="V427" i="1"/>
  <c r="V506" i="1"/>
  <c r="Q506" i="1"/>
  <c r="V58" i="1"/>
  <c r="S58" i="1"/>
  <c r="V56" i="1"/>
  <c r="Q134" i="1"/>
  <c r="V134" i="1"/>
  <c r="V219" i="1"/>
  <c r="Q219" i="1"/>
  <c r="V154" i="1"/>
  <c r="Q154" i="1"/>
  <c r="Q227" i="1"/>
  <c r="V227" i="1"/>
  <c r="Q222" i="1"/>
  <c r="V222" i="1"/>
  <c r="Q231" i="1"/>
  <c r="V231" i="1"/>
  <c r="V264" i="1"/>
  <c r="Q264" i="1"/>
  <c r="V236" i="1"/>
  <c r="Q236" i="1"/>
  <c r="V280" i="1"/>
  <c r="Q280" i="1"/>
  <c r="V307" i="1"/>
  <c r="Q307" i="1"/>
  <c r="V319" i="1"/>
  <c r="Q319" i="1"/>
  <c r="V345" i="1"/>
  <c r="Q345" i="1"/>
  <c r="V389" i="1"/>
  <c r="Q389" i="1"/>
  <c r="V316" i="1"/>
  <c r="V415" i="1"/>
  <c r="Q415" i="1"/>
  <c r="V381" i="1"/>
  <c r="Q381" i="1"/>
  <c r="Q473" i="1"/>
  <c r="V473" i="1"/>
  <c r="Q485" i="1"/>
  <c r="V485" i="1"/>
  <c r="Q49" i="1"/>
  <c r="V49" i="1"/>
  <c r="V86" i="1"/>
  <c r="Q86" i="1"/>
  <c r="V162" i="1"/>
  <c r="Q162" i="1"/>
  <c r="Q223" i="1"/>
  <c r="V223" i="1"/>
  <c r="Q248" i="1"/>
  <c r="V248" i="1"/>
  <c r="V213" i="1"/>
  <c r="V268" i="1"/>
  <c r="Q268" i="1"/>
  <c r="V228" i="1"/>
  <c r="Q228" i="1"/>
  <c r="V204" i="1"/>
  <c r="V287" i="1"/>
  <c r="Q287" i="1"/>
  <c r="V350" i="1"/>
  <c r="Q350" i="1"/>
  <c r="Q275" i="1"/>
  <c r="V275" i="1"/>
  <c r="Q417" i="1"/>
  <c r="V417" i="1"/>
  <c r="V433" i="1"/>
  <c r="Q433" i="1"/>
  <c r="V366" i="1"/>
  <c r="Q366" i="1"/>
  <c r="V385" i="1"/>
  <c r="Q385" i="1"/>
  <c r="V413" i="1"/>
  <c r="Q413" i="1"/>
  <c r="Q465" i="1"/>
  <c r="V465" i="1"/>
  <c r="Q444" i="1"/>
  <c r="V444" i="1"/>
  <c r="V443" i="1"/>
  <c r="Q443" i="1"/>
  <c r="V431" i="1"/>
  <c r="V510" i="1"/>
  <c r="Q510" i="1"/>
  <c r="V439" i="1"/>
  <c r="V459" i="1"/>
  <c r="V10" i="1"/>
  <c r="V18" i="1"/>
  <c r="V16" i="1"/>
  <c r="V13" i="1"/>
  <c r="V9" i="1"/>
  <c r="V17" i="1"/>
  <c r="V8" i="1"/>
  <c r="S16" i="1"/>
  <c r="V14" i="1"/>
  <c r="V15" i="1"/>
  <c r="S7" i="1"/>
  <c r="V7" i="1"/>
  <c r="BD453" i="1" l="1"/>
  <c r="BE453" i="1" s="1"/>
  <c r="BD413" i="1"/>
  <c r="BE413" i="1" s="1"/>
  <c r="BD429" i="1"/>
  <c r="BE429" i="1" s="1"/>
  <c r="BD190" i="1"/>
  <c r="BE190" i="1" s="1"/>
  <c r="BD202" i="1"/>
  <c r="BE202" i="1" s="1"/>
  <c r="BD454" i="1"/>
  <c r="BE454" i="1" s="1"/>
  <c r="BD220" i="1"/>
  <c r="BE220" i="1" s="1"/>
  <c r="BD331" i="1"/>
  <c r="BE331" i="1" s="1"/>
  <c r="BD80" i="1"/>
  <c r="BE80" i="1" s="1"/>
  <c r="BD446" i="1"/>
  <c r="BE446" i="1" s="1"/>
  <c r="BD167" i="1"/>
  <c r="BE167" i="1" s="1"/>
  <c r="W400" i="1"/>
  <c r="W302" i="1"/>
  <c r="W157" i="1"/>
  <c r="W265" i="1"/>
  <c r="W387" i="1"/>
  <c r="W314" i="1"/>
  <c r="W55" i="1"/>
  <c r="W482" i="1"/>
  <c r="W17" i="1"/>
  <c r="W18" i="1"/>
  <c r="W428" i="1"/>
  <c r="W28" i="1"/>
  <c r="W418" i="1"/>
  <c r="W19" i="1"/>
  <c r="W160" i="1"/>
  <c r="W189" i="1"/>
  <c r="W95" i="1"/>
  <c r="W305" i="1"/>
  <c r="W196" i="1"/>
  <c r="W59" i="1"/>
  <c r="W452" i="1"/>
  <c r="W238" i="1"/>
  <c r="W213" i="1"/>
  <c r="W43" i="1"/>
  <c r="W478" i="1"/>
  <c r="W184" i="1"/>
  <c r="W503" i="1"/>
  <c r="W380" i="1"/>
  <c r="W333" i="1"/>
  <c r="W257" i="1"/>
  <c r="W135" i="1"/>
  <c r="W317" i="1"/>
  <c r="W371" i="1"/>
  <c r="W205" i="1"/>
  <c r="W74" i="1"/>
  <c r="W408" i="1"/>
  <c r="W176" i="1"/>
  <c r="W288" i="1"/>
  <c r="W403" i="1"/>
  <c r="W168" i="1"/>
  <c r="W309" i="1"/>
  <c r="W79" i="1"/>
  <c r="W250" i="1"/>
  <c r="W258" i="1"/>
  <c r="W87" i="1"/>
  <c r="W217" i="1"/>
  <c r="W233" i="1"/>
  <c r="W244" i="1"/>
  <c r="W200" i="1"/>
  <c r="W25" i="1"/>
  <c r="W353" i="1"/>
  <c r="W40" i="1"/>
  <c r="W65" i="1"/>
  <c r="W396" i="1"/>
  <c r="W480" i="1"/>
  <c r="W458" i="1"/>
  <c r="W491" i="1"/>
  <c r="W132" i="1"/>
  <c r="W459" i="1"/>
  <c r="W122" i="1"/>
  <c r="W39" i="1"/>
  <c r="W144" i="1"/>
  <c r="W71" i="1"/>
  <c r="W411" i="1"/>
  <c r="W364" i="1"/>
  <c r="W46" i="1"/>
  <c r="W125" i="1"/>
  <c r="W447" i="1"/>
  <c r="W51" i="1"/>
  <c r="W440" i="1"/>
  <c r="W379" i="1"/>
  <c r="W392" i="1"/>
  <c r="W492" i="1"/>
  <c r="BD306" i="1"/>
  <c r="BE306" i="1" s="1"/>
  <c r="BD344" i="1"/>
  <c r="BE344" i="1" s="1"/>
  <c r="BD322" i="1"/>
  <c r="BE322" i="1" s="1"/>
  <c r="BD81" i="1"/>
  <c r="BE81" i="1" s="1"/>
  <c r="BD225" i="1"/>
  <c r="BE225" i="1" s="1"/>
  <c r="BD265" i="1"/>
  <c r="BE265" i="1" s="1"/>
  <c r="BD328" i="1"/>
  <c r="BE328" i="1" s="1"/>
  <c r="BD87" i="1"/>
  <c r="BE87" i="1" s="1"/>
  <c r="BD337" i="1"/>
  <c r="BE337" i="1" s="1"/>
  <c r="BD40" i="1"/>
  <c r="BE40" i="1" s="1"/>
  <c r="BD157" i="1"/>
  <c r="BE157" i="1" s="1"/>
  <c r="BD196" i="1"/>
  <c r="BE196" i="1" s="1"/>
  <c r="BD61" i="1"/>
  <c r="BE61" i="1" s="1"/>
  <c r="BD181" i="1"/>
  <c r="BE181" i="1" s="1"/>
  <c r="BD179" i="1"/>
  <c r="BE179" i="1" s="1"/>
  <c r="BD20" i="1"/>
  <c r="BE20" i="1" s="1"/>
  <c r="BD313" i="1"/>
  <c r="BE313" i="1" s="1"/>
  <c r="BD32" i="1"/>
  <c r="BE32" i="1" s="1"/>
  <c r="BD511" i="1"/>
  <c r="BE511" i="1" s="1"/>
  <c r="BD418" i="1"/>
  <c r="BE418" i="1" s="1"/>
  <c r="BD188" i="1"/>
  <c r="BE188" i="1" s="1"/>
  <c r="BD380" i="1"/>
  <c r="BE380" i="1" s="1"/>
  <c r="BD430" i="1"/>
  <c r="BE430" i="1" s="1"/>
  <c r="BD22" i="1"/>
  <c r="BE22" i="1" s="1"/>
  <c r="BD139" i="1"/>
  <c r="BE139" i="1" s="1"/>
  <c r="BD384" i="1"/>
  <c r="BE384" i="1" s="1"/>
  <c r="BD428" i="1"/>
  <c r="BE428" i="1" s="1"/>
  <c r="BD424" i="1"/>
  <c r="BE424" i="1" s="1"/>
  <c r="BD330" i="1"/>
  <c r="BE330" i="1" s="1"/>
  <c r="BD500" i="1"/>
  <c r="BE500" i="1" s="1"/>
  <c r="BD93" i="1"/>
  <c r="BE93" i="1" s="1"/>
  <c r="BD149" i="1"/>
  <c r="BE149" i="1" s="1"/>
  <c r="BD496" i="1"/>
  <c r="BE496" i="1" s="1"/>
  <c r="BD341" i="1"/>
  <c r="BE341" i="1" s="1"/>
  <c r="BD363" i="1"/>
  <c r="BE363" i="1" s="1"/>
  <c r="BD395" i="1"/>
  <c r="BE395" i="1" s="1"/>
  <c r="BD120" i="1"/>
  <c r="BE120" i="1" s="1"/>
  <c r="BD109" i="1"/>
  <c r="BE109" i="1" s="1"/>
  <c r="BD116" i="1"/>
  <c r="BE116" i="1" s="1"/>
  <c r="BD379" i="1"/>
  <c r="BE379" i="1" s="1"/>
  <c r="BD505" i="1"/>
  <c r="BE505" i="1" s="1"/>
  <c r="W226" i="1"/>
  <c r="BD231" i="1"/>
  <c r="BE231" i="1" s="1"/>
  <c r="BD82" i="1"/>
  <c r="BE82" i="1" s="1"/>
  <c r="BD70" i="1"/>
  <c r="BE70" i="1" s="1"/>
  <c r="BD230" i="1"/>
  <c r="BE230" i="1" s="1"/>
  <c r="BD142" i="1"/>
  <c r="BE142" i="1" s="1"/>
  <c r="BD194" i="1"/>
  <c r="BE194" i="1" s="1"/>
  <c r="BD417" i="1"/>
  <c r="BE417" i="1" s="1"/>
  <c r="BD228" i="1"/>
  <c r="BE228" i="1" s="1"/>
  <c r="BD223" i="1"/>
  <c r="BE223" i="1" s="1"/>
  <c r="BD485" i="1"/>
  <c r="BE485" i="1" s="1"/>
  <c r="BD389" i="1"/>
  <c r="BE389" i="1" s="1"/>
  <c r="BD280" i="1"/>
  <c r="BE280" i="1" s="1"/>
  <c r="BD407" i="1"/>
  <c r="BE407" i="1" s="1"/>
  <c r="BD375" i="1"/>
  <c r="BE375" i="1" s="1"/>
  <c r="BD235" i="1"/>
  <c r="BE235" i="1" s="1"/>
  <c r="BD251" i="1"/>
  <c r="BE251" i="1" s="1"/>
  <c r="BD34" i="1"/>
  <c r="BE34" i="1" s="1"/>
  <c r="BD513" i="1"/>
  <c r="BE513" i="1" s="1"/>
  <c r="BD449" i="1"/>
  <c r="BE449" i="1" s="1"/>
  <c r="BD315" i="1"/>
  <c r="BE315" i="1" s="1"/>
  <c r="BD256" i="1"/>
  <c r="BE256" i="1" s="1"/>
  <c r="BD138" i="1"/>
  <c r="BE138" i="1" s="1"/>
  <c r="BD118" i="1"/>
  <c r="BE118" i="1" s="1"/>
  <c r="BD383" i="1"/>
  <c r="BE383" i="1" s="1"/>
  <c r="BD349" i="1"/>
  <c r="BE349" i="1" s="1"/>
  <c r="BD171" i="1"/>
  <c r="BE171" i="1" s="1"/>
  <c r="W108" i="1"/>
  <c r="BD276" i="1"/>
  <c r="BE276" i="1" s="1"/>
  <c r="BD110" i="1"/>
  <c r="BE110" i="1" s="1"/>
  <c r="BD311" i="1"/>
  <c r="BE311" i="1" s="1"/>
  <c r="W169" i="1"/>
  <c r="BD307" i="1"/>
  <c r="BE307" i="1" s="1"/>
  <c r="BD267" i="1"/>
  <c r="BE267" i="1" s="1"/>
  <c r="BD336" i="1"/>
  <c r="BE336" i="1" s="1"/>
  <c r="BD150" i="1"/>
  <c r="BE150" i="1" s="1"/>
  <c r="BD229" i="1"/>
  <c r="BE229" i="1" s="1"/>
  <c r="BD358" i="1"/>
  <c r="BE358" i="1" s="1"/>
  <c r="BD262" i="1"/>
  <c r="BE262" i="1" s="1"/>
  <c r="W310" i="1"/>
  <c r="W193" i="1"/>
  <c r="W106" i="1"/>
  <c r="W390" i="1"/>
  <c r="W27" i="1"/>
  <c r="W89" i="1"/>
  <c r="W414" i="1"/>
  <c r="W363" i="1"/>
  <c r="W204" i="1"/>
  <c r="W442" i="1"/>
  <c r="W410" i="1"/>
  <c r="W508" i="1"/>
  <c r="W511" i="1"/>
  <c r="W20" i="1"/>
  <c r="W306" i="1"/>
  <c r="W24" i="1"/>
  <c r="W37" i="1"/>
  <c r="W431" i="1"/>
  <c r="W419" i="1"/>
  <c r="W143" i="1"/>
  <c r="W490" i="1"/>
  <c r="W323" i="1"/>
  <c r="W22" i="1"/>
  <c r="W225" i="1"/>
  <c r="W290" i="1"/>
  <c r="W129" i="1"/>
  <c r="W105" i="1"/>
  <c r="W15" i="1"/>
  <c r="W334" i="1"/>
  <c r="W30" i="1"/>
  <c r="W128" i="1"/>
  <c r="W281" i="1"/>
  <c r="W330" i="1"/>
  <c r="W483" i="1"/>
  <c r="W354" i="1"/>
  <c r="W149" i="1"/>
  <c r="W81" i="1"/>
  <c r="W361" i="1"/>
  <c r="W188" i="1"/>
  <c r="W496" i="1"/>
  <c r="W269" i="1"/>
  <c r="W11" i="1"/>
  <c r="W507" i="1"/>
  <c r="W57" i="1"/>
  <c r="W185" i="1"/>
  <c r="W402" i="1"/>
  <c r="W406" i="1"/>
  <c r="W180" i="1"/>
  <c r="W246" i="1"/>
  <c r="W152" i="1"/>
  <c r="W12" i="1"/>
  <c r="W53" i="1"/>
  <c r="W471" i="1"/>
  <c r="W435" i="1"/>
  <c r="W430" i="1"/>
  <c r="W121" i="1"/>
  <c r="W245" i="1"/>
  <c r="W191" i="1"/>
  <c r="W368" i="1"/>
  <c r="W326" i="1"/>
  <c r="W294" i="1"/>
  <c r="W211" i="1"/>
  <c r="W439" i="1"/>
  <c r="W239" i="1"/>
  <c r="W261" i="1"/>
  <c r="W173" i="1"/>
  <c r="W395" i="1"/>
  <c r="W93" i="1"/>
  <c r="W172" i="1"/>
  <c r="W360" i="1"/>
  <c r="W322" i="1"/>
  <c r="W116" i="1"/>
  <c r="W424" i="1"/>
  <c r="BD249" i="1"/>
  <c r="BE249" i="1" s="1"/>
  <c r="BD310" i="1"/>
  <c r="BE310" i="1" s="1"/>
  <c r="BD91" i="1"/>
  <c r="BE91" i="1" s="1"/>
  <c r="BD333" i="1"/>
  <c r="BE333" i="1" s="1"/>
  <c r="BD342" i="1"/>
  <c r="BE342" i="1" s="1"/>
  <c r="BD85" i="1"/>
  <c r="BE85" i="1" s="1"/>
  <c r="BD372" i="1"/>
  <c r="BE372" i="1" s="1"/>
  <c r="BD176" i="1"/>
  <c r="BE176" i="1" s="1"/>
  <c r="BD484" i="1"/>
  <c r="BE484" i="1" s="1"/>
  <c r="BD210" i="1"/>
  <c r="BE210" i="1" s="1"/>
  <c r="BD42" i="1"/>
  <c r="BE42" i="1" s="1"/>
  <c r="BD290" i="1"/>
  <c r="BE290" i="1" s="1"/>
  <c r="BD309" i="1"/>
  <c r="BE309" i="1" s="1"/>
  <c r="BD136" i="1"/>
  <c r="BE136" i="1" s="1"/>
  <c r="BD298" i="1"/>
  <c r="BE298" i="1" s="1"/>
  <c r="BD408" i="1"/>
  <c r="BE408" i="1" s="1"/>
  <c r="BD237" i="1"/>
  <c r="BE237" i="1" s="1"/>
  <c r="BD102" i="1"/>
  <c r="BE102" i="1" s="1"/>
  <c r="BD101" i="1"/>
  <c r="BE101" i="1" s="1"/>
  <c r="BD257" i="1"/>
  <c r="BE257" i="1" s="1"/>
  <c r="BD103" i="1"/>
  <c r="BE103" i="1" s="1"/>
  <c r="BD326" i="1"/>
  <c r="BE326" i="1" s="1"/>
  <c r="BD234" i="1"/>
  <c r="BE234" i="1" s="1"/>
  <c r="BD488" i="1"/>
  <c r="BE488" i="1" s="1"/>
  <c r="BD354" i="1"/>
  <c r="BE354" i="1" s="1"/>
  <c r="BD400" i="1"/>
  <c r="BE400" i="1" s="1"/>
  <c r="BD183" i="1"/>
  <c r="BE183" i="1" s="1"/>
  <c r="BD39" i="1"/>
  <c r="BE39" i="1" s="1"/>
  <c r="BD29" i="1"/>
  <c r="BE29" i="1" s="1"/>
  <c r="BD27" i="1"/>
  <c r="BE27" i="1" s="1"/>
  <c r="BD352" i="1"/>
  <c r="BE352" i="1" s="1"/>
  <c r="BD386" i="1"/>
  <c r="BE386" i="1" s="1"/>
  <c r="BD288" i="1"/>
  <c r="BE288" i="1" s="1"/>
  <c r="BD153" i="1"/>
  <c r="BE153" i="1" s="1"/>
  <c r="BD195" i="1"/>
  <c r="BE195" i="1" s="1"/>
  <c r="BD394" i="1"/>
  <c r="BE394" i="1" s="1"/>
  <c r="BD388" i="1"/>
  <c r="BE388" i="1" s="1"/>
  <c r="BD278" i="1"/>
  <c r="BE278" i="1" s="1"/>
  <c r="BD351" i="1"/>
  <c r="BE351" i="1" s="1"/>
  <c r="BD296" i="1"/>
  <c r="BE296" i="1" s="1"/>
  <c r="BD163" i="1"/>
  <c r="BE163" i="1" s="1"/>
  <c r="BD17" i="1"/>
  <c r="BE17" i="1" s="1"/>
  <c r="BD148" i="1"/>
  <c r="BE148" i="1" s="1"/>
  <c r="BD244" i="1"/>
  <c r="BE244" i="1" s="1"/>
  <c r="BD207" i="1"/>
  <c r="BE207" i="1" s="1"/>
  <c r="BD75" i="1"/>
  <c r="BE75" i="1" s="1"/>
  <c r="BD466" i="1"/>
  <c r="BE466" i="1" s="1"/>
  <c r="BD155" i="1"/>
  <c r="BE155" i="1" s="1"/>
  <c r="BD279" i="1"/>
  <c r="BE279" i="1" s="1"/>
  <c r="BD41" i="1"/>
  <c r="BE41" i="1" s="1"/>
  <c r="BD107" i="1"/>
  <c r="BE107" i="1" s="1"/>
  <c r="BD340" i="1"/>
  <c r="BE340" i="1" s="1"/>
  <c r="BD472" i="1"/>
  <c r="BE472" i="1" s="1"/>
  <c r="BD203" i="1"/>
  <c r="BE203" i="1" s="1"/>
  <c r="BD489" i="1"/>
  <c r="BE489" i="1" s="1"/>
  <c r="BD216" i="1"/>
  <c r="BE216" i="1" s="1"/>
  <c r="BD175" i="1"/>
  <c r="BE175" i="1" s="1"/>
  <c r="BD50" i="1"/>
  <c r="BE50" i="1" s="1"/>
  <c r="BD299" i="1"/>
  <c r="BE299" i="1" s="1"/>
  <c r="W344" i="1"/>
  <c r="BD52" i="1"/>
  <c r="BE52" i="1" s="1"/>
  <c r="BD510" i="1"/>
  <c r="BE510" i="1" s="1"/>
  <c r="BD49" i="1"/>
  <c r="BE49" i="1" s="1"/>
  <c r="BD399" i="1"/>
  <c r="BE399" i="1" s="1"/>
  <c r="BD373" i="1"/>
  <c r="BE373" i="1" s="1"/>
  <c r="BD76" i="1"/>
  <c r="BE76" i="1" s="1"/>
  <c r="BD385" i="1"/>
  <c r="BE385" i="1" s="1"/>
  <c r="BD222" i="1"/>
  <c r="BE222" i="1" s="1"/>
  <c r="BD158" i="1"/>
  <c r="BE158" i="1" s="1"/>
  <c r="BD501" i="1"/>
  <c r="BE501" i="1" s="1"/>
  <c r="BD198" i="1"/>
  <c r="BE198" i="1" s="1"/>
  <c r="BD473" i="1"/>
  <c r="BE473" i="1" s="1"/>
  <c r="BD357" i="1"/>
  <c r="BE357" i="1" s="1"/>
  <c r="BD295" i="1"/>
  <c r="BE295" i="1" s="1"/>
  <c r="BD174" i="1"/>
  <c r="BE174" i="1" s="1"/>
  <c r="W253" i="1"/>
  <c r="W394" i="1"/>
  <c r="W420" i="1"/>
  <c r="W476" i="1"/>
  <c r="W438" i="1"/>
  <c r="W313" i="1"/>
  <c r="W195" i="1"/>
  <c r="W109" i="1"/>
  <c r="W139" i="1"/>
  <c r="W243" i="1"/>
  <c r="W479" i="1"/>
  <c r="W177" i="1"/>
  <c r="W384" i="1"/>
  <c r="W113" i="1"/>
  <c r="W327" i="1"/>
  <c r="W218" i="1"/>
  <c r="W153" i="1"/>
  <c r="W460" i="1"/>
  <c r="W145" i="1"/>
  <c r="W273" i="1"/>
  <c r="W8" i="1"/>
  <c r="W320" i="1"/>
  <c r="W468" i="1"/>
  <c r="W342" i="1"/>
  <c r="W416" i="1"/>
  <c r="W499" i="1"/>
  <c r="W296" i="1"/>
  <c r="W356" i="1"/>
  <c r="W112" i="1"/>
  <c r="W369" i="1"/>
  <c r="W474" i="1"/>
  <c r="W388" i="1"/>
  <c r="W391" i="1"/>
  <c r="W278" i="1"/>
  <c r="W123" i="1"/>
  <c r="W426" i="1"/>
  <c r="W398" i="1"/>
  <c r="W277" i="1"/>
  <c r="W98" i="1"/>
  <c r="W293" i="1"/>
  <c r="W192" i="1"/>
  <c r="W31" i="1"/>
  <c r="W488" i="1"/>
  <c r="W512" i="1"/>
  <c r="W370" i="1"/>
  <c r="W343" i="1"/>
  <c r="W274" i="1"/>
  <c r="W115" i="1"/>
  <c r="W495" i="1"/>
  <c r="W346" i="1"/>
  <c r="W97" i="1"/>
  <c r="W456" i="1"/>
  <c r="W462" i="1"/>
  <c r="W339" i="1"/>
  <c r="W500" i="1"/>
  <c r="W69" i="1"/>
  <c r="W341" i="1"/>
  <c r="W148" i="1"/>
  <c r="W38" i="1"/>
  <c r="W72" i="1"/>
  <c r="W68" i="1"/>
  <c r="W382" i="1"/>
  <c r="W247" i="1"/>
  <c r="W33" i="1"/>
  <c r="W241" i="1"/>
  <c r="W249" i="1"/>
  <c r="W457" i="1"/>
  <c r="W137" i="1"/>
  <c r="W487" i="1"/>
  <c r="W282" i="1"/>
  <c r="W242" i="1"/>
  <c r="BD156" i="1"/>
  <c r="BE156" i="1" s="1"/>
  <c r="BD475" i="1"/>
  <c r="BE475" i="1" s="1"/>
  <c r="BD205" i="1"/>
  <c r="BE205" i="1" s="1"/>
  <c r="BD362" i="1"/>
  <c r="BE362" i="1" s="1"/>
  <c r="BD72" i="1"/>
  <c r="BE72" i="1" s="1"/>
  <c r="BD491" i="1"/>
  <c r="BE491" i="1" s="1"/>
  <c r="BD197" i="1"/>
  <c r="BE197" i="1" s="1"/>
  <c r="BD160" i="1"/>
  <c r="BE160" i="1" s="1"/>
  <c r="BD462" i="1"/>
  <c r="BE462" i="1" s="1"/>
  <c r="BD215" i="1"/>
  <c r="BE215" i="1" s="1"/>
  <c r="BD294" i="1"/>
  <c r="BE294" i="1" s="1"/>
  <c r="BD57" i="1"/>
  <c r="BE57" i="1" s="1"/>
  <c r="BD422" i="1"/>
  <c r="BE422" i="1" s="1"/>
  <c r="BD133" i="1"/>
  <c r="BE133" i="1" s="1"/>
  <c r="BD37" i="1"/>
  <c r="BE37" i="1" s="1"/>
  <c r="BD35" i="1"/>
  <c r="BE35" i="1" s="1"/>
  <c r="BD499" i="1"/>
  <c r="BE499" i="1" s="1"/>
  <c r="BD145" i="1"/>
  <c r="BE145" i="1" s="1"/>
  <c r="BD71" i="1"/>
  <c r="BE71" i="1" s="1"/>
  <c r="BD173" i="1"/>
  <c r="BE173" i="1" s="1"/>
  <c r="BD123" i="1"/>
  <c r="BE123" i="1" s="1"/>
  <c r="BD165" i="1"/>
  <c r="BE165" i="1" s="1"/>
  <c r="BD258" i="1"/>
  <c r="BE258" i="1" s="1"/>
  <c r="BD83" i="1"/>
  <c r="BE83" i="1" s="1"/>
  <c r="BD305" i="1"/>
  <c r="BE305" i="1" s="1"/>
  <c r="BD130" i="1"/>
  <c r="BE130" i="1" s="1"/>
  <c r="BD404" i="1"/>
  <c r="BE404" i="1" s="1"/>
  <c r="BD406" i="1"/>
  <c r="BE406" i="1" s="1"/>
  <c r="BD356" i="1"/>
  <c r="BE356" i="1" s="1"/>
  <c r="BD285" i="1"/>
  <c r="BE285" i="1" s="1"/>
  <c r="BD24" i="1"/>
  <c r="BE24" i="1" s="1"/>
  <c r="BD36" i="1"/>
  <c r="BE36" i="1" s="1"/>
  <c r="BD346" i="1"/>
  <c r="BE346" i="1" s="1"/>
  <c r="BD391" i="1"/>
  <c r="BE391" i="1" s="1"/>
  <c r="BD392" i="1"/>
  <c r="BE392" i="1" s="1"/>
  <c r="BD112" i="1"/>
  <c r="BE112" i="1" s="1"/>
  <c r="BD238" i="1"/>
  <c r="BE238" i="1" s="1"/>
  <c r="BD364" i="1"/>
  <c r="BE364" i="1" s="1"/>
  <c r="BD483" i="1"/>
  <c r="BE483" i="1" s="1"/>
  <c r="BD465" i="1"/>
  <c r="BE465" i="1" s="1"/>
  <c r="BD248" i="1"/>
  <c r="BE248" i="1" s="1"/>
  <c r="BD219" i="1"/>
  <c r="BE219" i="1" s="1"/>
  <c r="BD338" i="1"/>
  <c r="BE338" i="1" s="1"/>
  <c r="BD232" i="1"/>
  <c r="BE232" i="1" s="1"/>
  <c r="BD401" i="1"/>
  <c r="BE401" i="1" s="1"/>
  <c r="BD329" i="1"/>
  <c r="BE329" i="1" s="1"/>
  <c r="BD88" i="1"/>
  <c r="BE88" i="1" s="1"/>
  <c r="BD421" i="1"/>
  <c r="BE421" i="1" s="1"/>
  <c r="BD187" i="1"/>
  <c r="BE187" i="1" s="1"/>
  <c r="W372" i="1"/>
  <c r="W464" i="1"/>
  <c r="BD502" i="1"/>
  <c r="BE502" i="1" s="1"/>
  <c r="BD186" i="1"/>
  <c r="BE186" i="1" s="1"/>
  <c r="BD178" i="1"/>
  <c r="BE178" i="1" s="1"/>
  <c r="BD461" i="1"/>
  <c r="BE461" i="1" s="1"/>
  <c r="BD393" i="1"/>
  <c r="BE393" i="1" s="1"/>
  <c r="BD94" i="1"/>
  <c r="BE94" i="1" s="1"/>
  <c r="BD64" i="1"/>
  <c r="BE64" i="1" s="1"/>
  <c r="W130" i="1"/>
  <c r="BD286" i="1"/>
  <c r="BE286" i="1" s="1"/>
  <c r="BD67" i="1"/>
  <c r="BE67" i="1" s="1"/>
  <c r="W328" i="1"/>
  <c r="W208" i="1"/>
  <c r="BD275" i="1"/>
  <c r="BE275" i="1" s="1"/>
  <c r="BD236" i="1"/>
  <c r="BE236" i="1" s="1"/>
  <c r="W210" i="1"/>
  <c r="BD493" i="1"/>
  <c r="BE493" i="1" s="1"/>
  <c r="BD332" i="1"/>
  <c r="BE332" i="1" s="1"/>
  <c r="BD350" i="1"/>
  <c r="BE350" i="1" s="1"/>
  <c r="BD86" i="1"/>
  <c r="BE86" i="1" s="1"/>
  <c r="W58" i="1"/>
  <c r="BD272" i="1"/>
  <c r="BE272" i="1" s="1"/>
  <c r="BD182" i="1"/>
  <c r="BE182" i="1" s="1"/>
  <c r="BD90" i="1"/>
  <c r="BE90" i="1" s="1"/>
  <c r="BD450" i="1"/>
  <c r="BE450" i="1" s="1"/>
  <c r="BD259" i="1"/>
  <c r="BE259" i="1" s="1"/>
  <c r="BD497" i="1"/>
  <c r="BE497" i="1" s="1"/>
  <c r="BD255" i="1"/>
  <c r="BE255" i="1" s="1"/>
  <c r="BD66" i="1"/>
  <c r="BE66" i="1" s="1"/>
  <c r="W455" i="1"/>
  <c r="W16" i="1"/>
  <c r="BD444" i="1"/>
  <c r="BE444" i="1" s="1"/>
  <c r="BD319" i="1"/>
  <c r="BE319" i="1" s="1"/>
  <c r="BD264" i="1"/>
  <c r="BE264" i="1" s="1"/>
  <c r="BD154" i="1"/>
  <c r="BE154" i="1" s="1"/>
  <c r="BD23" i="1"/>
  <c r="BE23" i="1" s="1"/>
  <c r="BD481" i="1"/>
  <c r="BE481" i="1" s="1"/>
  <c r="BD263" i="1"/>
  <c r="BE263" i="1" s="1"/>
  <c r="BD146" i="1"/>
  <c r="BE146" i="1" s="1"/>
  <c r="W335" i="1"/>
  <c r="BD469" i="1"/>
  <c r="BE469" i="1" s="1"/>
  <c r="BD284" i="1"/>
  <c r="BE284" i="1" s="1"/>
  <c r="BD199" i="1"/>
  <c r="BE199" i="1" s="1"/>
  <c r="BD509" i="1"/>
  <c r="BE509" i="1" s="1"/>
  <c r="BD224" i="1"/>
  <c r="BE224" i="1" s="1"/>
  <c r="BD47" i="1"/>
  <c r="BE47" i="1" s="1"/>
  <c r="BD26" i="1"/>
  <c r="BE26" i="1" s="1"/>
  <c r="BD378" i="1"/>
  <c r="BE378" i="1" s="1"/>
  <c r="BD209" i="1"/>
  <c r="BE209" i="1" s="1"/>
  <c r="BD270" i="1"/>
  <c r="BE270" i="1" s="1"/>
  <c r="W441" i="1"/>
  <c r="W165" i="1"/>
  <c r="BD376" i="1"/>
  <c r="BE376" i="1" s="1"/>
  <c r="W197" i="1"/>
  <c r="W201" i="1"/>
  <c r="W117" i="1"/>
  <c r="BD443" i="1"/>
  <c r="BE443" i="1" s="1"/>
  <c r="BD162" i="1"/>
  <c r="BE162" i="1" s="1"/>
  <c r="BD134" i="1"/>
  <c r="BE134" i="1" s="1"/>
  <c r="BD397" i="1"/>
  <c r="BE397" i="1" s="1"/>
  <c r="BD96" i="1"/>
  <c r="BE96" i="1" s="1"/>
  <c r="BD498" i="1"/>
  <c r="BE498" i="1" s="1"/>
  <c r="BD303" i="1"/>
  <c r="BE303" i="1" s="1"/>
  <c r="BD170" i="1"/>
  <c r="BE170" i="1" s="1"/>
  <c r="BD437" i="1"/>
  <c r="BE437" i="1" s="1"/>
  <c r="BD271" i="1"/>
  <c r="BE271" i="1" s="1"/>
  <c r="BD126" i="1"/>
  <c r="BE126" i="1" s="1"/>
  <c r="BD325" i="1"/>
  <c r="BE325" i="1" s="1"/>
  <c r="W300" i="1"/>
  <c r="BD268" i="1"/>
  <c r="BE268" i="1" s="1"/>
  <c r="BD345" i="1"/>
  <c r="BE345" i="1" s="1"/>
  <c r="BD221" i="1"/>
  <c r="BE221" i="1" s="1"/>
  <c r="BD147" i="1"/>
  <c r="BE147" i="1" s="1"/>
  <c r="BD409" i="1"/>
  <c r="BE409" i="1" s="1"/>
  <c r="BD405" i="1"/>
  <c r="BE405" i="1" s="1"/>
  <c r="BD366" i="1"/>
  <c r="BE366" i="1" s="1"/>
  <c r="BD381" i="1"/>
  <c r="BE381" i="1" s="1"/>
  <c r="BD227" i="1"/>
  <c r="BE227" i="1" s="1"/>
  <c r="BD377" i="1"/>
  <c r="BE377" i="1" s="1"/>
  <c r="BD260" i="1"/>
  <c r="BE260" i="1" s="1"/>
  <c r="BD206" i="1"/>
  <c r="BE206" i="1" s="1"/>
  <c r="BD119" i="1"/>
  <c r="BE119" i="1" s="1"/>
  <c r="BD425" i="1"/>
  <c r="BE425" i="1" s="1"/>
  <c r="BD84" i="1"/>
  <c r="BE84" i="1" s="1"/>
  <c r="BD324" i="1"/>
  <c r="BE324" i="1" s="1"/>
  <c r="BD127" i="1"/>
  <c r="BE127" i="1" s="1"/>
  <c r="BD374" i="1"/>
  <c r="BE374" i="1" s="1"/>
  <c r="BD104" i="1"/>
  <c r="BE104" i="1" s="1"/>
  <c r="BD445" i="1"/>
  <c r="BE445" i="1" s="1"/>
  <c r="BD166" i="1"/>
  <c r="BE166" i="1" s="1"/>
  <c r="BD63" i="1"/>
  <c r="BE63" i="1" s="1"/>
  <c r="BD254" i="1"/>
  <c r="BE254" i="1" s="1"/>
  <c r="BD434" i="1"/>
  <c r="BE434" i="1" s="1"/>
  <c r="BD347" i="1"/>
  <c r="BE347" i="1" s="1"/>
  <c r="BD355" i="1"/>
  <c r="BE355" i="1" s="1"/>
  <c r="BD433" i="1"/>
  <c r="BE433" i="1" s="1"/>
  <c r="BD287" i="1"/>
  <c r="BE287" i="1" s="1"/>
  <c r="BD415" i="1"/>
  <c r="BE415" i="1" s="1"/>
  <c r="BD506" i="1"/>
  <c r="BE506" i="1" s="1"/>
  <c r="BD78" i="1"/>
  <c r="BE78" i="1" s="1"/>
  <c r="BD54" i="1"/>
  <c r="BE54" i="1" s="1"/>
  <c r="BD291" i="1"/>
  <c r="BE291" i="1" s="1"/>
  <c r="BD214" i="1"/>
  <c r="BE214" i="1" s="1"/>
  <c r="BD48" i="1"/>
  <c r="BE48" i="1" s="1"/>
  <c r="BD252" i="1"/>
  <c r="BE252" i="1" s="1"/>
  <c r="BD111" i="1"/>
  <c r="BE111" i="1" s="1"/>
  <c r="BD283" i="1"/>
  <c r="BE283" i="1" s="1"/>
  <c r="BD212" i="1"/>
  <c r="BE212" i="1" s="1"/>
  <c r="BD100" i="1"/>
  <c r="BE100" i="1" s="1"/>
  <c r="BD463" i="1"/>
  <c r="BE463" i="1" s="1"/>
  <c r="BD151" i="1"/>
  <c r="BE151" i="1" s="1"/>
  <c r="BD92" i="1"/>
  <c r="BE92" i="1" s="1"/>
  <c r="BD477" i="1"/>
  <c r="BE477" i="1" s="1"/>
  <c r="BD367" i="1"/>
  <c r="BE367" i="1" s="1"/>
  <c r="BD365" i="1"/>
  <c r="BE365" i="1" s="1"/>
  <c r="BD240" i="1"/>
  <c r="BE240" i="1" s="1"/>
  <c r="BD73" i="1"/>
  <c r="BE73" i="1" s="1"/>
  <c r="W404" i="1"/>
  <c r="BD21" i="1"/>
  <c r="BE21" i="1" s="1"/>
  <c r="W298" i="1"/>
  <c r="W36" i="1"/>
  <c r="W133" i="1"/>
  <c r="W161" i="1"/>
  <c r="W448" i="1"/>
  <c r="W44" i="1"/>
  <c r="W451" i="1"/>
  <c r="W362" i="1"/>
  <c r="W164" i="1"/>
  <c r="W140" i="1"/>
  <c r="W42" i="1"/>
  <c r="W9" i="1"/>
  <c r="W60" i="1"/>
  <c r="W467" i="1"/>
  <c r="W136" i="1"/>
  <c r="W318" i="1"/>
  <c r="W159" i="1"/>
  <c r="W85" i="1"/>
  <c r="W359" i="1"/>
  <c r="W316" i="1"/>
  <c r="W62" i="1"/>
  <c r="W432" i="1"/>
  <c r="W91" i="1"/>
  <c r="W436" i="1"/>
  <c r="W351" i="1"/>
  <c r="W301" i="1"/>
  <c r="W45" i="1"/>
  <c r="W292" i="1"/>
  <c r="W14" i="1"/>
  <c r="W484" i="1"/>
  <c r="W83" i="1"/>
  <c r="W61" i="1"/>
  <c r="W422" i="1"/>
  <c r="W215" i="1"/>
  <c r="W352" i="1"/>
  <c r="W348" i="1"/>
  <c r="W237" i="1"/>
  <c r="W163" i="1"/>
  <c r="W101" i="1"/>
  <c r="W427" i="1"/>
  <c r="W312" i="1"/>
  <c r="W13" i="1"/>
  <c r="W29" i="1"/>
  <c r="W102" i="1"/>
  <c r="W103" i="1"/>
  <c r="W179" i="1"/>
  <c r="W181" i="1"/>
  <c r="W486" i="1"/>
  <c r="W412" i="1"/>
  <c r="W183" i="1"/>
  <c r="W470" i="1"/>
  <c r="W475" i="1"/>
  <c r="W386" i="1"/>
  <c r="W285" i="1"/>
  <c r="W423" i="1"/>
  <c r="W321" i="1"/>
  <c r="W131" i="1"/>
  <c r="W297" i="1"/>
  <c r="W504" i="1"/>
  <c r="W77" i="1"/>
  <c r="W32" i="1"/>
  <c r="W114" i="1"/>
  <c r="W337" i="1"/>
  <c r="W120" i="1"/>
  <c r="W308" i="1"/>
  <c r="W56" i="1"/>
  <c r="W141" i="1"/>
  <c r="W156" i="1"/>
  <c r="W494" i="1"/>
  <c r="W99" i="1"/>
  <c r="W10" i="1"/>
  <c r="W35" i="1"/>
  <c r="W266" i="1"/>
  <c r="W234" i="1"/>
  <c r="W124" i="1"/>
  <c r="W289" i="1"/>
  <c r="W304" i="1"/>
  <c r="BD467" i="1"/>
  <c r="BE467" i="1" s="1"/>
  <c r="BD274" i="1"/>
  <c r="BE274" i="1" s="1"/>
  <c r="BD97" i="1"/>
  <c r="BE97" i="1" s="1"/>
  <c r="BD348" i="1"/>
  <c r="BE348" i="1" s="1"/>
  <c r="BD282" i="1"/>
  <c r="BE282" i="1" s="1"/>
  <c r="BD314" i="1"/>
  <c r="BE314" i="1" s="1"/>
  <c r="BD250" i="1"/>
  <c r="BE250" i="1" s="1"/>
  <c r="BD59" i="1"/>
  <c r="BE59" i="1" s="1"/>
  <c r="BD140" i="1"/>
  <c r="BE140" i="1" s="1"/>
  <c r="BD460" i="1"/>
  <c r="BE460" i="1" s="1"/>
  <c r="BD135" i="1"/>
  <c r="BE135" i="1" s="1"/>
  <c r="BD495" i="1"/>
  <c r="BE495" i="1" s="1"/>
  <c r="BD359" i="1"/>
  <c r="BE359" i="1" s="1"/>
  <c r="BD58" i="1"/>
  <c r="BE58" i="1" s="1"/>
  <c r="BD289" i="1"/>
  <c r="BE289" i="1" s="1"/>
  <c r="BD169" i="1"/>
  <c r="BE169" i="1" s="1"/>
  <c r="BD402" i="1"/>
  <c r="BE402" i="1" s="1"/>
  <c r="BD152" i="1"/>
  <c r="BE152" i="1" s="1"/>
  <c r="BD51" i="1"/>
  <c r="BE51" i="1" s="1"/>
  <c r="BD479" i="1"/>
  <c r="BE479" i="1" s="1"/>
  <c r="BD455" i="1"/>
  <c r="BE455" i="1" s="1"/>
  <c r="BD323" i="1"/>
  <c r="BE323" i="1" s="1"/>
  <c r="BD360" i="1"/>
  <c r="BE360" i="1" s="1"/>
  <c r="BD191" i="1"/>
  <c r="BE191" i="1" s="1"/>
  <c r="BD74" i="1"/>
  <c r="BE74" i="1" s="1"/>
  <c r="BD508" i="1"/>
  <c r="BE508" i="1" s="1"/>
  <c r="BD124" i="1"/>
  <c r="BE124" i="1" s="1"/>
  <c r="BD398" i="1"/>
  <c r="BE398" i="1" s="1"/>
  <c r="BD233" i="1"/>
  <c r="BE233" i="1" s="1"/>
  <c r="BD189" i="1"/>
  <c r="BE189" i="1" s="1"/>
  <c r="BD125" i="1"/>
  <c r="BE125" i="1" s="1"/>
  <c r="BD185" i="1"/>
  <c r="BE185" i="1" s="1"/>
  <c r="BD297" i="1"/>
  <c r="BE297" i="1" s="1"/>
  <c r="BD159" i="1"/>
  <c r="BE159" i="1" s="1"/>
  <c r="BD56" i="1"/>
  <c r="BE56" i="1" s="1"/>
  <c r="BD302" i="1"/>
  <c r="BE302" i="1" s="1"/>
  <c r="BD217" i="1"/>
  <c r="BE217" i="1" s="1"/>
  <c r="BD28" i="1"/>
  <c r="BE28" i="1" s="1"/>
  <c r="W7" i="1"/>
  <c r="W272" i="1"/>
  <c r="W449" i="1"/>
  <c r="W119" i="1"/>
  <c r="W399" i="1"/>
  <c r="W385" i="1"/>
  <c r="W162" i="1"/>
  <c r="W232" i="1"/>
  <c r="W287" i="1"/>
  <c r="W264" i="1"/>
  <c r="W319" i="1"/>
  <c r="W48" i="1"/>
  <c r="W92" i="1"/>
  <c r="W251" i="1"/>
  <c r="W268" i="1"/>
  <c r="W345" i="1"/>
  <c r="W138" i="1"/>
  <c r="W461" i="1"/>
  <c r="W510" i="1"/>
  <c r="W263" i="1"/>
  <c r="W502" i="1"/>
  <c r="W171" i="1"/>
  <c r="W212" i="1"/>
  <c r="W473" i="1"/>
  <c r="W276" i="1"/>
  <c r="W377" i="1"/>
  <c r="W178" i="1"/>
  <c r="W248" i="1"/>
  <c r="W63" i="1"/>
  <c r="W147" i="1"/>
  <c r="W481" i="1"/>
  <c r="W338" i="1"/>
  <c r="W405" i="1"/>
  <c r="W175" i="1"/>
  <c r="W75" i="1"/>
  <c r="W401" i="1"/>
  <c r="W374" i="1"/>
  <c r="W469" i="1"/>
  <c r="W477" i="1"/>
  <c r="W331" i="1"/>
  <c r="W142" i="1"/>
  <c r="W186" i="1"/>
  <c r="W154" i="1"/>
  <c r="W158" i="1"/>
  <c r="W303" i="1"/>
  <c r="W389" i="1"/>
  <c r="W280" i="1"/>
  <c r="W47" i="1"/>
  <c r="W236" i="1"/>
  <c r="W202" i="1"/>
  <c r="W220" i="1"/>
  <c r="W166" i="1"/>
  <c r="W107" i="1"/>
  <c r="W267" i="1"/>
  <c r="W54" i="1"/>
  <c r="W90" i="1"/>
  <c r="W167" i="1"/>
  <c r="W209" i="1"/>
  <c r="W466" i="1"/>
  <c r="W203" i="1"/>
  <c r="W224" i="1"/>
  <c r="W150" i="1"/>
  <c r="W497" i="1"/>
  <c r="W489" i="1"/>
  <c r="W332" i="1"/>
  <c r="W216" i="1"/>
  <c r="W358" i="1"/>
  <c r="W279" i="1"/>
  <c r="W76" i="1"/>
  <c r="W73" i="1"/>
  <c r="W433" i="1"/>
  <c r="W284" i="1"/>
  <c r="W509" i="1"/>
  <c r="W64" i="1"/>
  <c r="AY7" i="1"/>
  <c r="I22" i="3" s="1"/>
  <c r="W365" i="1"/>
  <c r="W275" i="1"/>
  <c r="W262" i="1"/>
  <c r="W373" i="1"/>
  <c r="W49" i="1"/>
  <c r="W415" i="1"/>
  <c r="W228" i="1"/>
  <c r="W425" i="1"/>
  <c r="W291" i="1"/>
  <c r="W259" i="1"/>
  <c r="W174" i="1"/>
  <c r="W50" i="1"/>
  <c r="W187" i="1"/>
  <c r="W221" i="1"/>
  <c r="W155" i="1"/>
  <c r="W240" i="1"/>
  <c r="W513" i="1"/>
  <c r="W104" i="1"/>
  <c r="W444" i="1"/>
  <c r="W86" i="1"/>
  <c r="W407" i="1"/>
  <c r="W34" i="1"/>
  <c r="W170" i="1"/>
  <c r="W421" i="1"/>
  <c r="W378" i="1"/>
  <c r="W256" i="1"/>
  <c r="W82" i="1"/>
  <c r="W437" i="1"/>
  <c r="W70" i="1"/>
  <c r="W214" i="1"/>
  <c r="W100" i="1"/>
  <c r="W96" i="1"/>
  <c r="W230" i="1"/>
  <c r="W413" i="1"/>
  <c r="W260" i="1"/>
  <c r="W110" i="1"/>
  <c r="W194" i="1"/>
  <c r="W325" i="1"/>
  <c r="W366" i="1"/>
  <c r="W375" i="1"/>
  <c r="W383" i="1"/>
  <c r="W206" i="1"/>
  <c r="W255" i="1"/>
  <c r="W429" i="1"/>
  <c r="W207" i="1"/>
  <c r="W252" i="1"/>
  <c r="W446" i="1"/>
  <c r="W66" i="1"/>
  <c r="W235" i="1"/>
  <c r="W295" i="1"/>
  <c r="W498" i="1"/>
  <c r="W151" i="1"/>
  <c r="W376" i="1"/>
  <c r="W357" i="1"/>
  <c r="W340" i="1"/>
  <c r="W311" i="1"/>
  <c r="W307" i="1"/>
  <c r="W393" i="1"/>
  <c r="W88" i="1"/>
  <c r="W445" i="1"/>
  <c r="W409" i="1"/>
  <c r="W493" i="1"/>
  <c r="W324" i="1"/>
  <c r="W223" i="1"/>
  <c r="W271" i="1"/>
  <c r="W299" i="1"/>
  <c r="W126" i="1"/>
  <c r="W286" i="1"/>
  <c r="W67" i="1"/>
  <c r="W381" i="1"/>
  <c r="W134" i="1"/>
  <c r="W454" i="1"/>
  <c r="W94" i="1"/>
  <c r="W367" i="1"/>
  <c r="W347" i="1"/>
  <c r="W219" i="1"/>
  <c r="W146" i="1"/>
  <c r="W450" i="1"/>
  <c r="W434" i="1"/>
  <c r="W336" i="1"/>
  <c r="W190" i="1"/>
  <c r="W111" i="1"/>
  <c r="W118" i="1"/>
  <c r="W349" i="1"/>
  <c r="W465" i="1"/>
  <c r="W329" i="1"/>
  <c r="W501" i="1"/>
  <c r="W52" i="1"/>
  <c r="W231" i="1"/>
  <c r="W182" i="1"/>
  <c r="W222" i="1"/>
  <c r="W84" i="1"/>
  <c r="W26" i="1"/>
  <c r="W506" i="1"/>
  <c r="W127" i="1"/>
  <c r="W443" i="1"/>
  <c r="W417" i="1"/>
  <c r="W78" i="1"/>
  <c r="W23" i="1"/>
  <c r="W505" i="1"/>
  <c r="W199" i="1"/>
  <c r="W41" i="1"/>
  <c r="W254" i="1"/>
  <c r="W270" i="1"/>
  <c r="W355" i="1"/>
  <c r="W227" i="1"/>
  <c r="W315" i="1"/>
  <c r="W453" i="1"/>
  <c r="W229" i="1"/>
  <c r="W463" i="1"/>
  <c r="W80" i="1"/>
  <c r="W198" i="1"/>
  <c r="W21" i="1"/>
  <c r="W397" i="1"/>
  <c r="W283" i="1"/>
  <c r="W350" i="1"/>
  <c r="W485" i="1"/>
  <c r="W472" i="1"/>
  <c r="AZ182" i="1" l="1"/>
  <c r="CC182" i="1"/>
  <c r="AZ259" i="1"/>
  <c r="CC259" i="1"/>
  <c r="AZ486" i="1"/>
  <c r="CC486" i="1"/>
  <c r="AZ16" i="1"/>
  <c r="CC16" i="1"/>
  <c r="AZ33" i="1"/>
  <c r="CC33" i="1"/>
  <c r="AZ69" i="1"/>
  <c r="CC69" i="1"/>
  <c r="AZ115" i="1"/>
  <c r="CC115" i="1"/>
  <c r="AZ293" i="1"/>
  <c r="CC293" i="1"/>
  <c r="AZ388" i="1"/>
  <c r="CC388" i="1"/>
  <c r="AZ342" i="1"/>
  <c r="CC342" i="1"/>
  <c r="AZ218" i="1"/>
  <c r="CC218" i="1"/>
  <c r="AZ109" i="1"/>
  <c r="CC109" i="1"/>
  <c r="AZ93" i="1"/>
  <c r="CC93" i="1"/>
  <c r="AZ326" i="1"/>
  <c r="CC326" i="1"/>
  <c r="AZ53" i="1"/>
  <c r="CC53" i="1"/>
  <c r="AZ57" i="1"/>
  <c r="CC57" i="1"/>
  <c r="AZ149" i="1"/>
  <c r="CC149" i="1"/>
  <c r="AZ15" i="1"/>
  <c r="CC15" i="1"/>
  <c r="AZ143" i="1"/>
  <c r="CC143" i="1"/>
  <c r="AZ508" i="1"/>
  <c r="CC508" i="1"/>
  <c r="AZ390" i="1"/>
  <c r="CC390" i="1"/>
  <c r="AZ51" i="1"/>
  <c r="CC51" i="1"/>
  <c r="AZ39" i="1"/>
  <c r="CC39" i="1"/>
  <c r="AZ65" i="1"/>
  <c r="CC65" i="1"/>
  <c r="AZ87" i="1"/>
  <c r="CC87" i="1"/>
  <c r="AZ176" i="1"/>
  <c r="CC176" i="1"/>
  <c r="AZ333" i="1"/>
  <c r="CC333" i="1"/>
  <c r="AZ452" i="1"/>
  <c r="CC452" i="1"/>
  <c r="AZ418" i="1"/>
  <c r="CC418" i="1"/>
  <c r="AZ387" i="1"/>
  <c r="CC387" i="1"/>
  <c r="AZ21" i="1"/>
  <c r="CC21" i="1"/>
  <c r="AZ355" i="1"/>
  <c r="CC355" i="1"/>
  <c r="AZ417" i="1"/>
  <c r="CC417" i="1"/>
  <c r="AZ231" i="1"/>
  <c r="CC231" i="1"/>
  <c r="AZ190" i="1"/>
  <c r="CC190" i="1"/>
  <c r="AZ94" i="1"/>
  <c r="CC94" i="1"/>
  <c r="AZ271" i="1"/>
  <c r="CC271" i="1"/>
  <c r="AZ307" i="1"/>
  <c r="CC307" i="1"/>
  <c r="AZ235" i="1"/>
  <c r="CC235" i="1"/>
  <c r="AZ383" i="1"/>
  <c r="CC383" i="1"/>
  <c r="AZ230" i="1"/>
  <c r="CC230" i="1"/>
  <c r="AZ378" i="1"/>
  <c r="CC378" i="1"/>
  <c r="AZ513" i="1"/>
  <c r="CC513" i="1"/>
  <c r="AZ291" i="1"/>
  <c r="CC291" i="1"/>
  <c r="AZ365" i="1"/>
  <c r="CC365" i="1"/>
  <c r="AZ279" i="1"/>
  <c r="CC279" i="1"/>
  <c r="AZ203" i="1"/>
  <c r="CC203" i="1"/>
  <c r="AZ166" i="1"/>
  <c r="CC166" i="1"/>
  <c r="AZ158" i="1"/>
  <c r="CC158" i="1"/>
  <c r="AZ401" i="1"/>
  <c r="CC401" i="1"/>
  <c r="AZ248" i="1"/>
  <c r="CC248" i="1"/>
  <c r="AZ263" i="1"/>
  <c r="CC263" i="1"/>
  <c r="AZ48" i="1"/>
  <c r="CC48" i="1"/>
  <c r="AZ119" i="1"/>
  <c r="CC119" i="1"/>
  <c r="AZ10" i="1"/>
  <c r="CC10" i="1"/>
  <c r="AZ337" i="1"/>
  <c r="CC337" i="1"/>
  <c r="AZ423" i="1"/>
  <c r="CC423" i="1"/>
  <c r="AZ181" i="1"/>
  <c r="CC181" i="1"/>
  <c r="AZ101" i="1"/>
  <c r="CC101" i="1"/>
  <c r="AZ83" i="1"/>
  <c r="CC83" i="1"/>
  <c r="AZ91" i="1"/>
  <c r="CC91" i="1"/>
  <c r="AZ136" i="1"/>
  <c r="CC136" i="1"/>
  <c r="AZ451" i="1"/>
  <c r="CC451" i="1"/>
  <c r="AZ404" i="1"/>
  <c r="CC404" i="1"/>
  <c r="AZ197" i="1"/>
  <c r="CC197" i="1"/>
  <c r="AZ455" i="1"/>
  <c r="CC455" i="1"/>
  <c r="AZ242" i="1"/>
  <c r="CC242" i="1"/>
  <c r="AZ247" i="1"/>
  <c r="CC247" i="1"/>
  <c r="AZ500" i="1"/>
  <c r="CC500" i="1"/>
  <c r="AZ274" i="1"/>
  <c r="CC274" i="1"/>
  <c r="AZ98" i="1"/>
  <c r="CC98" i="1"/>
  <c r="AZ474" i="1"/>
  <c r="CC474" i="1"/>
  <c r="AZ468" i="1"/>
  <c r="CC468" i="1"/>
  <c r="AZ327" i="1"/>
  <c r="CC327" i="1"/>
  <c r="AZ195" i="1"/>
  <c r="CC195" i="1"/>
  <c r="AZ395" i="1"/>
  <c r="CC395" i="1"/>
  <c r="AZ368" i="1"/>
  <c r="CC368" i="1"/>
  <c r="AZ12" i="1"/>
  <c r="CC12" i="1"/>
  <c r="AZ507" i="1"/>
  <c r="CC507" i="1"/>
  <c r="AZ354" i="1"/>
  <c r="CC354" i="1"/>
  <c r="AZ105" i="1"/>
  <c r="CC105" i="1"/>
  <c r="AZ419" i="1"/>
  <c r="CC419" i="1"/>
  <c r="AZ410" i="1"/>
  <c r="CC410" i="1"/>
  <c r="AZ106" i="1"/>
  <c r="CC106" i="1"/>
  <c r="AZ447" i="1"/>
  <c r="CC447" i="1"/>
  <c r="AZ122" i="1"/>
  <c r="CC122" i="1"/>
  <c r="AZ40" i="1"/>
  <c r="CC40" i="1"/>
  <c r="AZ258" i="1"/>
  <c r="CC258" i="1"/>
  <c r="AZ408" i="1"/>
  <c r="CC408" i="1"/>
  <c r="AZ380" i="1"/>
  <c r="CC380" i="1"/>
  <c r="AZ59" i="1"/>
  <c r="CC59" i="1"/>
  <c r="AZ28" i="1"/>
  <c r="CC28" i="1"/>
  <c r="AZ265" i="1"/>
  <c r="CC265" i="1"/>
  <c r="AZ227" i="1"/>
  <c r="CC227" i="1"/>
  <c r="AZ256" i="1"/>
  <c r="CC256" i="1"/>
  <c r="AZ63" i="1"/>
  <c r="CC63" i="1"/>
  <c r="AZ318" i="1"/>
  <c r="CC318" i="1"/>
  <c r="AZ52" i="1"/>
  <c r="CC52" i="1"/>
  <c r="AZ311" i="1"/>
  <c r="CC311" i="1"/>
  <c r="AZ421" i="1"/>
  <c r="CC421" i="1"/>
  <c r="AZ220" i="1"/>
  <c r="CC220" i="1"/>
  <c r="AZ75" i="1"/>
  <c r="CC75" i="1"/>
  <c r="AZ178" i="1"/>
  <c r="CC178" i="1"/>
  <c r="AZ319" i="1"/>
  <c r="CC319" i="1"/>
  <c r="AZ449" i="1"/>
  <c r="CC449" i="1"/>
  <c r="AZ99" i="1"/>
  <c r="CC99" i="1"/>
  <c r="AZ285" i="1"/>
  <c r="CC285" i="1"/>
  <c r="AZ163" i="1"/>
  <c r="CC163" i="1"/>
  <c r="AZ432" i="1"/>
  <c r="CC432" i="1"/>
  <c r="AZ44" i="1"/>
  <c r="CC44" i="1"/>
  <c r="AZ300" i="1"/>
  <c r="CC300" i="1"/>
  <c r="AZ58" i="1"/>
  <c r="CC58" i="1"/>
  <c r="AZ208" i="1"/>
  <c r="CC208" i="1"/>
  <c r="AZ282" i="1"/>
  <c r="CC282" i="1"/>
  <c r="AZ382" i="1"/>
  <c r="CC382" i="1"/>
  <c r="AZ339" i="1"/>
  <c r="CC339" i="1"/>
  <c r="AZ343" i="1"/>
  <c r="CC343" i="1"/>
  <c r="AZ277" i="1"/>
  <c r="CC277" i="1"/>
  <c r="AZ369" i="1"/>
  <c r="CC369" i="1"/>
  <c r="AZ320" i="1"/>
  <c r="CC320" i="1"/>
  <c r="AZ113" i="1"/>
  <c r="CC113" i="1"/>
  <c r="AZ313" i="1"/>
  <c r="CC313" i="1"/>
  <c r="AZ173" i="1"/>
  <c r="CC173" i="1"/>
  <c r="AZ191" i="1"/>
  <c r="CC191" i="1"/>
  <c r="AZ152" i="1"/>
  <c r="CC152" i="1"/>
  <c r="AZ11" i="1"/>
  <c r="CC11" i="1"/>
  <c r="AZ483" i="1"/>
  <c r="CC483" i="1"/>
  <c r="AZ129" i="1"/>
  <c r="CC129" i="1"/>
  <c r="AZ431" i="1"/>
  <c r="CC431" i="1"/>
  <c r="AZ442" i="1"/>
  <c r="CC442" i="1"/>
  <c r="AZ193" i="1"/>
  <c r="CC193" i="1"/>
  <c r="AZ226" i="1"/>
  <c r="CC226" i="1"/>
  <c r="AZ125" i="1"/>
  <c r="CC125" i="1"/>
  <c r="AZ459" i="1"/>
  <c r="CC459" i="1"/>
  <c r="AZ353" i="1"/>
  <c r="CC353" i="1"/>
  <c r="AZ250" i="1"/>
  <c r="CC250" i="1"/>
  <c r="AZ74" i="1"/>
  <c r="CC74" i="1"/>
  <c r="AZ503" i="1"/>
  <c r="CC503" i="1"/>
  <c r="AZ196" i="1"/>
  <c r="CC196" i="1"/>
  <c r="AZ428" i="1"/>
  <c r="CC428" i="1"/>
  <c r="AZ157" i="1"/>
  <c r="CC157" i="1"/>
  <c r="AZ206" i="1"/>
  <c r="CC206" i="1"/>
  <c r="AZ107" i="1"/>
  <c r="CC107" i="1"/>
  <c r="AZ399" i="1"/>
  <c r="CC399" i="1"/>
  <c r="AZ35" i="1"/>
  <c r="CC35" i="1"/>
  <c r="AZ198" i="1"/>
  <c r="CC198" i="1"/>
  <c r="AZ66" i="1"/>
  <c r="CC66" i="1"/>
  <c r="AZ425" i="1"/>
  <c r="CC425" i="1"/>
  <c r="AZ154" i="1"/>
  <c r="CC154" i="1"/>
  <c r="AZ510" i="1"/>
  <c r="CC510" i="1"/>
  <c r="AZ114" i="1"/>
  <c r="CC114" i="1"/>
  <c r="AZ179" i="1"/>
  <c r="CC179" i="1"/>
  <c r="AZ484" i="1"/>
  <c r="CC484" i="1"/>
  <c r="AZ467" i="1"/>
  <c r="CC467" i="1"/>
  <c r="AZ80" i="1"/>
  <c r="CC80" i="1"/>
  <c r="AZ254" i="1"/>
  <c r="CC254" i="1"/>
  <c r="AZ127" i="1"/>
  <c r="CC127" i="1"/>
  <c r="AZ501" i="1"/>
  <c r="CC501" i="1"/>
  <c r="AZ434" i="1"/>
  <c r="CC434" i="1"/>
  <c r="AZ134" i="1"/>
  <c r="CC134" i="1"/>
  <c r="AZ324" i="1"/>
  <c r="CC324" i="1"/>
  <c r="AZ340" i="1"/>
  <c r="CC340" i="1"/>
  <c r="AZ446" i="1"/>
  <c r="CC446" i="1"/>
  <c r="AZ366" i="1"/>
  <c r="CC366" i="1"/>
  <c r="AZ100" i="1"/>
  <c r="CC100" i="1"/>
  <c r="AZ170" i="1"/>
  <c r="CC170" i="1"/>
  <c r="AZ155" i="1"/>
  <c r="CC155" i="1"/>
  <c r="AZ228" i="1"/>
  <c r="CC228" i="1"/>
  <c r="AZ64" i="1"/>
  <c r="CC64" i="1"/>
  <c r="AZ216" i="1"/>
  <c r="CC216" i="1"/>
  <c r="AZ209" i="1"/>
  <c r="CC209" i="1"/>
  <c r="AZ202" i="1"/>
  <c r="CC202" i="1"/>
  <c r="AZ186" i="1"/>
  <c r="CC186" i="1"/>
  <c r="AZ175" i="1"/>
  <c r="CC175" i="1"/>
  <c r="AZ377" i="1"/>
  <c r="CC377" i="1"/>
  <c r="AZ461" i="1"/>
  <c r="CC461" i="1"/>
  <c r="AZ264" i="1"/>
  <c r="CC264" i="1"/>
  <c r="AZ272" i="1"/>
  <c r="CC272" i="1"/>
  <c r="AZ304" i="1"/>
  <c r="CC304" i="1"/>
  <c r="AZ494" i="1"/>
  <c r="CC494" i="1"/>
  <c r="AZ32" i="1"/>
  <c r="CC32" i="1"/>
  <c r="AZ386" i="1"/>
  <c r="CC386" i="1"/>
  <c r="AZ103" i="1"/>
  <c r="CC103" i="1"/>
  <c r="AZ237" i="1"/>
  <c r="CC237" i="1"/>
  <c r="AZ14" i="1"/>
  <c r="CC14" i="1"/>
  <c r="AZ62" i="1"/>
  <c r="CC62" i="1"/>
  <c r="AZ60" i="1"/>
  <c r="CC60" i="1"/>
  <c r="AZ448" i="1"/>
  <c r="CC448" i="1"/>
  <c r="AZ165" i="1"/>
  <c r="CC165" i="1"/>
  <c r="AZ328" i="1"/>
  <c r="CC328" i="1"/>
  <c r="AZ487" i="1"/>
  <c r="CC487" i="1"/>
  <c r="AZ68" i="1"/>
  <c r="CC68" i="1"/>
  <c r="AZ462" i="1"/>
  <c r="CC462" i="1"/>
  <c r="AZ370" i="1"/>
  <c r="CC370" i="1"/>
  <c r="AZ398" i="1"/>
  <c r="CC398" i="1"/>
  <c r="AZ112" i="1"/>
  <c r="CC112" i="1"/>
  <c r="AZ8" i="1"/>
  <c r="CC8" i="1"/>
  <c r="AZ384" i="1"/>
  <c r="CC384" i="1"/>
  <c r="AZ438" i="1"/>
  <c r="CC438" i="1"/>
  <c r="AZ424" i="1"/>
  <c r="CC424" i="1"/>
  <c r="AZ261" i="1"/>
  <c r="CC261" i="1"/>
  <c r="AZ245" i="1"/>
  <c r="CC245" i="1"/>
  <c r="AZ246" i="1"/>
  <c r="CC246" i="1"/>
  <c r="AZ269" i="1"/>
  <c r="CC269" i="1"/>
  <c r="AZ330" i="1"/>
  <c r="CC330" i="1"/>
  <c r="AZ290" i="1"/>
  <c r="CC290" i="1"/>
  <c r="AZ37" i="1"/>
  <c r="CC37" i="1"/>
  <c r="AZ204" i="1"/>
  <c r="CC204" i="1"/>
  <c r="AZ310" i="1"/>
  <c r="CC310" i="1"/>
  <c r="AZ169" i="1"/>
  <c r="CC169" i="1"/>
  <c r="AZ46" i="1"/>
  <c r="CC46" i="1"/>
  <c r="AZ132" i="1"/>
  <c r="CC132" i="1"/>
  <c r="AZ25" i="1"/>
  <c r="CC25" i="1"/>
  <c r="AZ79" i="1"/>
  <c r="CC79" i="1"/>
  <c r="AZ205" i="1"/>
  <c r="CC205" i="1"/>
  <c r="AZ184" i="1"/>
  <c r="CC184" i="1"/>
  <c r="AZ305" i="1"/>
  <c r="CC305" i="1"/>
  <c r="AZ18" i="1"/>
  <c r="CC18" i="1"/>
  <c r="AZ302" i="1"/>
  <c r="CC302" i="1"/>
  <c r="AZ397" i="1"/>
  <c r="CC397" i="1"/>
  <c r="AZ111" i="1"/>
  <c r="CC111" i="1"/>
  <c r="AZ299" i="1"/>
  <c r="CC299" i="1"/>
  <c r="AZ413" i="1"/>
  <c r="CC413" i="1"/>
  <c r="AZ275" i="1"/>
  <c r="CC275" i="1"/>
  <c r="AZ303" i="1"/>
  <c r="CC303" i="1"/>
  <c r="AZ502" i="1"/>
  <c r="CC502" i="1"/>
  <c r="AZ120" i="1"/>
  <c r="CC120" i="1"/>
  <c r="AZ436" i="1"/>
  <c r="CC436" i="1"/>
  <c r="AZ443" i="1"/>
  <c r="CC443" i="1"/>
  <c r="AZ454" i="1"/>
  <c r="CC454" i="1"/>
  <c r="AZ96" i="1"/>
  <c r="CC96" i="1"/>
  <c r="AZ358" i="1"/>
  <c r="CC358" i="1"/>
  <c r="AZ41" i="1"/>
  <c r="CC41" i="1"/>
  <c r="AZ450" i="1"/>
  <c r="CC450" i="1"/>
  <c r="AZ381" i="1"/>
  <c r="CC381" i="1"/>
  <c r="AZ493" i="1"/>
  <c r="CC493" i="1"/>
  <c r="AZ357" i="1"/>
  <c r="CC357" i="1"/>
  <c r="AZ252" i="1"/>
  <c r="CC252" i="1"/>
  <c r="AZ325" i="1"/>
  <c r="CC325" i="1"/>
  <c r="AZ214" i="1"/>
  <c r="CC214" i="1"/>
  <c r="AZ34" i="1"/>
  <c r="CC34" i="1"/>
  <c r="AZ221" i="1"/>
  <c r="CC221" i="1"/>
  <c r="AZ415" i="1"/>
  <c r="CC415" i="1"/>
  <c r="AZ509" i="1"/>
  <c r="CC509" i="1"/>
  <c r="AZ332" i="1"/>
  <c r="CC332" i="1"/>
  <c r="AZ167" i="1"/>
  <c r="CC167" i="1"/>
  <c r="AZ236" i="1"/>
  <c r="CC236" i="1"/>
  <c r="AZ142" i="1"/>
  <c r="CC142" i="1"/>
  <c r="AZ405" i="1"/>
  <c r="CC405" i="1"/>
  <c r="AZ276" i="1"/>
  <c r="CC276" i="1"/>
  <c r="AZ138" i="1"/>
  <c r="CC138" i="1"/>
  <c r="AZ287" i="1"/>
  <c r="CC287" i="1"/>
  <c r="AZ289" i="1"/>
  <c r="CC289" i="1"/>
  <c r="AZ156" i="1"/>
  <c r="CC156" i="1"/>
  <c r="AZ77" i="1"/>
  <c r="CC77" i="1"/>
  <c r="AZ475" i="1"/>
  <c r="CC475" i="1"/>
  <c r="AZ102" i="1"/>
  <c r="CC102" i="1"/>
  <c r="AZ348" i="1"/>
  <c r="CC348" i="1"/>
  <c r="AZ292" i="1"/>
  <c r="CC292" i="1"/>
  <c r="AZ316" i="1"/>
  <c r="CC316" i="1"/>
  <c r="AZ9" i="1"/>
  <c r="CC9" i="1"/>
  <c r="AZ161" i="1"/>
  <c r="CC161" i="1"/>
  <c r="AZ441" i="1"/>
  <c r="CC441" i="1"/>
  <c r="AZ137" i="1"/>
  <c r="CC137" i="1"/>
  <c r="AZ72" i="1"/>
  <c r="CC72" i="1"/>
  <c r="AZ456" i="1"/>
  <c r="CC456" i="1"/>
  <c r="AZ512" i="1"/>
  <c r="CC512" i="1"/>
  <c r="AZ426" i="1"/>
  <c r="CC426" i="1"/>
  <c r="AZ356" i="1"/>
  <c r="CC356" i="1"/>
  <c r="AZ273" i="1"/>
  <c r="CC273" i="1"/>
  <c r="AZ177" i="1"/>
  <c r="CC177" i="1"/>
  <c r="AZ476" i="1"/>
  <c r="CC476" i="1"/>
  <c r="AZ116" i="1"/>
  <c r="CC116" i="1"/>
  <c r="AZ239" i="1"/>
  <c r="CC239" i="1"/>
  <c r="AZ121" i="1"/>
  <c r="CC121" i="1"/>
  <c r="AZ180" i="1"/>
  <c r="CC180" i="1"/>
  <c r="AZ496" i="1"/>
  <c r="CC496" i="1"/>
  <c r="AZ281" i="1"/>
  <c r="CC281" i="1"/>
  <c r="AZ225" i="1"/>
  <c r="CC225" i="1"/>
  <c r="AZ24" i="1"/>
  <c r="CC24" i="1"/>
  <c r="AZ363" i="1"/>
  <c r="CC363" i="1"/>
  <c r="AZ492" i="1"/>
  <c r="CC492" i="1"/>
  <c r="AZ364" i="1"/>
  <c r="CC364" i="1"/>
  <c r="AZ491" i="1"/>
  <c r="CC491" i="1"/>
  <c r="AZ200" i="1"/>
  <c r="CC200" i="1"/>
  <c r="AZ309" i="1"/>
  <c r="CC309" i="1"/>
  <c r="AZ371" i="1"/>
  <c r="CC371" i="1"/>
  <c r="AZ478" i="1"/>
  <c r="CC478" i="1"/>
  <c r="AZ95" i="1"/>
  <c r="CC95" i="1"/>
  <c r="AZ17" i="1"/>
  <c r="CC17" i="1"/>
  <c r="AZ400" i="1"/>
  <c r="CC400" i="1"/>
  <c r="AZ78" i="1"/>
  <c r="CC78" i="1"/>
  <c r="AZ367" i="1"/>
  <c r="CC367" i="1"/>
  <c r="AZ295" i="1"/>
  <c r="CC295" i="1"/>
  <c r="AZ104" i="1"/>
  <c r="CC104" i="1"/>
  <c r="AZ76" i="1"/>
  <c r="CC76" i="1"/>
  <c r="AZ374" i="1"/>
  <c r="CC374" i="1"/>
  <c r="AZ92" i="1"/>
  <c r="CC92" i="1"/>
  <c r="AZ321" i="1"/>
  <c r="CC321" i="1"/>
  <c r="AZ427" i="1"/>
  <c r="CC427" i="1"/>
  <c r="AZ362" i="1"/>
  <c r="CC362" i="1"/>
  <c r="AZ201" i="1"/>
  <c r="CC201" i="1"/>
  <c r="AZ336" i="1"/>
  <c r="CC336" i="1"/>
  <c r="AZ375" i="1"/>
  <c r="CC375" i="1"/>
  <c r="AZ466" i="1"/>
  <c r="CC466" i="1"/>
  <c r="AZ229" i="1"/>
  <c r="CC229" i="1"/>
  <c r="AZ67" i="1"/>
  <c r="CC67" i="1"/>
  <c r="AZ194" i="1"/>
  <c r="CC194" i="1"/>
  <c r="AZ187" i="1"/>
  <c r="CC187" i="1"/>
  <c r="AZ284" i="1"/>
  <c r="CC284" i="1"/>
  <c r="AZ489" i="1"/>
  <c r="CC489" i="1"/>
  <c r="AZ90" i="1"/>
  <c r="CC90" i="1"/>
  <c r="AZ331" i="1"/>
  <c r="CC331" i="1"/>
  <c r="AZ473" i="1"/>
  <c r="CC473" i="1"/>
  <c r="AZ345" i="1"/>
  <c r="CC345" i="1"/>
  <c r="AZ232" i="1"/>
  <c r="CC232" i="1"/>
  <c r="AZ124" i="1"/>
  <c r="CC124" i="1"/>
  <c r="AZ141" i="1"/>
  <c r="CC141" i="1"/>
  <c r="AZ504" i="1"/>
  <c r="CC504" i="1"/>
  <c r="AZ470" i="1"/>
  <c r="CC470" i="1"/>
  <c r="AZ29" i="1"/>
  <c r="CC29" i="1"/>
  <c r="AZ352" i="1"/>
  <c r="CC352" i="1"/>
  <c r="AZ45" i="1"/>
  <c r="CC45" i="1"/>
  <c r="AZ359" i="1"/>
  <c r="CC359" i="1"/>
  <c r="AZ42" i="1"/>
  <c r="CC42" i="1"/>
  <c r="AZ133" i="1"/>
  <c r="CC133" i="1"/>
  <c r="AZ457" i="1"/>
  <c r="CC457" i="1"/>
  <c r="AZ38" i="1"/>
  <c r="CC38" i="1"/>
  <c r="AZ97" i="1"/>
  <c r="CC97" i="1"/>
  <c r="AZ488" i="1"/>
  <c r="CC488" i="1"/>
  <c r="AZ123" i="1"/>
  <c r="CC123" i="1"/>
  <c r="AZ296" i="1"/>
  <c r="CC296" i="1"/>
  <c r="AZ145" i="1"/>
  <c r="CC145" i="1"/>
  <c r="AZ479" i="1"/>
  <c r="CC479" i="1"/>
  <c r="AZ420" i="1"/>
  <c r="CC420" i="1"/>
  <c r="AZ322" i="1"/>
  <c r="CC322" i="1"/>
  <c r="AZ439" i="1"/>
  <c r="CC439" i="1"/>
  <c r="AZ430" i="1"/>
  <c r="CC430" i="1"/>
  <c r="AZ406" i="1"/>
  <c r="CC406" i="1"/>
  <c r="AZ188" i="1"/>
  <c r="CC188" i="1"/>
  <c r="AZ128" i="1"/>
  <c r="CC128" i="1"/>
  <c r="AZ22" i="1"/>
  <c r="CC22" i="1"/>
  <c r="AZ306" i="1"/>
  <c r="CC306" i="1"/>
  <c r="AZ414" i="1"/>
  <c r="CC414" i="1"/>
  <c r="AZ392" i="1"/>
  <c r="CC392" i="1"/>
  <c r="AZ411" i="1"/>
  <c r="CC411" i="1"/>
  <c r="AZ458" i="1"/>
  <c r="CC458" i="1"/>
  <c r="AZ244" i="1"/>
  <c r="CC244" i="1"/>
  <c r="AZ168" i="1"/>
  <c r="CC168" i="1"/>
  <c r="AZ317" i="1"/>
  <c r="CC317" i="1"/>
  <c r="AZ43" i="1"/>
  <c r="CC43" i="1"/>
  <c r="AZ189" i="1"/>
  <c r="CC189" i="1"/>
  <c r="AZ482" i="1"/>
  <c r="CC482" i="1"/>
  <c r="AZ393" i="1"/>
  <c r="CC393" i="1"/>
  <c r="AZ224" i="1"/>
  <c r="CC224" i="1"/>
  <c r="AZ61" i="1"/>
  <c r="CC61" i="1"/>
  <c r="AZ270" i="1"/>
  <c r="CC270" i="1"/>
  <c r="AZ223" i="1"/>
  <c r="CC223" i="1"/>
  <c r="AZ240" i="1"/>
  <c r="CC240" i="1"/>
  <c r="AZ472" i="1"/>
  <c r="CC472" i="1"/>
  <c r="AZ506" i="1"/>
  <c r="CC506" i="1"/>
  <c r="AZ485" i="1"/>
  <c r="CC485" i="1"/>
  <c r="AZ465" i="1"/>
  <c r="CC465" i="1"/>
  <c r="AZ376" i="1"/>
  <c r="CC376" i="1"/>
  <c r="AZ407" i="1"/>
  <c r="CC407" i="1"/>
  <c r="AZ47" i="1"/>
  <c r="CC47" i="1"/>
  <c r="AZ453" i="1"/>
  <c r="CC453" i="1"/>
  <c r="AZ219" i="1"/>
  <c r="CC219" i="1"/>
  <c r="AZ151" i="1"/>
  <c r="CC151" i="1"/>
  <c r="AZ86" i="1"/>
  <c r="CC86" i="1"/>
  <c r="AZ433" i="1"/>
  <c r="CC433" i="1"/>
  <c r="AZ280" i="1"/>
  <c r="CC280" i="1"/>
  <c r="AZ212" i="1"/>
  <c r="CC212" i="1"/>
  <c r="AZ56" i="1"/>
  <c r="CC56" i="1"/>
  <c r="AZ13" i="1"/>
  <c r="CC13" i="1"/>
  <c r="AZ85" i="1"/>
  <c r="CC85" i="1"/>
  <c r="AZ36" i="1"/>
  <c r="CC36" i="1"/>
  <c r="AZ464" i="1"/>
  <c r="CC464" i="1"/>
  <c r="AZ249" i="1"/>
  <c r="CC249" i="1"/>
  <c r="AZ31" i="1"/>
  <c r="CC31" i="1"/>
  <c r="AZ460" i="1"/>
  <c r="CC460" i="1"/>
  <c r="AZ360" i="1"/>
  <c r="CC360" i="1"/>
  <c r="AZ211" i="1"/>
  <c r="CC211" i="1"/>
  <c r="AZ435" i="1"/>
  <c r="CC435" i="1"/>
  <c r="AZ361" i="1"/>
  <c r="CC361" i="1"/>
  <c r="AZ30" i="1"/>
  <c r="CC30" i="1"/>
  <c r="AZ323" i="1"/>
  <c r="CC323" i="1"/>
  <c r="AZ20" i="1"/>
  <c r="CC20" i="1"/>
  <c r="AZ89" i="1"/>
  <c r="CC89" i="1"/>
  <c r="AZ379" i="1"/>
  <c r="CC379" i="1"/>
  <c r="AZ71" i="1"/>
  <c r="CC71" i="1"/>
  <c r="AZ480" i="1"/>
  <c r="CC480" i="1"/>
  <c r="AZ233" i="1"/>
  <c r="CC233" i="1"/>
  <c r="AZ403" i="1"/>
  <c r="CC403" i="1"/>
  <c r="AZ135" i="1"/>
  <c r="CC135" i="1"/>
  <c r="AZ213" i="1"/>
  <c r="CC213" i="1"/>
  <c r="AZ160" i="1"/>
  <c r="CC160" i="1"/>
  <c r="AZ55" i="1"/>
  <c r="CC55" i="1"/>
  <c r="AZ463" i="1"/>
  <c r="CC463" i="1"/>
  <c r="AZ329" i="1"/>
  <c r="CC329" i="1"/>
  <c r="AZ199" i="1"/>
  <c r="CC199" i="1"/>
  <c r="AZ26" i="1"/>
  <c r="CC26" i="1"/>
  <c r="AZ146" i="1"/>
  <c r="CC146" i="1"/>
  <c r="AZ409" i="1"/>
  <c r="CC409" i="1"/>
  <c r="AZ207" i="1"/>
  <c r="CC207" i="1"/>
  <c r="AZ70" i="1"/>
  <c r="CC70" i="1"/>
  <c r="AZ49" i="1"/>
  <c r="CC49" i="1"/>
  <c r="AZ338" i="1"/>
  <c r="CC338" i="1"/>
  <c r="AZ350" i="1"/>
  <c r="CC350" i="1"/>
  <c r="AZ505" i="1"/>
  <c r="CC505" i="1"/>
  <c r="AZ84" i="1"/>
  <c r="CC84" i="1"/>
  <c r="AZ349" i="1"/>
  <c r="CC349" i="1"/>
  <c r="AZ286" i="1"/>
  <c r="CC286" i="1"/>
  <c r="AZ445" i="1"/>
  <c r="CC445" i="1"/>
  <c r="AZ429" i="1"/>
  <c r="CC429" i="1"/>
  <c r="AZ110" i="1"/>
  <c r="CC110" i="1"/>
  <c r="AZ437" i="1"/>
  <c r="CC437" i="1"/>
  <c r="AZ50" i="1"/>
  <c r="CC50" i="1"/>
  <c r="AZ373" i="1"/>
  <c r="CC373" i="1"/>
  <c r="AZ497" i="1"/>
  <c r="CC497" i="1"/>
  <c r="AZ54" i="1"/>
  <c r="CC54" i="1"/>
  <c r="AZ477" i="1"/>
  <c r="CC477" i="1"/>
  <c r="AZ481" i="1"/>
  <c r="CC481" i="1"/>
  <c r="AZ268" i="1"/>
  <c r="CC268" i="1"/>
  <c r="AZ162" i="1"/>
  <c r="CC162" i="1"/>
  <c r="AZ234" i="1"/>
  <c r="CC234" i="1"/>
  <c r="AZ297" i="1"/>
  <c r="CC297" i="1"/>
  <c r="AZ183" i="1"/>
  <c r="CC183" i="1"/>
  <c r="AZ215" i="1"/>
  <c r="CC215" i="1"/>
  <c r="AZ301" i="1"/>
  <c r="CC301" i="1"/>
  <c r="AZ140" i="1"/>
  <c r="CC140" i="1"/>
  <c r="AZ130" i="1"/>
  <c r="CC130" i="1"/>
  <c r="AZ148" i="1"/>
  <c r="CC148" i="1"/>
  <c r="AZ346" i="1"/>
  <c r="CC346" i="1"/>
  <c r="AZ278" i="1"/>
  <c r="CC278" i="1"/>
  <c r="AZ499" i="1"/>
  <c r="CC499" i="1"/>
  <c r="AZ243" i="1"/>
  <c r="CC243" i="1"/>
  <c r="AZ394" i="1"/>
  <c r="CC394" i="1"/>
  <c r="AZ402" i="1"/>
  <c r="CC402" i="1"/>
  <c r="AZ283" i="1"/>
  <c r="CC283" i="1"/>
  <c r="AZ315" i="1"/>
  <c r="CC315" i="1"/>
  <c r="AZ23" i="1"/>
  <c r="CC23" i="1"/>
  <c r="AZ222" i="1"/>
  <c r="CC222" i="1"/>
  <c r="AZ118" i="1"/>
  <c r="CC118" i="1"/>
  <c r="AZ347" i="1"/>
  <c r="CC347" i="1"/>
  <c r="AZ126" i="1"/>
  <c r="CC126" i="1"/>
  <c r="AZ88" i="1"/>
  <c r="CC88" i="1"/>
  <c r="AZ498" i="1"/>
  <c r="CC498" i="1"/>
  <c r="AZ255" i="1"/>
  <c r="CC255" i="1"/>
  <c r="AZ260" i="1"/>
  <c r="CC260" i="1"/>
  <c r="AZ82" i="1"/>
  <c r="CC82" i="1"/>
  <c r="AZ444" i="1"/>
  <c r="CC444" i="1"/>
  <c r="AZ174" i="1"/>
  <c r="CC174" i="1"/>
  <c r="AZ262" i="1"/>
  <c r="CC262" i="1"/>
  <c r="AZ73" i="1"/>
  <c r="CC73" i="1"/>
  <c r="AZ150" i="1"/>
  <c r="CC150" i="1"/>
  <c r="AZ267" i="1"/>
  <c r="CC267" i="1"/>
  <c r="AZ389" i="1"/>
  <c r="CC389" i="1"/>
  <c r="AZ469" i="1"/>
  <c r="CC469" i="1"/>
  <c r="AZ147" i="1"/>
  <c r="CC147" i="1"/>
  <c r="AZ171" i="1"/>
  <c r="CC171" i="1"/>
  <c r="AZ251" i="1"/>
  <c r="CC251" i="1"/>
  <c r="AZ385" i="1"/>
  <c r="CC385" i="1"/>
  <c r="AZ266" i="1"/>
  <c r="CC266" i="1"/>
  <c r="AZ308" i="1"/>
  <c r="CC308" i="1"/>
  <c r="AZ131" i="1"/>
  <c r="CC131" i="1"/>
  <c r="AZ412" i="1"/>
  <c r="CC412" i="1"/>
  <c r="AZ312" i="1"/>
  <c r="CC312" i="1"/>
  <c r="AZ422" i="1"/>
  <c r="CC422" i="1"/>
  <c r="AZ351" i="1"/>
  <c r="CC351" i="1"/>
  <c r="AZ159" i="1"/>
  <c r="CC159" i="1"/>
  <c r="AZ164" i="1"/>
  <c r="CC164" i="1"/>
  <c r="AZ298" i="1"/>
  <c r="CC298" i="1"/>
  <c r="AZ117" i="1"/>
  <c r="CC117" i="1"/>
  <c r="AZ335" i="1"/>
  <c r="CC335" i="1"/>
  <c r="AZ210" i="1"/>
  <c r="CC210" i="1"/>
  <c r="AZ372" i="1"/>
  <c r="CC372" i="1"/>
  <c r="AZ241" i="1"/>
  <c r="CC241" i="1"/>
  <c r="AZ341" i="1"/>
  <c r="CC341" i="1"/>
  <c r="AZ495" i="1"/>
  <c r="CC495" i="1"/>
  <c r="AZ192" i="1"/>
  <c r="CC192" i="1"/>
  <c r="AZ391" i="1"/>
  <c r="CC391" i="1"/>
  <c r="AZ416" i="1"/>
  <c r="CC416" i="1"/>
  <c r="AZ153" i="1"/>
  <c r="CC153" i="1"/>
  <c r="AZ139" i="1"/>
  <c r="CC139" i="1"/>
  <c r="AZ253" i="1"/>
  <c r="CC253" i="1"/>
  <c r="AZ344" i="1"/>
  <c r="CC344" i="1"/>
  <c r="AZ172" i="1"/>
  <c r="CC172" i="1"/>
  <c r="AZ294" i="1"/>
  <c r="CC294" i="1"/>
  <c r="AZ471" i="1"/>
  <c r="CC471" i="1"/>
  <c r="AZ185" i="1"/>
  <c r="CC185" i="1"/>
  <c r="AZ81" i="1"/>
  <c r="CC81" i="1"/>
  <c r="AZ334" i="1"/>
  <c r="CC334" i="1"/>
  <c r="AZ490" i="1"/>
  <c r="CC490" i="1"/>
  <c r="AZ511" i="1"/>
  <c r="CC511" i="1"/>
  <c r="AZ27" i="1"/>
  <c r="CC27" i="1"/>
  <c r="AZ108" i="1"/>
  <c r="CC108" i="1"/>
  <c r="AZ440" i="1"/>
  <c r="CC440" i="1"/>
  <c r="AZ144" i="1"/>
  <c r="CC144" i="1"/>
  <c r="AZ396" i="1"/>
  <c r="CC396" i="1"/>
  <c r="AZ217" i="1"/>
  <c r="CC217" i="1"/>
  <c r="AZ288" i="1"/>
  <c r="CC288" i="1"/>
  <c r="AZ257" i="1"/>
  <c r="CC257" i="1"/>
  <c r="AZ238" i="1"/>
  <c r="CC238" i="1"/>
  <c r="AZ19" i="1"/>
  <c r="CC19" i="1"/>
  <c r="AZ314" i="1"/>
  <c r="CC314" i="1"/>
  <c r="AZ7" i="1"/>
  <c r="CC7" i="1"/>
  <c r="X309" i="1"/>
  <c r="CF309" i="1" s="1"/>
  <c r="X288" i="1"/>
  <c r="CF288" i="1" s="1"/>
  <c r="X233" i="1"/>
  <c r="CF233" i="1" s="1"/>
  <c r="X160" i="1"/>
  <c r="CF160" i="1" s="1"/>
  <c r="X480" i="1"/>
  <c r="CF480" i="1" s="1"/>
  <c r="X403" i="1"/>
  <c r="CF403" i="1" s="1"/>
  <c r="X135" i="1"/>
  <c r="CF135" i="1" s="1"/>
  <c r="X317" i="1"/>
  <c r="CF317" i="1" s="1"/>
  <c r="X43" i="1"/>
  <c r="CF43" i="1" s="1"/>
  <c r="X19" i="1"/>
  <c r="CF19" i="1" s="1"/>
  <c r="X18" i="1"/>
  <c r="CF18" i="1" s="1"/>
  <c r="X71" i="1"/>
  <c r="CF71" i="1" s="1"/>
  <c r="X435" i="1"/>
  <c r="CF435" i="1" s="1"/>
  <c r="X55" i="1"/>
  <c r="CF55" i="1" s="1"/>
  <c r="X323" i="1"/>
  <c r="CF323" i="1" s="1"/>
  <c r="X30" i="1"/>
  <c r="CF30" i="1" s="1"/>
  <c r="X482" i="1"/>
  <c r="CF482" i="1" s="1"/>
  <c r="X213" i="1"/>
  <c r="CF213" i="1" s="1"/>
  <c r="X305" i="1"/>
  <c r="CF305" i="1" s="1"/>
  <c r="X241" i="1"/>
  <c r="CF241" i="1" s="1"/>
  <c r="X379" i="1"/>
  <c r="CF379" i="1" s="1"/>
  <c r="X11" i="1"/>
  <c r="CF11" i="1" s="1"/>
  <c r="X226" i="1"/>
  <c r="CF226" i="1" s="1"/>
  <c r="X353" i="1"/>
  <c r="CF353" i="1" s="1"/>
  <c r="X408" i="1"/>
  <c r="CF408" i="1" s="1"/>
  <c r="X184" i="1"/>
  <c r="CF184" i="1" s="1"/>
  <c r="X380" i="1"/>
  <c r="CF380" i="1" s="1"/>
  <c r="X125" i="1"/>
  <c r="CF125" i="1" s="1"/>
  <c r="X122" i="1"/>
  <c r="CF122" i="1" s="1"/>
  <c r="X59" i="1"/>
  <c r="CF59" i="1" s="1"/>
  <c r="X302" i="1"/>
  <c r="CF302" i="1" s="1"/>
  <c r="X250" i="1"/>
  <c r="CF250" i="1" s="1"/>
  <c r="X196" i="1"/>
  <c r="CF196" i="1" s="1"/>
  <c r="X74" i="1"/>
  <c r="CF74" i="1" s="1"/>
  <c r="X459" i="1"/>
  <c r="CF459" i="1" s="1"/>
  <c r="X428" i="1"/>
  <c r="CF428" i="1" s="1"/>
  <c r="X157" i="1"/>
  <c r="CF157" i="1" s="1"/>
  <c r="X503" i="1"/>
  <c r="CF503" i="1" s="1"/>
  <c r="X46" i="1"/>
  <c r="CF46" i="1" s="1"/>
  <c r="X447" i="1"/>
  <c r="CF447" i="1" s="1"/>
  <c r="X28" i="1"/>
  <c r="CF28" i="1" s="1"/>
  <c r="X40" i="1"/>
  <c r="CF40" i="1" s="1"/>
  <c r="X265" i="1"/>
  <c r="CF265" i="1" s="1"/>
  <c r="X452" i="1"/>
  <c r="CF452" i="1" s="1"/>
  <c r="X314" i="1"/>
  <c r="CF314" i="1" s="1"/>
  <c r="X343" i="1"/>
  <c r="CF343" i="1" s="1"/>
  <c r="X39" i="1"/>
  <c r="CF39" i="1" s="1"/>
  <c r="X143" i="1"/>
  <c r="CF143" i="1" s="1"/>
  <c r="X244" i="1"/>
  <c r="CF244" i="1" s="1"/>
  <c r="X189" i="1"/>
  <c r="CF189" i="1" s="1"/>
  <c r="X168" i="1"/>
  <c r="CF168" i="1" s="1"/>
  <c r="X258" i="1"/>
  <c r="CF258" i="1" s="1"/>
  <c r="X458" i="1"/>
  <c r="CF458" i="1" s="1"/>
  <c r="X144" i="1"/>
  <c r="CF144" i="1" s="1"/>
  <c r="X217" i="1"/>
  <c r="CF217" i="1" s="1"/>
  <c r="X483" i="1"/>
  <c r="CF483" i="1" s="1"/>
  <c r="X191" i="1"/>
  <c r="CF191" i="1" s="1"/>
  <c r="X269" i="1"/>
  <c r="CF269" i="1" s="1"/>
  <c r="X106" i="1"/>
  <c r="CF106" i="1" s="1"/>
  <c r="X507" i="1"/>
  <c r="CF507" i="1" s="1"/>
  <c r="X414" i="1"/>
  <c r="CF414" i="1" s="1"/>
  <c r="X419" i="1"/>
  <c r="CF419" i="1" s="1"/>
  <c r="X306" i="1"/>
  <c r="CF306" i="1" s="1"/>
  <c r="X411" i="1"/>
  <c r="CF411" i="1" s="1"/>
  <c r="X132" i="1"/>
  <c r="CF132" i="1" s="1"/>
  <c r="X392" i="1"/>
  <c r="CF392" i="1" s="1"/>
  <c r="X79" i="1"/>
  <c r="CF79" i="1" s="1"/>
  <c r="X108" i="1"/>
  <c r="CF108" i="1" s="1"/>
  <c r="X396" i="1"/>
  <c r="CF396" i="1" s="1"/>
  <c r="X257" i="1"/>
  <c r="CF257" i="1" s="1"/>
  <c r="X205" i="1"/>
  <c r="CF205" i="1" s="1"/>
  <c r="X87" i="1"/>
  <c r="CF87" i="1" s="1"/>
  <c r="X400" i="1"/>
  <c r="CF400" i="1" s="1"/>
  <c r="X149" i="1"/>
  <c r="CF149" i="1" s="1"/>
  <c r="X51" i="1"/>
  <c r="CF51" i="1" s="1"/>
  <c r="X491" i="1"/>
  <c r="CF491" i="1" s="1"/>
  <c r="X65" i="1"/>
  <c r="CF65" i="1" s="1"/>
  <c r="X390" i="1"/>
  <c r="CF390" i="1" s="1"/>
  <c r="X128" i="1"/>
  <c r="CF128" i="1" s="1"/>
  <c r="X368" i="1"/>
  <c r="CF368" i="1" s="1"/>
  <c r="X200" i="1"/>
  <c r="CF200" i="1" s="1"/>
  <c r="X364" i="1"/>
  <c r="CF364" i="1" s="1"/>
  <c r="X387" i="1"/>
  <c r="CF387" i="1" s="1"/>
  <c r="X17" i="1"/>
  <c r="CF17" i="1" s="1"/>
  <c r="X95" i="1"/>
  <c r="CF95" i="1" s="1"/>
  <c r="X478" i="1"/>
  <c r="CF478" i="1" s="1"/>
  <c r="X431" i="1"/>
  <c r="CF431" i="1" s="1"/>
  <c r="X89" i="1"/>
  <c r="CF89" i="1" s="1"/>
  <c r="X322" i="1"/>
  <c r="CF322" i="1" s="1"/>
  <c r="X152" i="1"/>
  <c r="CF152" i="1" s="1"/>
  <c r="X15" i="1"/>
  <c r="CF15" i="1" s="1"/>
  <c r="X239" i="1"/>
  <c r="CF239" i="1" s="1"/>
  <c r="X225" i="1"/>
  <c r="CF225" i="1" s="1"/>
  <c r="X382" i="1"/>
  <c r="CF382" i="1" s="1"/>
  <c r="X243" i="1"/>
  <c r="CF243" i="1" s="1"/>
  <c r="X113" i="1"/>
  <c r="CF113" i="1" s="1"/>
  <c r="X22" i="1"/>
  <c r="CF22" i="1" s="1"/>
  <c r="X406" i="1"/>
  <c r="CF406" i="1" s="1"/>
  <c r="X57" i="1"/>
  <c r="CF57" i="1" s="1"/>
  <c r="X479" i="1"/>
  <c r="CF479" i="1" s="1"/>
  <c r="X253" i="1"/>
  <c r="CF253" i="1" s="1"/>
  <c r="X439" i="1"/>
  <c r="CF439" i="1" s="1"/>
  <c r="X395" i="1"/>
  <c r="CF395" i="1" s="1"/>
  <c r="X394" i="1"/>
  <c r="CF394" i="1" s="1"/>
  <c r="X249" i="1"/>
  <c r="CF249" i="1" s="1"/>
  <c r="X369" i="1"/>
  <c r="CF369" i="1" s="1"/>
  <c r="X278" i="1"/>
  <c r="CF278" i="1" s="1"/>
  <c r="X464" i="1"/>
  <c r="CF464" i="1" s="1"/>
  <c r="X188" i="1"/>
  <c r="CF188" i="1" s="1"/>
  <c r="X247" i="1"/>
  <c r="CF247" i="1" s="1"/>
  <c r="X238" i="1"/>
  <c r="CF238" i="1" s="1"/>
  <c r="X185" i="1"/>
  <c r="CF185" i="1" s="1"/>
  <c r="X294" i="1"/>
  <c r="CF294" i="1" s="1"/>
  <c r="X440" i="1"/>
  <c r="CF440" i="1" s="1"/>
  <c r="X172" i="1"/>
  <c r="CF172" i="1" s="1"/>
  <c r="X8" i="1"/>
  <c r="CF8" i="1" s="1"/>
  <c r="X438" i="1"/>
  <c r="CF438" i="1" s="1"/>
  <c r="X153" i="1"/>
  <c r="CF153" i="1" s="1"/>
  <c r="X370" i="1"/>
  <c r="CF370" i="1" s="1"/>
  <c r="X490" i="1"/>
  <c r="CF490" i="1" s="1"/>
  <c r="X330" i="1"/>
  <c r="CF330" i="1" s="1"/>
  <c r="X25" i="1"/>
  <c r="CF25" i="1" s="1"/>
  <c r="X245" i="1"/>
  <c r="CF245" i="1" s="1"/>
  <c r="X334" i="1"/>
  <c r="CF334" i="1" s="1"/>
  <c r="X261" i="1"/>
  <c r="CF261" i="1" s="1"/>
  <c r="X304" i="1"/>
  <c r="CF304" i="1" s="1"/>
  <c r="X169" i="1"/>
  <c r="CF169" i="1" s="1"/>
  <c r="X27" i="1"/>
  <c r="CF27" i="1" s="1"/>
  <c r="X448" i="1"/>
  <c r="CF448" i="1" s="1"/>
  <c r="X159" i="1"/>
  <c r="CF159" i="1" s="1"/>
  <c r="X192" i="1"/>
  <c r="CF192" i="1" s="1"/>
  <c r="X462" i="1"/>
  <c r="CF462" i="1" s="1"/>
  <c r="X37" i="1"/>
  <c r="CF37" i="1" s="1"/>
  <c r="X14" i="1"/>
  <c r="CF14" i="1" s="1"/>
  <c r="X335" i="1"/>
  <c r="CF335" i="1" s="1"/>
  <c r="X471" i="1"/>
  <c r="CF471" i="1" s="1"/>
  <c r="X328" i="1"/>
  <c r="CF328" i="1" s="1"/>
  <c r="X139" i="1"/>
  <c r="CF139" i="1" s="1"/>
  <c r="X310" i="1"/>
  <c r="CF310" i="1" s="1"/>
  <c r="X266" i="1"/>
  <c r="CF266" i="1" s="1"/>
  <c r="X312" i="1"/>
  <c r="CF312" i="1" s="1"/>
  <c r="X68" i="1"/>
  <c r="CF68" i="1" s="1"/>
  <c r="X398" i="1"/>
  <c r="CF398" i="1" s="1"/>
  <c r="X384" i="1"/>
  <c r="CF384" i="1" s="1"/>
  <c r="X81" i="1"/>
  <c r="CF81" i="1" s="1"/>
  <c r="X195" i="1"/>
  <c r="CF195" i="1" s="1"/>
  <c r="X62" i="1"/>
  <c r="CF62" i="1" s="1"/>
  <c r="X237" i="1"/>
  <c r="CF237" i="1" s="1"/>
  <c r="X468" i="1"/>
  <c r="CF468" i="1" s="1"/>
  <c r="X499" i="1"/>
  <c r="CF499" i="1" s="1"/>
  <c r="X327" i="1"/>
  <c r="CF327" i="1" s="1"/>
  <c r="X320" i="1"/>
  <c r="CF320" i="1" s="1"/>
  <c r="X372" i="1"/>
  <c r="CF372" i="1" s="1"/>
  <c r="X430" i="1"/>
  <c r="CF430" i="1" s="1"/>
  <c r="X391" i="1"/>
  <c r="CF391" i="1" s="1"/>
  <c r="X416" i="1"/>
  <c r="CF416" i="1" s="1"/>
  <c r="X164" i="1"/>
  <c r="CF164" i="1" s="1"/>
  <c r="X488" i="1"/>
  <c r="CF488" i="1" s="1"/>
  <c r="X420" i="1"/>
  <c r="CF420" i="1" s="1"/>
  <c r="X97" i="1"/>
  <c r="CF97" i="1" s="1"/>
  <c r="X274" i="1"/>
  <c r="CF274" i="1" s="1"/>
  <c r="X475" i="1"/>
  <c r="CF475" i="1" s="1"/>
  <c r="X130" i="1"/>
  <c r="CF130" i="1" s="1"/>
  <c r="X72" i="1"/>
  <c r="CF72" i="1" s="1"/>
  <c r="X424" i="1"/>
  <c r="CF424" i="1" s="1"/>
  <c r="X360" i="1"/>
  <c r="CF360" i="1" s="1"/>
  <c r="X402" i="1"/>
  <c r="CF402" i="1" s="1"/>
  <c r="X511" i="1"/>
  <c r="CF511" i="1" s="1"/>
  <c r="X165" i="1"/>
  <c r="CF165" i="1" s="1"/>
  <c r="X341" i="1"/>
  <c r="CF341" i="1" s="1"/>
  <c r="X344" i="1"/>
  <c r="CF344" i="1" s="1"/>
  <c r="X105" i="1"/>
  <c r="CF105" i="1" s="1"/>
  <c r="X442" i="1"/>
  <c r="CF442" i="1" s="1"/>
  <c r="X290" i="1"/>
  <c r="CF290" i="1" s="1"/>
  <c r="X211" i="1"/>
  <c r="CF211" i="1" s="1"/>
  <c r="X123" i="1"/>
  <c r="CF123" i="1" s="1"/>
  <c r="X487" i="1"/>
  <c r="CF487" i="1" s="1"/>
  <c r="X457" i="1"/>
  <c r="CF457" i="1" s="1"/>
  <c r="X193" i="1"/>
  <c r="CF193" i="1" s="1"/>
  <c r="X508" i="1"/>
  <c r="CF508" i="1" s="1"/>
  <c r="X129" i="1"/>
  <c r="CF129" i="1" s="1"/>
  <c r="X161" i="1"/>
  <c r="CF161" i="1" s="1"/>
  <c r="X246" i="1"/>
  <c r="CF246" i="1" s="1"/>
  <c r="X361" i="1"/>
  <c r="CF361" i="1" s="1"/>
  <c r="X112" i="1"/>
  <c r="CF112" i="1" s="1"/>
  <c r="X495" i="1"/>
  <c r="CF495" i="1" s="1"/>
  <c r="X204" i="1"/>
  <c r="CF204" i="1" s="1"/>
  <c r="X20" i="1"/>
  <c r="CF20" i="1" s="1"/>
  <c r="X354" i="1"/>
  <c r="CF354" i="1" s="1"/>
  <c r="X12" i="1"/>
  <c r="CF12" i="1" s="1"/>
  <c r="X282" i="1"/>
  <c r="CF282" i="1" s="1"/>
  <c r="X410" i="1"/>
  <c r="CF410" i="1" s="1"/>
  <c r="X173" i="1"/>
  <c r="CF173" i="1" s="1"/>
  <c r="X351" i="1"/>
  <c r="CF351" i="1" s="1"/>
  <c r="X180" i="1"/>
  <c r="CF180" i="1" s="1"/>
  <c r="X242" i="1"/>
  <c r="CF242" i="1" s="1"/>
  <c r="X117" i="1"/>
  <c r="CF117" i="1" s="1"/>
  <c r="X292" i="1"/>
  <c r="CF292" i="1" s="1"/>
  <c r="X362" i="1"/>
  <c r="CF362" i="1" s="1"/>
  <c r="X300" i="1"/>
  <c r="CF300" i="1" s="1"/>
  <c r="X197" i="1"/>
  <c r="CF197" i="1" s="1"/>
  <c r="X208" i="1"/>
  <c r="CF208" i="1" s="1"/>
  <c r="X308" i="1"/>
  <c r="CF308" i="1" s="1"/>
  <c r="X98" i="1"/>
  <c r="CF98" i="1" s="1"/>
  <c r="X298" i="1"/>
  <c r="CF298" i="1" s="1"/>
  <c r="X386" i="1"/>
  <c r="CF386" i="1" s="1"/>
  <c r="X277" i="1"/>
  <c r="CF277" i="1" s="1"/>
  <c r="X58" i="1"/>
  <c r="CF58" i="1" s="1"/>
  <c r="X494" i="1"/>
  <c r="CF494" i="1" s="1"/>
  <c r="X342" i="1"/>
  <c r="CF342" i="1" s="1"/>
  <c r="X24" i="1"/>
  <c r="CF24" i="1" s="1"/>
  <c r="X93" i="1"/>
  <c r="CF93" i="1" s="1"/>
  <c r="X137" i="1"/>
  <c r="CF137" i="1" s="1"/>
  <c r="X60" i="1"/>
  <c r="CF60" i="1" s="1"/>
  <c r="X492" i="1"/>
  <c r="CF492" i="1" s="1"/>
  <c r="X496" i="1"/>
  <c r="CF496" i="1" s="1"/>
  <c r="X281" i="1"/>
  <c r="CF281" i="1" s="1"/>
  <c r="X476" i="1"/>
  <c r="CF476" i="1" s="1"/>
  <c r="X16" i="1"/>
  <c r="CF16" i="1" s="1"/>
  <c r="X293" i="1"/>
  <c r="CF293" i="1" s="1"/>
  <c r="X273" i="1"/>
  <c r="CF273" i="1" s="1"/>
  <c r="X333" i="1"/>
  <c r="CF333" i="1" s="1"/>
  <c r="X53" i="1"/>
  <c r="CF53" i="1" s="1"/>
  <c r="X69" i="1"/>
  <c r="CF69" i="1" s="1"/>
  <c r="X116" i="1"/>
  <c r="CF116" i="1" s="1"/>
  <c r="X388" i="1"/>
  <c r="CF388" i="1" s="1"/>
  <c r="X456" i="1"/>
  <c r="CF456" i="1" s="1"/>
  <c r="X35" i="1"/>
  <c r="CF35" i="1" s="1"/>
  <c r="X418" i="1"/>
  <c r="CF418" i="1" s="1"/>
  <c r="X512" i="1"/>
  <c r="CF512" i="1" s="1"/>
  <c r="X109" i="1"/>
  <c r="CF109" i="1" s="1"/>
  <c r="X218" i="1"/>
  <c r="CF218" i="1" s="1"/>
  <c r="X177" i="1"/>
  <c r="CF177" i="1" s="1"/>
  <c r="X363" i="1"/>
  <c r="CF363" i="1" s="1"/>
  <c r="X426" i="1"/>
  <c r="CF426" i="1" s="1"/>
  <c r="X176" i="1"/>
  <c r="CF176" i="1" s="1"/>
  <c r="X371" i="1"/>
  <c r="CF371" i="1" s="1"/>
  <c r="X33" i="1"/>
  <c r="CF33" i="1" s="1"/>
  <c r="X115" i="1"/>
  <c r="CF115" i="1" s="1"/>
  <c r="X121" i="1"/>
  <c r="CF121" i="1" s="1"/>
  <c r="X326" i="1"/>
  <c r="CF326" i="1" s="1"/>
  <c r="X352" i="1"/>
  <c r="CF352" i="1" s="1"/>
  <c r="X83" i="1"/>
  <c r="CF83" i="1" s="1"/>
  <c r="X337" i="1"/>
  <c r="CF337" i="1" s="1"/>
  <c r="X460" i="1"/>
  <c r="CF460" i="1" s="1"/>
  <c r="X296" i="1"/>
  <c r="CF296" i="1" s="1"/>
  <c r="X346" i="1"/>
  <c r="CF346" i="1" s="1"/>
  <c r="X145" i="1"/>
  <c r="CF145" i="1" s="1"/>
  <c r="X38" i="1"/>
  <c r="CF38" i="1" s="1"/>
  <c r="X101" i="1"/>
  <c r="CF101" i="1" s="1"/>
  <c r="X316" i="1"/>
  <c r="CF316" i="1" s="1"/>
  <c r="X436" i="1"/>
  <c r="CF436" i="1" s="1"/>
  <c r="X120" i="1"/>
  <c r="CF120" i="1" s="1"/>
  <c r="X9" i="1"/>
  <c r="CF9" i="1" s="1"/>
  <c r="X404" i="1"/>
  <c r="CF404" i="1" s="1"/>
  <c r="X486" i="1"/>
  <c r="CF486" i="1" s="1"/>
  <c r="X289" i="1"/>
  <c r="CF289" i="1" s="1"/>
  <c r="X77" i="1"/>
  <c r="CF77" i="1" s="1"/>
  <c r="X7" i="1"/>
  <c r="CF7" i="1" s="1"/>
  <c r="X318" i="1"/>
  <c r="CF318" i="1" s="1"/>
  <c r="X455" i="1"/>
  <c r="CF455" i="1" s="1"/>
  <c r="X348" i="1"/>
  <c r="CF348" i="1" s="1"/>
  <c r="X470" i="1"/>
  <c r="CF470" i="1" s="1"/>
  <c r="X61" i="1"/>
  <c r="CF61" i="1" s="1"/>
  <c r="X504" i="1"/>
  <c r="CF504" i="1" s="1"/>
  <c r="X441" i="1"/>
  <c r="CF441" i="1" s="1"/>
  <c r="X156" i="1"/>
  <c r="CF156" i="1" s="1"/>
  <c r="X36" i="1"/>
  <c r="CF36" i="1" s="1"/>
  <c r="X44" i="1"/>
  <c r="CF44" i="1" s="1"/>
  <c r="X10" i="1"/>
  <c r="CF10" i="1" s="1"/>
  <c r="X42" i="1"/>
  <c r="CF42" i="1" s="1"/>
  <c r="X133" i="1"/>
  <c r="CF133" i="1" s="1"/>
  <c r="X91" i="1"/>
  <c r="CF91" i="1" s="1"/>
  <c r="X423" i="1"/>
  <c r="CF423" i="1" s="1"/>
  <c r="X32" i="1"/>
  <c r="CF32" i="1" s="1"/>
  <c r="X422" i="1"/>
  <c r="CF422" i="1" s="1"/>
  <c r="X103" i="1"/>
  <c r="CF103" i="1" s="1"/>
  <c r="X85" i="1"/>
  <c r="CF85" i="1" s="1"/>
  <c r="X301" i="1"/>
  <c r="CF301" i="1" s="1"/>
  <c r="X114" i="1"/>
  <c r="CF114" i="1" s="1"/>
  <c r="BG7" i="1"/>
  <c r="I31" i="3" s="1"/>
  <c r="X215" i="1"/>
  <c r="CF215" i="1" s="1"/>
  <c r="X136" i="1"/>
  <c r="CF136" i="1" s="1"/>
  <c r="X451" i="1"/>
  <c r="CF451" i="1" s="1"/>
  <c r="X432" i="1"/>
  <c r="CF432" i="1" s="1"/>
  <c r="X31" i="1"/>
  <c r="CF31" i="1" s="1"/>
  <c r="X359" i="1"/>
  <c r="CF359" i="1" s="1"/>
  <c r="X210" i="1"/>
  <c r="CF210" i="1" s="1"/>
  <c r="X140" i="1"/>
  <c r="CF140" i="1" s="1"/>
  <c r="X102" i="1"/>
  <c r="CF102" i="1" s="1"/>
  <c r="X29" i="1"/>
  <c r="CF29" i="1" s="1"/>
  <c r="X427" i="1"/>
  <c r="CF427" i="1" s="1"/>
  <c r="X141" i="1"/>
  <c r="CF141" i="1" s="1"/>
  <c r="X99" i="1"/>
  <c r="CF99" i="1" s="1"/>
  <c r="X500" i="1"/>
  <c r="CF500" i="1" s="1"/>
  <c r="X148" i="1"/>
  <c r="CF148" i="1" s="1"/>
  <c r="X474" i="1"/>
  <c r="CF474" i="1" s="1"/>
  <c r="X356" i="1"/>
  <c r="CF356" i="1" s="1"/>
  <c r="X313" i="1"/>
  <c r="CF313" i="1" s="1"/>
  <c r="X467" i="1"/>
  <c r="CF467" i="1" s="1"/>
  <c r="X321" i="1"/>
  <c r="CF321" i="1" s="1"/>
  <c r="X339" i="1"/>
  <c r="CF339" i="1" s="1"/>
  <c r="X285" i="1"/>
  <c r="CF285" i="1" s="1"/>
  <c r="X412" i="1"/>
  <c r="CF412" i="1" s="1"/>
  <c r="X131" i="1"/>
  <c r="CF131" i="1" s="1"/>
  <c r="X201" i="1"/>
  <c r="CF201" i="1" s="1"/>
  <c r="X45" i="1"/>
  <c r="CF45" i="1" s="1"/>
  <c r="X13" i="1"/>
  <c r="CF13" i="1" s="1"/>
  <c r="X183" i="1"/>
  <c r="CF183" i="1" s="1"/>
  <c r="X484" i="1"/>
  <c r="CF484" i="1" s="1"/>
  <c r="X124" i="1"/>
  <c r="CF124" i="1" s="1"/>
  <c r="X179" i="1"/>
  <c r="CF179" i="1" s="1"/>
  <c r="X56" i="1"/>
  <c r="CF56" i="1" s="1"/>
  <c r="X234" i="1"/>
  <c r="CF234" i="1" s="1"/>
  <c r="X297" i="1"/>
  <c r="CF297" i="1" s="1"/>
  <c r="X163" i="1"/>
  <c r="CF163" i="1" s="1"/>
  <c r="X181" i="1"/>
  <c r="CF181" i="1" s="1"/>
  <c r="X283" i="1"/>
  <c r="CF283" i="1" s="1"/>
  <c r="X199" i="1"/>
  <c r="CF199" i="1" s="1"/>
  <c r="X146" i="1"/>
  <c r="CF146" i="1" s="1"/>
  <c r="X194" i="1"/>
  <c r="CF194" i="1" s="1"/>
  <c r="X80" i="1"/>
  <c r="CF80" i="1" s="1"/>
  <c r="X355" i="1"/>
  <c r="CF355" i="1" s="1"/>
  <c r="X417" i="1"/>
  <c r="CF417" i="1" s="1"/>
  <c r="X231" i="1"/>
  <c r="CF231" i="1" s="1"/>
  <c r="X190" i="1"/>
  <c r="CF190" i="1" s="1"/>
  <c r="X67" i="1"/>
  <c r="CF67" i="1" s="1"/>
  <c r="X493" i="1"/>
  <c r="CF493" i="1" s="1"/>
  <c r="X357" i="1"/>
  <c r="CF357" i="1" s="1"/>
  <c r="X66" i="1"/>
  <c r="CF66" i="1" s="1"/>
  <c r="X383" i="1"/>
  <c r="CF383" i="1" s="1"/>
  <c r="X256" i="1"/>
  <c r="CF256" i="1" s="1"/>
  <c r="X50" i="1"/>
  <c r="CF50" i="1" s="1"/>
  <c r="X373" i="1"/>
  <c r="CF373" i="1" s="1"/>
  <c r="X433" i="1"/>
  <c r="CF433" i="1" s="1"/>
  <c r="X497" i="1"/>
  <c r="CF497" i="1" s="1"/>
  <c r="X90" i="1"/>
  <c r="CF90" i="1" s="1"/>
  <c r="X236" i="1"/>
  <c r="CF236" i="1" s="1"/>
  <c r="X142" i="1"/>
  <c r="CF142" i="1" s="1"/>
  <c r="X405" i="1"/>
  <c r="CF405" i="1" s="1"/>
  <c r="X276" i="1"/>
  <c r="CF276" i="1" s="1"/>
  <c r="X138" i="1"/>
  <c r="CF138" i="1" s="1"/>
  <c r="X287" i="1"/>
  <c r="CF287" i="1" s="1"/>
  <c r="X472" i="1"/>
  <c r="CF472" i="1" s="1"/>
  <c r="X463" i="1"/>
  <c r="CF463" i="1" s="1"/>
  <c r="X270" i="1"/>
  <c r="CF270" i="1" s="1"/>
  <c r="X443" i="1"/>
  <c r="CF443" i="1" s="1"/>
  <c r="X52" i="1"/>
  <c r="CF52" i="1" s="1"/>
  <c r="X336" i="1"/>
  <c r="CF336" i="1" s="1"/>
  <c r="X367" i="1"/>
  <c r="CF367" i="1" s="1"/>
  <c r="X286" i="1"/>
  <c r="CF286" i="1" s="1"/>
  <c r="X409" i="1"/>
  <c r="CF409" i="1" s="1"/>
  <c r="X446" i="1"/>
  <c r="CF446" i="1" s="1"/>
  <c r="X375" i="1"/>
  <c r="CF375" i="1" s="1"/>
  <c r="X230" i="1"/>
  <c r="CF230" i="1" s="1"/>
  <c r="X378" i="1"/>
  <c r="CF378" i="1" s="1"/>
  <c r="X104" i="1"/>
  <c r="CF104" i="1" s="1"/>
  <c r="X174" i="1"/>
  <c r="CF174" i="1" s="1"/>
  <c r="X262" i="1"/>
  <c r="CF262" i="1" s="1"/>
  <c r="X73" i="1"/>
  <c r="CF73" i="1" s="1"/>
  <c r="X150" i="1"/>
  <c r="CF150" i="1" s="1"/>
  <c r="X54" i="1"/>
  <c r="CF54" i="1" s="1"/>
  <c r="X47" i="1"/>
  <c r="CF47" i="1" s="1"/>
  <c r="X331" i="1"/>
  <c r="CF331" i="1" s="1"/>
  <c r="X338" i="1"/>
  <c r="CF338" i="1" s="1"/>
  <c r="X473" i="1"/>
  <c r="CF473" i="1" s="1"/>
  <c r="X345" i="1"/>
  <c r="CF345" i="1" s="1"/>
  <c r="X232" i="1"/>
  <c r="CF232" i="1" s="1"/>
  <c r="X485" i="1"/>
  <c r="CF485" i="1" s="1"/>
  <c r="X229" i="1"/>
  <c r="CF229" i="1" s="1"/>
  <c r="X254" i="1"/>
  <c r="CF254" i="1" s="1"/>
  <c r="X127" i="1"/>
  <c r="CF127" i="1" s="1"/>
  <c r="X501" i="1"/>
  <c r="CF501" i="1" s="1"/>
  <c r="X434" i="1"/>
  <c r="CF434" i="1" s="1"/>
  <c r="X94" i="1"/>
  <c r="CF94" i="1" s="1"/>
  <c r="X126" i="1"/>
  <c r="CF126" i="1" s="1"/>
  <c r="X445" i="1"/>
  <c r="CF445" i="1" s="1"/>
  <c r="X376" i="1"/>
  <c r="CF376" i="1" s="1"/>
  <c r="X252" i="1"/>
  <c r="CF252" i="1" s="1"/>
  <c r="X366" i="1"/>
  <c r="CF366" i="1" s="1"/>
  <c r="X96" i="1"/>
  <c r="CF96" i="1" s="1"/>
  <c r="X421" i="1"/>
  <c r="CF421" i="1" s="1"/>
  <c r="X513" i="1"/>
  <c r="CF513" i="1" s="1"/>
  <c r="X259" i="1"/>
  <c r="CF259" i="1" s="1"/>
  <c r="X275" i="1"/>
  <c r="CF275" i="1" s="1"/>
  <c r="X76" i="1"/>
  <c r="CF76" i="1" s="1"/>
  <c r="X224" i="1"/>
  <c r="CF224" i="1" s="1"/>
  <c r="X267" i="1"/>
  <c r="CF267" i="1" s="1"/>
  <c r="X280" i="1"/>
  <c r="CF280" i="1" s="1"/>
  <c r="X477" i="1"/>
  <c r="CF477" i="1" s="1"/>
  <c r="X481" i="1"/>
  <c r="CF481" i="1" s="1"/>
  <c r="X212" i="1"/>
  <c r="CF212" i="1" s="1"/>
  <c r="X268" i="1"/>
  <c r="CF268" i="1" s="1"/>
  <c r="X162" i="1"/>
  <c r="CF162" i="1" s="1"/>
  <c r="X350" i="1"/>
  <c r="CF350" i="1" s="1"/>
  <c r="X453" i="1"/>
  <c r="CF453" i="1" s="1"/>
  <c r="X41" i="1"/>
  <c r="CF41" i="1" s="1"/>
  <c r="X506" i="1"/>
  <c r="CF506" i="1" s="1"/>
  <c r="X329" i="1"/>
  <c r="CF329" i="1" s="1"/>
  <c r="X450" i="1"/>
  <c r="CF450" i="1" s="1"/>
  <c r="X299" i="1"/>
  <c r="CF299" i="1" s="1"/>
  <c r="X88" i="1"/>
  <c r="CF88" i="1" s="1"/>
  <c r="X151" i="1"/>
  <c r="CF151" i="1" s="1"/>
  <c r="X207" i="1"/>
  <c r="CF207" i="1" s="1"/>
  <c r="X325" i="1"/>
  <c r="CF325" i="1" s="1"/>
  <c r="X100" i="1"/>
  <c r="CF100" i="1" s="1"/>
  <c r="X170" i="1"/>
  <c r="CF170" i="1" s="1"/>
  <c r="X240" i="1"/>
  <c r="CF240" i="1" s="1"/>
  <c r="X291" i="1"/>
  <c r="CF291" i="1" s="1"/>
  <c r="X365" i="1"/>
  <c r="CF365" i="1" s="1"/>
  <c r="X279" i="1"/>
  <c r="CF279" i="1" s="1"/>
  <c r="X203" i="1"/>
  <c r="CF203" i="1" s="1"/>
  <c r="X389" i="1"/>
  <c r="CF389" i="1" s="1"/>
  <c r="X469" i="1"/>
  <c r="CF469" i="1" s="1"/>
  <c r="X147" i="1"/>
  <c r="CF147" i="1" s="1"/>
  <c r="X171" i="1"/>
  <c r="CF171" i="1" s="1"/>
  <c r="X251" i="1"/>
  <c r="CF251" i="1" s="1"/>
  <c r="X385" i="1"/>
  <c r="CF385" i="1" s="1"/>
  <c r="X465" i="1"/>
  <c r="CF465" i="1" s="1"/>
  <c r="X271" i="1"/>
  <c r="CF271" i="1" s="1"/>
  <c r="X393" i="1"/>
  <c r="CF393" i="1" s="1"/>
  <c r="X498" i="1"/>
  <c r="CF498" i="1" s="1"/>
  <c r="X429" i="1"/>
  <c r="CF429" i="1" s="1"/>
  <c r="X214" i="1"/>
  <c r="CF214" i="1" s="1"/>
  <c r="X34" i="1"/>
  <c r="CF34" i="1" s="1"/>
  <c r="X425" i="1"/>
  <c r="CF425" i="1" s="1"/>
  <c r="X358" i="1"/>
  <c r="CF358" i="1" s="1"/>
  <c r="X466" i="1"/>
  <c r="CF466" i="1" s="1"/>
  <c r="X107" i="1"/>
  <c r="CF107" i="1" s="1"/>
  <c r="X303" i="1"/>
  <c r="CF303" i="1" s="1"/>
  <c r="X374" i="1"/>
  <c r="CF374" i="1" s="1"/>
  <c r="X63" i="1"/>
  <c r="CF63" i="1" s="1"/>
  <c r="X502" i="1"/>
  <c r="CF502" i="1" s="1"/>
  <c r="X92" i="1"/>
  <c r="CF92" i="1" s="1"/>
  <c r="X399" i="1"/>
  <c r="CF399" i="1" s="1"/>
  <c r="X26" i="1"/>
  <c r="CF26" i="1" s="1"/>
  <c r="X315" i="1"/>
  <c r="CF315" i="1" s="1"/>
  <c r="X505" i="1"/>
  <c r="CF505" i="1" s="1"/>
  <c r="X84" i="1"/>
  <c r="CF84" i="1" s="1"/>
  <c r="X349" i="1"/>
  <c r="CF349" i="1" s="1"/>
  <c r="X219" i="1"/>
  <c r="CF219" i="1" s="1"/>
  <c r="X454" i="1"/>
  <c r="CF454" i="1" s="1"/>
  <c r="X223" i="1"/>
  <c r="CF223" i="1" s="1"/>
  <c r="X307" i="1"/>
  <c r="CF307" i="1" s="1"/>
  <c r="X295" i="1"/>
  <c r="CF295" i="1" s="1"/>
  <c r="X255" i="1"/>
  <c r="CF255" i="1" s="1"/>
  <c r="X110" i="1"/>
  <c r="CF110" i="1" s="1"/>
  <c r="X70" i="1"/>
  <c r="CF70" i="1" s="1"/>
  <c r="X407" i="1"/>
  <c r="CF407" i="1" s="1"/>
  <c r="X155" i="1"/>
  <c r="CF155" i="1" s="1"/>
  <c r="X228" i="1"/>
  <c r="CF228" i="1" s="1"/>
  <c r="X64" i="1"/>
  <c r="CF64" i="1" s="1"/>
  <c r="X216" i="1"/>
  <c r="CF216" i="1" s="1"/>
  <c r="X209" i="1"/>
  <c r="CF209" i="1" s="1"/>
  <c r="X166" i="1"/>
  <c r="CF166" i="1" s="1"/>
  <c r="X158" i="1"/>
  <c r="CF158" i="1" s="1"/>
  <c r="X401" i="1"/>
  <c r="CF401" i="1" s="1"/>
  <c r="X248" i="1"/>
  <c r="CF248" i="1" s="1"/>
  <c r="X263" i="1"/>
  <c r="CF263" i="1" s="1"/>
  <c r="X119" i="1"/>
  <c r="CF119" i="1" s="1"/>
  <c r="X21" i="1"/>
  <c r="CF21" i="1" s="1"/>
  <c r="X227" i="1"/>
  <c r="CF227" i="1" s="1"/>
  <c r="X23" i="1"/>
  <c r="CF23" i="1" s="1"/>
  <c r="X222" i="1"/>
  <c r="CF222" i="1" s="1"/>
  <c r="X118" i="1"/>
  <c r="CF118" i="1" s="1"/>
  <c r="X134" i="1"/>
  <c r="CF134" i="1" s="1"/>
  <c r="X311" i="1"/>
  <c r="CF311" i="1" s="1"/>
  <c r="X235" i="1"/>
  <c r="CF235" i="1" s="1"/>
  <c r="X206" i="1"/>
  <c r="CF206" i="1" s="1"/>
  <c r="X260" i="1"/>
  <c r="CF260" i="1" s="1"/>
  <c r="X437" i="1"/>
  <c r="CF437" i="1" s="1"/>
  <c r="X86" i="1"/>
  <c r="CF86" i="1" s="1"/>
  <c r="X221" i="1"/>
  <c r="CF221" i="1" s="1"/>
  <c r="X415" i="1"/>
  <c r="CF415" i="1" s="1"/>
  <c r="X509" i="1"/>
  <c r="CF509" i="1" s="1"/>
  <c r="X332" i="1"/>
  <c r="CF332" i="1" s="1"/>
  <c r="X220" i="1"/>
  <c r="CF220" i="1" s="1"/>
  <c r="X154" i="1"/>
  <c r="CF154" i="1" s="1"/>
  <c r="X75" i="1"/>
  <c r="CF75" i="1" s="1"/>
  <c r="X178" i="1"/>
  <c r="CF178" i="1" s="1"/>
  <c r="X510" i="1"/>
  <c r="CF510" i="1" s="1"/>
  <c r="X319" i="1"/>
  <c r="CF319" i="1" s="1"/>
  <c r="X449" i="1"/>
  <c r="CF449" i="1" s="1"/>
  <c r="X397" i="1"/>
  <c r="CF397" i="1" s="1"/>
  <c r="X48" i="1"/>
  <c r="CF48" i="1" s="1"/>
  <c r="X198" i="1"/>
  <c r="CF198" i="1" s="1"/>
  <c r="X78" i="1"/>
  <c r="CF78" i="1" s="1"/>
  <c r="X182" i="1"/>
  <c r="CF182" i="1" s="1"/>
  <c r="X111" i="1"/>
  <c r="CF111" i="1" s="1"/>
  <c r="X347" i="1"/>
  <c r="CF347" i="1" s="1"/>
  <c r="X381" i="1"/>
  <c r="CF381" i="1" s="1"/>
  <c r="X324" i="1"/>
  <c r="CF324" i="1" s="1"/>
  <c r="X340" i="1"/>
  <c r="CF340" i="1" s="1"/>
  <c r="X413" i="1"/>
  <c r="CF413" i="1" s="1"/>
  <c r="X82" i="1"/>
  <c r="CF82" i="1" s="1"/>
  <c r="X444" i="1"/>
  <c r="CF444" i="1" s="1"/>
  <c r="X187" i="1"/>
  <c r="CF187" i="1" s="1"/>
  <c r="X49" i="1"/>
  <c r="CF49" i="1" s="1"/>
  <c r="X284" i="1"/>
  <c r="CF284" i="1" s="1"/>
  <c r="X489" i="1"/>
  <c r="CF489" i="1" s="1"/>
  <c r="X167" i="1"/>
  <c r="CF167" i="1" s="1"/>
  <c r="X202" i="1"/>
  <c r="CF202" i="1" s="1"/>
  <c r="X186" i="1"/>
  <c r="CF186" i="1" s="1"/>
  <c r="X175" i="1"/>
  <c r="CF175" i="1" s="1"/>
  <c r="X377" i="1"/>
  <c r="CF377" i="1" s="1"/>
  <c r="X461" i="1"/>
  <c r="CF461" i="1" s="1"/>
  <c r="X264" i="1"/>
  <c r="CF264" i="1" s="1"/>
  <c r="X272" i="1"/>
  <c r="CF272" i="1" s="1"/>
  <c r="CF514" i="1" l="1"/>
  <c r="CD5" i="1"/>
  <c r="BC6" i="1"/>
  <c r="I26" i="3" s="1"/>
</calcChain>
</file>

<file path=xl/sharedStrings.xml><?xml version="1.0" encoding="utf-8"?>
<sst xmlns="http://schemas.openxmlformats.org/spreadsheetml/2006/main" count="128" uniqueCount="79">
  <si>
    <t>gender</t>
  </si>
  <si>
    <t>men</t>
  </si>
  <si>
    <t>age</t>
  </si>
  <si>
    <t>felid of work</t>
  </si>
  <si>
    <t>health</t>
  </si>
  <si>
    <t>construction</t>
  </si>
  <si>
    <t>teaching</t>
  </si>
  <si>
    <t>it</t>
  </si>
  <si>
    <t>general work</t>
  </si>
  <si>
    <t>agriculture</t>
  </si>
  <si>
    <t>highschool</t>
  </si>
  <si>
    <t>college</t>
  </si>
  <si>
    <t>university</t>
  </si>
  <si>
    <t>techincal</t>
  </si>
  <si>
    <t>other</t>
  </si>
  <si>
    <t>education</t>
  </si>
  <si>
    <t>kids</t>
  </si>
  <si>
    <t>cars</t>
  </si>
  <si>
    <t>income</t>
  </si>
  <si>
    <t>eluru</t>
  </si>
  <si>
    <t>vijayawada</t>
  </si>
  <si>
    <t>hanuman junction</t>
  </si>
  <si>
    <t>vizag</t>
  </si>
  <si>
    <t>srikakulam</t>
  </si>
  <si>
    <t>tirupathi</t>
  </si>
  <si>
    <t>anathapur</t>
  </si>
  <si>
    <t>banglore</t>
  </si>
  <si>
    <t>chennai</t>
  </si>
  <si>
    <t>hyderabad</t>
  </si>
  <si>
    <t>america</t>
  </si>
  <si>
    <t>japan</t>
  </si>
  <si>
    <t>china</t>
  </si>
  <si>
    <t>area</t>
  </si>
  <si>
    <t>value of house</t>
  </si>
  <si>
    <t>mortage left</t>
  </si>
  <si>
    <t>cars value</t>
  </si>
  <si>
    <t>left to pay on cars</t>
  </si>
  <si>
    <t xml:space="preserve">debts </t>
  </si>
  <si>
    <t>investments</t>
  </si>
  <si>
    <t>values of the person</t>
  </si>
  <si>
    <t>value of the debts</t>
  </si>
  <si>
    <t>net worth</t>
  </si>
  <si>
    <t>Column1</t>
  </si>
  <si>
    <t>Column2</t>
  </si>
  <si>
    <t>Column3</t>
  </si>
  <si>
    <t>women</t>
  </si>
  <si>
    <t xml:space="preserve">number of men </t>
  </si>
  <si>
    <t>number of women</t>
  </si>
  <si>
    <t>average age</t>
  </si>
  <si>
    <t xml:space="preserve">general work </t>
  </si>
  <si>
    <t>number of teaching</t>
  </si>
  <si>
    <t>number of agriculture</t>
  </si>
  <si>
    <t xml:space="preserve">number of general work </t>
  </si>
  <si>
    <t>number of construction</t>
  </si>
  <si>
    <t>number of health</t>
  </si>
  <si>
    <t>number of it</t>
  </si>
  <si>
    <t>average of income</t>
  </si>
  <si>
    <t>average value of one care</t>
  </si>
  <si>
    <t>debt amount</t>
  </si>
  <si>
    <t xml:space="preserve">number of people with debt greater than x </t>
  </si>
  <si>
    <t>percentage left to pay</t>
  </si>
  <si>
    <t xml:space="preserve">less than </t>
  </si>
  <si>
    <t>number of persons that have more than x% left on the mortgage</t>
  </si>
  <si>
    <t>average of the area</t>
  </si>
  <si>
    <t>generalwork</t>
  </si>
  <si>
    <t>%percentage of people having higher debts than there yearly income</t>
  </si>
  <si>
    <t>average age of people with a networth higher than income</t>
  </si>
  <si>
    <t>Average Age</t>
  </si>
  <si>
    <t>Teaching</t>
  </si>
  <si>
    <t>Number of men vs Number of women</t>
  </si>
  <si>
    <t>Number of persons in each sector</t>
  </si>
  <si>
    <t>Average Income</t>
  </si>
  <si>
    <t>Average value of a car</t>
  </si>
  <si>
    <t>Number of persons debts with higher than x</t>
  </si>
  <si>
    <t>The number of persons having less than amount on mortage</t>
  </si>
  <si>
    <t>America</t>
  </si>
  <si>
    <t>hanuman Junction</t>
  </si>
  <si>
    <t>Average Income Per Territory</t>
  </si>
  <si>
    <t>Average income per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</si>
</sst>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1" fontId="0" fillId="0" borderId="7" xfId="0" applyNumberFormat="1" applyBorder="1"/>
    <xf numFmtId="0" fontId="0" fillId="0" borderId="2" xfId="0" applyFill="1" applyBorder="1"/>
    <xf numFmtId="0" fontId="0" fillId="0" borderId="3" xfId="0" applyFill="1" applyBorder="1"/>
    <xf numFmtId="1" fontId="0" fillId="0" borderId="1" xfId="0" applyNumberFormat="1" applyBorder="1"/>
    <xf numFmtId="164" fontId="0" fillId="0" borderId="0" xfId="0" applyNumberFormat="1" applyBorder="1"/>
    <xf numFmtId="0" fontId="0" fillId="0" borderId="7" xfId="0" applyFill="1" applyBorder="1"/>
    <xf numFmtId="0" fontId="0" fillId="0" borderId="4" xfId="0" applyFill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3" xfId="0" applyNumberFormat="1" applyFill="1" applyBorder="1"/>
    <xf numFmtId="9" fontId="0" fillId="0" borderId="0" xfId="2" applyFont="1" applyBorder="1"/>
    <xf numFmtId="9" fontId="0" fillId="0" borderId="0" xfId="2" applyFont="1" applyFill="1" applyBorder="1"/>
    <xf numFmtId="0" fontId="0" fillId="0" borderId="5" xfId="0" applyFill="1" applyBorder="1"/>
    <xf numFmtId="0" fontId="0" fillId="0" borderId="6" xfId="0" applyFill="1" applyBorder="1"/>
    <xf numFmtId="165" fontId="0" fillId="0" borderId="7" xfId="0" applyNumberFormat="1" applyFill="1" applyBorder="1"/>
    <xf numFmtId="165" fontId="0" fillId="0" borderId="1" xfId="0" applyNumberFormat="1" applyFill="1" applyBorder="1"/>
    <xf numFmtId="165" fontId="0" fillId="0" borderId="8" xfId="0" applyNumberFormat="1" applyFill="1" applyBorder="1"/>
    <xf numFmtId="165" fontId="0" fillId="0" borderId="7" xfId="1" applyNumberFormat="1" applyFont="1" applyFill="1" applyBorder="1"/>
    <xf numFmtId="9" fontId="0" fillId="0" borderId="4" xfId="2" applyFont="1" applyBorder="1"/>
    <xf numFmtId="3" fontId="0" fillId="0" borderId="0" xfId="0" applyNumberFormat="1" applyBorder="1"/>
    <xf numFmtId="0" fontId="0" fillId="0" borderId="8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Sheet3!$E$13:$H$13</c:f>
              <c:numCache>
                <c:formatCode>General</c:formatCode>
                <c:ptCount val="4"/>
                <c:pt idx="0">
                  <c:v>251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3-4399-9B5F-9C66172F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457072"/>
        <c:axId val="1248456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Sheet3!$E$14:$H$14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83-4399-9B5F-9C66172F365D}"/>
                  </c:ext>
                </c:extLst>
              </c15:ser>
            </c15:filteredBarSeries>
          </c:ext>
        </c:extLst>
      </c:barChart>
      <c:catAx>
        <c:axId val="12484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6240"/>
        <c:crosses val="autoZero"/>
        <c:auto val="1"/>
        <c:lblAlgn val="ctr"/>
        <c:lblOffset val="100"/>
        <c:noMultiLvlLbl val="0"/>
      </c:catAx>
      <c:valAx>
        <c:axId val="12484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Sheet3!$L$12:$W$12</c:f>
              <c:numCache>
                <c:formatCode>General</c:formatCode>
                <c:ptCount val="12"/>
                <c:pt idx="0">
                  <c:v>99</c:v>
                </c:pt>
                <c:pt idx="2">
                  <c:v>84</c:v>
                </c:pt>
                <c:pt idx="4">
                  <c:v>74</c:v>
                </c:pt>
                <c:pt idx="6">
                  <c:v>90</c:v>
                </c:pt>
                <c:pt idx="8">
                  <c:v>79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D-4BA1-BCF0-A4D3F4D4F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843856"/>
        <c:axId val="799844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Sheet3!$L$13:$W$13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5ED-4BA1-BCF0-A4D3F4D4F4A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Sheet3!$L$14:$W$14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D-4BA1-BCF0-A4D3F4D4F4AC}"/>
                  </c:ext>
                </c:extLst>
              </c15:ser>
            </c15:filteredBarSeries>
          </c:ext>
        </c:extLst>
      </c:barChart>
      <c:catAx>
        <c:axId val="7998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44688"/>
        <c:crosses val="autoZero"/>
        <c:auto val="1"/>
        <c:lblAlgn val="ctr"/>
        <c:lblOffset val="100"/>
        <c:noMultiLvlLbl val="0"/>
      </c:catAx>
      <c:valAx>
        <c:axId val="799844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98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Sheet3!$L$35:$W$35</c:f>
              <c:strCache>
                <c:ptCount val="11"/>
                <c:pt idx="0">
                  <c:v>Teaching</c:v>
                </c:pt>
                <c:pt idx="2">
                  <c:v>agriculture</c:v>
                </c:pt>
                <c:pt idx="4">
                  <c:v>general work </c:v>
                </c:pt>
                <c:pt idx="6">
                  <c:v>construction</c:v>
                </c:pt>
                <c:pt idx="8">
                  <c:v>health</c:v>
                </c:pt>
                <c:pt idx="10">
                  <c:v>it</c:v>
                </c:pt>
              </c:strCache>
            </c:strRef>
          </c:cat>
          <c:val>
            <c:numRef>
              <c:f>Sheet3!$L$36:$W$36</c:f>
              <c:numCache>
                <c:formatCode>"₹"\ #,##0.00</c:formatCode>
                <c:ptCount val="12"/>
                <c:pt idx="0">
                  <c:v>598191.66666666663</c:v>
                </c:pt>
                <c:pt idx="2">
                  <c:v>633092.22222222225</c:v>
                </c:pt>
                <c:pt idx="4">
                  <c:v>628189.97297297302</c:v>
                </c:pt>
                <c:pt idx="6">
                  <c:v>620322.26582278486</c:v>
                </c:pt>
                <c:pt idx="8">
                  <c:v>607189.96428571432</c:v>
                </c:pt>
                <c:pt idx="10">
                  <c:v>559590.96296296292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8-4B30-8E14-4F7BA42E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947504"/>
        <c:axId val="669946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Sheet3!$L$35:$W$35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agriculture</c:v>
                      </c:pt>
                      <c:pt idx="4">
                        <c:v>general work </c:v>
                      </c:pt>
                      <c:pt idx="6">
                        <c:v>construction</c:v>
                      </c:pt>
                      <c:pt idx="8">
                        <c:v>health</c:v>
                      </c:pt>
                      <c:pt idx="10">
                        <c:v>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Sheet3!$L$37:$W$37</c15:sqref>
                        </c15:formulaRef>
                      </c:ext>
                    </c:extLst>
                    <c:numCache>
                      <c:formatCode>"₹"\ #,##0.00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78-4B30-8E14-4F7BA42EB7BD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Sheet3!$L$35:$W$35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agriculture</c:v>
                      </c:pt>
                      <c:pt idx="4">
                        <c:v>general work </c:v>
                      </c:pt>
                      <c:pt idx="6">
                        <c:v>construction</c:v>
                      </c:pt>
                      <c:pt idx="8">
                        <c:v>health</c:v>
                      </c:pt>
                      <c:pt idx="10">
                        <c:v>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Sheet3!$L$38:$W$38</c15:sqref>
                        </c15:formulaRef>
                      </c:ext>
                    </c:extLst>
                    <c:numCache>
                      <c:formatCode>"₹"\ #,##0.00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8-4B30-8E14-4F7BA42EB7BD}"/>
                  </c:ext>
                </c:extLst>
              </c15:ser>
            </c15:filteredBarSeries>
          </c:ext>
        </c:extLst>
      </c:barChart>
      <c:catAx>
        <c:axId val="6699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46256"/>
        <c:crosses val="autoZero"/>
        <c:auto val="1"/>
        <c:lblAlgn val="ctr"/>
        <c:lblOffset val="100"/>
        <c:noMultiLvlLbl val="0"/>
      </c:catAx>
      <c:valAx>
        <c:axId val="669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14</xdr:row>
      <xdr:rowOff>22861</xdr:rowOff>
    </xdr:from>
    <xdr:to>
      <xdr:col>7</xdr:col>
      <xdr:colOff>594360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293BE-3B2C-442D-A29F-C764E5EE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14</xdr:row>
      <xdr:rowOff>7619</xdr:rowOff>
    </xdr:from>
    <xdr:to>
      <xdr:col>22</xdr:col>
      <xdr:colOff>595923</xdr:colOff>
      <xdr:row>32</xdr:row>
      <xdr:rowOff>146538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E55B5-C409-49E4-8731-0122B7DE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591670</xdr:colOff>
      <xdr:row>38</xdr:row>
      <xdr:rowOff>29309</xdr:rowOff>
    </xdr:from>
    <xdr:to>
      <xdr:col>22</xdr:col>
      <xdr:colOff>595923</xdr:colOff>
      <xdr:row>45</xdr:row>
      <xdr:rowOff>166077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3DC83A-B638-4633-BB8D-671077668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716B1-4051-4BA4-863B-3090F156E81C}" name="Table1" displayName="Table1" ref="E6:X513" totalsRowShown="0">
  <autoFilter ref="E6:X513" xr:uid="{C61716B1-4051-4BA4-863B-3090F156E81C}"/>
  <tableColumns count="20">
    <tableColumn id="1" xr3:uid="{ACE48710-DFB2-4722-A7D6-03E70CEDF46D}" name="gender">
      <calculatedColumnFormula>IF(D7=1,"men","women")</calculatedColumnFormula>
    </tableColumn>
    <tableColumn id="2" xr3:uid="{1745F796-B66C-438D-B1F9-F604B1722599}" name="age">
      <calculatedColumnFormula>RANDBETWEEN(25,45)</calculatedColumnFormula>
    </tableColumn>
    <tableColumn id="3" xr3:uid="{53D2D509-1B7B-45DD-B9D1-140A6A27B9B7}" name="Column1">
      <calculatedColumnFormula>RANDBETWEEN(1,6)</calculatedColumnFormula>
    </tableColumn>
    <tableColumn id="4" xr3:uid="{08915697-F74F-4062-AAF8-78A516817AA5}" name="felid of work">
      <calculatedColumnFormula>VLOOKUP(G7,$AK$7:$AL$12,2)</calculatedColumnFormula>
    </tableColumn>
    <tableColumn id="5" xr3:uid="{08F30BA1-7754-499D-83A8-6DC4CB7534AE}" name="Column2">
      <calculatedColumnFormula>RANDBETWEEN(1,6)</calculatedColumnFormula>
    </tableColumn>
    <tableColumn id="6" xr3:uid="{B0824A86-C8F2-49F6-8EBB-FF20B1CDB603}" name="education">
      <calculatedColumnFormula>VLOOKUP(I7,$AM$6:$AN$10,2)</calculatedColumnFormula>
    </tableColumn>
    <tableColumn id="7" xr3:uid="{7222313A-B9B6-473F-9ACC-F42F9DD0F600}" name="kids">
      <calculatedColumnFormula>RANDBETWEEN(1,4)</calculatedColumnFormula>
    </tableColumn>
    <tableColumn id="8" xr3:uid="{1CE0BEF8-4892-4268-8BFF-31DFC86FD7FB}" name="cars">
      <calculatedColumnFormula>RANDBETWEEN(1,2)</calculatedColumnFormula>
    </tableColumn>
    <tableColumn id="9" xr3:uid="{BA509CD8-0468-42D8-8443-055D3FC70905}" name="income">
      <calculatedColumnFormula>RANDBETWEEN(250000,978000)</calculatedColumnFormula>
    </tableColumn>
    <tableColumn id="10" xr3:uid="{6988039C-9309-4E05-BBFE-7B2C47625E6C}" name="Column3">
      <calculatedColumnFormula>RANDBETWEEN(1,14)</calculatedColumnFormula>
    </tableColumn>
    <tableColumn id="11" xr3:uid="{A3FD4566-1E7E-48A3-9638-77DD48EB6E96}" name="area">
      <calculatedColumnFormula>VLOOKUP(N7,$AL$16:$AM$28,2)</calculatedColumnFormula>
    </tableColumn>
    <tableColumn id="12" xr3:uid="{F0B96BF5-96F7-462E-952B-C2F62DBFA5D7}" name="value of house">
      <calculatedColumnFormula>M7*RANDBETWEEN(3,6)</calculatedColumnFormula>
    </tableColumn>
    <tableColumn id="13" xr3:uid="{F2E370BF-45CF-46AE-BB38-CA896330BA3D}" name="mortage left">
      <calculatedColumnFormula>RAND()*P7</calculatedColumnFormula>
    </tableColumn>
    <tableColumn id="14" xr3:uid="{AC360E5E-347E-4866-8F11-A559FDB51C89}" name="cars value">
      <calculatedColumnFormula>L7*RAND()*M7</calculatedColumnFormula>
    </tableColumn>
    <tableColumn id="15" xr3:uid="{20F0488D-070A-414A-98AE-30EFD31AF74D}" name="left to pay on cars">
      <calculatedColumnFormula>RANDBETWEEN(0,R7)</calculatedColumnFormula>
    </tableColumn>
    <tableColumn id="16" xr3:uid="{F668F95E-2751-4214-8D40-1057F46AF371}" name="debts ">
      <calculatedColumnFormula>RAND()*M7*2</calculatedColumnFormula>
    </tableColumn>
    <tableColumn id="17" xr3:uid="{EC6DA806-1295-4D8D-BBE4-CC3C4798FB53}" name="investments">
      <calculatedColumnFormula>RAND()*M7*1.5</calculatedColumnFormula>
    </tableColumn>
    <tableColumn id="18" xr3:uid="{250ADCA6-2262-44F7-BB62-277111C5E20E}" name="values of the person">
      <calculatedColumnFormula>P7+R7+U7</calculatedColumnFormula>
    </tableColumn>
    <tableColumn id="19" xr3:uid="{E00A9F62-CC73-4216-801D-8477080EADEA}" name="value of the debts">
      <calculatedColumnFormula>Q7+R7+S7</calculatedColumnFormula>
    </tableColumn>
    <tableColumn id="20" xr3:uid="{5AE79383-8DC5-471C-8B6C-588C8F4757AA}" name="net worth">
      <calculatedColumnFormula>V7-W7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462D-F117-4ED0-BA43-7E11003C0B6E}">
  <dimension ref="D4:CT514"/>
  <sheetViews>
    <sheetView tabSelected="1" topLeftCell="BK10" zoomScale="59" zoomScaleNormal="59" workbookViewId="0">
      <selection activeCell="CB58" sqref="CB58"/>
    </sheetView>
  </sheetViews>
  <sheetFormatPr defaultRowHeight="14.4"/>
  <cols>
    <col min="4" max="4" width="0" hidden="1" customWidth="1"/>
    <col min="5" max="5" width="9" customWidth="1"/>
    <col min="7" max="7" width="11.6640625" hidden="1" customWidth="1"/>
    <col min="8" max="8" width="13.5546875" customWidth="1"/>
    <col min="9" max="9" width="8.88671875" hidden="1" customWidth="1"/>
    <col min="10" max="10" width="11.21875" customWidth="1"/>
    <col min="13" max="13" width="9.109375" customWidth="1"/>
    <col min="14" max="14" width="0" hidden="1" customWidth="1"/>
    <col min="15" max="15" width="15.77734375" customWidth="1"/>
    <col min="16" max="16" width="15.109375" customWidth="1"/>
    <col min="17" max="17" width="13.5546875" customWidth="1"/>
    <col min="18" max="18" width="11.6640625" bestFit="1" customWidth="1"/>
    <col min="19" max="19" width="17.77734375" customWidth="1"/>
    <col min="21" max="21" width="16.6640625" bestFit="1" customWidth="1"/>
    <col min="22" max="22" width="19.88671875" customWidth="1"/>
    <col min="23" max="23" width="18.109375" customWidth="1"/>
    <col min="24" max="24" width="11.5546875" customWidth="1"/>
    <col min="29" max="29" width="14.109375" bestFit="1" customWidth="1"/>
    <col min="30" max="30" width="16.109375" bestFit="1" customWidth="1"/>
    <col min="31" max="35" width="16.109375" customWidth="1"/>
    <col min="37" max="40" width="0" hidden="1" customWidth="1"/>
    <col min="41" max="42" width="8.88671875" customWidth="1"/>
    <col min="43" max="43" width="18.88671875" bestFit="1" customWidth="1"/>
    <col min="44" max="44" width="21" bestFit="1" customWidth="1"/>
    <col min="45" max="45" width="24" bestFit="1" customWidth="1"/>
    <col min="46" max="46" width="22.6640625" bestFit="1" customWidth="1"/>
    <col min="47" max="47" width="16.6640625" bestFit="1" customWidth="1"/>
    <col min="48" max="48" width="12" bestFit="1" customWidth="1"/>
    <col min="49" max="49" width="18.33203125" bestFit="1" customWidth="1"/>
    <col min="50" max="50" width="14.109375" customWidth="1"/>
    <col min="51" max="51" width="25.88671875" bestFit="1" customWidth="1"/>
    <col min="52" max="53" width="14.109375" customWidth="1"/>
    <col min="54" max="54" width="41.109375" bestFit="1" customWidth="1"/>
    <col min="55" max="56" width="41.109375" customWidth="1"/>
    <col min="57" max="58" width="14.109375" customWidth="1"/>
    <col min="59" max="59" width="61.33203125" bestFit="1" customWidth="1"/>
    <col min="60" max="64" width="14.109375" customWidth="1"/>
    <col min="65" max="65" width="12" customWidth="1"/>
    <col min="66" max="66" width="17.21875" bestFit="1" customWidth="1"/>
    <col min="67" max="80" width="12" customWidth="1"/>
    <col min="81" max="81" width="66" customWidth="1"/>
    <col min="82" max="83" width="12" customWidth="1"/>
    <col min="84" max="84" width="54.77734375" customWidth="1"/>
    <col min="85" max="98" width="12" customWidth="1"/>
    <col min="99" max="99" width="10.88671875" bestFit="1" customWidth="1"/>
    <col min="100" max="100" width="13.88671875" bestFit="1" customWidth="1"/>
    <col min="101" max="101" width="12.5546875" bestFit="1" customWidth="1"/>
    <col min="102" max="107" width="8.88671875" customWidth="1"/>
  </cols>
  <sheetData>
    <row r="4" spans="4:98" ht="15" thickBot="1"/>
    <row r="5" spans="4:98" ht="15" thickBot="1">
      <c r="Z5" s="1"/>
      <c r="AA5" s="1"/>
      <c r="BH5" s="43" t="s">
        <v>63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5"/>
      <c r="CC5" s="4" t="s">
        <v>65</v>
      </c>
      <c r="CD5" s="32">
        <f ca="1">SUM(CC7:CC513)/COUNT(CC7:CC513)</f>
        <v>0.93096646942800787</v>
      </c>
      <c r="CF5" t="s">
        <v>66</v>
      </c>
    </row>
    <row r="6" spans="4:98">
      <c r="E6" t="s">
        <v>0</v>
      </c>
      <c r="F6" t="s">
        <v>2</v>
      </c>
      <c r="G6" t="s">
        <v>42</v>
      </c>
      <c r="H6" t="s">
        <v>3</v>
      </c>
      <c r="I6" t="s">
        <v>43</v>
      </c>
      <c r="J6" t="s">
        <v>15</v>
      </c>
      <c r="K6" t="s">
        <v>16</v>
      </c>
      <c r="L6" t="s">
        <v>17</v>
      </c>
      <c r="M6" t="s">
        <v>18</v>
      </c>
      <c r="N6" t="s">
        <v>44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  <c r="V6" t="s">
        <v>39</v>
      </c>
      <c r="W6" t="s">
        <v>40</v>
      </c>
      <c r="X6" t="s">
        <v>41</v>
      </c>
      <c r="Y6" s="2"/>
      <c r="Z6" s="4" t="s">
        <v>1</v>
      </c>
      <c r="AA6" s="5" t="s">
        <v>45</v>
      </c>
      <c r="AB6" s="5"/>
      <c r="AC6" s="5" t="s">
        <v>46</v>
      </c>
      <c r="AD6" s="6" t="s">
        <v>47</v>
      </c>
      <c r="AE6" s="13" t="s">
        <v>48</v>
      </c>
      <c r="AF6" s="15" t="s">
        <v>6</v>
      </c>
      <c r="AG6" s="16" t="s">
        <v>9</v>
      </c>
      <c r="AH6" s="16" t="s">
        <v>8</v>
      </c>
      <c r="AI6" s="16" t="s">
        <v>5</v>
      </c>
      <c r="AJ6" s="16" t="s">
        <v>4</v>
      </c>
      <c r="AK6" s="5"/>
      <c r="AL6" s="5" t="s">
        <v>3</v>
      </c>
      <c r="AM6" s="5">
        <v>1</v>
      </c>
      <c r="AN6" s="5" t="s">
        <v>10</v>
      </c>
      <c r="AO6" s="5" t="s">
        <v>7</v>
      </c>
      <c r="AP6" s="5"/>
      <c r="AQ6" s="5" t="s">
        <v>50</v>
      </c>
      <c r="AR6" s="5" t="s">
        <v>51</v>
      </c>
      <c r="AS6" s="5" t="s">
        <v>52</v>
      </c>
      <c r="AT6" s="5" t="s">
        <v>53</v>
      </c>
      <c r="AU6" s="5" t="s">
        <v>54</v>
      </c>
      <c r="AV6" s="6" t="s">
        <v>55</v>
      </c>
      <c r="AW6" s="15" t="s">
        <v>56</v>
      </c>
      <c r="AX6" s="15" t="s">
        <v>35</v>
      </c>
      <c r="AY6" s="16" t="s">
        <v>57</v>
      </c>
      <c r="AZ6" s="15" t="s">
        <v>58</v>
      </c>
      <c r="BA6" s="23">
        <v>100000</v>
      </c>
      <c r="BB6" s="16" t="s">
        <v>59</v>
      </c>
      <c r="BC6" s="20">
        <f ca="1">SUM(AZ7:AZ513)</f>
        <v>506</v>
      </c>
      <c r="BD6" s="11" t="s">
        <v>60</v>
      </c>
      <c r="BE6" s="11" t="s">
        <v>61</v>
      </c>
      <c r="BF6" s="25">
        <v>0.3</v>
      </c>
      <c r="BG6" s="11" t="s">
        <v>62</v>
      </c>
      <c r="BH6" s="26" t="s">
        <v>29</v>
      </c>
      <c r="BI6" s="11" t="s">
        <v>25</v>
      </c>
      <c r="BJ6" s="11" t="s">
        <v>26</v>
      </c>
      <c r="BK6" s="11" t="s">
        <v>27</v>
      </c>
      <c r="BL6" s="11" t="s">
        <v>31</v>
      </c>
      <c r="BM6" s="11" t="s">
        <v>19</v>
      </c>
      <c r="BN6" s="11" t="s">
        <v>21</v>
      </c>
      <c r="BO6" s="11" t="s">
        <v>28</v>
      </c>
      <c r="BP6" s="11" t="s">
        <v>30</v>
      </c>
      <c r="BQ6" s="11" t="s">
        <v>23</v>
      </c>
      <c r="BR6" s="11" t="s">
        <v>24</v>
      </c>
      <c r="BS6" s="11" t="s">
        <v>20</v>
      </c>
      <c r="BT6" s="27" t="s">
        <v>22</v>
      </c>
      <c r="BU6" s="2"/>
      <c r="BV6" s="15" t="s">
        <v>6</v>
      </c>
      <c r="BW6" s="16" t="s">
        <v>5</v>
      </c>
      <c r="BX6" s="16" t="s">
        <v>64</v>
      </c>
      <c r="BY6" s="16" t="s">
        <v>4</v>
      </c>
      <c r="BZ6" s="16" t="s">
        <v>9</v>
      </c>
      <c r="CA6" s="20" t="s">
        <v>7</v>
      </c>
      <c r="CB6" s="11"/>
      <c r="CC6" s="7"/>
      <c r="CD6" s="8"/>
      <c r="CE6" s="2"/>
      <c r="CF6" s="2"/>
      <c r="CG6" s="33">
        <v>549000</v>
      </c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4:98" ht="15" thickBot="1">
      <c r="D7">
        <f ca="1">RANDBETWEEN(1,2)</f>
        <v>2</v>
      </c>
      <c r="E7" t="str">
        <f ca="1">IF(D7=1,"men","women")</f>
        <v>women</v>
      </c>
      <c r="F7">
        <f ca="1">RANDBETWEEN(25,45)</f>
        <v>31</v>
      </c>
      <c r="G7">
        <f ca="1">RANDBETWEEN(1,6)</f>
        <v>4</v>
      </c>
      <c r="H7" t="str">
        <f ca="1">VLOOKUP(G7,$AK$7:$AL$12,2)</f>
        <v>it</v>
      </c>
      <c r="I7">
        <f ca="1">RANDBETWEEN(1,6)</f>
        <v>2</v>
      </c>
      <c r="J7" t="str">
        <f ca="1">VLOOKUP(I7,$AM$6:$AN$10,2)</f>
        <v>college</v>
      </c>
      <c r="K7">
        <f ca="1">RANDBETWEEN(1,4)</f>
        <v>4</v>
      </c>
      <c r="L7">
        <f ca="1">RANDBETWEEN(1,2)</f>
        <v>1</v>
      </c>
      <c r="M7">
        <f ca="1">RANDBETWEEN(250000,978000)</f>
        <v>459577</v>
      </c>
      <c r="N7">
        <f ca="1">RANDBETWEEN(1,14)</f>
        <v>9</v>
      </c>
      <c r="O7" t="str">
        <f ca="1">VLOOKUP(N7,$AL$16:$AM$28,2)</f>
        <v>chennai</v>
      </c>
      <c r="P7">
        <f ca="1">M7*RANDBETWEEN(3,6)</f>
        <v>1378731</v>
      </c>
      <c r="Q7">
        <f ca="1">RAND()*P7</f>
        <v>704149.91056925338</v>
      </c>
      <c r="R7">
        <f ca="1">L7*RAND()*M7</f>
        <v>329693.35117662046</v>
      </c>
      <c r="S7">
        <f ca="1">RANDBETWEEN(0,R7)</f>
        <v>277926</v>
      </c>
      <c r="T7">
        <f ca="1">RAND()*M7*2</f>
        <v>586417.36307600443</v>
      </c>
      <c r="U7">
        <f ca="1">RAND()*M7*1.5</f>
        <v>14175.180005015227</v>
      </c>
      <c r="V7">
        <f ca="1">P7+R7+U7</f>
        <v>1722599.5311816358</v>
      </c>
      <c r="W7">
        <f ca="1">Q7+R7+S7</f>
        <v>1311769.2617458738</v>
      </c>
      <c r="X7">
        <f ca="1">V7-W7</f>
        <v>410830.26943576196</v>
      </c>
      <c r="Y7" s="2"/>
      <c r="Z7" s="7">
        <f ca="1">IF(Table1[[#This Row],[gender]]="men",1,0)</f>
        <v>0</v>
      </c>
      <c r="AA7" s="2">
        <f ca="1">IF(Table1[[#This Row],[gender]]="women",1,0)</f>
        <v>1</v>
      </c>
      <c r="AB7" s="2"/>
      <c r="AC7" s="2">
        <f ca="1">SUM(Z7:Z513)</f>
        <v>251</v>
      </c>
      <c r="AD7" s="8">
        <f ca="1">SUM(AA7:AA513)</f>
        <v>256</v>
      </c>
      <c r="AE7" s="14">
        <f ca="1">AVERAGE(Table1[age])</f>
        <v>35.153846153846153</v>
      </c>
      <c r="AF7" s="7">
        <f ca="1">IF(Table1[[#This Row],[felid of work]]= "teaching",1,0)</f>
        <v>0</v>
      </c>
      <c r="AG7" s="2">
        <f ca="1">IF(Table1[[#This Row],[felid of work]]="agriculture",1,0)</f>
        <v>0</v>
      </c>
      <c r="AH7" s="12">
        <f ca="1">IF(Table1[[#This Row],[felid of work]]="general work",1,0)</f>
        <v>0</v>
      </c>
      <c r="AI7" s="12">
        <f ca="1">IF(Table1[[#This Row],[felid of work]]="construction",1,0)</f>
        <v>0</v>
      </c>
      <c r="AJ7" s="2">
        <f ca="1">IF(Table1[[#This Row],[felid of work]]="health",1,0)</f>
        <v>0</v>
      </c>
      <c r="AK7" s="2">
        <v>1</v>
      </c>
      <c r="AL7" s="2" t="s">
        <v>4</v>
      </c>
      <c r="AM7" s="2">
        <v>2</v>
      </c>
      <c r="AN7" s="2" t="s">
        <v>11</v>
      </c>
      <c r="AO7" s="2">
        <f ca="1">IF(Table1[[#This Row],[felid of work]]="it",1,0)</f>
        <v>1</v>
      </c>
      <c r="AP7" s="2"/>
      <c r="AQ7" s="2">
        <f ca="1">SUM(AF7:AF513)</f>
        <v>99</v>
      </c>
      <c r="AR7" s="2">
        <f ca="1">SUM(AG7:AG513)</f>
        <v>84</v>
      </c>
      <c r="AS7" s="2">
        <f ca="1">SUM(AH7:AH513)</f>
        <v>74</v>
      </c>
      <c r="AT7" s="2">
        <f ca="1">SUM(AI7:AI513)</f>
        <v>90</v>
      </c>
      <c r="AU7" s="2">
        <f ca="1">SUM(AJ7:AJ513)</f>
        <v>79</v>
      </c>
      <c r="AV7" s="8">
        <f ca="1">SUM(AO7:AO513)</f>
        <v>81</v>
      </c>
      <c r="AW7" s="19">
        <f ca="1">AVERAGE(Table1[income])</f>
        <v>607537.70611439843</v>
      </c>
      <c r="AX7" s="21">
        <f ca="1">R7/L7</f>
        <v>329693.35117662046</v>
      </c>
      <c r="AY7" s="18">
        <f ca="1">AVERAGE(AX7:AX513)</f>
        <v>299004.39180167834</v>
      </c>
      <c r="AZ7" s="7">
        <f ca="1">IF(Table1[[#This Row],[value of the debts]]&gt;$BA$6,1,0)</f>
        <v>1</v>
      </c>
      <c r="BA7" s="2"/>
      <c r="BB7" s="2"/>
      <c r="BC7" s="8"/>
      <c r="BD7" s="24">
        <f ca="1">Table1[[#This Row],[mortage left]]/Table1[[#This Row],[value of house]]</f>
        <v>0.51072320167549246</v>
      </c>
      <c r="BE7" s="2">
        <f ca="1">IF(BD7&lt;$BF$6,1,0)</f>
        <v>0</v>
      </c>
      <c r="BF7" s="2"/>
      <c r="BG7" s="2">
        <f ca="1">SUM(BE7:BE513)</f>
        <v>149</v>
      </c>
      <c r="BH7" s="7">
        <f ca="1">IF(Table1[[#This Row],[area]]="america",Table1[[#This Row],[income]],0)</f>
        <v>0</v>
      </c>
      <c r="BI7" s="2">
        <f ca="1">IF(Table1[[#This Row],[area]]="anathapur",Table1[[#This Row],[income]],0)</f>
        <v>0</v>
      </c>
      <c r="BJ7" s="2">
        <f ca="1">IF(Table1[[#This Row],[area]]="banglore",Table1[[#This Row],[income]],0)</f>
        <v>0</v>
      </c>
      <c r="BK7" s="2">
        <f ca="1">IF(Table1[[#This Row],[area]]="chennai",Table1[[#This Row],[income]],0)</f>
        <v>459577</v>
      </c>
      <c r="BL7" s="2">
        <f ca="1">IF(Table1[[#This Row],[area]]="china",Table1[[#This Row],[income]],0)</f>
        <v>0</v>
      </c>
      <c r="BM7" s="2">
        <f ca="1">IF(Table1[[#This Row],[area]]="eluru",Table1[[#This Row],[income]],0)</f>
        <v>0</v>
      </c>
      <c r="BN7" s="2">
        <f ca="1">IF(Table1[[#This Row],[area]]="hanuman junction",Table1[[#This Row],[income]],0)</f>
        <v>0</v>
      </c>
      <c r="BO7" s="2">
        <f ca="1">IF(Table1[[#This Row],[area]]="hyderabad",Table1[[#This Row],[income]],0)</f>
        <v>0</v>
      </c>
      <c r="BP7" s="2">
        <f ca="1">IF(Table1[[#This Row],[area]]="japan",Table1[[#This Row],[income]],0)</f>
        <v>0</v>
      </c>
      <c r="BQ7" s="2">
        <f ca="1">IF(Table1[[#This Row],[area]]="srikakulam",Table1[[#This Row],[income]],0)</f>
        <v>0</v>
      </c>
      <c r="BR7" s="2">
        <f ca="1">IF(Table1[[#This Row],[area]]="tirupathi",Table1[[#This Row],[income]],0)</f>
        <v>0</v>
      </c>
      <c r="BS7" s="2">
        <f ca="1">IF(Table1[[#This Row],[area]]="vijayawada",Table1[[#This Row],[income]],0)</f>
        <v>0</v>
      </c>
      <c r="BT7" s="8">
        <f ca="1">IF(Table1[[#This Row],[area]]="vizag",Table1[[#This Row],[income]],0)</f>
        <v>0</v>
      </c>
      <c r="BU7" s="2"/>
      <c r="BV7" s="7">
        <f ca="1">IF(Table1[[#This Row],[felid of work]]="teaching",Table1[[#This Row],[income]],0)</f>
        <v>0</v>
      </c>
      <c r="BW7" s="2">
        <f ca="1">IF(Table1[[#This Row],[felid of work]]="construction",Table1[[#This Row],[income]],0)</f>
        <v>0</v>
      </c>
      <c r="BX7" s="2">
        <f ca="1">IF(Table1[[#This Row],[felid of work]]="general work",Table1[[#This Row],[income]],0)</f>
        <v>0</v>
      </c>
      <c r="BY7" s="2">
        <f ca="1">IF(Table1[[#This Row],[felid of work]]="health",Table1[[#This Row],[income]],0)</f>
        <v>0</v>
      </c>
      <c r="BZ7" s="2">
        <f ca="1">IF(Table1[[#This Row],[felid of work]]="agriculture",Table1[[#This Row],[income]],0)</f>
        <v>0</v>
      </c>
      <c r="CA7" s="8">
        <f ca="1">IF(Table1[[#This Row],[felid of work]]="it",Table1[[#This Row],[income]],0)</f>
        <v>459577</v>
      </c>
      <c r="CB7" s="2"/>
      <c r="CC7" s="7">
        <f ca="1">IF(W7&gt;M7,1,0)</f>
        <v>1</v>
      </c>
      <c r="CD7" s="8"/>
      <c r="CE7" s="2"/>
      <c r="CF7" s="2">
        <f ca="1">IF(Table1[[#This Row],[net worth]]&gt;CG6,Table1[[#This Row],[age]],0)</f>
        <v>0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4:98">
      <c r="D8">
        <f t="shared" ref="D8:D71" ca="1" si="0">RANDBETWEEN(1,2)</f>
        <v>1</v>
      </c>
      <c r="E8" t="str">
        <f t="shared" ref="E8:E71" ca="1" si="1">IF(D8=1,"men","women")</f>
        <v>men</v>
      </c>
      <c r="F8">
        <f t="shared" ref="F8:F71" ca="1" si="2">RANDBETWEEN(25,45)</f>
        <v>42</v>
      </c>
      <c r="G8">
        <f t="shared" ref="G8:G71" ca="1" si="3">RANDBETWEEN(1,6)</f>
        <v>3</v>
      </c>
      <c r="H8" t="str">
        <f t="shared" ref="H8:H71" ca="1" si="4">VLOOKUP(G8,$AK$7:$AL$12,2)</f>
        <v>teaching</v>
      </c>
      <c r="I8">
        <f t="shared" ref="I8:I71" ca="1" si="5">RANDBETWEEN(1,6)</f>
        <v>6</v>
      </c>
      <c r="J8" t="str">
        <f t="shared" ref="J8:J71" ca="1" si="6">VLOOKUP(I8,$AM$6:$AN$10,2)</f>
        <v>other</v>
      </c>
      <c r="K8">
        <f t="shared" ref="K8:K71" ca="1" si="7">RANDBETWEEN(1,4)</f>
        <v>3</v>
      </c>
      <c r="L8">
        <f t="shared" ref="L8:L71" ca="1" si="8">RANDBETWEEN(1,2)</f>
        <v>2</v>
      </c>
      <c r="M8">
        <f t="shared" ref="M8:M71" ca="1" si="9">RANDBETWEEN(250000,978000)</f>
        <v>286914</v>
      </c>
      <c r="N8">
        <f t="shared" ref="N8:N71" ca="1" si="10">RANDBETWEEN(1,14)</f>
        <v>14</v>
      </c>
      <c r="O8" t="str">
        <f t="shared" ref="O8:O71" ca="1" si="11">VLOOKUP(N8,$AL$16:$AM$28,2)</f>
        <v>china</v>
      </c>
      <c r="P8">
        <f t="shared" ref="P8:P19" ca="1" si="12">M8*RANDBETWEEN(3,6)</f>
        <v>1147656</v>
      </c>
      <c r="Q8">
        <f t="shared" ref="Q8:Q71" ca="1" si="13">RAND()*P8</f>
        <v>43346.921552511318</v>
      </c>
      <c r="R8">
        <f t="shared" ref="R8:R19" ca="1" si="14">L8*RAND()*M8</f>
        <v>404174.94340584712</v>
      </c>
      <c r="S8">
        <f t="shared" ref="S8:S71" ca="1" si="15">RANDBETWEEN(0,R8)</f>
        <v>280374</v>
      </c>
      <c r="T8">
        <f t="shared" ref="T8:T19" ca="1" si="16">RAND()*M8*2</f>
        <v>76989.45259384322</v>
      </c>
      <c r="U8">
        <f t="shared" ref="U8:U19" ca="1" si="17">RAND()*M8*1.5</f>
        <v>249271.39266973204</v>
      </c>
      <c r="V8">
        <f t="shared" ref="V8:V19" ca="1" si="18">P8+R8+U8</f>
        <v>1801102.336075579</v>
      </c>
      <c r="W8">
        <f t="shared" ref="W8:W19" ca="1" si="19">Q8+R8+S8</f>
        <v>727895.86495835846</v>
      </c>
      <c r="X8">
        <f t="shared" ref="X8:X19" ca="1" si="20">V8-W8</f>
        <v>1073206.4711172206</v>
      </c>
      <c r="Y8" s="2"/>
      <c r="Z8" s="7">
        <f ca="1">IF(Table1[[#This Row],[gender]]="men",1,0)</f>
        <v>1</v>
      </c>
      <c r="AA8" s="2">
        <f ca="1">IF(Table1[[#This Row],[gender]]="women",1,0)</f>
        <v>0</v>
      </c>
      <c r="AB8" s="2"/>
      <c r="AC8" s="2"/>
      <c r="AD8" s="8"/>
      <c r="AF8" s="7">
        <f ca="1">IF(Table1[[#This Row],[felid of work]]= "teaching",1,0)</f>
        <v>1</v>
      </c>
      <c r="AG8" s="2">
        <f ca="1">IF(Table1[[#This Row],[felid of work]]="agriculture",1,0)</f>
        <v>0</v>
      </c>
      <c r="AH8" s="12">
        <f ca="1">IF(Table1[[#This Row],[felid of work]]="general work",1,0)</f>
        <v>0</v>
      </c>
      <c r="AI8" s="12">
        <f ca="1">IF(Table1[[#This Row],[felid of work]]="construction",1,0)</f>
        <v>0</v>
      </c>
      <c r="AJ8" s="2">
        <f ca="1">IF(Table1[[#This Row],[felid of work]]="health",1,0)</f>
        <v>0</v>
      </c>
      <c r="AK8" s="2">
        <v>2</v>
      </c>
      <c r="AL8" s="2" t="s">
        <v>5</v>
      </c>
      <c r="AM8" s="2">
        <v>3</v>
      </c>
      <c r="AN8" s="2" t="s">
        <v>12</v>
      </c>
      <c r="AO8" s="2">
        <f ca="1">IF(Table1[[#This Row],[felid of work]]="it",1,0)</f>
        <v>0</v>
      </c>
      <c r="AP8" s="2"/>
      <c r="AQ8" s="2"/>
      <c r="AR8" s="2"/>
      <c r="AS8" s="2"/>
      <c r="AT8" s="2"/>
      <c r="AU8" s="2"/>
      <c r="AV8" s="8"/>
      <c r="AW8" s="2"/>
      <c r="AX8" s="21">
        <f t="shared" ref="AX8:AX71" ca="1" si="21">R8/L8</f>
        <v>202087.47170292356</v>
      </c>
      <c r="AY8" s="2"/>
      <c r="AZ8" s="7">
        <f ca="1">IF(Table1[[#This Row],[value of the debts]]&gt;$BA$6,1,0)</f>
        <v>1</v>
      </c>
      <c r="BA8" s="2"/>
      <c r="BB8" s="2"/>
      <c r="BC8" s="8"/>
      <c r="BD8" s="24">
        <f ca="1">Table1[[#This Row],[mortage left]]/Table1[[#This Row],[value of house]]</f>
        <v>3.7769960295167992E-2</v>
      </c>
      <c r="BE8" s="2">
        <f t="shared" ref="BE8:BE71" ca="1" si="22">IF(BD8&lt;$BF$6,1,0)</f>
        <v>1</v>
      </c>
      <c r="BF8" s="2"/>
      <c r="BG8" s="2"/>
      <c r="BH8" s="7">
        <f ca="1">IF(Table1[[#This Row],[area]]="america",Table1[[#This Row],[income]],0)</f>
        <v>0</v>
      </c>
      <c r="BI8" s="2">
        <f ca="1">IF(Table1[[#This Row],[area]]="anathapur",Table1[[#This Row],[income]],0)</f>
        <v>0</v>
      </c>
      <c r="BJ8" s="2">
        <f ca="1">IF(Table1[[#This Row],[area]]="banglore",Table1[[#This Row],[income]],0)</f>
        <v>0</v>
      </c>
      <c r="BK8" s="2">
        <f ca="1">IF(Table1[[#This Row],[area]]="chennai",Table1[[#This Row],[income]],0)</f>
        <v>0</v>
      </c>
      <c r="BL8" s="2">
        <f ca="1">IF(Table1[[#This Row],[area]]="china",Table1[[#This Row],[income]],0)</f>
        <v>286914</v>
      </c>
      <c r="BM8" s="2">
        <f ca="1">IF(Table1[[#This Row],[area]]="eluru",Table1[[#This Row],[income]],0)</f>
        <v>0</v>
      </c>
      <c r="BN8" s="2">
        <f ca="1">IF(Table1[[#This Row],[area]]="hanuman junction",Table1[[#This Row],[income]],0)</f>
        <v>0</v>
      </c>
      <c r="BO8" s="2">
        <f ca="1">IF(Table1[[#This Row],[area]]="hyderabad",Table1[[#This Row],[income]],0)</f>
        <v>0</v>
      </c>
      <c r="BP8" s="2">
        <f ca="1">IF(Table1[[#This Row],[area]]="japan",Table1[[#This Row],[income]],0)</f>
        <v>0</v>
      </c>
      <c r="BQ8" s="2">
        <f ca="1">IF(Table1[[#This Row],[area]]="srikakulam",Table1[[#This Row],[income]],0)</f>
        <v>0</v>
      </c>
      <c r="BR8" s="2">
        <f ca="1">IF(Table1[[#This Row],[area]]="tirupathi",Table1[[#This Row],[income]],0)</f>
        <v>0</v>
      </c>
      <c r="BS8" s="2">
        <f ca="1">IF(Table1[[#This Row],[area]]="vijayawada",Table1[[#This Row],[income]],0)</f>
        <v>0</v>
      </c>
      <c r="BT8" s="8">
        <f ca="1">IF(Table1[[#This Row],[area]]="vizag",Table1[[#This Row],[income]],0)</f>
        <v>0</v>
      </c>
      <c r="BU8" s="2"/>
      <c r="BV8" s="7">
        <f ca="1">IF(Table1[[#This Row],[felid of work]]="teaching",Table1[[#This Row],[income]],0)</f>
        <v>286914</v>
      </c>
      <c r="BW8" s="2">
        <f ca="1">IF(Table1[[#This Row],[felid of work]]="construction",Table1[[#This Row],[income]],0)</f>
        <v>0</v>
      </c>
      <c r="BX8" s="2">
        <f ca="1">IF(Table1[[#This Row],[felid of work]]="general work",Table1[[#This Row],[income]],0)</f>
        <v>0</v>
      </c>
      <c r="BY8" s="2">
        <f ca="1">IF(Table1[[#This Row],[felid of work]]="health",Table1[[#This Row],[income]],0)</f>
        <v>0</v>
      </c>
      <c r="BZ8" s="2">
        <f ca="1">IF(Table1[[#This Row],[felid of work]]="agriculture",Table1[[#This Row],[income]],0)</f>
        <v>0</v>
      </c>
      <c r="CA8" s="8">
        <f ca="1">IF(Table1[[#This Row],[felid of work]]="it",Table1[[#This Row],[income]],0)</f>
        <v>0</v>
      </c>
      <c r="CB8" s="2"/>
      <c r="CC8" s="7">
        <f t="shared" ref="CC8:CC71" ca="1" si="23">IF(W8&gt;M8,1,0)</f>
        <v>1</v>
      </c>
      <c r="CD8" s="8"/>
      <c r="CE8" s="2"/>
      <c r="CF8" s="2">
        <f ca="1">IF(Table1[[#This Row],[net worth]]&gt;CG7,Table1[[#This Row],[age]],0)</f>
        <v>42</v>
      </c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4:98">
      <c r="D9">
        <f t="shared" ca="1" si="0"/>
        <v>1</v>
      </c>
      <c r="E9" t="str">
        <f t="shared" ca="1" si="1"/>
        <v>men</v>
      </c>
      <c r="F9">
        <f t="shared" ca="1" si="2"/>
        <v>34</v>
      </c>
      <c r="G9">
        <f t="shared" ca="1" si="3"/>
        <v>6</v>
      </c>
      <c r="H9" t="str">
        <f t="shared" ca="1" si="4"/>
        <v>agriculture</v>
      </c>
      <c r="I9">
        <f t="shared" ca="1" si="5"/>
        <v>6</v>
      </c>
      <c r="J9" t="str">
        <f t="shared" ca="1" si="6"/>
        <v>other</v>
      </c>
      <c r="K9">
        <f t="shared" ca="1" si="7"/>
        <v>4</v>
      </c>
      <c r="L9">
        <f t="shared" ca="1" si="8"/>
        <v>2</v>
      </c>
      <c r="M9">
        <f t="shared" ca="1" si="9"/>
        <v>639722</v>
      </c>
      <c r="N9">
        <f t="shared" ca="1" si="10"/>
        <v>2</v>
      </c>
      <c r="O9" t="str">
        <f t="shared" ca="1" si="11"/>
        <v>vijayawada</v>
      </c>
      <c r="P9">
        <f t="shared" ca="1" si="12"/>
        <v>3198610</v>
      </c>
      <c r="Q9">
        <f t="shared" ca="1" si="13"/>
        <v>3150078.2117777769</v>
      </c>
      <c r="R9">
        <f t="shared" ca="1" si="14"/>
        <v>921462.80929169094</v>
      </c>
      <c r="S9">
        <f t="shared" ca="1" si="15"/>
        <v>696074</v>
      </c>
      <c r="T9">
        <f t="shared" ca="1" si="16"/>
        <v>172106.50598965437</v>
      </c>
      <c r="U9">
        <f t="shared" ca="1" si="17"/>
        <v>815090.40692753601</v>
      </c>
      <c r="V9">
        <f t="shared" ca="1" si="18"/>
        <v>4935163.2162192268</v>
      </c>
      <c r="W9">
        <f t="shared" ca="1" si="19"/>
        <v>4767615.021069468</v>
      </c>
      <c r="X9">
        <f t="shared" ca="1" si="20"/>
        <v>167548.19514975883</v>
      </c>
      <c r="Y9" s="2"/>
      <c r="Z9" s="7">
        <f ca="1">IF(Table1[[#This Row],[gender]]="men",1,0)</f>
        <v>1</v>
      </c>
      <c r="AA9" s="2">
        <f ca="1">IF(Table1[[#This Row],[gender]]="women",1,0)</f>
        <v>0</v>
      </c>
      <c r="AB9" s="2"/>
      <c r="AC9" s="2"/>
      <c r="AD9" s="8"/>
      <c r="AF9" s="7">
        <f ca="1">IF(Table1[[#This Row],[felid of work]]= "teaching",1,0)</f>
        <v>0</v>
      </c>
      <c r="AG9" s="2">
        <f ca="1">IF(Table1[[#This Row],[felid of work]]="agriculture",1,0)</f>
        <v>1</v>
      </c>
      <c r="AH9" s="12">
        <f ca="1">IF(Table1[[#This Row],[felid of work]]="general work",1,0)</f>
        <v>0</v>
      </c>
      <c r="AI9" s="12">
        <f ca="1">IF(Table1[[#This Row],[felid of work]]="construction",1,0)</f>
        <v>0</v>
      </c>
      <c r="AJ9" s="2">
        <f ca="1">IF(Table1[[#This Row],[felid of work]]="health",1,0)</f>
        <v>0</v>
      </c>
      <c r="AK9" s="2">
        <v>3</v>
      </c>
      <c r="AL9" s="2" t="s">
        <v>6</v>
      </c>
      <c r="AM9" s="2">
        <v>4</v>
      </c>
      <c r="AN9" s="2" t="s">
        <v>13</v>
      </c>
      <c r="AO9" s="2">
        <f ca="1">IF(Table1[[#This Row],[felid of work]]="it",1,0)</f>
        <v>0</v>
      </c>
      <c r="AP9" s="2"/>
      <c r="AQ9" s="2"/>
      <c r="AR9" s="2"/>
      <c r="AS9" s="2"/>
      <c r="AT9" s="2"/>
      <c r="AU9" s="2"/>
      <c r="AV9" s="8"/>
      <c r="AW9" s="2"/>
      <c r="AX9" s="21">
        <f t="shared" ca="1" si="21"/>
        <v>460731.40464584547</v>
      </c>
      <c r="AY9" s="2"/>
      <c r="AZ9" s="7">
        <f ca="1">IF(Table1[[#This Row],[value of the debts]]&gt;$BA$6,1,0)</f>
        <v>1</v>
      </c>
      <c r="BA9" s="2"/>
      <c r="BB9" s="2"/>
      <c r="BC9" s="8"/>
      <c r="BD9" s="24">
        <f ca="1">Table1[[#This Row],[mortage left]]/Table1[[#This Row],[value of house]]</f>
        <v>0.98482722550663471</v>
      </c>
      <c r="BE9" s="2">
        <f t="shared" ca="1" si="22"/>
        <v>0</v>
      </c>
      <c r="BF9" s="2"/>
      <c r="BG9" s="2"/>
      <c r="BH9" s="7">
        <f ca="1">IF(Table1[[#This Row],[area]]="america",Table1[[#This Row],[income]],0)</f>
        <v>0</v>
      </c>
      <c r="BI9" s="2">
        <f ca="1">IF(Table1[[#This Row],[area]]="anathapur",Table1[[#This Row],[income]],0)</f>
        <v>0</v>
      </c>
      <c r="BJ9" s="2">
        <f ca="1">IF(Table1[[#This Row],[area]]="banglore",Table1[[#This Row],[income]],0)</f>
        <v>0</v>
      </c>
      <c r="BK9" s="2">
        <f ca="1">IF(Table1[[#This Row],[area]]="chennai",Table1[[#This Row],[income]],0)</f>
        <v>0</v>
      </c>
      <c r="BL9" s="2">
        <f ca="1">IF(Table1[[#This Row],[area]]="china",Table1[[#This Row],[income]],0)</f>
        <v>0</v>
      </c>
      <c r="BM9" s="2">
        <f ca="1">IF(Table1[[#This Row],[area]]="eluru",Table1[[#This Row],[income]],0)</f>
        <v>0</v>
      </c>
      <c r="BN9" s="2">
        <f ca="1">IF(Table1[[#This Row],[area]]="hanuman junction",Table1[[#This Row],[income]],0)</f>
        <v>0</v>
      </c>
      <c r="BO9" s="2">
        <f ca="1">IF(Table1[[#This Row],[area]]="hyderabad",Table1[[#This Row],[income]],0)</f>
        <v>0</v>
      </c>
      <c r="BP9" s="2">
        <f ca="1">IF(Table1[[#This Row],[area]]="japan",Table1[[#This Row],[income]],0)</f>
        <v>0</v>
      </c>
      <c r="BQ9" s="2">
        <f ca="1">IF(Table1[[#This Row],[area]]="srikakulam",Table1[[#This Row],[income]],0)</f>
        <v>0</v>
      </c>
      <c r="BR9" s="2">
        <f ca="1">IF(Table1[[#This Row],[area]]="tirupathi",Table1[[#This Row],[income]],0)</f>
        <v>0</v>
      </c>
      <c r="BS9" s="2">
        <f ca="1">IF(Table1[[#This Row],[area]]="vijayawada",Table1[[#This Row],[income]],0)</f>
        <v>639722</v>
      </c>
      <c r="BT9" s="8">
        <f ca="1">IF(Table1[[#This Row],[area]]="vizag",Table1[[#This Row],[income]],0)</f>
        <v>0</v>
      </c>
      <c r="BU9" s="2"/>
      <c r="BV9" s="7">
        <f ca="1">IF(Table1[[#This Row],[felid of work]]="teaching",Table1[[#This Row],[income]],0)</f>
        <v>0</v>
      </c>
      <c r="BW9" s="2">
        <f ca="1">IF(Table1[[#This Row],[felid of work]]="construction",Table1[[#This Row],[income]],0)</f>
        <v>0</v>
      </c>
      <c r="BX9" s="2">
        <f ca="1">IF(Table1[[#This Row],[felid of work]]="general work",Table1[[#This Row],[income]],0)</f>
        <v>0</v>
      </c>
      <c r="BY9" s="2">
        <f ca="1">IF(Table1[[#This Row],[felid of work]]="health",Table1[[#This Row],[income]],0)</f>
        <v>0</v>
      </c>
      <c r="BZ9" s="2">
        <f ca="1">IF(Table1[[#This Row],[felid of work]]="agriculture",Table1[[#This Row],[income]],0)</f>
        <v>639722</v>
      </c>
      <c r="CA9" s="8">
        <f ca="1">IF(Table1[[#This Row],[felid of work]]="it",Table1[[#This Row],[income]],0)</f>
        <v>0</v>
      </c>
      <c r="CB9" s="2"/>
      <c r="CC9" s="7">
        <f t="shared" ca="1" si="23"/>
        <v>1</v>
      </c>
      <c r="CD9" s="8"/>
      <c r="CE9" s="2"/>
      <c r="CF9" s="2">
        <f ca="1">IF(Table1[[#This Row],[net worth]]&gt;CG8,Table1[[#This Row],[age]],0)</f>
        <v>34</v>
      </c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4:98">
      <c r="D10">
        <f t="shared" ca="1" si="0"/>
        <v>1</v>
      </c>
      <c r="E10" t="str">
        <f t="shared" ca="1" si="1"/>
        <v>men</v>
      </c>
      <c r="F10">
        <f t="shared" ca="1" si="2"/>
        <v>34</v>
      </c>
      <c r="G10">
        <f t="shared" ca="1" si="3"/>
        <v>4</v>
      </c>
      <c r="H10" t="str">
        <f t="shared" ca="1" si="4"/>
        <v>it</v>
      </c>
      <c r="I10">
        <f t="shared" ca="1" si="5"/>
        <v>4</v>
      </c>
      <c r="J10" t="str">
        <f t="shared" ca="1" si="6"/>
        <v>techincal</v>
      </c>
      <c r="K10">
        <f t="shared" ca="1" si="7"/>
        <v>2</v>
      </c>
      <c r="L10">
        <f t="shared" ca="1" si="8"/>
        <v>1</v>
      </c>
      <c r="M10">
        <f t="shared" ca="1" si="9"/>
        <v>275912</v>
      </c>
      <c r="N10">
        <f t="shared" ca="1" si="10"/>
        <v>13</v>
      </c>
      <c r="O10" t="str">
        <f t="shared" ca="1" si="11"/>
        <v>china</v>
      </c>
      <c r="P10">
        <f t="shared" ca="1" si="12"/>
        <v>1379560</v>
      </c>
      <c r="Q10">
        <f t="shared" ca="1" si="13"/>
        <v>387167.29112340423</v>
      </c>
      <c r="R10">
        <f t="shared" ca="1" si="14"/>
        <v>59713.474300922353</v>
      </c>
      <c r="S10">
        <f t="shared" ca="1" si="15"/>
        <v>43129</v>
      </c>
      <c r="T10">
        <f t="shared" ca="1" si="16"/>
        <v>266688.4878702623</v>
      </c>
      <c r="U10">
        <f t="shared" ca="1" si="17"/>
        <v>185905.58571464982</v>
      </c>
      <c r="V10">
        <f t="shared" ca="1" si="18"/>
        <v>1625179.0600155722</v>
      </c>
      <c r="W10">
        <f t="shared" ca="1" si="19"/>
        <v>490009.76542432659</v>
      </c>
      <c r="X10">
        <f t="shared" ca="1" si="20"/>
        <v>1135169.2945912457</v>
      </c>
      <c r="Y10" s="2"/>
      <c r="Z10" s="7">
        <f ca="1">IF(Table1[[#This Row],[gender]]="men",1,0)</f>
        <v>1</v>
      </c>
      <c r="AA10" s="2">
        <f ca="1">IF(Table1[[#This Row],[gender]]="women",1,0)</f>
        <v>0</v>
      </c>
      <c r="AB10" s="2"/>
      <c r="AC10" s="2"/>
      <c r="AD10" s="8"/>
      <c r="AF10" s="7">
        <f ca="1">IF(Table1[[#This Row],[felid of work]]= "teaching",1,0)</f>
        <v>0</v>
      </c>
      <c r="AG10" s="2">
        <f ca="1">IF(Table1[[#This Row],[felid of work]]="agriculture",1,0)</f>
        <v>0</v>
      </c>
      <c r="AH10" s="12">
        <f ca="1">IF(Table1[[#This Row],[felid of work]]="general work",1,0)</f>
        <v>0</v>
      </c>
      <c r="AI10" s="12">
        <f ca="1">IF(Table1[[#This Row],[felid of work]]="construction",1,0)</f>
        <v>0</v>
      </c>
      <c r="AJ10" s="2">
        <f ca="1">IF(Table1[[#This Row],[felid of work]]="health",1,0)</f>
        <v>0</v>
      </c>
      <c r="AK10" s="2">
        <v>4</v>
      </c>
      <c r="AL10" s="2" t="s">
        <v>7</v>
      </c>
      <c r="AM10" s="2">
        <v>5</v>
      </c>
      <c r="AN10" s="2" t="s">
        <v>14</v>
      </c>
      <c r="AO10" s="2">
        <f ca="1">IF(Table1[[#This Row],[felid of work]]="it",1,0)</f>
        <v>1</v>
      </c>
      <c r="AP10" s="2"/>
      <c r="AQ10" s="2"/>
      <c r="AR10" s="2"/>
      <c r="AS10" s="2"/>
      <c r="AT10" s="2"/>
      <c r="AU10" s="2"/>
      <c r="AV10" s="8"/>
      <c r="AW10" s="2"/>
      <c r="AX10" s="21">
        <f t="shared" ca="1" si="21"/>
        <v>59713.474300922353</v>
      </c>
      <c r="AY10" s="2"/>
      <c r="AZ10" s="7">
        <f ca="1">IF(Table1[[#This Row],[value of the debts]]&gt;$BA$6,1,0)</f>
        <v>1</v>
      </c>
      <c r="BA10" s="2"/>
      <c r="BB10" s="2"/>
      <c r="BC10" s="8"/>
      <c r="BD10" s="24">
        <f ca="1">Table1[[#This Row],[mortage left]]/Table1[[#This Row],[value of house]]</f>
        <v>0.28064548923091726</v>
      </c>
      <c r="BE10" s="2">
        <f t="shared" ca="1" si="22"/>
        <v>1</v>
      </c>
      <c r="BF10" s="2"/>
      <c r="BG10" s="2"/>
      <c r="BH10" s="7">
        <f ca="1">IF(Table1[[#This Row],[area]]="america",Table1[[#This Row],[income]],0)</f>
        <v>0</v>
      </c>
      <c r="BI10" s="2">
        <f ca="1">IF(Table1[[#This Row],[area]]="anathapur",Table1[[#This Row],[income]],0)</f>
        <v>0</v>
      </c>
      <c r="BJ10" s="2">
        <f ca="1">IF(Table1[[#This Row],[area]]="banglore",Table1[[#This Row],[income]],0)</f>
        <v>0</v>
      </c>
      <c r="BK10" s="2">
        <f ca="1">IF(Table1[[#This Row],[area]]="chennai",Table1[[#This Row],[income]],0)</f>
        <v>0</v>
      </c>
      <c r="BL10" s="2">
        <f ca="1">IF(Table1[[#This Row],[area]]="china",Table1[[#This Row],[income]],0)</f>
        <v>275912</v>
      </c>
      <c r="BM10" s="2">
        <f ca="1">IF(Table1[[#This Row],[area]]="eluru",Table1[[#This Row],[income]],0)</f>
        <v>0</v>
      </c>
      <c r="BN10" s="2">
        <f ca="1">IF(Table1[[#This Row],[area]]="hanuman junction",Table1[[#This Row],[income]],0)</f>
        <v>0</v>
      </c>
      <c r="BO10" s="2">
        <f ca="1">IF(Table1[[#This Row],[area]]="hyderabad",Table1[[#This Row],[income]],0)</f>
        <v>0</v>
      </c>
      <c r="BP10" s="2">
        <f ca="1">IF(Table1[[#This Row],[area]]="japan",Table1[[#This Row],[income]],0)</f>
        <v>0</v>
      </c>
      <c r="BQ10" s="2">
        <f ca="1">IF(Table1[[#This Row],[area]]="srikakulam",Table1[[#This Row],[income]],0)</f>
        <v>0</v>
      </c>
      <c r="BR10" s="2">
        <f ca="1">IF(Table1[[#This Row],[area]]="tirupathi",Table1[[#This Row],[income]],0)</f>
        <v>0</v>
      </c>
      <c r="BS10" s="2">
        <f ca="1">IF(Table1[[#This Row],[area]]="vijayawada",Table1[[#This Row],[income]],0)</f>
        <v>0</v>
      </c>
      <c r="BT10" s="8">
        <f ca="1">IF(Table1[[#This Row],[area]]="vizag",Table1[[#This Row],[income]],0)</f>
        <v>0</v>
      </c>
      <c r="BU10" s="2"/>
      <c r="BV10" s="7">
        <f ca="1">IF(Table1[[#This Row],[felid of work]]="teaching",Table1[[#This Row],[income]],0)</f>
        <v>0</v>
      </c>
      <c r="BW10" s="2">
        <f ca="1">IF(Table1[[#This Row],[felid of work]]="construction",Table1[[#This Row],[income]],0)</f>
        <v>0</v>
      </c>
      <c r="BX10" s="2">
        <f ca="1">IF(Table1[[#This Row],[felid of work]]="general work",Table1[[#This Row],[income]],0)</f>
        <v>0</v>
      </c>
      <c r="BY10" s="2">
        <f ca="1">IF(Table1[[#This Row],[felid of work]]="health",Table1[[#This Row],[income]],0)</f>
        <v>0</v>
      </c>
      <c r="BZ10" s="2">
        <f ca="1">IF(Table1[[#This Row],[felid of work]]="agriculture",Table1[[#This Row],[income]],0)</f>
        <v>0</v>
      </c>
      <c r="CA10" s="8">
        <f ca="1">IF(Table1[[#This Row],[felid of work]]="it",Table1[[#This Row],[income]],0)</f>
        <v>275912</v>
      </c>
      <c r="CB10" s="2"/>
      <c r="CC10" s="7">
        <f t="shared" ca="1" si="23"/>
        <v>1</v>
      </c>
      <c r="CD10" s="8"/>
      <c r="CE10" s="2"/>
      <c r="CF10" s="2">
        <f ca="1">IF(Table1[[#This Row],[net worth]]&gt;CG9,Table1[[#This Row],[age]],0)</f>
        <v>34</v>
      </c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4:98">
      <c r="D11">
        <f t="shared" ca="1" si="0"/>
        <v>1</v>
      </c>
      <c r="E11" t="str">
        <f t="shared" ca="1" si="1"/>
        <v>men</v>
      </c>
      <c r="F11">
        <f t="shared" ca="1" si="2"/>
        <v>25</v>
      </c>
      <c r="G11">
        <f t="shared" ca="1" si="3"/>
        <v>3</v>
      </c>
      <c r="H11" t="str">
        <f t="shared" ca="1" si="4"/>
        <v>teaching</v>
      </c>
      <c r="I11">
        <f t="shared" ca="1" si="5"/>
        <v>2</v>
      </c>
      <c r="J11" t="str">
        <f t="shared" ca="1" si="6"/>
        <v>college</v>
      </c>
      <c r="K11">
        <f t="shared" ca="1" si="7"/>
        <v>1</v>
      </c>
      <c r="L11">
        <f t="shared" ca="1" si="8"/>
        <v>1</v>
      </c>
      <c r="M11">
        <f t="shared" ca="1" si="9"/>
        <v>560851</v>
      </c>
      <c r="N11">
        <f t="shared" ca="1" si="10"/>
        <v>3</v>
      </c>
      <c r="O11" t="str">
        <f t="shared" ca="1" si="11"/>
        <v>hanuman junction</v>
      </c>
      <c r="P11">
        <f t="shared" ca="1" si="12"/>
        <v>2804255</v>
      </c>
      <c r="Q11">
        <f t="shared" ca="1" si="13"/>
        <v>16094.513849938245</v>
      </c>
      <c r="R11">
        <f t="shared" ca="1" si="14"/>
        <v>377495.44060228212</v>
      </c>
      <c r="S11">
        <f t="shared" ca="1" si="15"/>
        <v>335585</v>
      </c>
      <c r="T11">
        <f t="shared" ca="1" si="16"/>
        <v>874089.05257159262</v>
      </c>
      <c r="U11">
        <f t="shared" ca="1" si="17"/>
        <v>429830.22731216589</v>
      </c>
      <c r="V11">
        <f t="shared" ca="1" si="18"/>
        <v>3611580.6679144478</v>
      </c>
      <c r="W11">
        <f t="shared" ca="1" si="19"/>
        <v>729174.95445222035</v>
      </c>
      <c r="X11">
        <f t="shared" ca="1" si="20"/>
        <v>2882405.7134622275</v>
      </c>
      <c r="Y11" s="2"/>
      <c r="Z11" s="7">
        <f ca="1">IF(Table1[[#This Row],[gender]]="men",1,0)</f>
        <v>1</v>
      </c>
      <c r="AA11" s="2">
        <f ca="1">IF(Table1[[#This Row],[gender]]="women",1,0)</f>
        <v>0</v>
      </c>
      <c r="AB11" s="2"/>
      <c r="AC11" s="2"/>
      <c r="AD11" s="8"/>
      <c r="AF11" s="7">
        <f ca="1">IF(Table1[[#This Row],[felid of work]]= "teaching",1,0)</f>
        <v>1</v>
      </c>
      <c r="AG11" s="2">
        <f ca="1">IF(Table1[[#This Row],[felid of work]]="agriculture",1,0)</f>
        <v>0</v>
      </c>
      <c r="AH11" s="12">
        <f ca="1">IF(Table1[[#This Row],[felid of work]]="general work",1,0)</f>
        <v>0</v>
      </c>
      <c r="AI11" s="12">
        <f ca="1">IF(Table1[[#This Row],[felid of work]]="construction",1,0)</f>
        <v>0</v>
      </c>
      <c r="AJ11" s="2">
        <f ca="1">IF(Table1[[#This Row],[felid of work]]="health",1,0)</f>
        <v>0</v>
      </c>
      <c r="AK11" s="2">
        <v>5</v>
      </c>
      <c r="AL11" s="2" t="s">
        <v>8</v>
      </c>
      <c r="AM11" s="2"/>
      <c r="AN11" s="2"/>
      <c r="AO11" s="2">
        <f ca="1">IF(Table1[[#This Row],[felid of work]]="it",1,0)</f>
        <v>0</v>
      </c>
      <c r="AP11" s="2"/>
      <c r="AQ11" s="2"/>
      <c r="AR11" s="2"/>
      <c r="AS11" s="2"/>
      <c r="AT11" s="2"/>
      <c r="AU11" s="2"/>
      <c r="AV11" s="8"/>
      <c r="AW11" s="2"/>
      <c r="AX11" s="21">
        <f t="shared" ca="1" si="21"/>
        <v>377495.44060228212</v>
      </c>
      <c r="AY11" s="2"/>
      <c r="AZ11" s="7">
        <f ca="1">IF(Table1[[#This Row],[value of the debts]]&gt;$BA$6,1,0)</f>
        <v>1</v>
      </c>
      <c r="BA11" s="2"/>
      <c r="BB11" s="2"/>
      <c r="BC11" s="8"/>
      <c r="BD11" s="24">
        <f ca="1">Table1[[#This Row],[mortage left]]/Table1[[#This Row],[value of house]]</f>
        <v>5.7393189456516058E-3</v>
      </c>
      <c r="BE11" s="2">
        <f t="shared" ca="1" si="22"/>
        <v>1</v>
      </c>
      <c r="BF11" s="2"/>
      <c r="BG11" s="2"/>
      <c r="BH11" s="7">
        <f ca="1">IF(Table1[[#This Row],[area]]="america",Table1[[#This Row],[income]],0)</f>
        <v>0</v>
      </c>
      <c r="BI11" s="2">
        <f ca="1">IF(Table1[[#This Row],[area]]="anathapur",Table1[[#This Row],[income]],0)</f>
        <v>0</v>
      </c>
      <c r="BJ11" s="2">
        <f ca="1">IF(Table1[[#This Row],[area]]="banglore",Table1[[#This Row],[income]],0)</f>
        <v>0</v>
      </c>
      <c r="BK11" s="2">
        <f ca="1">IF(Table1[[#This Row],[area]]="chennai",Table1[[#This Row],[income]],0)</f>
        <v>0</v>
      </c>
      <c r="BL11" s="2">
        <f ca="1">IF(Table1[[#This Row],[area]]="china",Table1[[#This Row],[income]],0)</f>
        <v>0</v>
      </c>
      <c r="BM11" s="2">
        <f ca="1">IF(Table1[[#This Row],[area]]="eluru",Table1[[#This Row],[income]],0)</f>
        <v>0</v>
      </c>
      <c r="BN11" s="2">
        <f ca="1">IF(Table1[[#This Row],[area]]="hanuman junction",Table1[[#This Row],[income]],0)</f>
        <v>560851</v>
      </c>
      <c r="BO11" s="2">
        <f ca="1">IF(Table1[[#This Row],[area]]="hyderabad",Table1[[#This Row],[income]],0)</f>
        <v>0</v>
      </c>
      <c r="BP11" s="2">
        <f ca="1">IF(Table1[[#This Row],[area]]="japan",Table1[[#This Row],[income]],0)</f>
        <v>0</v>
      </c>
      <c r="BQ11" s="2">
        <f ca="1">IF(Table1[[#This Row],[area]]="srikakulam",Table1[[#This Row],[income]],0)</f>
        <v>0</v>
      </c>
      <c r="BR11" s="2">
        <f ca="1">IF(Table1[[#This Row],[area]]="tirupathi",Table1[[#This Row],[income]],0)</f>
        <v>0</v>
      </c>
      <c r="BS11" s="2">
        <f ca="1">IF(Table1[[#This Row],[area]]="vijayawada",Table1[[#This Row],[income]],0)</f>
        <v>0</v>
      </c>
      <c r="BT11" s="8">
        <f ca="1">IF(Table1[[#This Row],[area]]="vizag",Table1[[#This Row],[income]],0)</f>
        <v>0</v>
      </c>
      <c r="BU11" s="2"/>
      <c r="BV11" s="7">
        <f ca="1">IF(Table1[[#This Row],[felid of work]]="teaching",Table1[[#This Row],[income]],0)</f>
        <v>560851</v>
      </c>
      <c r="BW11" s="2">
        <f ca="1">IF(Table1[[#This Row],[felid of work]]="construction",Table1[[#This Row],[income]],0)</f>
        <v>0</v>
      </c>
      <c r="BX11" s="2">
        <f ca="1">IF(Table1[[#This Row],[felid of work]]="general work",Table1[[#This Row],[income]],0)</f>
        <v>0</v>
      </c>
      <c r="BY11" s="2">
        <f ca="1">IF(Table1[[#This Row],[felid of work]]="health",Table1[[#This Row],[income]],0)</f>
        <v>0</v>
      </c>
      <c r="BZ11" s="2">
        <f ca="1">IF(Table1[[#This Row],[felid of work]]="agriculture",Table1[[#This Row],[income]],0)</f>
        <v>0</v>
      </c>
      <c r="CA11" s="8">
        <f ca="1">IF(Table1[[#This Row],[felid of work]]="it",Table1[[#This Row],[income]],0)</f>
        <v>0</v>
      </c>
      <c r="CB11" s="2"/>
      <c r="CC11" s="7">
        <f t="shared" ca="1" si="23"/>
        <v>1</v>
      </c>
      <c r="CD11" s="8"/>
      <c r="CE11" s="2"/>
      <c r="CF11" s="2">
        <f ca="1">IF(Table1[[#This Row],[net worth]]&gt;CG10,Table1[[#This Row],[age]],0)</f>
        <v>25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4:98">
      <c r="D12">
        <f t="shared" ca="1" si="0"/>
        <v>1</v>
      </c>
      <c r="E12" t="str">
        <f t="shared" ca="1" si="1"/>
        <v>men</v>
      </c>
      <c r="F12">
        <f t="shared" ca="1" si="2"/>
        <v>44</v>
      </c>
      <c r="G12">
        <f t="shared" ca="1" si="3"/>
        <v>4</v>
      </c>
      <c r="H12" t="str">
        <f t="shared" ca="1" si="4"/>
        <v>it</v>
      </c>
      <c r="I12">
        <f t="shared" ca="1" si="5"/>
        <v>1</v>
      </c>
      <c r="J12" t="str">
        <f t="shared" ca="1" si="6"/>
        <v>highschool</v>
      </c>
      <c r="K12">
        <f t="shared" ca="1" si="7"/>
        <v>3</v>
      </c>
      <c r="L12">
        <f t="shared" ca="1" si="8"/>
        <v>2</v>
      </c>
      <c r="M12">
        <f t="shared" ca="1" si="9"/>
        <v>976293</v>
      </c>
      <c r="N12">
        <f t="shared" ca="1" si="10"/>
        <v>1</v>
      </c>
      <c r="O12" t="str">
        <f t="shared" ca="1" si="11"/>
        <v>eluru</v>
      </c>
      <c r="P12">
        <f t="shared" ca="1" si="12"/>
        <v>2928879</v>
      </c>
      <c r="Q12">
        <f t="shared" ca="1" si="13"/>
        <v>637429.59368332231</v>
      </c>
      <c r="R12">
        <f t="shared" ca="1" si="14"/>
        <v>316212.54189924081</v>
      </c>
      <c r="S12">
        <f t="shared" ca="1" si="15"/>
        <v>235523</v>
      </c>
      <c r="T12">
        <f t="shared" ca="1" si="16"/>
        <v>1411095.0805088244</v>
      </c>
      <c r="U12">
        <f t="shared" ca="1" si="17"/>
        <v>87296.873000801555</v>
      </c>
      <c r="V12">
        <f t="shared" ca="1" si="18"/>
        <v>3332388.4149000421</v>
      </c>
      <c r="W12">
        <f t="shared" ca="1" si="19"/>
        <v>1189165.135582563</v>
      </c>
      <c r="X12">
        <f t="shared" ca="1" si="20"/>
        <v>2143223.2793174791</v>
      </c>
      <c r="Y12" s="2"/>
      <c r="Z12" s="7">
        <f ca="1">IF(Table1[[#This Row],[gender]]="men",1,0)</f>
        <v>1</v>
      </c>
      <c r="AA12" s="2">
        <f ca="1">IF(Table1[[#This Row],[gender]]="women",1,0)</f>
        <v>0</v>
      </c>
      <c r="AB12" s="2"/>
      <c r="AC12" s="2"/>
      <c r="AD12" s="8"/>
      <c r="AF12" s="7">
        <f ca="1">IF(Table1[[#This Row],[felid of work]]= "teaching",1,0)</f>
        <v>0</v>
      </c>
      <c r="AG12" s="2">
        <f ca="1">IF(Table1[[#This Row],[felid of work]]="agriculture",1,0)</f>
        <v>0</v>
      </c>
      <c r="AH12" s="12">
        <f ca="1">IF(Table1[[#This Row],[felid of work]]="general work",1,0)</f>
        <v>0</v>
      </c>
      <c r="AI12" s="12">
        <f ca="1">IF(Table1[[#This Row],[felid of work]]="construction",1,0)</f>
        <v>0</v>
      </c>
      <c r="AJ12" s="2">
        <f ca="1">IF(Table1[[#This Row],[felid of work]]="health",1,0)</f>
        <v>0</v>
      </c>
      <c r="AK12" s="2">
        <v>6</v>
      </c>
      <c r="AL12" s="2" t="s">
        <v>9</v>
      </c>
      <c r="AM12" s="2"/>
      <c r="AN12" s="2"/>
      <c r="AO12" s="2">
        <f ca="1">IF(Table1[[#This Row],[felid of work]]="it",1,0)</f>
        <v>1</v>
      </c>
      <c r="AP12" s="2"/>
      <c r="AQ12" s="2"/>
      <c r="AR12" s="2"/>
      <c r="AS12" s="2"/>
      <c r="AT12" s="2"/>
      <c r="AU12" s="2"/>
      <c r="AV12" s="8"/>
      <c r="AW12" s="2"/>
      <c r="AX12" s="21">
        <f t="shared" ca="1" si="21"/>
        <v>158106.2709496204</v>
      </c>
      <c r="AY12" s="2"/>
      <c r="AZ12" s="7">
        <f ca="1">IF(Table1[[#This Row],[value of the debts]]&gt;$BA$6,1,0)</f>
        <v>1</v>
      </c>
      <c r="BA12" s="2"/>
      <c r="BB12" s="2"/>
      <c r="BC12" s="8"/>
      <c r="BD12" s="24">
        <f ca="1">Table1[[#This Row],[mortage left]]/Table1[[#This Row],[value of house]]</f>
        <v>0.21763602855676945</v>
      </c>
      <c r="BE12" s="2">
        <f t="shared" ca="1" si="22"/>
        <v>1</v>
      </c>
      <c r="BF12" s="2"/>
      <c r="BG12" s="2"/>
      <c r="BH12" s="7">
        <f ca="1">IF(Table1[[#This Row],[area]]="america",Table1[[#This Row],[income]],0)</f>
        <v>0</v>
      </c>
      <c r="BI12" s="2">
        <f ca="1">IF(Table1[[#This Row],[area]]="anathapur",Table1[[#This Row],[income]],0)</f>
        <v>0</v>
      </c>
      <c r="BJ12" s="2">
        <f ca="1">IF(Table1[[#This Row],[area]]="banglore",Table1[[#This Row],[income]],0)</f>
        <v>0</v>
      </c>
      <c r="BK12" s="2">
        <f ca="1">IF(Table1[[#This Row],[area]]="chennai",Table1[[#This Row],[income]],0)</f>
        <v>0</v>
      </c>
      <c r="BL12" s="2">
        <f ca="1">IF(Table1[[#This Row],[area]]="china",Table1[[#This Row],[income]],0)</f>
        <v>0</v>
      </c>
      <c r="BM12" s="2">
        <f ca="1">IF(Table1[[#This Row],[area]]="eluru",Table1[[#This Row],[income]],0)</f>
        <v>976293</v>
      </c>
      <c r="BN12" s="2">
        <f ca="1">IF(Table1[[#This Row],[area]]="hanuman junction",Table1[[#This Row],[income]],0)</f>
        <v>0</v>
      </c>
      <c r="BO12" s="2">
        <f ca="1">IF(Table1[[#This Row],[area]]="hyderabad",Table1[[#This Row],[income]],0)</f>
        <v>0</v>
      </c>
      <c r="BP12" s="2">
        <f ca="1">IF(Table1[[#This Row],[area]]="japan",Table1[[#This Row],[income]],0)</f>
        <v>0</v>
      </c>
      <c r="BQ12" s="2">
        <f ca="1">IF(Table1[[#This Row],[area]]="srikakulam",Table1[[#This Row],[income]],0)</f>
        <v>0</v>
      </c>
      <c r="BR12" s="2">
        <f ca="1">IF(Table1[[#This Row],[area]]="tirupathi",Table1[[#This Row],[income]],0)</f>
        <v>0</v>
      </c>
      <c r="BS12" s="2">
        <f ca="1">IF(Table1[[#This Row],[area]]="vijayawada",Table1[[#This Row],[income]],0)</f>
        <v>0</v>
      </c>
      <c r="BT12" s="8">
        <f ca="1">IF(Table1[[#This Row],[area]]="vizag",Table1[[#This Row],[income]],0)</f>
        <v>0</v>
      </c>
      <c r="BU12" s="2"/>
      <c r="BV12" s="7">
        <f ca="1">IF(Table1[[#This Row],[felid of work]]="teaching",Table1[[#This Row],[income]],0)</f>
        <v>0</v>
      </c>
      <c r="BW12" s="2">
        <f ca="1">IF(Table1[[#This Row],[felid of work]]="construction",Table1[[#This Row],[income]],0)</f>
        <v>0</v>
      </c>
      <c r="BX12" s="2">
        <f ca="1">IF(Table1[[#This Row],[felid of work]]="general work",Table1[[#This Row],[income]],0)</f>
        <v>0</v>
      </c>
      <c r="BY12" s="2">
        <f ca="1">IF(Table1[[#This Row],[felid of work]]="health",Table1[[#This Row],[income]],0)</f>
        <v>0</v>
      </c>
      <c r="BZ12" s="2">
        <f ca="1">IF(Table1[[#This Row],[felid of work]]="agriculture",Table1[[#This Row],[income]],0)</f>
        <v>0</v>
      </c>
      <c r="CA12" s="8">
        <f ca="1">IF(Table1[[#This Row],[felid of work]]="it",Table1[[#This Row],[income]],0)</f>
        <v>976293</v>
      </c>
      <c r="CB12" s="2"/>
      <c r="CC12" s="7">
        <f t="shared" ca="1" si="23"/>
        <v>1</v>
      </c>
      <c r="CD12" s="8"/>
      <c r="CE12" s="2"/>
      <c r="CF12" s="2">
        <f ca="1">IF(Table1[[#This Row],[net worth]]&gt;CG11,Table1[[#This Row],[age]],0)</f>
        <v>44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4:98">
      <c r="D13">
        <f t="shared" ca="1" si="0"/>
        <v>2</v>
      </c>
      <c r="E13" t="str">
        <f t="shared" ca="1" si="1"/>
        <v>women</v>
      </c>
      <c r="F13">
        <f t="shared" ca="1" si="2"/>
        <v>26</v>
      </c>
      <c r="G13">
        <f t="shared" ca="1" si="3"/>
        <v>4</v>
      </c>
      <c r="H13" t="str">
        <f t="shared" ca="1" si="4"/>
        <v>it</v>
      </c>
      <c r="I13">
        <f t="shared" ca="1" si="5"/>
        <v>6</v>
      </c>
      <c r="J13" t="str">
        <f t="shared" ca="1" si="6"/>
        <v>other</v>
      </c>
      <c r="K13">
        <f t="shared" ca="1" si="7"/>
        <v>3</v>
      </c>
      <c r="L13">
        <f t="shared" ca="1" si="8"/>
        <v>1</v>
      </c>
      <c r="M13">
        <f t="shared" ca="1" si="9"/>
        <v>340327</v>
      </c>
      <c r="N13">
        <f t="shared" ca="1" si="10"/>
        <v>10</v>
      </c>
      <c r="O13" t="str">
        <f t="shared" ca="1" si="11"/>
        <v>hyderabad</v>
      </c>
      <c r="P13">
        <f t="shared" ca="1" si="12"/>
        <v>1361308</v>
      </c>
      <c r="Q13">
        <f t="shared" ca="1" si="13"/>
        <v>122261.49018544347</v>
      </c>
      <c r="R13">
        <f t="shared" ca="1" si="14"/>
        <v>254463.20329799104</v>
      </c>
      <c r="S13">
        <f t="shared" ca="1" si="15"/>
        <v>112127</v>
      </c>
      <c r="T13">
        <f t="shared" ca="1" si="16"/>
        <v>173642.41846646424</v>
      </c>
      <c r="U13">
        <f t="shared" ca="1" si="17"/>
        <v>82871.357206423025</v>
      </c>
      <c r="V13">
        <f t="shared" ca="1" si="18"/>
        <v>1698642.5605044141</v>
      </c>
      <c r="W13">
        <f t="shared" ca="1" si="19"/>
        <v>488851.6934834345</v>
      </c>
      <c r="X13">
        <f t="shared" ca="1" si="20"/>
        <v>1209790.8670209795</v>
      </c>
      <c r="Y13" s="2"/>
      <c r="Z13" s="7">
        <f ca="1">IF(Table1[[#This Row],[gender]]="men",1,0)</f>
        <v>0</v>
      </c>
      <c r="AA13" s="2">
        <f ca="1">IF(Table1[[#This Row],[gender]]="women",1,0)</f>
        <v>1</v>
      </c>
      <c r="AB13" s="2"/>
      <c r="AC13" s="2"/>
      <c r="AD13" s="8"/>
      <c r="AF13" s="7">
        <f ca="1">IF(Table1[[#This Row],[felid of work]]= "teaching",1,0)</f>
        <v>0</v>
      </c>
      <c r="AG13" s="2">
        <f ca="1">IF(Table1[[#This Row],[felid of work]]="agriculture",1,0)</f>
        <v>0</v>
      </c>
      <c r="AH13" s="12">
        <f ca="1">IF(Table1[[#This Row],[felid of work]]="general work",1,0)</f>
        <v>0</v>
      </c>
      <c r="AI13" s="12">
        <f ca="1">IF(Table1[[#This Row],[felid of work]]="construction",1,0)</f>
        <v>0</v>
      </c>
      <c r="AJ13" s="2">
        <f ca="1">IF(Table1[[#This Row],[felid of work]]="health",1,0)</f>
        <v>0</v>
      </c>
      <c r="AK13" s="2"/>
      <c r="AL13" s="2"/>
      <c r="AM13" s="2"/>
      <c r="AN13" s="2"/>
      <c r="AO13" s="2">
        <f ca="1">IF(Table1[[#This Row],[felid of work]]="it",1,0)</f>
        <v>1</v>
      </c>
      <c r="AP13" s="2"/>
      <c r="AQ13" s="2"/>
      <c r="AR13" s="2"/>
      <c r="AS13" s="2"/>
      <c r="AT13" s="2"/>
      <c r="AU13" s="2"/>
      <c r="AV13" s="8"/>
      <c r="AW13" s="2"/>
      <c r="AX13" s="21">
        <f t="shared" ca="1" si="21"/>
        <v>254463.20329799104</v>
      </c>
      <c r="AY13" s="2"/>
      <c r="AZ13" s="7">
        <f ca="1">IF(Table1[[#This Row],[value of the debts]]&gt;$BA$6,1,0)</f>
        <v>1</v>
      </c>
      <c r="BA13" s="2"/>
      <c r="BB13" s="2"/>
      <c r="BC13" s="8"/>
      <c r="BD13" s="24">
        <f ca="1">Table1[[#This Row],[mortage left]]/Table1[[#This Row],[value of house]]</f>
        <v>8.9811776751068439E-2</v>
      </c>
      <c r="BE13" s="2">
        <f t="shared" ca="1" si="22"/>
        <v>1</v>
      </c>
      <c r="BF13" s="2"/>
      <c r="BG13" s="2"/>
      <c r="BH13" s="7">
        <f ca="1">IF(Table1[[#This Row],[area]]="america",Table1[[#This Row],[income]],0)</f>
        <v>0</v>
      </c>
      <c r="BI13" s="2">
        <f ca="1">IF(Table1[[#This Row],[area]]="anathapur",Table1[[#This Row],[income]],0)</f>
        <v>0</v>
      </c>
      <c r="BJ13" s="2">
        <f ca="1">IF(Table1[[#This Row],[area]]="banglore",Table1[[#This Row],[income]],0)</f>
        <v>0</v>
      </c>
      <c r="BK13" s="2">
        <f ca="1">IF(Table1[[#This Row],[area]]="chennai",Table1[[#This Row],[income]],0)</f>
        <v>0</v>
      </c>
      <c r="BL13" s="2">
        <f ca="1">IF(Table1[[#This Row],[area]]="china",Table1[[#This Row],[income]],0)</f>
        <v>0</v>
      </c>
      <c r="BM13" s="2">
        <f ca="1">IF(Table1[[#This Row],[area]]="eluru",Table1[[#This Row],[income]],0)</f>
        <v>0</v>
      </c>
      <c r="BN13" s="2">
        <f ca="1">IF(Table1[[#This Row],[area]]="hanuman junction",Table1[[#This Row],[income]],0)</f>
        <v>0</v>
      </c>
      <c r="BO13" s="2">
        <f ca="1">IF(Table1[[#This Row],[area]]="hyderabad",Table1[[#This Row],[income]],0)</f>
        <v>340327</v>
      </c>
      <c r="BP13" s="2">
        <f ca="1">IF(Table1[[#This Row],[area]]="japan",Table1[[#This Row],[income]],0)</f>
        <v>0</v>
      </c>
      <c r="BQ13" s="2">
        <f ca="1">IF(Table1[[#This Row],[area]]="srikakulam",Table1[[#This Row],[income]],0)</f>
        <v>0</v>
      </c>
      <c r="BR13" s="2">
        <f ca="1">IF(Table1[[#This Row],[area]]="tirupathi",Table1[[#This Row],[income]],0)</f>
        <v>0</v>
      </c>
      <c r="BS13" s="2">
        <f ca="1">IF(Table1[[#This Row],[area]]="vijayawada",Table1[[#This Row],[income]],0)</f>
        <v>0</v>
      </c>
      <c r="BT13" s="8">
        <f ca="1">IF(Table1[[#This Row],[area]]="vizag",Table1[[#This Row],[income]],0)</f>
        <v>0</v>
      </c>
      <c r="BU13" s="2"/>
      <c r="BV13" s="7">
        <f ca="1">IF(Table1[[#This Row],[felid of work]]="teaching",Table1[[#This Row],[income]],0)</f>
        <v>0</v>
      </c>
      <c r="BW13" s="2">
        <f ca="1">IF(Table1[[#This Row],[felid of work]]="construction",Table1[[#This Row],[income]],0)</f>
        <v>0</v>
      </c>
      <c r="BX13" s="2">
        <f ca="1">IF(Table1[[#This Row],[felid of work]]="general work",Table1[[#This Row],[income]],0)</f>
        <v>0</v>
      </c>
      <c r="BY13" s="2">
        <f ca="1">IF(Table1[[#This Row],[felid of work]]="health",Table1[[#This Row],[income]],0)</f>
        <v>0</v>
      </c>
      <c r="BZ13" s="2">
        <f ca="1">IF(Table1[[#This Row],[felid of work]]="agriculture",Table1[[#This Row],[income]],0)</f>
        <v>0</v>
      </c>
      <c r="CA13" s="8">
        <f ca="1">IF(Table1[[#This Row],[felid of work]]="it",Table1[[#This Row],[income]],0)</f>
        <v>340327</v>
      </c>
      <c r="CB13" s="2"/>
      <c r="CC13" s="7">
        <f t="shared" ca="1" si="23"/>
        <v>1</v>
      </c>
      <c r="CD13" s="8"/>
      <c r="CE13" s="2"/>
      <c r="CF13" s="2">
        <f ca="1">IF(Table1[[#This Row],[net worth]]&gt;CG12,Table1[[#This Row],[age]],0)</f>
        <v>26</v>
      </c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4:98">
      <c r="D14">
        <f t="shared" ca="1" si="0"/>
        <v>2</v>
      </c>
      <c r="E14" t="str">
        <f t="shared" ca="1" si="1"/>
        <v>women</v>
      </c>
      <c r="F14">
        <f t="shared" ca="1" si="2"/>
        <v>43</v>
      </c>
      <c r="G14">
        <f t="shared" ca="1" si="3"/>
        <v>5</v>
      </c>
      <c r="H14" t="str">
        <f t="shared" ca="1" si="4"/>
        <v>general work</v>
      </c>
      <c r="I14">
        <f t="shared" ca="1" si="5"/>
        <v>2</v>
      </c>
      <c r="J14" t="str">
        <f t="shared" ca="1" si="6"/>
        <v>college</v>
      </c>
      <c r="K14">
        <f t="shared" ca="1" si="7"/>
        <v>1</v>
      </c>
      <c r="L14">
        <f t="shared" ca="1" si="8"/>
        <v>1</v>
      </c>
      <c r="M14">
        <f t="shared" ca="1" si="9"/>
        <v>710257</v>
      </c>
      <c r="N14">
        <f t="shared" ca="1" si="10"/>
        <v>13</v>
      </c>
      <c r="O14" t="str">
        <f t="shared" ca="1" si="11"/>
        <v>china</v>
      </c>
      <c r="P14">
        <f t="shared" ca="1" si="12"/>
        <v>3551285</v>
      </c>
      <c r="Q14">
        <f t="shared" ca="1" si="13"/>
        <v>3241529.4659072217</v>
      </c>
      <c r="R14">
        <f t="shared" ca="1" si="14"/>
        <v>415783.87552877195</v>
      </c>
      <c r="S14">
        <f t="shared" ca="1" si="15"/>
        <v>16013</v>
      </c>
      <c r="T14">
        <f t="shared" ca="1" si="16"/>
        <v>225858.43045427673</v>
      </c>
      <c r="U14">
        <f t="shared" ca="1" si="17"/>
        <v>491056.5898089906</v>
      </c>
      <c r="V14">
        <f t="shared" ca="1" si="18"/>
        <v>4458125.4653377626</v>
      </c>
      <c r="W14">
        <f t="shared" ca="1" si="19"/>
        <v>3673326.3414359936</v>
      </c>
      <c r="X14">
        <f t="shared" ca="1" si="20"/>
        <v>784799.12390176905</v>
      </c>
      <c r="Y14" s="2"/>
      <c r="Z14" s="7">
        <f ca="1">IF(Table1[[#This Row],[gender]]="men",1,0)</f>
        <v>0</v>
      </c>
      <c r="AA14" s="2">
        <f ca="1">IF(Table1[[#This Row],[gender]]="women",1,0)</f>
        <v>1</v>
      </c>
      <c r="AB14" s="2"/>
      <c r="AC14" s="2"/>
      <c r="AD14" s="8"/>
      <c r="AF14" s="7">
        <f ca="1">IF(Table1[[#This Row],[felid of work]]= "teaching",1,0)</f>
        <v>0</v>
      </c>
      <c r="AG14" s="2">
        <f ca="1">IF(Table1[[#This Row],[felid of work]]="agriculture",1,0)</f>
        <v>0</v>
      </c>
      <c r="AH14" s="12">
        <f ca="1">IF(Table1[[#This Row],[felid of work]]="general work",1,0)</f>
        <v>1</v>
      </c>
      <c r="AI14" s="12">
        <f ca="1">IF(Table1[[#This Row],[felid of work]]="construction",1,0)</f>
        <v>0</v>
      </c>
      <c r="AJ14" s="2">
        <f ca="1">IF(Table1[[#This Row],[felid of work]]="health",1,0)</f>
        <v>0</v>
      </c>
      <c r="AK14" s="2"/>
      <c r="AL14" s="2"/>
      <c r="AM14" s="2"/>
      <c r="AN14" s="2"/>
      <c r="AO14" s="2">
        <f ca="1">IF(Table1[[#This Row],[felid of work]]="it",1,0)</f>
        <v>0</v>
      </c>
      <c r="AP14" s="2"/>
      <c r="AQ14" s="2"/>
      <c r="AR14" s="2"/>
      <c r="AS14" s="2"/>
      <c r="AT14" s="2"/>
      <c r="AU14" s="2"/>
      <c r="AV14" s="8"/>
      <c r="AW14" s="2"/>
      <c r="AX14" s="21">
        <f t="shared" ca="1" si="21"/>
        <v>415783.87552877195</v>
      </c>
      <c r="AY14" s="2"/>
      <c r="AZ14" s="7">
        <f ca="1">IF(Table1[[#This Row],[value of the debts]]&gt;$BA$6,1,0)</f>
        <v>1</v>
      </c>
      <c r="BA14" s="2"/>
      <c r="BB14" s="2"/>
      <c r="BC14" s="8"/>
      <c r="BD14" s="24">
        <f ca="1">Table1[[#This Row],[mortage left]]/Table1[[#This Row],[value of house]]</f>
        <v>0.91277649242660663</v>
      </c>
      <c r="BE14" s="2">
        <f t="shared" ca="1" si="22"/>
        <v>0</v>
      </c>
      <c r="BF14" s="2"/>
      <c r="BG14" s="2"/>
      <c r="BH14" s="7">
        <f ca="1">IF(Table1[[#This Row],[area]]="america",Table1[[#This Row],[income]],0)</f>
        <v>0</v>
      </c>
      <c r="BI14" s="2">
        <f ca="1">IF(Table1[[#This Row],[area]]="anathapur",Table1[[#This Row],[income]],0)</f>
        <v>0</v>
      </c>
      <c r="BJ14" s="2">
        <f ca="1">IF(Table1[[#This Row],[area]]="banglore",Table1[[#This Row],[income]],0)</f>
        <v>0</v>
      </c>
      <c r="BK14" s="2">
        <f ca="1">IF(Table1[[#This Row],[area]]="chennai",Table1[[#This Row],[income]],0)</f>
        <v>0</v>
      </c>
      <c r="BL14" s="2">
        <f ca="1">IF(Table1[[#This Row],[area]]="china",Table1[[#This Row],[income]],0)</f>
        <v>710257</v>
      </c>
      <c r="BM14" s="2">
        <f ca="1">IF(Table1[[#This Row],[area]]="eluru",Table1[[#This Row],[income]],0)</f>
        <v>0</v>
      </c>
      <c r="BN14" s="2">
        <f ca="1">IF(Table1[[#This Row],[area]]="hanuman junction",Table1[[#This Row],[income]],0)</f>
        <v>0</v>
      </c>
      <c r="BO14" s="2">
        <f ca="1">IF(Table1[[#This Row],[area]]="hyderabad",Table1[[#This Row],[income]],0)</f>
        <v>0</v>
      </c>
      <c r="BP14" s="2">
        <f ca="1">IF(Table1[[#This Row],[area]]="japan",Table1[[#This Row],[income]],0)</f>
        <v>0</v>
      </c>
      <c r="BQ14" s="2">
        <f ca="1">IF(Table1[[#This Row],[area]]="srikakulam",Table1[[#This Row],[income]],0)</f>
        <v>0</v>
      </c>
      <c r="BR14" s="2">
        <f ca="1">IF(Table1[[#This Row],[area]]="tirupathi",Table1[[#This Row],[income]],0)</f>
        <v>0</v>
      </c>
      <c r="BS14" s="2">
        <f ca="1">IF(Table1[[#This Row],[area]]="vijayawada",Table1[[#This Row],[income]],0)</f>
        <v>0</v>
      </c>
      <c r="BT14" s="8">
        <f ca="1">IF(Table1[[#This Row],[area]]="vizag",Table1[[#This Row],[income]],0)</f>
        <v>0</v>
      </c>
      <c r="BU14" s="2"/>
      <c r="BV14" s="7">
        <f ca="1">IF(Table1[[#This Row],[felid of work]]="teaching",Table1[[#This Row],[income]],0)</f>
        <v>0</v>
      </c>
      <c r="BW14" s="2">
        <f ca="1">IF(Table1[[#This Row],[felid of work]]="construction",Table1[[#This Row],[income]],0)</f>
        <v>0</v>
      </c>
      <c r="BX14" s="2">
        <f ca="1">IF(Table1[[#This Row],[felid of work]]="general work",Table1[[#This Row],[income]],0)</f>
        <v>710257</v>
      </c>
      <c r="BY14" s="2">
        <f ca="1">IF(Table1[[#This Row],[felid of work]]="health",Table1[[#This Row],[income]],0)</f>
        <v>0</v>
      </c>
      <c r="BZ14" s="2">
        <f ca="1">IF(Table1[[#This Row],[felid of work]]="agriculture",Table1[[#This Row],[income]],0)</f>
        <v>0</v>
      </c>
      <c r="CA14" s="8">
        <f ca="1">IF(Table1[[#This Row],[felid of work]]="it",Table1[[#This Row],[income]],0)</f>
        <v>0</v>
      </c>
      <c r="CB14" s="2"/>
      <c r="CC14" s="7">
        <f t="shared" ca="1" si="23"/>
        <v>1</v>
      </c>
      <c r="CD14" s="8"/>
      <c r="CE14" s="2"/>
      <c r="CF14" s="2">
        <f ca="1">IF(Table1[[#This Row],[net worth]]&gt;CG13,Table1[[#This Row],[age]],0)</f>
        <v>43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4:98">
      <c r="D15">
        <f t="shared" ca="1" si="0"/>
        <v>1</v>
      </c>
      <c r="E15" t="str">
        <f t="shared" ca="1" si="1"/>
        <v>men</v>
      </c>
      <c r="F15">
        <f t="shared" ca="1" si="2"/>
        <v>32</v>
      </c>
      <c r="G15">
        <f t="shared" ca="1" si="3"/>
        <v>4</v>
      </c>
      <c r="H15" t="str">
        <f t="shared" ca="1" si="4"/>
        <v>it</v>
      </c>
      <c r="I15">
        <f t="shared" ca="1" si="5"/>
        <v>2</v>
      </c>
      <c r="J15" t="str">
        <f t="shared" ca="1" si="6"/>
        <v>college</v>
      </c>
      <c r="K15">
        <f t="shared" ca="1" si="7"/>
        <v>2</v>
      </c>
      <c r="L15">
        <f t="shared" ca="1" si="8"/>
        <v>2</v>
      </c>
      <c r="M15">
        <f t="shared" ca="1" si="9"/>
        <v>923927</v>
      </c>
      <c r="N15">
        <f t="shared" ca="1" si="10"/>
        <v>14</v>
      </c>
      <c r="O15" t="str">
        <f t="shared" ca="1" si="11"/>
        <v>china</v>
      </c>
      <c r="P15">
        <f t="shared" ca="1" si="12"/>
        <v>2771781</v>
      </c>
      <c r="Q15">
        <f t="shared" ca="1" si="13"/>
        <v>121243.64002007946</v>
      </c>
      <c r="R15">
        <f t="shared" ca="1" si="14"/>
        <v>382437.9238348651</v>
      </c>
      <c r="S15">
        <f t="shared" ca="1" si="15"/>
        <v>43739</v>
      </c>
      <c r="T15">
        <f t="shared" ca="1" si="16"/>
        <v>1535884.1811743481</v>
      </c>
      <c r="U15">
        <f t="shared" ca="1" si="17"/>
        <v>714154.72733686422</v>
      </c>
      <c r="V15">
        <f t="shared" ca="1" si="18"/>
        <v>3868373.651171729</v>
      </c>
      <c r="W15">
        <f t="shared" ca="1" si="19"/>
        <v>547420.56385494454</v>
      </c>
      <c r="X15">
        <f t="shared" ca="1" si="20"/>
        <v>3320953.0873167845</v>
      </c>
      <c r="Y15" s="2"/>
      <c r="Z15" s="7">
        <f ca="1">IF(Table1[[#This Row],[gender]]="men",1,0)</f>
        <v>1</v>
      </c>
      <c r="AA15" s="2">
        <f ca="1">IF(Table1[[#This Row],[gender]]="women",1,0)</f>
        <v>0</v>
      </c>
      <c r="AB15" s="2"/>
      <c r="AC15" s="2"/>
      <c r="AD15" s="8"/>
      <c r="AF15" s="7">
        <f ca="1">IF(Table1[[#This Row],[felid of work]]= "teaching",1,0)</f>
        <v>0</v>
      </c>
      <c r="AG15" s="2">
        <f ca="1">IF(Table1[[#This Row],[felid of work]]="agriculture",1,0)</f>
        <v>0</v>
      </c>
      <c r="AH15" s="12">
        <f ca="1">IF(Table1[[#This Row],[felid of work]]="general work",1,0)</f>
        <v>0</v>
      </c>
      <c r="AI15" s="12">
        <f ca="1">IF(Table1[[#This Row],[felid of work]]="construction",1,0)</f>
        <v>0</v>
      </c>
      <c r="AJ15" s="2">
        <f ca="1">IF(Table1[[#This Row],[felid of work]]="health",1,0)</f>
        <v>0</v>
      </c>
      <c r="AK15" s="2"/>
      <c r="AL15" s="2"/>
      <c r="AM15" s="2"/>
      <c r="AN15" s="2"/>
      <c r="AO15" s="2">
        <f ca="1">IF(Table1[[#This Row],[felid of work]]="it",1,0)</f>
        <v>1</v>
      </c>
      <c r="AP15" s="2"/>
      <c r="AQ15" s="2"/>
      <c r="AR15" s="2"/>
      <c r="AS15" s="2"/>
      <c r="AT15" s="2"/>
      <c r="AU15" s="2"/>
      <c r="AV15" s="8"/>
      <c r="AW15" s="2"/>
      <c r="AX15" s="21">
        <f t="shared" ca="1" si="21"/>
        <v>191218.96191743255</v>
      </c>
      <c r="AY15" s="2"/>
      <c r="AZ15" s="7">
        <f ca="1">IF(Table1[[#This Row],[value of the debts]]&gt;$BA$6,1,0)</f>
        <v>1</v>
      </c>
      <c r="BA15" s="2"/>
      <c r="BB15" s="2"/>
      <c r="BC15" s="8"/>
      <c r="BD15" s="24">
        <f ca="1">Table1[[#This Row],[mortage left]]/Table1[[#This Row],[value of house]]</f>
        <v>4.3742142694563335E-2</v>
      </c>
      <c r="BE15" s="2">
        <f t="shared" ca="1" si="22"/>
        <v>1</v>
      </c>
      <c r="BF15" s="2"/>
      <c r="BG15" s="2"/>
      <c r="BH15" s="7">
        <f ca="1">IF(Table1[[#This Row],[area]]="america",Table1[[#This Row],[income]],0)</f>
        <v>0</v>
      </c>
      <c r="BI15" s="2">
        <f ca="1">IF(Table1[[#This Row],[area]]="anathapur",Table1[[#This Row],[income]],0)</f>
        <v>0</v>
      </c>
      <c r="BJ15" s="2">
        <f ca="1">IF(Table1[[#This Row],[area]]="banglore",Table1[[#This Row],[income]],0)</f>
        <v>0</v>
      </c>
      <c r="BK15" s="2">
        <f ca="1">IF(Table1[[#This Row],[area]]="chennai",Table1[[#This Row],[income]],0)</f>
        <v>0</v>
      </c>
      <c r="BL15" s="2">
        <f ca="1">IF(Table1[[#This Row],[area]]="china",Table1[[#This Row],[income]],0)</f>
        <v>923927</v>
      </c>
      <c r="BM15" s="2">
        <f ca="1">IF(Table1[[#This Row],[area]]="eluru",Table1[[#This Row],[income]],0)</f>
        <v>0</v>
      </c>
      <c r="BN15" s="2">
        <f ca="1">IF(Table1[[#This Row],[area]]="hanuman junction",Table1[[#This Row],[income]],0)</f>
        <v>0</v>
      </c>
      <c r="BO15" s="2">
        <f ca="1">IF(Table1[[#This Row],[area]]="hyderabad",Table1[[#This Row],[income]],0)</f>
        <v>0</v>
      </c>
      <c r="BP15" s="2">
        <f ca="1">IF(Table1[[#This Row],[area]]="japan",Table1[[#This Row],[income]],0)</f>
        <v>0</v>
      </c>
      <c r="BQ15" s="2">
        <f ca="1">IF(Table1[[#This Row],[area]]="srikakulam",Table1[[#This Row],[income]],0)</f>
        <v>0</v>
      </c>
      <c r="BR15" s="2">
        <f ca="1">IF(Table1[[#This Row],[area]]="tirupathi",Table1[[#This Row],[income]],0)</f>
        <v>0</v>
      </c>
      <c r="BS15" s="2">
        <f ca="1">IF(Table1[[#This Row],[area]]="vijayawada",Table1[[#This Row],[income]],0)</f>
        <v>0</v>
      </c>
      <c r="BT15" s="8">
        <f ca="1">IF(Table1[[#This Row],[area]]="vizag",Table1[[#This Row],[income]],0)</f>
        <v>0</v>
      </c>
      <c r="BU15" s="2"/>
      <c r="BV15" s="7">
        <f ca="1">IF(Table1[[#This Row],[felid of work]]="teaching",Table1[[#This Row],[income]],0)</f>
        <v>0</v>
      </c>
      <c r="BW15" s="2">
        <f ca="1">IF(Table1[[#This Row],[felid of work]]="construction",Table1[[#This Row],[income]],0)</f>
        <v>0</v>
      </c>
      <c r="BX15" s="2">
        <f ca="1">IF(Table1[[#This Row],[felid of work]]="general work",Table1[[#This Row],[income]],0)</f>
        <v>0</v>
      </c>
      <c r="BY15" s="2">
        <f ca="1">IF(Table1[[#This Row],[felid of work]]="health",Table1[[#This Row],[income]],0)</f>
        <v>0</v>
      </c>
      <c r="BZ15" s="2">
        <f ca="1">IF(Table1[[#This Row],[felid of work]]="agriculture",Table1[[#This Row],[income]],0)</f>
        <v>0</v>
      </c>
      <c r="CA15" s="8">
        <f ca="1">IF(Table1[[#This Row],[felid of work]]="it",Table1[[#This Row],[income]],0)</f>
        <v>923927</v>
      </c>
      <c r="CB15" s="2"/>
      <c r="CC15" s="7">
        <f t="shared" ca="1" si="23"/>
        <v>0</v>
      </c>
      <c r="CD15" s="8"/>
      <c r="CE15" s="2"/>
      <c r="CF15" s="2">
        <f ca="1">IF(Table1[[#This Row],[net worth]]&gt;CG14,Table1[[#This Row],[age]],0)</f>
        <v>32</v>
      </c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4:98">
      <c r="D16">
        <f t="shared" ca="1" si="0"/>
        <v>2</v>
      </c>
      <c r="E16" t="str">
        <f t="shared" ca="1" si="1"/>
        <v>women</v>
      </c>
      <c r="F16">
        <f t="shared" ca="1" si="2"/>
        <v>32</v>
      </c>
      <c r="G16">
        <f t="shared" ca="1" si="3"/>
        <v>3</v>
      </c>
      <c r="H16" t="str">
        <f t="shared" ca="1" si="4"/>
        <v>teaching</v>
      </c>
      <c r="I16">
        <f t="shared" ca="1" si="5"/>
        <v>5</v>
      </c>
      <c r="J16" t="str">
        <f t="shared" ca="1" si="6"/>
        <v>other</v>
      </c>
      <c r="K16">
        <f t="shared" ca="1" si="7"/>
        <v>2</v>
      </c>
      <c r="L16">
        <f t="shared" ca="1" si="8"/>
        <v>1</v>
      </c>
      <c r="M16">
        <f t="shared" ca="1" si="9"/>
        <v>275107</v>
      </c>
      <c r="N16">
        <f t="shared" ca="1" si="10"/>
        <v>13</v>
      </c>
      <c r="O16" t="str">
        <f t="shared" ca="1" si="11"/>
        <v>china</v>
      </c>
      <c r="P16">
        <f t="shared" ca="1" si="12"/>
        <v>1650642</v>
      </c>
      <c r="Q16">
        <f t="shared" ca="1" si="13"/>
        <v>139631.6799080988</v>
      </c>
      <c r="R16">
        <f t="shared" ca="1" si="14"/>
        <v>53871.700792477845</v>
      </c>
      <c r="S16">
        <f t="shared" ca="1" si="15"/>
        <v>50311</v>
      </c>
      <c r="T16">
        <f t="shared" ca="1" si="16"/>
        <v>460345.95916462003</v>
      </c>
      <c r="U16">
        <f t="shared" ca="1" si="17"/>
        <v>359707.79447393771</v>
      </c>
      <c r="V16">
        <f t="shared" ca="1" si="18"/>
        <v>2064221.4952664156</v>
      </c>
      <c r="W16">
        <f t="shared" ca="1" si="19"/>
        <v>243814.38070057664</v>
      </c>
      <c r="X16">
        <f t="shared" ca="1" si="20"/>
        <v>1820407.1145658391</v>
      </c>
      <c r="Y16" s="2"/>
      <c r="Z16" s="7">
        <f ca="1">IF(Table1[[#This Row],[gender]]="men",1,0)</f>
        <v>0</v>
      </c>
      <c r="AA16" s="2">
        <f ca="1">IF(Table1[[#This Row],[gender]]="women",1,0)</f>
        <v>1</v>
      </c>
      <c r="AB16" s="2"/>
      <c r="AC16" s="2"/>
      <c r="AD16" s="8"/>
      <c r="AF16" s="7">
        <f ca="1">IF(Table1[[#This Row],[felid of work]]= "teaching",1,0)</f>
        <v>1</v>
      </c>
      <c r="AG16" s="2">
        <f ca="1">IF(Table1[[#This Row],[felid of work]]="agriculture",1,0)</f>
        <v>0</v>
      </c>
      <c r="AH16" s="12">
        <f ca="1">IF(Table1[[#This Row],[felid of work]]="general work",1,0)</f>
        <v>0</v>
      </c>
      <c r="AI16" s="12">
        <f ca="1">IF(Table1[[#This Row],[felid of work]]="construction",1,0)</f>
        <v>0</v>
      </c>
      <c r="AJ16" s="2">
        <f ca="1">IF(Table1[[#This Row],[felid of work]]="health",1,0)</f>
        <v>0</v>
      </c>
      <c r="AK16" s="2"/>
      <c r="AL16" s="2">
        <v>1</v>
      </c>
      <c r="AM16" s="2" t="s">
        <v>19</v>
      </c>
      <c r="AN16" s="2"/>
      <c r="AO16" s="2">
        <f ca="1">IF(Table1[[#This Row],[felid of work]]="it",1,0)</f>
        <v>0</v>
      </c>
      <c r="AP16" s="2"/>
      <c r="AQ16" s="2"/>
      <c r="AR16" s="2"/>
      <c r="AS16" s="2"/>
      <c r="AT16" s="2"/>
      <c r="AU16" s="2"/>
      <c r="AV16" s="8"/>
      <c r="AW16" s="2"/>
      <c r="AX16" s="21">
        <f t="shared" ca="1" si="21"/>
        <v>53871.700792477845</v>
      </c>
      <c r="AY16" s="2"/>
      <c r="AZ16" s="7">
        <f ca="1">IF(Table1[[#This Row],[value of the debts]]&gt;$BA$6,1,0)</f>
        <v>1</v>
      </c>
      <c r="BA16" s="2"/>
      <c r="BB16" s="2"/>
      <c r="BC16" s="8"/>
      <c r="BD16" s="24">
        <f ca="1">Table1[[#This Row],[mortage left]]/Table1[[#This Row],[value of house]]</f>
        <v>8.4592346437385446E-2</v>
      </c>
      <c r="BE16" s="2">
        <f t="shared" ca="1" si="22"/>
        <v>1</v>
      </c>
      <c r="BF16" s="2"/>
      <c r="BG16" s="2"/>
      <c r="BH16" s="7">
        <f ca="1">IF(Table1[[#This Row],[area]]="america",Table1[[#This Row],[income]],0)</f>
        <v>0</v>
      </c>
      <c r="BI16" s="2">
        <f ca="1">IF(Table1[[#This Row],[area]]="anathapur",Table1[[#This Row],[income]],0)</f>
        <v>0</v>
      </c>
      <c r="BJ16" s="2">
        <f ca="1">IF(Table1[[#This Row],[area]]="banglore",Table1[[#This Row],[income]],0)</f>
        <v>0</v>
      </c>
      <c r="BK16" s="2">
        <f ca="1">IF(Table1[[#This Row],[area]]="chennai",Table1[[#This Row],[income]],0)</f>
        <v>0</v>
      </c>
      <c r="BL16" s="2">
        <f ca="1">IF(Table1[[#This Row],[area]]="china",Table1[[#This Row],[income]],0)</f>
        <v>275107</v>
      </c>
      <c r="BM16" s="2">
        <f ca="1">IF(Table1[[#This Row],[area]]="eluru",Table1[[#This Row],[income]],0)</f>
        <v>0</v>
      </c>
      <c r="BN16" s="2">
        <f ca="1">IF(Table1[[#This Row],[area]]="hanuman junction",Table1[[#This Row],[income]],0)</f>
        <v>0</v>
      </c>
      <c r="BO16" s="2">
        <f ca="1">IF(Table1[[#This Row],[area]]="hyderabad",Table1[[#This Row],[income]],0)</f>
        <v>0</v>
      </c>
      <c r="BP16" s="2">
        <f ca="1">IF(Table1[[#This Row],[area]]="japan",Table1[[#This Row],[income]],0)</f>
        <v>0</v>
      </c>
      <c r="BQ16" s="2">
        <f ca="1">IF(Table1[[#This Row],[area]]="srikakulam",Table1[[#This Row],[income]],0)</f>
        <v>0</v>
      </c>
      <c r="BR16" s="2">
        <f ca="1">IF(Table1[[#This Row],[area]]="tirupathi",Table1[[#This Row],[income]],0)</f>
        <v>0</v>
      </c>
      <c r="BS16" s="2">
        <f ca="1">IF(Table1[[#This Row],[area]]="vijayawada",Table1[[#This Row],[income]],0)</f>
        <v>0</v>
      </c>
      <c r="BT16" s="8">
        <f ca="1">IF(Table1[[#This Row],[area]]="vizag",Table1[[#This Row],[income]],0)</f>
        <v>0</v>
      </c>
      <c r="BU16" s="2"/>
      <c r="BV16" s="7">
        <f ca="1">IF(Table1[[#This Row],[felid of work]]="teaching",Table1[[#This Row],[income]],0)</f>
        <v>275107</v>
      </c>
      <c r="BW16" s="2">
        <f ca="1">IF(Table1[[#This Row],[felid of work]]="construction",Table1[[#This Row],[income]],0)</f>
        <v>0</v>
      </c>
      <c r="BX16" s="2">
        <f ca="1">IF(Table1[[#This Row],[felid of work]]="general work",Table1[[#This Row],[income]],0)</f>
        <v>0</v>
      </c>
      <c r="BY16" s="2">
        <f ca="1">IF(Table1[[#This Row],[felid of work]]="health",Table1[[#This Row],[income]],0)</f>
        <v>0</v>
      </c>
      <c r="BZ16" s="2">
        <f ca="1">IF(Table1[[#This Row],[felid of work]]="agriculture",Table1[[#This Row],[income]],0)</f>
        <v>0</v>
      </c>
      <c r="CA16" s="8">
        <f ca="1">IF(Table1[[#This Row],[felid of work]]="it",Table1[[#This Row],[income]],0)</f>
        <v>0</v>
      </c>
      <c r="CB16" s="2"/>
      <c r="CC16" s="7">
        <f t="shared" ca="1" si="23"/>
        <v>0</v>
      </c>
      <c r="CD16" s="8"/>
      <c r="CE16" s="2"/>
      <c r="CF16" s="2">
        <f ca="1">IF(Table1[[#This Row],[net worth]]&gt;CG15,Table1[[#This Row],[age]],0)</f>
        <v>32</v>
      </c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4:98">
      <c r="D17">
        <f t="shared" ca="1" si="0"/>
        <v>1</v>
      </c>
      <c r="E17" t="str">
        <f t="shared" ca="1" si="1"/>
        <v>men</v>
      </c>
      <c r="F17">
        <f t="shared" ca="1" si="2"/>
        <v>34</v>
      </c>
      <c r="G17">
        <f t="shared" ca="1" si="3"/>
        <v>5</v>
      </c>
      <c r="H17" t="str">
        <f t="shared" ca="1" si="4"/>
        <v>general work</v>
      </c>
      <c r="I17">
        <f t="shared" ca="1" si="5"/>
        <v>4</v>
      </c>
      <c r="J17" t="str">
        <f t="shared" ca="1" si="6"/>
        <v>techincal</v>
      </c>
      <c r="K17">
        <f t="shared" ca="1" si="7"/>
        <v>4</v>
      </c>
      <c r="L17">
        <f t="shared" ca="1" si="8"/>
        <v>2</v>
      </c>
      <c r="M17">
        <f t="shared" ca="1" si="9"/>
        <v>616995</v>
      </c>
      <c r="N17">
        <f t="shared" ca="1" si="10"/>
        <v>2</v>
      </c>
      <c r="O17" t="str">
        <f t="shared" ca="1" si="11"/>
        <v>vijayawada</v>
      </c>
      <c r="P17">
        <f t="shared" ca="1" si="12"/>
        <v>3701970</v>
      </c>
      <c r="Q17">
        <f t="shared" ca="1" si="13"/>
        <v>2415860.9429326183</v>
      </c>
      <c r="R17">
        <f t="shared" ca="1" si="14"/>
        <v>32957.164724021524</v>
      </c>
      <c r="S17">
        <f t="shared" ca="1" si="15"/>
        <v>7619</v>
      </c>
      <c r="T17">
        <f t="shared" ca="1" si="16"/>
        <v>184230.75505194729</v>
      </c>
      <c r="U17">
        <f t="shared" ca="1" si="17"/>
        <v>899295.7265165865</v>
      </c>
      <c r="V17">
        <f t="shared" ca="1" si="18"/>
        <v>4634222.8912406079</v>
      </c>
      <c r="W17">
        <f t="shared" ca="1" si="19"/>
        <v>2456437.10765664</v>
      </c>
      <c r="X17">
        <f t="shared" ca="1" si="20"/>
        <v>2177785.7835839679</v>
      </c>
      <c r="Y17" s="2"/>
      <c r="Z17" s="7">
        <f ca="1">IF(Table1[[#This Row],[gender]]="men",1,0)</f>
        <v>1</v>
      </c>
      <c r="AA17" s="2">
        <f ca="1">IF(Table1[[#This Row],[gender]]="women",1,0)</f>
        <v>0</v>
      </c>
      <c r="AB17" s="2"/>
      <c r="AC17" s="2"/>
      <c r="AD17" s="8"/>
      <c r="AF17" s="7">
        <f ca="1">IF(Table1[[#This Row],[felid of work]]= "teaching",1,0)</f>
        <v>0</v>
      </c>
      <c r="AG17" s="2">
        <f ca="1">IF(Table1[[#This Row],[felid of work]]="agriculture",1,0)</f>
        <v>0</v>
      </c>
      <c r="AH17" s="12">
        <f ca="1">IF(Table1[[#This Row],[felid of work]]="general work",1,0)</f>
        <v>1</v>
      </c>
      <c r="AI17" s="12">
        <f ca="1">IF(Table1[[#This Row],[felid of work]]="construction",1,0)</f>
        <v>0</v>
      </c>
      <c r="AJ17" s="2">
        <f ca="1">IF(Table1[[#This Row],[felid of work]]="health",1,0)</f>
        <v>0</v>
      </c>
      <c r="AK17" s="2"/>
      <c r="AL17" s="2">
        <v>2</v>
      </c>
      <c r="AM17" s="2" t="s">
        <v>20</v>
      </c>
      <c r="AN17" s="2"/>
      <c r="AO17" s="2">
        <f ca="1">IF(Table1[[#This Row],[felid of work]]="it",1,0)</f>
        <v>0</v>
      </c>
      <c r="AP17" s="2"/>
      <c r="AQ17" s="2"/>
      <c r="AR17" s="2"/>
      <c r="AS17" s="2"/>
      <c r="AT17" s="2"/>
      <c r="AU17" s="2"/>
      <c r="AV17" s="8"/>
      <c r="AW17" s="2"/>
      <c r="AX17" s="21">
        <f t="shared" ca="1" si="21"/>
        <v>16478.582362010762</v>
      </c>
      <c r="AY17" s="2"/>
      <c r="AZ17" s="7">
        <f ca="1">IF(Table1[[#This Row],[value of the debts]]&gt;$BA$6,1,0)</f>
        <v>1</v>
      </c>
      <c r="BA17" s="2"/>
      <c r="BB17" s="2"/>
      <c r="BC17" s="8"/>
      <c r="BD17" s="24">
        <f ca="1">Table1[[#This Row],[mortage left]]/Table1[[#This Row],[value of house]]</f>
        <v>0.65258793100230916</v>
      </c>
      <c r="BE17" s="2">
        <f t="shared" ca="1" si="22"/>
        <v>0</v>
      </c>
      <c r="BF17" s="2"/>
      <c r="BG17" s="2"/>
      <c r="BH17" s="7">
        <f ca="1">IF(Table1[[#This Row],[area]]="america",Table1[[#This Row],[income]],0)</f>
        <v>0</v>
      </c>
      <c r="BI17" s="2">
        <f ca="1">IF(Table1[[#This Row],[area]]="anathapur",Table1[[#This Row],[income]],0)</f>
        <v>0</v>
      </c>
      <c r="BJ17" s="2">
        <f ca="1">IF(Table1[[#This Row],[area]]="banglore",Table1[[#This Row],[income]],0)</f>
        <v>0</v>
      </c>
      <c r="BK17" s="2">
        <f ca="1">IF(Table1[[#This Row],[area]]="chennai",Table1[[#This Row],[income]],0)</f>
        <v>0</v>
      </c>
      <c r="BL17" s="2">
        <f ca="1">IF(Table1[[#This Row],[area]]="china",Table1[[#This Row],[income]],0)</f>
        <v>0</v>
      </c>
      <c r="BM17" s="2">
        <f ca="1">IF(Table1[[#This Row],[area]]="eluru",Table1[[#This Row],[income]],0)</f>
        <v>0</v>
      </c>
      <c r="BN17" s="2">
        <f ca="1">IF(Table1[[#This Row],[area]]="hanuman junction",Table1[[#This Row],[income]],0)</f>
        <v>0</v>
      </c>
      <c r="BO17" s="2">
        <f ca="1">IF(Table1[[#This Row],[area]]="hyderabad",Table1[[#This Row],[income]],0)</f>
        <v>0</v>
      </c>
      <c r="BP17" s="2">
        <f ca="1">IF(Table1[[#This Row],[area]]="japan",Table1[[#This Row],[income]],0)</f>
        <v>0</v>
      </c>
      <c r="BQ17" s="2">
        <f ca="1">IF(Table1[[#This Row],[area]]="srikakulam",Table1[[#This Row],[income]],0)</f>
        <v>0</v>
      </c>
      <c r="BR17" s="2">
        <f ca="1">IF(Table1[[#This Row],[area]]="tirupathi",Table1[[#This Row],[income]],0)</f>
        <v>0</v>
      </c>
      <c r="BS17" s="2">
        <f ca="1">IF(Table1[[#This Row],[area]]="vijayawada",Table1[[#This Row],[income]],0)</f>
        <v>616995</v>
      </c>
      <c r="BT17" s="8">
        <f ca="1">IF(Table1[[#This Row],[area]]="vizag",Table1[[#This Row],[income]],0)</f>
        <v>0</v>
      </c>
      <c r="BU17" s="2"/>
      <c r="BV17" s="7">
        <f ca="1">IF(Table1[[#This Row],[felid of work]]="teaching",Table1[[#This Row],[income]],0)</f>
        <v>0</v>
      </c>
      <c r="BW17" s="2">
        <f ca="1">IF(Table1[[#This Row],[felid of work]]="construction",Table1[[#This Row],[income]],0)</f>
        <v>0</v>
      </c>
      <c r="BX17" s="2">
        <f ca="1">IF(Table1[[#This Row],[felid of work]]="general work",Table1[[#This Row],[income]],0)</f>
        <v>616995</v>
      </c>
      <c r="BY17" s="2">
        <f ca="1">IF(Table1[[#This Row],[felid of work]]="health",Table1[[#This Row],[income]],0)</f>
        <v>0</v>
      </c>
      <c r="BZ17" s="2">
        <f ca="1">IF(Table1[[#This Row],[felid of work]]="agriculture",Table1[[#This Row],[income]],0)</f>
        <v>0</v>
      </c>
      <c r="CA17" s="8">
        <f ca="1">IF(Table1[[#This Row],[felid of work]]="it",Table1[[#This Row],[income]],0)</f>
        <v>0</v>
      </c>
      <c r="CB17" s="2"/>
      <c r="CC17" s="7">
        <f t="shared" ca="1" si="23"/>
        <v>1</v>
      </c>
      <c r="CD17" s="8"/>
      <c r="CE17" s="2"/>
      <c r="CF17" s="2">
        <f ca="1">IF(Table1[[#This Row],[net worth]]&gt;CG16,Table1[[#This Row],[age]],0)</f>
        <v>34</v>
      </c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4:98">
      <c r="D18">
        <f t="shared" ca="1" si="0"/>
        <v>1</v>
      </c>
      <c r="E18" t="str">
        <f t="shared" ca="1" si="1"/>
        <v>men</v>
      </c>
      <c r="F18">
        <f t="shared" ca="1" si="2"/>
        <v>33</v>
      </c>
      <c r="G18">
        <f t="shared" ca="1" si="3"/>
        <v>1</v>
      </c>
      <c r="H18" t="str">
        <f t="shared" ca="1" si="4"/>
        <v>health</v>
      </c>
      <c r="I18">
        <f t="shared" ca="1" si="5"/>
        <v>4</v>
      </c>
      <c r="J18" t="str">
        <f t="shared" ca="1" si="6"/>
        <v>techincal</v>
      </c>
      <c r="K18">
        <f t="shared" ca="1" si="7"/>
        <v>4</v>
      </c>
      <c r="L18">
        <f t="shared" ca="1" si="8"/>
        <v>1</v>
      </c>
      <c r="M18">
        <f t="shared" ca="1" si="9"/>
        <v>541608</v>
      </c>
      <c r="N18">
        <f t="shared" ca="1" si="10"/>
        <v>9</v>
      </c>
      <c r="O18" t="str">
        <f t="shared" ca="1" si="11"/>
        <v>chennai</v>
      </c>
      <c r="P18">
        <f t="shared" ca="1" si="12"/>
        <v>2708040</v>
      </c>
      <c r="Q18">
        <f t="shared" ca="1" si="13"/>
        <v>2165803.4558216375</v>
      </c>
      <c r="R18">
        <f t="shared" ca="1" si="14"/>
        <v>493616.78050836403</v>
      </c>
      <c r="S18">
        <f t="shared" ca="1" si="15"/>
        <v>177322</v>
      </c>
      <c r="T18">
        <f t="shared" ca="1" si="16"/>
        <v>571048.26468285371</v>
      </c>
      <c r="U18">
        <f t="shared" ca="1" si="17"/>
        <v>687109.4927814207</v>
      </c>
      <c r="V18">
        <f t="shared" ca="1" si="18"/>
        <v>3888766.2732897848</v>
      </c>
      <c r="W18">
        <f t="shared" ca="1" si="19"/>
        <v>2836742.2363300016</v>
      </c>
      <c r="X18">
        <f t="shared" ca="1" si="20"/>
        <v>1052024.0369597832</v>
      </c>
      <c r="Y18" s="2"/>
      <c r="Z18" s="7">
        <f ca="1">IF(Table1[[#This Row],[gender]]="men",1,0)</f>
        <v>1</v>
      </c>
      <c r="AA18" s="2">
        <f ca="1">IF(Table1[[#This Row],[gender]]="women",1,0)</f>
        <v>0</v>
      </c>
      <c r="AB18" s="2"/>
      <c r="AC18" s="2"/>
      <c r="AD18" s="8"/>
      <c r="AF18" s="7">
        <f ca="1">IF(Table1[[#This Row],[felid of work]]= "teaching",1,0)</f>
        <v>0</v>
      </c>
      <c r="AG18" s="2">
        <f ca="1">IF(Table1[[#This Row],[felid of work]]="agriculture",1,0)</f>
        <v>0</v>
      </c>
      <c r="AH18" s="12">
        <f ca="1">IF(Table1[[#This Row],[felid of work]]="general work",1,0)</f>
        <v>0</v>
      </c>
      <c r="AI18" s="12">
        <f ca="1">IF(Table1[[#This Row],[felid of work]]="construction",1,0)</f>
        <v>0</v>
      </c>
      <c r="AJ18" s="2">
        <f ca="1">IF(Table1[[#This Row],[felid of work]]="health",1,0)</f>
        <v>1</v>
      </c>
      <c r="AK18" s="2"/>
      <c r="AL18" s="2">
        <v>3</v>
      </c>
      <c r="AM18" s="2" t="s">
        <v>21</v>
      </c>
      <c r="AN18" s="2"/>
      <c r="AO18" s="2">
        <f ca="1">IF(Table1[[#This Row],[felid of work]]="it",1,0)</f>
        <v>0</v>
      </c>
      <c r="AP18" s="2"/>
      <c r="AQ18" s="2"/>
      <c r="AR18" s="2"/>
      <c r="AS18" s="2"/>
      <c r="AT18" s="2"/>
      <c r="AU18" s="2"/>
      <c r="AV18" s="8"/>
      <c r="AW18" s="2"/>
      <c r="AX18" s="21">
        <f t="shared" ca="1" si="21"/>
        <v>493616.78050836403</v>
      </c>
      <c r="AY18" s="2"/>
      <c r="AZ18" s="7">
        <f ca="1">IF(Table1[[#This Row],[value of the debts]]&gt;$BA$6,1,0)</f>
        <v>1</v>
      </c>
      <c r="BA18" s="2"/>
      <c r="BB18" s="2"/>
      <c r="BC18" s="8"/>
      <c r="BD18" s="24">
        <f ca="1">Table1[[#This Row],[mortage left]]/Table1[[#This Row],[value of house]]</f>
        <v>0.7997678970109886</v>
      </c>
      <c r="BE18" s="2">
        <f t="shared" ca="1" si="22"/>
        <v>0</v>
      </c>
      <c r="BF18" s="2"/>
      <c r="BG18" s="2"/>
      <c r="BH18" s="7">
        <f ca="1">IF(Table1[[#This Row],[area]]="america",Table1[[#This Row],[income]],0)</f>
        <v>0</v>
      </c>
      <c r="BI18" s="2">
        <f ca="1">IF(Table1[[#This Row],[area]]="anathapur",Table1[[#This Row],[income]],0)</f>
        <v>0</v>
      </c>
      <c r="BJ18" s="2">
        <f ca="1">IF(Table1[[#This Row],[area]]="banglore",Table1[[#This Row],[income]],0)</f>
        <v>0</v>
      </c>
      <c r="BK18" s="2">
        <f ca="1">IF(Table1[[#This Row],[area]]="chennai",Table1[[#This Row],[income]],0)</f>
        <v>541608</v>
      </c>
      <c r="BL18" s="2">
        <f ca="1">IF(Table1[[#This Row],[area]]="china",Table1[[#This Row],[income]],0)</f>
        <v>0</v>
      </c>
      <c r="BM18" s="2">
        <f ca="1">IF(Table1[[#This Row],[area]]="eluru",Table1[[#This Row],[income]],0)</f>
        <v>0</v>
      </c>
      <c r="BN18" s="2">
        <f ca="1">IF(Table1[[#This Row],[area]]="hanuman junction",Table1[[#This Row],[income]],0)</f>
        <v>0</v>
      </c>
      <c r="BO18" s="2">
        <f ca="1">IF(Table1[[#This Row],[area]]="hyderabad",Table1[[#This Row],[income]],0)</f>
        <v>0</v>
      </c>
      <c r="BP18" s="2">
        <f ca="1">IF(Table1[[#This Row],[area]]="japan",Table1[[#This Row],[income]],0)</f>
        <v>0</v>
      </c>
      <c r="BQ18" s="2">
        <f ca="1">IF(Table1[[#This Row],[area]]="srikakulam",Table1[[#This Row],[income]],0)</f>
        <v>0</v>
      </c>
      <c r="BR18" s="2">
        <f ca="1">IF(Table1[[#This Row],[area]]="tirupathi",Table1[[#This Row],[income]],0)</f>
        <v>0</v>
      </c>
      <c r="BS18" s="2">
        <f ca="1">IF(Table1[[#This Row],[area]]="vijayawada",Table1[[#This Row],[income]],0)</f>
        <v>0</v>
      </c>
      <c r="BT18" s="8">
        <f ca="1">IF(Table1[[#This Row],[area]]="vizag",Table1[[#This Row],[income]],0)</f>
        <v>0</v>
      </c>
      <c r="BU18" s="2"/>
      <c r="BV18" s="7">
        <f ca="1">IF(Table1[[#This Row],[felid of work]]="teaching",Table1[[#This Row],[income]],0)</f>
        <v>0</v>
      </c>
      <c r="BW18" s="2">
        <f ca="1">IF(Table1[[#This Row],[felid of work]]="construction",Table1[[#This Row],[income]],0)</f>
        <v>0</v>
      </c>
      <c r="BX18" s="2">
        <f ca="1">IF(Table1[[#This Row],[felid of work]]="general work",Table1[[#This Row],[income]],0)</f>
        <v>0</v>
      </c>
      <c r="BY18" s="2">
        <f ca="1">IF(Table1[[#This Row],[felid of work]]="health",Table1[[#This Row],[income]],0)</f>
        <v>541608</v>
      </c>
      <c r="BZ18" s="2">
        <f ca="1">IF(Table1[[#This Row],[felid of work]]="agriculture",Table1[[#This Row],[income]],0)</f>
        <v>0</v>
      </c>
      <c r="CA18" s="8">
        <f ca="1">IF(Table1[[#This Row],[felid of work]]="it",Table1[[#This Row],[income]],0)</f>
        <v>0</v>
      </c>
      <c r="CB18" s="2"/>
      <c r="CC18" s="7">
        <f t="shared" ca="1" si="23"/>
        <v>1</v>
      </c>
      <c r="CD18" s="8"/>
      <c r="CE18" s="2"/>
      <c r="CF18" s="2">
        <f ca="1">IF(Table1[[#This Row],[net worth]]&gt;CG17,Table1[[#This Row],[age]],0)</f>
        <v>33</v>
      </c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4:98">
      <c r="D19">
        <f t="shared" ca="1" si="0"/>
        <v>2</v>
      </c>
      <c r="E19" t="str">
        <f t="shared" ca="1" si="1"/>
        <v>women</v>
      </c>
      <c r="F19">
        <f t="shared" ca="1" si="2"/>
        <v>34</v>
      </c>
      <c r="G19">
        <f t="shared" ca="1" si="3"/>
        <v>5</v>
      </c>
      <c r="H19" t="str">
        <f t="shared" ca="1" si="4"/>
        <v>general work</v>
      </c>
      <c r="I19">
        <f t="shared" ca="1" si="5"/>
        <v>5</v>
      </c>
      <c r="J19" t="str">
        <f t="shared" ca="1" si="6"/>
        <v>other</v>
      </c>
      <c r="K19">
        <f t="shared" ca="1" si="7"/>
        <v>4</v>
      </c>
      <c r="L19">
        <f t="shared" ca="1" si="8"/>
        <v>2</v>
      </c>
      <c r="M19">
        <f t="shared" ca="1" si="9"/>
        <v>653705</v>
      </c>
      <c r="N19">
        <f t="shared" ca="1" si="10"/>
        <v>4</v>
      </c>
      <c r="O19" t="str">
        <f t="shared" ca="1" si="11"/>
        <v>vizag</v>
      </c>
      <c r="P19">
        <f t="shared" ca="1" si="12"/>
        <v>1961115</v>
      </c>
      <c r="Q19">
        <f t="shared" ca="1" si="13"/>
        <v>1301278.659138845</v>
      </c>
      <c r="R19">
        <f t="shared" ca="1" si="14"/>
        <v>58544.482242787955</v>
      </c>
      <c r="S19">
        <f t="shared" ca="1" si="15"/>
        <v>44080</v>
      </c>
      <c r="T19">
        <f t="shared" ca="1" si="16"/>
        <v>1217192.6300951617</v>
      </c>
      <c r="U19">
        <f t="shared" ca="1" si="17"/>
        <v>129759.29014135903</v>
      </c>
      <c r="V19">
        <f t="shared" ca="1" si="18"/>
        <v>2149418.7723841472</v>
      </c>
      <c r="W19">
        <f t="shared" ca="1" si="19"/>
        <v>1403903.141381633</v>
      </c>
      <c r="X19">
        <f t="shared" ca="1" si="20"/>
        <v>745515.63100251416</v>
      </c>
      <c r="Y19" s="2"/>
      <c r="Z19" s="7">
        <f ca="1">IF(Table1[[#This Row],[gender]]="men",1,0)</f>
        <v>0</v>
      </c>
      <c r="AA19" s="2">
        <f ca="1">IF(Table1[[#This Row],[gender]]="women",1,0)</f>
        <v>1</v>
      </c>
      <c r="AB19" s="2"/>
      <c r="AC19" s="2"/>
      <c r="AD19" s="8"/>
      <c r="AF19" s="7">
        <f ca="1">IF(Table1[[#This Row],[felid of work]]= "teaching",1,0)</f>
        <v>0</v>
      </c>
      <c r="AG19" s="2">
        <f ca="1">IF(Table1[[#This Row],[felid of work]]="agriculture",1,0)</f>
        <v>0</v>
      </c>
      <c r="AH19" s="12">
        <f ca="1">IF(Table1[[#This Row],[felid of work]]="general work",1,0)</f>
        <v>1</v>
      </c>
      <c r="AI19" s="12">
        <f ca="1">IF(Table1[[#This Row],[felid of work]]="construction",1,0)</f>
        <v>0</v>
      </c>
      <c r="AJ19" s="2">
        <f ca="1">IF(Table1[[#This Row],[felid of work]]="health",1,0)</f>
        <v>0</v>
      </c>
      <c r="AK19" s="2"/>
      <c r="AL19" s="2">
        <v>4</v>
      </c>
      <c r="AM19" s="2" t="s">
        <v>22</v>
      </c>
      <c r="AN19" s="2"/>
      <c r="AO19" s="2">
        <f ca="1">IF(Table1[[#This Row],[felid of work]]="it",1,0)</f>
        <v>0</v>
      </c>
      <c r="AP19" s="2"/>
      <c r="AQ19" s="2"/>
      <c r="AR19" s="2"/>
      <c r="AS19" s="2"/>
      <c r="AT19" s="2"/>
      <c r="AU19" s="2"/>
      <c r="AV19" s="8"/>
      <c r="AW19" s="2"/>
      <c r="AX19" s="21">
        <f t="shared" ca="1" si="21"/>
        <v>29272.241121393978</v>
      </c>
      <c r="AY19" s="2"/>
      <c r="AZ19" s="7">
        <f ca="1">IF(Table1[[#This Row],[value of the debts]]&gt;$BA$6,1,0)</f>
        <v>1</v>
      </c>
      <c r="BA19" s="2"/>
      <c r="BB19" s="2"/>
      <c r="BC19" s="8"/>
      <c r="BD19" s="24">
        <f ca="1">Table1[[#This Row],[mortage left]]/Table1[[#This Row],[value of house]]</f>
        <v>0.66354021010437692</v>
      </c>
      <c r="BE19" s="2">
        <f t="shared" ca="1" si="22"/>
        <v>0</v>
      </c>
      <c r="BF19" s="2"/>
      <c r="BG19" s="2"/>
      <c r="BH19" s="7">
        <f ca="1">IF(Table1[[#This Row],[area]]="america",Table1[[#This Row],[income]],0)</f>
        <v>0</v>
      </c>
      <c r="BI19" s="2">
        <f ca="1">IF(Table1[[#This Row],[area]]="anathapur",Table1[[#This Row],[income]],0)</f>
        <v>0</v>
      </c>
      <c r="BJ19" s="2">
        <f ca="1">IF(Table1[[#This Row],[area]]="banglore",Table1[[#This Row],[income]],0)</f>
        <v>0</v>
      </c>
      <c r="BK19" s="2">
        <f ca="1">IF(Table1[[#This Row],[area]]="chennai",Table1[[#This Row],[income]],0)</f>
        <v>0</v>
      </c>
      <c r="BL19" s="2">
        <f ca="1">IF(Table1[[#This Row],[area]]="china",Table1[[#This Row],[income]],0)</f>
        <v>0</v>
      </c>
      <c r="BM19" s="2">
        <f ca="1">IF(Table1[[#This Row],[area]]="eluru",Table1[[#This Row],[income]],0)</f>
        <v>0</v>
      </c>
      <c r="BN19" s="2">
        <f ca="1">IF(Table1[[#This Row],[area]]="hanuman junction",Table1[[#This Row],[income]],0)</f>
        <v>0</v>
      </c>
      <c r="BO19" s="2">
        <f ca="1">IF(Table1[[#This Row],[area]]="hyderabad",Table1[[#This Row],[income]],0)</f>
        <v>0</v>
      </c>
      <c r="BP19" s="2">
        <f ca="1">IF(Table1[[#This Row],[area]]="japan",Table1[[#This Row],[income]],0)</f>
        <v>0</v>
      </c>
      <c r="BQ19" s="2">
        <f ca="1">IF(Table1[[#This Row],[area]]="srikakulam",Table1[[#This Row],[income]],0)</f>
        <v>0</v>
      </c>
      <c r="BR19" s="2">
        <f ca="1">IF(Table1[[#This Row],[area]]="tirupathi",Table1[[#This Row],[income]],0)</f>
        <v>0</v>
      </c>
      <c r="BS19" s="2">
        <f ca="1">IF(Table1[[#This Row],[area]]="vijayawada",Table1[[#This Row],[income]],0)</f>
        <v>0</v>
      </c>
      <c r="BT19" s="8">
        <f ca="1">IF(Table1[[#This Row],[area]]="vizag",Table1[[#This Row],[income]],0)</f>
        <v>653705</v>
      </c>
      <c r="BU19" s="2"/>
      <c r="BV19" s="7">
        <f ca="1">IF(Table1[[#This Row],[felid of work]]="teaching",Table1[[#This Row],[income]],0)</f>
        <v>0</v>
      </c>
      <c r="BW19" s="2">
        <f ca="1">IF(Table1[[#This Row],[felid of work]]="construction",Table1[[#This Row],[income]],0)</f>
        <v>0</v>
      </c>
      <c r="BX19" s="2">
        <f ca="1">IF(Table1[[#This Row],[felid of work]]="general work",Table1[[#This Row],[income]],0)</f>
        <v>653705</v>
      </c>
      <c r="BY19" s="2">
        <f ca="1">IF(Table1[[#This Row],[felid of work]]="health",Table1[[#This Row],[income]],0)</f>
        <v>0</v>
      </c>
      <c r="BZ19" s="2">
        <f ca="1">IF(Table1[[#This Row],[felid of work]]="agriculture",Table1[[#This Row],[income]],0)</f>
        <v>0</v>
      </c>
      <c r="CA19" s="8">
        <f ca="1">IF(Table1[[#This Row],[felid of work]]="it",Table1[[#This Row],[income]],0)</f>
        <v>0</v>
      </c>
      <c r="CB19" s="2"/>
      <c r="CC19" s="7">
        <f t="shared" ca="1" si="23"/>
        <v>1</v>
      </c>
      <c r="CD19" s="8"/>
      <c r="CE19" s="2"/>
      <c r="CF19" s="2">
        <f ca="1">IF(Table1[[#This Row],[net worth]]&gt;CG18,Table1[[#This Row],[age]],0)</f>
        <v>34</v>
      </c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4:98">
      <c r="D20">
        <f t="shared" ca="1" si="0"/>
        <v>2</v>
      </c>
      <c r="E20" t="str">
        <f t="shared" ca="1" si="1"/>
        <v>women</v>
      </c>
      <c r="F20">
        <f t="shared" ca="1" si="2"/>
        <v>33</v>
      </c>
      <c r="G20">
        <f t="shared" ca="1" si="3"/>
        <v>6</v>
      </c>
      <c r="H20" t="str">
        <f t="shared" ca="1" si="4"/>
        <v>agriculture</v>
      </c>
      <c r="I20">
        <f t="shared" ca="1" si="5"/>
        <v>4</v>
      </c>
      <c r="J20" t="str">
        <f t="shared" ca="1" si="6"/>
        <v>techincal</v>
      </c>
      <c r="K20">
        <f t="shared" ca="1" si="7"/>
        <v>4</v>
      </c>
      <c r="L20">
        <f t="shared" ca="1" si="8"/>
        <v>2</v>
      </c>
      <c r="M20">
        <f t="shared" ca="1" si="9"/>
        <v>257239</v>
      </c>
      <c r="N20">
        <f t="shared" ca="1" si="10"/>
        <v>2</v>
      </c>
      <c r="O20" t="str">
        <f t="shared" ca="1" si="11"/>
        <v>vijayawada</v>
      </c>
      <c r="P20">
        <f t="shared" ref="P20:P83" ca="1" si="24">M20*RANDBETWEEN(3,6)</f>
        <v>1028956</v>
      </c>
      <c r="Q20">
        <f t="shared" ca="1" si="13"/>
        <v>987723.51290454494</v>
      </c>
      <c r="R20">
        <f t="shared" ref="R20:R83" ca="1" si="25">L20*RAND()*M20</f>
        <v>191299.94669275987</v>
      </c>
      <c r="S20">
        <f t="shared" ca="1" si="15"/>
        <v>56704</v>
      </c>
      <c r="T20">
        <f t="shared" ref="T20:T83" ca="1" si="26">RAND()*M20*2</f>
        <v>282164.37982204073</v>
      </c>
      <c r="U20">
        <f t="shared" ref="U20:U83" ca="1" si="27">RAND()*M20*1.5</f>
        <v>284818.49624440906</v>
      </c>
      <c r="V20">
        <f t="shared" ref="V20:V83" ca="1" si="28">P20+R20+U20</f>
        <v>1505074.442937169</v>
      </c>
      <c r="W20">
        <f t="shared" ref="W20:W83" ca="1" si="29">Q20+R20+S20</f>
        <v>1235727.4595973049</v>
      </c>
      <c r="X20">
        <f t="shared" ref="X20:X83" ca="1" si="30">V20-W20</f>
        <v>269346.98333986406</v>
      </c>
      <c r="Y20" s="2"/>
      <c r="Z20" s="7">
        <f ca="1">IF(Table1[[#This Row],[gender]]="men",1,0)</f>
        <v>0</v>
      </c>
      <c r="AA20" s="2">
        <f ca="1">IF(Table1[[#This Row],[gender]]="women",1,0)</f>
        <v>1</v>
      </c>
      <c r="AB20" s="2"/>
      <c r="AC20" s="2"/>
      <c r="AD20" s="8"/>
      <c r="AF20" s="7">
        <f ca="1">IF(Table1[[#This Row],[felid of work]]= "teaching",1,0)</f>
        <v>0</v>
      </c>
      <c r="AG20" s="2">
        <f ca="1">IF(Table1[[#This Row],[felid of work]]="agriculture",1,0)</f>
        <v>1</v>
      </c>
      <c r="AH20" s="12">
        <f ca="1">IF(Table1[[#This Row],[felid of work]]="general work",1,0)</f>
        <v>0</v>
      </c>
      <c r="AI20" s="12">
        <f ca="1">IF(Table1[[#This Row],[felid of work]]="construction",1,0)</f>
        <v>0</v>
      </c>
      <c r="AJ20" s="2">
        <f ca="1">IF(Table1[[#This Row],[felid of work]]="health",1,0)</f>
        <v>0</v>
      </c>
      <c r="AK20" s="2"/>
      <c r="AL20" s="2">
        <v>5</v>
      </c>
      <c r="AM20" s="2" t="s">
        <v>23</v>
      </c>
      <c r="AN20" s="2"/>
      <c r="AO20" s="2">
        <f ca="1">IF(Table1[[#This Row],[felid of work]]="it",1,0)</f>
        <v>0</v>
      </c>
      <c r="AP20" s="2"/>
      <c r="AQ20" s="2"/>
      <c r="AR20" s="2"/>
      <c r="AS20" s="2"/>
      <c r="AT20" s="2"/>
      <c r="AU20" s="2"/>
      <c r="AV20" s="8"/>
      <c r="AW20" s="2"/>
      <c r="AX20" s="21">
        <f t="shared" ca="1" si="21"/>
        <v>95649.973346379935</v>
      </c>
      <c r="AY20" s="2"/>
      <c r="AZ20" s="7">
        <f ca="1">IF(Table1[[#This Row],[value of the debts]]&gt;$BA$6,1,0)</f>
        <v>1</v>
      </c>
      <c r="BA20" s="2"/>
      <c r="BB20" s="2"/>
      <c r="BC20" s="8"/>
      <c r="BD20" s="24">
        <f ca="1">Table1[[#This Row],[mortage left]]/Table1[[#This Row],[value of house]]</f>
        <v>0.95992784230282435</v>
      </c>
      <c r="BE20" s="2">
        <f t="shared" ca="1" si="22"/>
        <v>0</v>
      </c>
      <c r="BF20" s="2"/>
      <c r="BG20" s="2"/>
      <c r="BH20" s="7">
        <f ca="1">IF(Table1[[#This Row],[area]]="america",Table1[[#This Row],[income]],0)</f>
        <v>0</v>
      </c>
      <c r="BI20" s="2">
        <f ca="1">IF(Table1[[#This Row],[area]]="anathapur",Table1[[#This Row],[income]],0)</f>
        <v>0</v>
      </c>
      <c r="BJ20" s="2">
        <f ca="1">IF(Table1[[#This Row],[area]]="banglore",Table1[[#This Row],[income]],0)</f>
        <v>0</v>
      </c>
      <c r="BK20" s="2">
        <f ca="1">IF(Table1[[#This Row],[area]]="chennai",Table1[[#This Row],[income]],0)</f>
        <v>0</v>
      </c>
      <c r="BL20" s="2">
        <f ca="1">IF(Table1[[#This Row],[area]]="china",Table1[[#This Row],[income]],0)</f>
        <v>0</v>
      </c>
      <c r="BM20" s="2">
        <f ca="1">IF(Table1[[#This Row],[area]]="eluru",Table1[[#This Row],[income]],0)</f>
        <v>0</v>
      </c>
      <c r="BN20" s="2">
        <f ca="1">IF(Table1[[#This Row],[area]]="hanuman junction",Table1[[#This Row],[income]],0)</f>
        <v>0</v>
      </c>
      <c r="BO20" s="2">
        <f ca="1">IF(Table1[[#This Row],[area]]="hyderabad",Table1[[#This Row],[income]],0)</f>
        <v>0</v>
      </c>
      <c r="BP20" s="2">
        <f ca="1">IF(Table1[[#This Row],[area]]="japan",Table1[[#This Row],[income]],0)</f>
        <v>0</v>
      </c>
      <c r="BQ20" s="2">
        <f ca="1">IF(Table1[[#This Row],[area]]="srikakulam",Table1[[#This Row],[income]],0)</f>
        <v>0</v>
      </c>
      <c r="BR20" s="2">
        <f ca="1">IF(Table1[[#This Row],[area]]="tirupathi",Table1[[#This Row],[income]],0)</f>
        <v>0</v>
      </c>
      <c r="BS20" s="2">
        <f ca="1">IF(Table1[[#This Row],[area]]="vijayawada",Table1[[#This Row],[income]],0)</f>
        <v>257239</v>
      </c>
      <c r="BT20" s="8">
        <f ca="1">IF(Table1[[#This Row],[area]]="vizag",Table1[[#This Row],[income]],0)</f>
        <v>0</v>
      </c>
      <c r="BU20" s="2"/>
      <c r="BV20" s="7">
        <f ca="1">IF(Table1[[#This Row],[felid of work]]="teaching",Table1[[#This Row],[income]],0)</f>
        <v>0</v>
      </c>
      <c r="BW20" s="2">
        <f ca="1">IF(Table1[[#This Row],[felid of work]]="construction",Table1[[#This Row],[income]],0)</f>
        <v>0</v>
      </c>
      <c r="BX20" s="2">
        <f ca="1">IF(Table1[[#This Row],[felid of work]]="general work",Table1[[#This Row],[income]],0)</f>
        <v>0</v>
      </c>
      <c r="BY20" s="2">
        <f ca="1">IF(Table1[[#This Row],[felid of work]]="health",Table1[[#This Row],[income]],0)</f>
        <v>0</v>
      </c>
      <c r="BZ20" s="2">
        <f ca="1">IF(Table1[[#This Row],[felid of work]]="agriculture",Table1[[#This Row],[income]],0)</f>
        <v>257239</v>
      </c>
      <c r="CA20" s="8">
        <f ca="1">IF(Table1[[#This Row],[felid of work]]="it",Table1[[#This Row],[income]],0)</f>
        <v>0</v>
      </c>
      <c r="CB20" s="2"/>
      <c r="CC20" s="7">
        <f t="shared" ca="1" si="23"/>
        <v>1</v>
      </c>
      <c r="CD20" s="8"/>
      <c r="CE20" s="2"/>
      <c r="CF20" s="2">
        <f ca="1">IF(Table1[[#This Row],[net worth]]&gt;CG19,Table1[[#This Row],[age]],0)</f>
        <v>33</v>
      </c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4:98">
      <c r="D21">
        <f t="shared" ca="1" si="0"/>
        <v>1</v>
      </c>
      <c r="E21" t="str">
        <f t="shared" ca="1" si="1"/>
        <v>men</v>
      </c>
      <c r="F21">
        <f t="shared" ca="1" si="2"/>
        <v>36</v>
      </c>
      <c r="G21">
        <f t="shared" ca="1" si="3"/>
        <v>3</v>
      </c>
      <c r="H21" t="str">
        <f t="shared" ca="1" si="4"/>
        <v>teaching</v>
      </c>
      <c r="I21">
        <f t="shared" ca="1" si="5"/>
        <v>1</v>
      </c>
      <c r="J21" t="str">
        <f t="shared" ca="1" si="6"/>
        <v>highschool</v>
      </c>
      <c r="K21">
        <f t="shared" ca="1" si="7"/>
        <v>1</v>
      </c>
      <c r="L21">
        <f t="shared" ca="1" si="8"/>
        <v>1</v>
      </c>
      <c r="M21">
        <f t="shared" ca="1" si="9"/>
        <v>656722</v>
      </c>
      <c r="N21">
        <f t="shared" ca="1" si="10"/>
        <v>14</v>
      </c>
      <c r="O21" t="str">
        <f t="shared" ca="1" si="11"/>
        <v>china</v>
      </c>
      <c r="P21">
        <f t="shared" ca="1" si="24"/>
        <v>1970166</v>
      </c>
      <c r="Q21">
        <f t="shared" ca="1" si="13"/>
        <v>244276.29929356283</v>
      </c>
      <c r="R21">
        <f t="shared" ca="1" si="25"/>
        <v>205029.58975224179</v>
      </c>
      <c r="S21">
        <f t="shared" ca="1" si="15"/>
        <v>89303</v>
      </c>
      <c r="T21">
        <f t="shared" ca="1" si="26"/>
        <v>802875.41582804243</v>
      </c>
      <c r="U21">
        <f t="shared" ca="1" si="27"/>
        <v>148508.24590821529</v>
      </c>
      <c r="V21">
        <f t="shared" ca="1" si="28"/>
        <v>2323703.8356604571</v>
      </c>
      <c r="W21">
        <f t="shared" ca="1" si="29"/>
        <v>538608.88904580462</v>
      </c>
      <c r="X21">
        <f t="shared" ca="1" si="30"/>
        <v>1785094.9466146524</v>
      </c>
      <c r="Y21" s="2"/>
      <c r="Z21" s="7">
        <f ca="1">IF(Table1[[#This Row],[gender]]="men",1,0)</f>
        <v>1</v>
      </c>
      <c r="AA21" s="2">
        <f ca="1">IF(Table1[[#This Row],[gender]]="women",1,0)</f>
        <v>0</v>
      </c>
      <c r="AB21" s="2"/>
      <c r="AC21" s="2"/>
      <c r="AD21" s="8"/>
      <c r="AF21" s="7">
        <f ca="1">IF(Table1[[#This Row],[felid of work]]= "teaching",1,0)</f>
        <v>1</v>
      </c>
      <c r="AG21" s="2">
        <f ca="1">IF(Table1[[#This Row],[felid of work]]="agriculture",1,0)</f>
        <v>0</v>
      </c>
      <c r="AH21" s="12">
        <f ca="1">IF(Table1[[#This Row],[felid of work]]="general work",1,0)</f>
        <v>0</v>
      </c>
      <c r="AI21" s="12">
        <f ca="1">IF(Table1[[#This Row],[felid of work]]="construction",1,0)</f>
        <v>0</v>
      </c>
      <c r="AJ21" s="2">
        <f ca="1">IF(Table1[[#This Row],[felid of work]]="health",1,0)</f>
        <v>0</v>
      </c>
      <c r="AK21" s="2"/>
      <c r="AL21" s="2">
        <v>6</v>
      </c>
      <c r="AM21" s="2" t="s">
        <v>24</v>
      </c>
      <c r="AN21" s="2"/>
      <c r="AO21" s="2">
        <f ca="1">IF(Table1[[#This Row],[felid of work]]="it",1,0)</f>
        <v>0</v>
      </c>
      <c r="AP21" s="2"/>
      <c r="AQ21" s="2"/>
      <c r="AR21" s="2"/>
      <c r="AS21" s="2"/>
      <c r="AT21" s="2"/>
      <c r="AU21" s="2"/>
      <c r="AV21" s="8"/>
      <c r="AW21" s="2"/>
      <c r="AX21" s="21">
        <f t="shared" ca="1" si="21"/>
        <v>205029.58975224179</v>
      </c>
      <c r="AY21" s="2"/>
      <c r="AZ21" s="7">
        <f ca="1">IF(Table1[[#This Row],[value of the debts]]&gt;$BA$6,1,0)</f>
        <v>1</v>
      </c>
      <c r="BA21" s="2"/>
      <c r="BB21" s="2"/>
      <c r="BC21" s="8"/>
      <c r="BD21" s="24">
        <f ca="1">Table1[[#This Row],[mortage left]]/Table1[[#This Row],[value of house]]</f>
        <v>0.12398767377650555</v>
      </c>
      <c r="BE21" s="2">
        <f t="shared" ca="1" si="22"/>
        <v>1</v>
      </c>
      <c r="BF21" s="2"/>
      <c r="BG21" s="2"/>
      <c r="BH21" s="7">
        <f ca="1">IF(Table1[[#This Row],[area]]="america",Table1[[#This Row],[income]],0)</f>
        <v>0</v>
      </c>
      <c r="BI21" s="2">
        <f ca="1">IF(Table1[[#This Row],[area]]="anathapur",Table1[[#This Row],[income]],0)</f>
        <v>0</v>
      </c>
      <c r="BJ21" s="2">
        <f ca="1">IF(Table1[[#This Row],[area]]="banglore",Table1[[#This Row],[income]],0)</f>
        <v>0</v>
      </c>
      <c r="BK21" s="2">
        <f ca="1">IF(Table1[[#This Row],[area]]="chennai",Table1[[#This Row],[income]],0)</f>
        <v>0</v>
      </c>
      <c r="BL21" s="2">
        <f ca="1">IF(Table1[[#This Row],[area]]="china",Table1[[#This Row],[income]],0)</f>
        <v>656722</v>
      </c>
      <c r="BM21" s="2">
        <f ca="1">IF(Table1[[#This Row],[area]]="eluru",Table1[[#This Row],[income]],0)</f>
        <v>0</v>
      </c>
      <c r="BN21" s="2">
        <f ca="1">IF(Table1[[#This Row],[area]]="hanuman junction",Table1[[#This Row],[income]],0)</f>
        <v>0</v>
      </c>
      <c r="BO21" s="2">
        <f ca="1">IF(Table1[[#This Row],[area]]="hyderabad",Table1[[#This Row],[income]],0)</f>
        <v>0</v>
      </c>
      <c r="BP21" s="2">
        <f ca="1">IF(Table1[[#This Row],[area]]="japan",Table1[[#This Row],[income]],0)</f>
        <v>0</v>
      </c>
      <c r="BQ21" s="2">
        <f ca="1">IF(Table1[[#This Row],[area]]="srikakulam",Table1[[#This Row],[income]],0)</f>
        <v>0</v>
      </c>
      <c r="BR21" s="2">
        <f ca="1">IF(Table1[[#This Row],[area]]="tirupathi",Table1[[#This Row],[income]],0)</f>
        <v>0</v>
      </c>
      <c r="BS21" s="2">
        <f ca="1">IF(Table1[[#This Row],[area]]="vijayawada",Table1[[#This Row],[income]],0)</f>
        <v>0</v>
      </c>
      <c r="BT21" s="8">
        <f ca="1">IF(Table1[[#This Row],[area]]="vizag",Table1[[#This Row],[income]],0)</f>
        <v>0</v>
      </c>
      <c r="BU21" s="2"/>
      <c r="BV21" s="7">
        <f ca="1">IF(Table1[[#This Row],[felid of work]]="teaching",Table1[[#This Row],[income]],0)</f>
        <v>656722</v>
      </c>
      <c r="BW21" s="2">
        <f ca="1">IF(Table1[[#This Row],[felid of work]]="construction",Table1[[#This Row],[income]],0)</f>
        <v>0</v>
      </c>
      <c r="BX21" s="2">
        <f ca="1">IF(Table1[[#This Row],[felid of work]]="general work",Table1[[#This Row],[income]],0)</f>
        <v>0</v>
      </c>
      <c r="BY21" s="2">
        <f ca="1">IF(Table1[[#This Row],[felid of work]]="health",Table1[[#This Row],[income]],0)</f>
        <v>0</v>
      </c>
      <c r="BZ21" s="2">
        <f ca="1">IF(Table1[[#This Row],[felid of work]]="agriculture",Table1[[#This Row],[income]],0)</f>
        <v>0</v>
      </c>
      <c r="CA21" s="8">
        <f ca="1">IF(Table1[[#This Row],[felid of work]]="it",Table1[[#This Row],[income]],0)</f>
        <v>0</v>
      </c>
      <c r="CB21" s="2"/>
      <c r="CC21" s="7">
        <f t="shared" ca="1" si="23"/>
        <v>0</v>
      </c>
      <c r="CD21" s="8"/>
      <c r="CE21" s="2"/>
      <c r="CF21" s="2">
        <f ca="1">IF(Table1[[#This Row],[net worth]]&gt;CG20,Table1[[#This Row],[age]],0)</f>
        <v>36</v>
      </c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4:98">
      <c r="D22">
        <f t="shared" ca="1" si="0"/>
        <v>2</v>
      </c>
      <c r="E22" t="str">
        <f t="shared" ca="1" si="1"/>
        <v>women</v>
      </c>
      <c r="F22">
        <f t="shared" ca="1" si="2"/>
        <v>38</v>
      </c>
      <c r="G22">
        <f t="shared" ca="1" si="3"/>
        <v>5</v>
      </c>
      <c r="H22" t="str">
        <f t="shared" ca="1" si="4"/>
        <v>general work</v>
      </c>
      <c r="I22">
        <f t="shared" ca="1" si="5"/>
        <v>2</v>
      </c>
      <c r="J22" t="str">
        <f t="shared" ca="1" si="6"/>
        <v>college</v>
      </c>
      <c r="K22">
        <f t="shared" ca="1" si="7"/>
        <v>4</v>
      </c>
      <c r="L22">
        <f t="shared" ca="1" si="8"/>
        <v>1</v>
      </c>
      <c r="M22">
        <f t="shared" ca="1" si="9"/>
        <v>262882</v>
      </c>
      <c r="N22">
        <f t="shared" ca="1" si="10"/>
        <v>4</v>
      </c>
      <c r="O22" t="str">
        <f t="shared" ca="1" si="11"/>
        <v>vizag</v>
      </c>
      <c r="P22">
        <f t="shared" ca="1" si="24"/>
        <v>1314410</v>
      </c>
      <c r="Q22">
        <f t="shared" ca="1" si="13"/>
        <v>971645.14176587097</v>
      </c>
      <c r="R22">
        <f t="shared" ca="1" si="25"/>
        <v>136444.39381094763</v>
      </c>
      <c r="S22">
        <f t="shared" ca="1" si="15"/>
        <v>77362</v>
      </c>
      <c r="T22">
        <f t="shared" ca="1" si="26"/>
        <v>12123.296080706223</v>
      </c>
      <c r="U22">
        <f t="shared" ca="1" si="27"/>
        <v>21623.743699173232</v>
      </c>
      <c r="V22">
        <f t="shared" ca="1" si="28"/>
        <v>1472478.1375101209</v>
      </c>
      <c r="W22">
        <f t="shared" ca="1" si="29"/>
        <v>1185451.5355768185</v>
      </c>
      <c r="X22">
        <f t="shared" ca="1" si="30"/>
        <v>287026.60193330236</v>
      </c>
      <c r="Y22" s="2"/>
      <c r="Z22" s="7">
        <f ca="1">IF(Table1[[#This Row],[gender]]="men",1,0)</f>
        <v>0</v>
      </c>
      <c r="AA22" s="2">
        <f ca="1">IF(Table1[[#This Row],[gender]]="women",1,0)</f>
        <v>1</v>
      </c>
      <c r="AB22" s="2"/>
      <c r="AC22" s="2"/>
      <c r="AD22" s="8"/>
      <c r="AF22" s="7">
        <f ca="1">IF(Table1[[#This Row],[felid of work]]= "teaching",1,0)</f>
        <v>0</v>
      </c>
      <c r="AG22" s="2">
        <f ca="1">IF(Table1[[#This Row],[felid of work]]="agriculture",1,0)</f>
        <v>0</v>
      </c>
      <c r="AH22" s="12">
        <f ca="1">IF(Table1[[#This Row],[felid of work]]="general work",1,0)</f>
        <v>1</v>
      </c>
      <c r="AI22" s="12">
        <f ca="1">IF(Table1[[#This Row],[felid of work]]="construction",1,0)</f>
        <v>0</v>
      </c>
      <c r="AJ22" s="2">
        <f ca="1">IF(Table1[[#This Row],[felid of work]]="health",1,0)</f>
        <v>0</v>
      </c>
      <c r="AK22" s="2"/>
      <c r="AL22" s="2">
        <v>7</v>
      </c>
      <c r="AM22" s="2" t="s">
        <v>25</v>
      </c>
      <c r="AN22" s="2"/>
      <c r="AO22" s="2">
        <f ca="1">IF(Table1[[#This Row],[felid of work]]="it",1,0)</f>
        <v>0</v>
      </c>
      <c r="AP22" s="2"/>
      <c r="AQ22" s="2"/>
      <c r="AR22" s="2"/>
      <c r="AS22" s="2"/>
      <c r="AT22" s="2"/>
      <c r="AU22" s="2"/>
      <c r="AV22" s="8"/>
      <c r="AW22" s="2"/>
      <c r="AX22" s="21">
        <f t="shared" ca="1" si="21"/>
        <v>136444.39381094763</v>
      </c>
      <c r="AY22" s="2"/>
      <c r="AZ22" s="7">
        <f ca="1">IF(Table1[[#This Row],[value of the debts]]&gt;$BA$6,1,0)</f>
        <v>1</v>
      </c>
      <c r="BA22" s="2"/>
      <c r="BB22" s="2"/>
      <c r="BC22" s="8"/>
      <c r="BD22" s="24">
        <f ca="1">Table1[[#This Row],[mortage left]]/Table1[[#This Row],[value of house]]</f>
        <v>0.73922531155870008</v>
      </c>
      <c r="BE22" s="2">
        <f t="shared" ca="1" si="22"/>
        <v>0</v>
      </c>
      <c r="BF22" s="2"/>
      <c r="BG22" s="2"/>
      <c r="BH22" s="7">
        <f ca="1">IF(Table1[[#This Row],[area]]="america",Table1[[#This Row],[income]],0)</f>
        <v>0</v>
      </c>
      <c r="BI22" s="2">
        <f ca="1">IF(Table1[[#This Row],[area]]="anathapur",Table1[[#This Row],[income]],0)</f>
        <v>0</v>
      </c>
      <c r="BJ22" s="2">
        <f ca="1">IF(Table1[[#This Row],[area]]="banglore",Table1[[#This Row],[income]],0)</f>
        <v>0</v>
      </c>
      <c r="BK22" s="2">
        <f ca="1">IF(Table1[[#This Row],[area]]="chennai",Table1[[#This Row],[income]],0)</f>
        <v>0</v>
      </c>
      <c r="BL22" s="2">
        <f ca="1">IF(Table1[[#This Row],[area]]="china",Table1[[#This Row],[income]],0)</f>
        <v>0</v>
      </c>
      <c r="BM22" s="2">
        <f ca="1">IF(Table1[[#This Row],[area]]="eluru",Table1[[#This Row],[income]],0)</f>
        <v>0</v>
      </c>
      <c r="BN22" s="2">
        <f ca="1">IF(Table1[[#This Row],[area]]="hanuman junction",Table1[[#This Row],[income]],0)</f>
        <v>0</v>
      </c>
      <c r="BO22" s="2">
        <f ca="1">IF(Table1[[#This Row],[area]]="hyderabad",Table1[[#This Row],[income]],0)</f>
        <v>0</v>
      </c>
      <c r="BP22" s="2">
        <f ca="1">IF(Table1[[#This Row],[area]]="japan",Table1[[#This Row],[income]],0)</f>
        <v>0</v>
      </c>
      <c r="BQ22" s="2">
        <f ca="1">IF(Table1[[#This Row],[area]]="srikakulam",Table1[[#This Row],[income]],0)</f>
        <v>0</v>
      </c>
      <c r="BR22" s="2">
        <f ca="1">IF(Table1[[#This Row],[area]]="tirupathi",Table1[[#This Row],[income]],0)</f>
        <v>0</v>
      </c>
      <c r="BS22" s="2">
        <f ca="1">IF(Table1[[#This Row],[area]]="vijayawada",Table1[[#This Row],[income]],0)</f>
        <v>0</v>
      </c>
      <c r="BT22" s="8">
        <f ca="1">IF(Table1[[#This Row],[area]]="vizag",Table1[[#This Row],[income]],0)</f>
        <v>262882</v>
      </c>
      <c r="BU22" s="2"/>
      <c r="BV22" s="7">
        <f ca="1">IF(Table1[[#This Row],[felid of work]]="teaching",Table1[[#This Row],[income]],0)</f>
        <v>0</v>
      </c>
      <c r="BW22" s="2">
        <f ca="1">IF(Table1[[#This Row],[felid of work]]="construction",Table1[[#This Row],[income]],0)</f>
        <v>0</v>
      </c>
      <c r="BX22" s="2">
        <f ca="1">IF(Table1[[#This Row],[felid of work]]="general work",Table1[[#This Row],[income]],0)</f>
        <v>262882</v>
      </c>
      <c r="BY22" s="2">
        <f ca="1">IF(Table1[[#This Row],[felid of work]]="health",Table1[[#This Row],[income]],0)</f>
        <v>0</v>
      </c>
      <c r="BZ22" s="2">
        <f ca="1">IF(Table1[[#This Row],[felid of work]]="agriculture",Table1[[#This Row],[income]],0)</f>
        <v>0</v>
      </c>
      <c r="CA22" s="8">
        <f ca="1">IF(Table1[[#This Row],[felid of work]]="it",Table1[[#This Row],[income]],0)</f>
        <v>0</v>
      </c>
      <c r="CB22" s="2"/>
      <c r="CC22" s="7">
        <f t="shared" ca="1" si="23"/>
        <v>1</v>
      </c>
      <c r="CD22" s="8"/>
      <c r="CE22" s="2"/>
      <c r="CF22" s="2">
        <f ca="1">IF(Table1[[#This Row],[net worth]]&gt;CG21,Table1[[#This Row],[age]],0)</f>
        <v>38</v>
      </c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4:98">
      <c r="D23">
        <f t="shared" ca="1" si="0"/>
        <v>2</v>
      </c>
      <c r="E23" t="str">
        <f t="shared" ca="1" si="1"/>
        <v>women</v>
      </c>
      <c r="F23">
        <f t="shared" ca="1" si="2"/>
        <v>26</v>
      </c>
      <c r="G23">
        <f t="shared" ca="1" si="3"/>
        <v>2</v>
      </c>
      <c r="H23" t="str">
        <f t="shared" ca="1" si="4"/>
        <v>construction</v>
      </c>
      <c r="I23">
        <f t="shared" ca="1" si="5"/>
        <v>2</v>
      </c>
      <c r="J23" t="str">
        <f t="shared" ca="1" si="6"/>
        <v>college</v>
      </c>
      <c r="K23">
        <f t="shared" ca="1" si="7"/>
        <v>2</v>
      </c>
      <c r="L23">
        <f t="shared" ca="1" si="8"/>
        <v>1</v>
      </c>
      <c r="M23">
        <f t="shared" ca="1" si="9"/>
        <v>927637</v>
      </c>
      <c r="N23">
        <f t="shared" ca="1" si="10"/>
        <v>13</v>
      </c>
      <c r="O23" t="str">
        <f t="shared" ca="1" si="11"/>
        <v>china</v>
      </c>
      <c r="P23">
        <f t="shared" ca="1" si="24"/>
        <v>3710548</v>
      </c>
      <c r="Q23">
        <f t="shared" ca="1" si="13"/>
        <v>3498759.1983831557</v>
      </c>
      <c r="R23">
        <f t="shared" ca="1" si="25"/>
        <v>477928.96994896384</v>
      </c>
      <c r="S23">
        <f t="shared" ca="1" si="15"/>
        <v>195752</v>
      </c>
      <c r="T23">
        <f t="shared" ca="1" si="26"/>
        <v>1670834.1009913667</v>
      </c>
      <c r="U23">
        <f t="shared" ca="1" si="27"/>
        <v>235232.8808143115</v>
      </c>
      <c r="V23">
        <f t="shared" ca="1" si="28"/>
        <v>4423709.8507632753</v>
      </c>
      <c r="W23">
        <f t="shared" ca="1" si="29"/>
        <v>4172440.1683321195</v>
      </c>
      <c r="X23">
        <f t="shared" ca="1" si="30"/>
        <v>251269.68243115582</v>
      </c>
      <c r="Y23" s="2"/>
      <c r="Z23" s="7">
        <f ca="1">IF(Table1[[#This Row],[gender]]="men",1,0)</f>
        <v>0</v>
      </c>
      <c r="AA23" s="2">
        <f ca="1">IF(Table1[[#This Row],[gender]]="women",1,0)</f>
        <v>1</v>
      </c>
      <c r="AB23" s="2"/>
      <c r="AC23" s="2"/>
      <c r="AD23" s="8"/>
      <c r="AF23" s="7">
        <f ca="1">IF(Table1[[#This Row],[felid of work]]= "teaching",1,0)</f>
        <v>0</v>
      </c>
      <c r="AG23" s="2">
        <f ca="1">IF(Table1[[#This Row],[felid of work]]="agriculture",1,0)</f>
        <v>0</v>
      </c>
      <c r="AH23" s="12">
        <f ca="1">IF(Table1[[#This Row],[felid of work]]="general work",1,0)</f>
        <v>0</v>
      </c>
      <c r="AI23" s="12">
        <f ca="1">IF(Table1[[#This Row],[felid of work]]="construction",1,0)</f>
        <v>1</v>
      </c>
      <c r="AJ23" s="2">
        <f ca="1">IF(Table1[[#This Row],[felid of work]]="health",1,0)</f>
        <v>0</v>
      </c>
      <c r="AK23" s="2"/>
      <c r="AL23" s="2">
        <v>8</v>
      </c>
      <c r="AM23" s="2" t="s">
        <v>26</v>
      </c>
      <c r="AN23" s="2"/>
      <c r="AO23" s="2">
        <f ca="1">IF(Table1[[#This Row],[felid of work]]="it",1,0)</f>
        <v>0</v>
      </c>
      <c r="AP23" s="2"/>
      <c r="AQ23" s="2"/>
      <c r="AR23" s="2"/>
      <c r="AS23" s="2"/>
      <c r="AT23" s="2"/>
      <c r="AU23" s="2"/>
      <c r="AV23" s="8"/>
      <c r="AW23" s="2"/>
      <c r="AX23" s="21">
        <f t="shared" ca="1" si="21"/>
        <v>477928.96994896384</v>
      </c>
      <c r="AY23" s="2"/>
      <c r="AZ23" s="7">
        <f ca="1">IF(Table1[[#This Row],[value of the debts]]&gt;$BA$6,1,0)</f>
        <v>1</v>
      </c>
      <c r="BA23" s="2"/>
      <c r="BB23" s="2"/>
      <c r="BC23" s="8"/>
      <c r="BD23" s="24">
        <f ca="1">Table1[[#This Row],[mortage left]]/Table1[[#This Row],[value of house]]</f>
        <v>0.94292250049942916</v>
      </c>
      <c r="BE23" s="2">
        <f t="shared" ca="1" si="22"/>
        <v>0</v>
      </c>
      <c r="BF23" s="2"/>
      <c r="BG23" s="2"/>
      <c r="BH23" s="7">
        <f ca="1">IF(Table1[[#This Row],[area]]="america",Table1[[#This Row],[income]],0)</f>
        <v>0</v>
      </c>
      <c r="BI23" s="2">
        <f ca="1">IF(Table1[[#This Row],[area]]="anathapur",Table1[[#This Row],[income]],0)</f>
        <v>0</v>
      </c>
      <c r="BJ23" s="2">
        <f ca="1">IF(Table1[[#This Row],[area]]="banglore",Table1[[#This Row],[income]],0)</f>
        <v>0</v>
      </c>
      <c r="BK23" s="2">
        <f ca="1">IF(Table1[[#This Row],[area]]="chennai",Table1[[#This Row],[income]],0)</f>
        <v>0</v>
      </c>
      <c r="BL23" s="2">
        <f ca="1">IF(Table1[[#This Row],[area]]="china",Table1[[#This Row],[income]],0)</f>
        <v>927637</v>
      </c>
      <c r="BM23" s="2">
        <f ca="1">IF(Table1[[#This Row],[area]]="eluru",Table1[[#This Row],[income]],0)</f>
        <v>0</v>
      </c>
      <c r="BN23" s="2">
        <f ca="1">IF(Table1[[#This Row],[area]]="hanuman junction",Table1[[#This Row],[income]],0)</f>
        <v>0</v>
      </c>
      <c r="BO23" s="2">
        <f ca="1">IF(Table1[[#This Row],[area]]="hyderabad",Table1[[#This Row],[income]],0)</f>
        <v>0</v>
      </c>
      <c r="BP23" s="2">
        <f ca="1">IF(Table1[[#This Row],[area]]="japan",Table1[[#This Row],[income]],0)</f>
        <v>0</v>
      </c>
      <c r="BQ23" s="2">
        <f ca="1">IF(Table1[[#This Row],[area]]="srikakulam",Table1[[#This Row],[income]],0)</f>
        <v>0</v>
      </c>
      <c r="BR23" s="2">
        <f ca="1">IF(Table1[[#This Row],[area]]="tirupathi",Table1[[#This Row],[income]],0)</f>
        <v>0</v>
      </c>
      <c r="BS23" s="2">
        <f ca="1">IF(Table1[[#This Row],[area]]="vijayawada",Table1[[#This Row],[income]],0)</f>
        <v>0</v>
      </c>
      <c r="BT23" s="8">
        <f ca="1">IF(Table1[[#This Row],[area]]="vizag",Table1[[#This Row],[income]],0)</f>
        <v>0</v>
      </c>
      <c r="BU23" s="2"/>
      <c r="BV23" s="7">
        <f ca="1">IF(Table1[[#This Row],[felid of work]]="teaching",Table1[[#This Row],[income]],0)</f>
        <v>0</v>
      </c>
      <c r="BW23" s="2">
        <f ca="1">IF(Table1[[#This Row],[felid of work]]="construction",Table1[[#This Row],[income]],0)</f>
        <v>927637</v>
      </c>
      <c r="BX23" s="2">
        <f ca="1">IF(Table1[[#This Row],[felid of work]]="general work",Table1[[#This Row],[income]],0)</f>
        <v>0</v>
      </c>
      <c r="BY23" s="2">
        <f ca="1">IF(Table1[[#This Row],[felid of work]]="health",Table1[[#This Row],[income]],0)</f>
        <v>0</v>
      </c>
      <c r="BZ23" s="2">
        <f ca="1">IF(Table1[[#This Row],[felid of work]]="agriculture",Table1[[#This Row],[income]],0)</f>
        <v>0</v>
      </c>
      <c r="CA23" s="8">
        <f ca="1">IF(Table1[[#This Row],[felid of work]]="it",Table1[[#This Row],[income]],0)</f>
        <v>0</v>
      </c>
      <c r="CB23" s="2"/>
      <c r="CC23" s="7">
        <f t="shared" ca="1" si="23"/>
        <v>1</v>
      </c>
      <c r="CD23" s="8"/>
      <c r="CE23" s="2"/>
      <c r="CF23" s="2">
        <f ca="1">IF(Table1[[#This Row],[net worth]]&gt;CG22,Table1[[#This Row],[age]],0)</f>
        <v>26</v>
      </c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4:98">
      <c r="D24">
        <f t="shared" ca="1" si="0"/>
        <v>2</v>
      </c>
      <c r="E24" t="str">
        <f t="shared" ca="1" si="1"/>
        <v>women</v>
      </c>
      <c r="F24">
        <f t="shared" ca="1" si="2"/>
        <v>40</v>
      </c>
      <c r="G24">
        <f t="shared" ca="1" si="3"/>
        <v>2</v>
      </c>
      <c r="H24" t="str">
        <f t="shared" ca="1" si="4"/>
        <v>construction</v>
      </c>
      <c r="I24">
        <f t="shared" ca="1" si="5"/>
        <v>4</v>
      </c>
      <c r="J24" t="str">
        <f t="shared" ca="1" si="6"/>
        <v>techincal</v>
      </c>
      <c r="K24">
        <f t="shared" ca="1" si="7"/>
        <v>2</v>
      </c>
      <c r="L24">
        <f t="shared" ca="1" si="8"/>
        <v>1</v>
      </c>
      <c r="M24">
        <f t="shared" ca="1" si="9"/>
        <v>333148</v>
      </c>
      <c r="N24">
        <f t="shared" ca="1" si="10"/>
        <v>5</v>
      </c>
      <c r="O24" t="str">
        <f t="shared" ca="1" si="11"/>
        <v>srikakulam</v>
      </c>
      <c r="P24">
        <f t="shared" ca="1" si="24"/>
        <v>999444</v>
      </c>
      <c r="Q24">
        <f t="shared" ca="1" si="13"/>
        <v>971389.80275378225</v>
      </c>
      <c r="R24">
        <f t="shared" ca="1" si="25"/>
        <v>295483.95414730767</v>
      </c>
      <c r="S24">
        <f t="shared" ca="1" si="15"/>
        <v>186909</v>
      </c>
      <c r="T24">
        <f t="shared" ca="1" si="26"/>
        <v>122567.70642657318</v>
      </c>
      <c r="U24">
        <f t="shared" ca="1" si="27"/>
        <v>268226.65432908863</v>
      </c>
      <c r="V24">
        <f t="shared" ca="1" si="28"/>
        <v>1563154.6084763962</v>
      </c>
      <c r="W24">
        <f t="shared" ca="1" si="29"/>
        <v>1453782.75690109</v>
      </c>
      <c r="X24">
        <f t="shared" ca="1" si="30"/>
        <v>109371.85157530615</v>
      </c>
      <c r="Y24" s="2"/>
      <c r="Z24" s="7">
        <f ca="1">IF(Table1[[#This Row],[gender]]="men",1,0)</f>
        <v>0</v>
      </c>
      <c r="AA24" s="2">
        <f ca="1">IF(Table1[[#This Row],[gender]]="women",1,0)</f>
        <v>1</v>
      </c>
      <c r="AB24" s="2"/>
      <c r="AC24" s="2"/>
      <c r="AD24" s="8"/>
      <c r="AF24" s="7">
        <f ca="1">IF(Table1[[#This Row],[felid of work]]= "teaching",1,0)</f>
        <v>0</v>
      </c>
      <c r="AG24" s="2">
        <f ca="1">IF(Table1[[#This Row],[felid of work]]="agriculture",1,0)</f>
        <v>0</v>
      </c>
      <c r="AH24" s="12">
        <f ca="1">IF(Table1[[#This Row],[felid of work]]="general work",1,0)</f>
        <v>0</v>
      </c>
      <c r="AI24" s="12">
        <f ca="1">IF(Table1[[#This Row],[felid of work]]="construction",1,0)</f>
        <v>1</v>
      </c>
      <c r="AJ24" s="2">
        <f ca="1">IF(Table1[[#This Row],[felid of work]]="health",1,0)</f>
        <v>0</v>
      </c>
      <c r="AK24" s="2"/>
      <c r="AL24" s="2">
        <v>9</v>
      </c>
      <c r="AM24" s="2" t="s">
        <v>27</v>
      </c>
      <c r="AN24" s="2"/>
      <c r="AO24" s="2">
        <f ca="1">IF(Table1[[#This Row],[felid of work]]="it",1,0)</f>
        <v>0</v>
      </c>
      <c r="AP24" s="2"/>
      <c r="AQ24" s="2"/>
      <c r="AR24" s="2"/>
      <c r="AS24" s="2"/>
      <c r="AT24" s="2"/>
      <c r="AU24" s="2"/>
      <c r="AV24" s="8"/>
      <c r="AW24" s="2"/>
      <c r="AX24" s="21">
        <f t="shared" ca="1" si="21"/>
        <v>295483.95414730767</v>
      </c>
      <c r="AY24" s="2"/>
      <c r="AZ24" s="7">
        <f ca="1">IF(Table1[[#This Row],[value of the debts]]&gt;$BA$6,1,0)</f>
        <v>1</v>
      </c>
      <c r="BA24" s="2"/>
      <c r="BB24" s="2"/>
      <c r="BC24" s="8"/>
      <c r="BD24" s="24">
        <f ca="1">Table1[[#This Row],[mortage left]]/Table1[[#This Row],[value of house]]</f>
        <v>0.97193019594272645</v>
      </c>
      <c r="BE24" s="2">
        <f t="shared" ca="1" si="22"/>
        <v>0</v>
      </c>
      <c r="BF24" s="2"/>
      <c r="BG24" s="2"/>
      <c r="BH24" s="7">
        <f ca="1">IF(Table1[[#This Row],[area]]="america",Table1[[#This Row],[income]],0)</f>
        <v>0</v>
      </c>
      <c r="BI24" s="2">
        <f ca="1">IF(Table1[[#This Row],[area]]="anathapur",Table1[[#This Row],[income]],0)</f>
        <v>0</v>
      </c>
      <c r="BJ24" s="2">
        <f ca="1">IF(Table1[[#This Row],[area]]="banglore",Table1[[#This Row],[income]],0)</f>
        <v>0</v>
      </c>
      <c r="BK24" s="2">
        <f ca="1">IF(Table1[[#This Row],[area]]="chennai",Table1[[#This Row],[income]],0)</f>
        <v>0</v>
      </c>
      <c r="BL24" s="2">
        <f ca="1">IF(Table1[[#This Row],[area]]="china",Table1[[#This Row],[income]],0)</f>
        <v>0</v>
      </c>
      <c r="BM24" s="2">
        <f ca="1">IF(Table1[[#This Row],[area]]="eluru",Table1[[#This Row],[income]],0)</f>
        <v>0</v>
      </c>
      <c r="BN24" s="2">
        <f ca="1">IF(Table1[[#This Row],[area]]="hanuman junction",Table1[[#This Row],[income]],0)</f>
        <v>0</v>
      </c>
      <c r="BO24" s="2">
        <f ca="1">IF(Table1[[#This Row],[area]]="hyderabad",Table1[[#This Row],[income]],0)</f>
        <v>0</v>
      </c>
      <c r="BP24" s="2">
        <f ca="1">IF(Table1[[#This Row],[area]]="japan",Table1[[#This Row],[income]],0)</f>
        <v>0</v>
      </c>
      <c r="BQ24" s="2">
        <f ca="1">IF(Table1[[#This Row],[area]]="srikakulam",Table1[[#This Row],[income]],0)</f>
        <v>333148</v>
      </c>
      <c r="BR24" s="2">
        <f ca="1">IF(Table1[[#This Row],[area]]="tirupathi",Table1[[#This Row],[income]],0)</f>
        <v>0</v>
      </c>
      <c r="BS24" s="2">
        <f ca="1">IF(Table1[[#This Row],[area]]="vijayawada",Table1[[#This Row],[income]],0)</f>
        <v>0</v>
      </c>
      <c r="BT24" s="8">
        <f ca="1">IF(Table1[[#This Row],[area]]="vizag",Table1[[#This Row],[income]],0)</f>
        <v>0</v>
      </c>
      <c r="BU24" s="2"/>
      <c r="BV24" s="7">
        <f ca="1">IF(Table1[[#This Row],[felid of work]]="teaching",Table1[[#This Row],[income]],0)</f>
        <v>0</v>
      </c>
      <c r="BW24" s="2">
        <f ca="1">IF(Table1[[#This Row],[felid of work]]="construction",Table1[[#This Row],[income]],0)</f>
        <v>333148</v>
      </c>
      <c r="BX24" s="2">
        <f ca="1">IF(Table1[[#This Row],[felid of work]]="general work",Table1[[#This Row],[income]],0)</f>
        <v>0</v>
      </c>
      <c r="BY24" s="2">
        <f ca="1">IF(Table1[[#This Row],[felid of work]]="health",Table1[[#This Row],[income]],0)</f>
        <v>0</v>
      </c>
      <c r="BZ24" s="2">
        <f ca="1">IF(Table1[[#This Row],[felid of work]]="agriculture",Table1[[#This Row],[income]],0)</f>
        <v>0</v>
      </c>
      <c r="CA24" s="8">
        <f ca="1">IF(Table1[[#This Row],[felid of work]]="it",Table1[[#This Row],[income]],0)</f>
        <v>0</v>
      </c>
      <c r="CB24" s="2"/>
      <c r="CC24" s="7">
        <f t="shared" ca="1" si="23"/>
        <v>1</v>
      </c>
      <c r="CD24" s="8"/>
      <c r="CE24" s="2"/>
      <c r="CF24" s="2">
        <f ca="1">IF(Table1[[#This Row],[net worth]]&gt;CG23,Table1[[#This Row],[age]],0)</f>
        <v>40</v>
      </c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4:98">
      <c r="D25">
        <f t="shared" ca="1" si="0"/>
        <v>1</v>
      </c>
      <c r="E25" t="str">
        <f t="shared" ca="1" si="1"/>
        <v>men</v>
      </c>
      <c r="F25">
        <f t="shared" ca="1" si="2"/>
        <v>27</v>
      </c>
      <c r="G25">
        <f t="shared" ca="1" si="3"/>
        <v>3</v>
      </c>
      <c r="H25" t="str">
        <f t="shared" ca="1" si="4"/>
        <v>teaching</v>
      </c>
      <c r="I25">
        <f t="shared" ca="1" si="5"/>
        <v>5</v>
      </c>
      <c r="J25" t="str">
        <f t="shared" ca="1" si="6"/>
        <v>other</v>
      </c>
      <c r="K25">
        <f t="shared" ca="1" si="7"/>
        <v>1</v>
      </c>
      <c r="L25">
        <f t="shared" ca="1" si="8"/>
        <v>1</v>
      </c>
      <c r="M25">
        <f t="shared" ca="1" si="9"/>
        <v>421301</v>
      </c>
      <c r="N25">
        <f t="shared" ca="1" si="10"/>
        <v>9</v>
      </c>
      <c r="O25" t="str">
        <f t="shared" ca="1" si="11"/>
        <v>chennai</v>
      </c>
      <c r="P25">
        <f t="shared" ca="1" si="24"/>
        <v>2106505</v>
      </c>
      <c r="Q25">
        <f t="shared" ca="1" si="13"/>
        <v>1470125.5123146004</v>
      </c>
      <c r="R25">
        <f t="shared" ca="1" si="25"/>
        <v>307498.70543661632</v>
      </c>
      <c r="S25">
        <f t="shared" ca="1" si="15"/>
        <v>126140</v>
      </c>
      <c r="T25">
        <f t="shared" ca="1" si="26"/>
        <v>787549.82849599922</v>
      </c>
      <c r="U25">
        <f t="shared" ca="1" si="27"/>
        <v>435992.77529387525</v>
      </c>
      <c r="V25">
        <f t="shared" ca="1" si="28"/>
        <v>2849996.4807304917</v>
      </c>
      <c r="W25">
        <f t="shared" ca="1" si="29"/>
        <v>1903764.2177512166</v>
      </c>
      <c r="X25">
        <f t="shared" ca="1" si="30"/>
        <v>946232.26297927508</v>
      </c>
      <c r="Y25" s="2"/>
      <c r="Z25" s="7">
        <f ca="1">IF(Table1[[#This Row],[gender]]="men",1,0)</f>
        <v>1</v>
      </c>
      <c r="AA25" s="2">
        <f ca="1">IF(Table1[[#This Row],[gender]]="women",1,0)</f>
        <v>0</v>
      </c>
      <c r="AB25" s="2"/>
      <c r="AC25" s="2"/>
      <c r="AD25" s="8"/>
      <c r="AF25" s="7">
        <f ca="1">IF(Table1[[#This Row],[felid of work]]= "teaching",1,0)</f>
        <v>1</v>
      </c>
      <c r="AG25" s="2">
        <f ca="1">IF(Table1[[#This Row],[felid of work]]="agriculture",1,0)</f>
        <v>0</v>
      </c>
      <c r="AH25" s="12">
        <f ca="1">IF(Table1[[#This Row],[felid of work]]="general work",1,0)</f>
        <v>0</v>
      </c>
      <c r="AI25" s="12">
        <f ca="1">IF(Table1[[#This Row],[felid of work]]="construction",1,0)</f>
        <v>0</v>
      </c>
      <c r="AJ25" s="2">
        <f ca="1">IF(Table1[[#This Row],[felid of work]]="health",1,0)</f>
        <v>0</v>
      </c>
      <c r="AK25" s="2"/>
      <c r="AL25" s="2">
        <v>10</v>
      </c>
      <c r="AM25" s="2" t="s">
        <v>28</v>
      </c>
      <c r="AN25" s="2"/>
      <c r="AO25" s="2">
        <f ca="1">IF(Table1[[#This Row],[felid of work]]="it",1,0)</f>
        <v>0</v>
      </c>
      <c r="AP25" s="2"/>
      <c r="AQ25" s="2"/>
      <c r="AR25" s="2"/>
      <c r="AS25" s="2"/>
      <c r="AT25" s="2"/>
      <c r="AU25" s="2"/>
      <c r="AV25" s="8"/>
      <c r="AW25" s="2"/>
      <c r="AX25" s="21">
        <f t="shared" ca="1" si="21"/>
        <v>307498.70543661632</v>
      </c>
      <c r="AY25" s="2"/>
      <c r="AZ25" s="7">
        <f ca="1">IF(Table1[[#This Row],[value of the debts]]&gt;$BA$6,1,0)</f>
        <v>1</v>
      </c>
      <c r="BA25" s="2"/>
      <c r="BB25" s="2"/>
      <c r="BC25" s="8"/>
      <c r="BD25" s="24">
        <f ca="1">Table1[[#This Row],[mortage left]]/Table1[[#This Row],[value of house]]</f>
        <v>0.69789794579865716</v>
      </c>
      <c r="BE25" s="2">
        <f t="shared" ca="1" si="22"/>
        <v>0</v>
      </c>
      <c r="BF25" s="2"/>
      <c r="BG25" s="2"/>
      <c r="BH25" s="7">
        <f ca="1">IF(Table1[[#This Row],[area]]="america",Table1[[#This Row],[income]],0)</f>
        <v>0</v>
      </c>
      <c r="BI25" s="2">
        <f ca="1">IF(Table1[[#This Row],[area]]="anathapur",Table1[[#This Row],[income]],0)</f>
        <v>0</v>
      </c>
      <c r="BJ25" s="2">
        <f ca="1">IF(Table1[[#This Row],[area]]="banglore",Table1[[#This Row],[income]],0)</f>
        <v>0</v>
      </c>
      <c r="BK25" s="2">
        <f ca="1">IF(Table1[[#This Row],[area]]="chennai",Table1[[#This Row],[income]],0)</f>
        <v>421301</v>
      </c>
      <c r="BL25" s="2">
        <f ca="1">IF(Table1[[#This Row],[area]]="china",Table1[[#This Row],[income]],0)</f>
        <v>0</v>
      </c>
      <c r="BM25" s="2">
        <f ca="1">IF(Table1[[#This Row],[area]]="eluru",Table1[[#This Row],[income]],0)</f>
        <v>0</v>
      </c>
      <c r="BN25" s="2">
        <f ca="1">IF(Table1[[#This Row],[area]]="hanuman junction",Table1[[#This Row],[income]],0)</f>
        <v>0</v>
      </c>
      <c r="BO25" s="2">
        <f ca="1">IF(Table1[[#This Row],[area]]="hyderabad",Table1[[#This Row],[income]],0)</f>
        <v>0</v>
      </c>
      <c r="BP25" s="2">
        <f ca="1">IF(Table1[[#This Row],[area]]="japan",Table1[[#This Row],[income]],0)</f>
        <v>0</v>
      </c>
      <c r="BQ25" s="2">
        <f ca="1">IF(Table1[[#This Row],[area]]="srikakulam",Table1[[#This Row],[income]],0)</f>
        <v>0</v>
      </c>
      <c r="BR25" s="2">
        <f ca="1">IF(Table1[[#This Row],[area]]="tirupathi",Table1[[#This Row],[income]],0)</f>
        <v>0</v>
      </c>
      <c r="BS25" s="2">
        <f ca="1">IF(Table1[[#This Row],[area]]="vijayawada",Table1[[#This Row],[income]],0)</f>
        <v>0</v>
      </c>
      <c r="BT25" s="8">
        <f ca="1">IF(Table1[[#This Row],[area]]="vizag",Table1[[#This Row],[income]],0)</f>
        <v>0</v>
      </c>
      <c r="BU25" s="2"/>
      <c r="BV25" s="7">
        <f ca="1">IF(Table1[[#This Row],[felid of work]]="teaching",Table1[[#This Row],[income]],0)</f>
        <v>421301</v>
      </c>
      <c r="BW25" s="2">
        <f ca="1">IF(Table1[[#This Row],[felid of work]]="construction",Table1[[#This Row],[income]],0)</f>
        <v>0</v>
      </c>
      <c r="BX25" s="2">
        <f ca="1">IF(Table1[[#This Row],[felid of work]]="general work",Table1[[#This Row],[income]],0)</f>
        <v>0</v>
      </c>
      <c r="BY25" s="2">
        <f ca="1">IF(Table1[[#This Row],[felid of work]]="health",Table1[[#This Row],[income]],0)</f>
        <v>0</v>
      </c>
      <c r="BZ25" s="2">
        <f ca="1">IF(Table1[[#This Row],[felid of work]]="agriculture",Table1[[#This Row],[income]],0)</f>
        <v>0</v>
      </c>
      <c r="CA25" s="8">
        <f ca="1">IF(Table1[[#This Row],[felid of work]]="it",Table1[[#This Row],[income]],0)</f>
        <v>0</v>
      </c>
      <c r="CB25" s="2"/>
      <c r="CC25" s="7">
        <f t="shared" ca="1" si="23"/>
        <v>1</v>
      </c>
      <c r="CD25" s="8"/>
      <c r="CE25" s="2"/>
      <c r="CF25" s="2">
        <f ca="1">IF(Table1[[#This Row],[net worth]]&gt;CG24,Table1[[#This Row],[age]],0)</f>
        <v>27</v>
      </c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4:98">
      <c r="D26">
        <f t="shared" ca="1" si="0"/>
        <v>2</v>
      </c>
      <c r="E26" t="str">
        <f t="shared" ca="1" si="1"/>
        <v>women</v>
      </c>
      <c r="F26">
        <f t="shared" ca="1" si="2"/>
        <v>45</v>
      </c>
      <c r="G26">
        <f t="shared" ca="1" si="3"/>
        <v>2</v>
      </c>
      <c r="H26" t="str">
        <f t="shared" ca="1" si="4"/>
        <v>construction</v>
      </c>
      <c r="I26">
        <f t="shared" ca="1" si="5"/>
        <v>1</v>
      </c>
      <c r="J26" t="str">
        <f t="shared" ca="1" si="6"/>
        <v>highschool</v>
      </c>
      <c r="K26">
        <f t="shared" ca="1" si="7"/>
        <v>2</v>
      </c>
      <c r="L26">
        <f t="shared" ca="1" si="8"/>
        <v>1</v>
      </c>
      <c r="M26">
        <f t="shared" ca="1" si="9"/>
        <v>821889</v>
      </c>
      <c r="N26">
        <f t="shared" ca="1" si="10"/>
        <v>1</v>
      </c>
      <c r="O26" t="str">
        <f t="shared" ca="1" si="11"/>
        <v>eluru</v>
      </c>
      <c r="P26">
        <f t="shared" ca="1" si="24"/>
        <v>4931334</v>
      </c>
      <c r="Q26">
        <f t="shared" ca="1" si="13"/>
        <v>401561.46963685757</v>
      </c>
      <c r="R26">
        <f t="shared" ca="1" si="25"/>
        <v>513745.8152882203</v>
      </c>
      <c r="S26">
        <f t="shared" ca="1" si="15"/>
        <v>83115</v>
      </c>
      <c r="T26">
        <f t="shared" ca="1" si="26"/>
        <v>818094.05451116129</v>
      </c>
      <c r="U26">
        <f t="shared" ca="1" si="27"/>
        <v>202256.35292126238</v>
      </c>
      <c r="V26">
        <f t="shared" ca="1" si="28"/>
        <v>5647336.1682094829</v>
      </c>
      <c r="W26">
        <f t="shared" ca="1" si="29"/>
        <v>998422.28492507781</v>
      </c>
      <c r="X26">
        <f t="shared" ca="1" si="30"/>
        <v>4648913.8832844049</v>
      </c>
      <c r="Y26" s="2"/>
      <c r="Z26" s="7">
        <f ca="1">IF(Table1[[#This Row],[gender]]="men",1,0)</f>
        <v>0</v>
      </c>
      <c r="AA26" s="2">
        <f ca="1">IF(Table1[[#This Row],[gender]]="women",1,0)</f>
        <v>1</v>
      </c>
      <c r="AB26" s="2"/>
      <c r="AC26" s="2"/>
      <c r="AD26" s="8"/>
      <c r="AF26" s="7">
        <f ca="1">IF(Table1[[#This Row],[felid of work]]= "teaching",1,0)</f>
        <v>0</v>
      </c>
      <c r="AG26" s="2">
        <f ca="1">IF(Table1[[#This Row],[felid of work]]="agriculture",1,0)</f>
        <v>0</v>
      </c>
      <c r="AH26" s="12">
        <f ca="1">IF(Table1[[#This Row],[felid of work]]="general work",1,0)</f>
        <v>0</v>
      </c>
      <c r="AI26" s="12">
        <f ca="1">IF(Table1[[#This Row],[felid of work]]="construction",1,0)</f>
        <v>1</v>
      </c>
      <c r="AJ26" s="2">
        <f ca="1">IF(Table1[[#This Row],[felid of work]]="health",1,0)</f>
        <v>0</v>
      </c>
      <c r="AK26" s="2"/>
      <c r="AL26" s="2">
        <v>11</v>
      </c>
      <c r="AM26" s="2" t="s">
        <v>29</v>
      </c>
      <c r="AN26" s="2"/>
      <c r="AO26" s="2">
        <f ca="1">IF(Table1[[#This Row],[felid of work]]="it",1,0)</f>
        <v>0</v>
      </c>
      <c r="AP26" s="2"/>
      <c r="AQ26" s="2"/>
      <c r="AR26" s="2"/>
      <c r="AS26" s="2"/>
      <c r="AT26" s="2"/>
      <c r="AU26" s="2"/>
      <c r="AV26" s="8"/>
      <c r="AW26" s="2"/>
      <c r="AX26" s="21">
        <f t="shared" ca="1" si="21"/>
        <v>513745.8152882203</v>
      </c>
      <c r="AY26" s="2"/>
      <c r="AZ26" s="7">
        <f ca="1">IF(Table1[[#This Row],[value of the debts]]&gt;$BA$6,1,0)</f>
        <v>1</v>
      </c>
      <c r="BA26" s="2"/>
      <c r="BB26" s="2"/>
      <c r="BC26" s="8"/>
      <c r="BD26" s="24">
        <f ca="1">Table1[[#This Row],[mortage left]]/Table1[[#This Row],[value of house]]</f>
        <v>8.1430596596551275E-2</v>
      </c>
      <c r="BE26" s="2">
        <f t="shared" ca="1" si="22"/>
        <v>1</v>
      </c>
      <c r="BF26" s="2"/>
      <c r="BG26" s="2"/>
      <c r="BH26" s="7">
        <f ca="1">IF(Table1[[#This Row],[area]]="america",Table1[[#This Row],[income]],0)</f>
        <v>0</v>
      </c>
      <c r="BI26" s="2">
        <f ca="1">IF(Table1[[#This Row],[area]]="anathapur",Table1[[#This Row],[income]],0)</f>
        <v>0</v>
      </c>
      <c r="BJ26" s="2">
        <f ca="1">IF(Table1[[#This Row],[area]]="banglore",Table1[[#This Row],[income]],0)</f>
        <v>0</v>
      </c>
      <c r="BK26" s="2">
        <f ca="1">IF(Table1[[#This Row],[area]]="chennai",Table1[[#This Row],[income]],0)</f>
        <v>0</v>
      </c>
      <c r="BL26" s="2">
        <f ca="1">IF(Table1[[#This Row],[area]]="china",Table1[[#This Row],[income]],0)</f>
        <v>0</v>
      </c>
      <c r="BM26" s="2">
        <f ca="1">IF(Table1[[#This Row],[area]]="eluru",Table1[[#This Row],[income]],0)</f>
        <v>821889</v>
      </c>
      <c r="BN26" s="2">
        <f ca="1">IF(Table1[[#This Row],[area]]="hanuman junction",Table1[[#This Row],[income]],0)</f>
        <v>0</v>
      </c>
      <c r="BO26" s="2">
        <f ca="1">IF(Table1[[#This Row],[area]]="hyderabad",Table1[[#This Row],[income]],0)</f>
        <v>0</v>
      </c>
      <c r="BP26" s="2">
        <f ca="1">IF(Table1[[#This Row],[area]]="japan",Table1[[#This Row],[income]],0)</f>
        <v>0</v>
      </c>
      <c r="BQ26" s="2">
        <f ca="1">IF(Table1[[#This Row],[area]]="srikakulam",Table1[[#This Row],[income]],0)</f>
        <v>0</v>
      </c>
      <c r="BR26" s="2">
        <f ca="1">IF(Table1[[#This Row],[area]]="tirupathi",Table1[[#This Row],[income]],0)</f>
        <v>0</v>
      </c>
      <c r="BS26" s="2">
        <f ca="1">IF(Table1[[#This Row],[area]]="vijayawada",Table1[[#This Row],[income]],0)</f>
        <v>0</v>
      </c>
      <c r="BT26" s="8">
        <f ca="1">IF(Table1[[#This Row],[area]]="vizag",Table1[[#This Row],[income]],0)</f>
        <v>0</v>
      </c>
      <c r="BU26" s="2"/>
      <c r="BV26" s="7">
        <f ca="1">IF(Table1[[#This Row],[felid of work]]="teaching",Table1[[#This Row],[income]],0)</f>
        <v>0</v>
      </c>
      <c r="BW26" s="2">
        <f ca="1">IF(Table1[[#This Row],[felid of work]]="construction",Table1[[#This Row],[income]],0)</f>
        <v>821889</v>
      </c>
      <c r="BX26" s="2">
        <f ca="1">IF(Table1[[#This Row],[felid of work]]="general work",Table1[[#This Row],[income]],0)</f>
        <v>0</v>
      </c>
      <c r="BY26" s="2">
        <f ca="1">IF(Table1[[#This Row],[felid of work]]="health",Table1[[#This Row],[income]],0)</f>
        <v>0</v>
      </c>
      <c r="BZ26" s="2">
        <f ca="1">IF(Table1[[#This Row],[felid of work]]="agriculture",Table1[[#This Row],[income]],0)</f>
        <v>0</v>
      </c>
      <c r="CA26" s="8">
        <f ca="1">IF(Table1[[#This Row],[felid of work]]="it",Table1[[#This Row],[income]],0)</f>
        <v>0</v>
      </c>
      <c r="CB26" s="2"/>
      <c r="CC26" s="7">
        <f t="shared" ca="1" si="23"/>
        <v>1</v>
      </c>
      <c r="CD26" s="8"/>
      <c r="CE26" s="2"/>
      <c r="CF26" s="2">
        <f ca="1">IF(Table1[[#This Row],[net worth]]&gt;CG25,Table1[[#This Row],[age]],0)</f>
        <v>45</v>
      </c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4:98">
      <c r="D27">
        <f t="shared" ca="1" si="0"/>
        <v>1</v>
      </c>
      <c r="E27" t="str">
        <f t="shared" ca="1" si="1"/>
        <v>men</v>
      </c>
      <c r="F27">
        <f t="shared" ca="1" si="2"/>
        <v>38</v>
      </c>
      <c r="G27">
        <f t="shared" ca="1" si="3"/>
        <v>1</v>
      </c>
      <c r="H27" t="str">
        <f t="shared" ca="1" si="4"/>
        <v>health</v>
      </c>
      <c r="I27">
        <f t="shared" ca="1" si="5"/>
        <v>5</v>
      </c>
      <c r="J27" t="str">
        <f t="shared" ca="1" si="6"/>
        <v>other</v>
      </c>
      <c r="K27">
        <f t="shared" ca="1" si="7"/>
        <v>2</v>
      </c>
      <c r="L27">
        <f t="shared" ca="1" si="8"/>
        <v>1</v>
      </c>
      <c r="M27">
        <f t="shared" ca="1" si="9"/>
        <v>918894</v>
      </c>
      <c r="N27">
        <f t="shared" ca="1" si="10"/>
        <v>3</v>
      </c>
      <c r="O27" t="str">
        <f t="shared" ca="1" si="11"/>
        <v>hanuman junction</v>
      </c>
      <c r="P27">
        <f t="shared" ca="1" si="24"/>
        <v>2756682</v>
      </c>
      <c r="Q27">
        <f t="shared" ca="1" si="13"/>
        <v>2067233.4109945316</v>
      </c>
      <c r="R27">
        <f t="shared" ca="1" si="25"/>
        <v>502031.82898597227</v>
      </c>
      <c r="S27">
        <f t="shared" ca="1" si="15"/>
        <v>91527</v>
      </c>
      <c r="T27">
        <f t="shared" ca="1" si="26"/>
        <v>377623.91261106823</v>
      </c>
      <c r="U27">
        <f t="shared" ca="1" si="27"/>
        <v>1124692.8233561234</v>
      </c>
      <c r="V27">
        <f t="shared" ca="1" si="28"/>
        <v>4383406.652342096</v>
      </c>
      <c r="W27">
        <f t="shared" ca="1" si="29"/>
        <v>2660792.2399805039</v>
      </c>
      <c r="X27">
        <f t="shared" ca="1" si="30"/>
        <v>1722614.4123615921</v>
      </c>
      <c r="Y27" s="2"/>
      <c r="Z27" s="7">
        <f ca="1">IF(Table1[[#This Row],[gender]]="men",1,0)</f>
        <v>1</v>
      </c>
      <c r="AA27" s="2">
        <f ca="1">IF(Table1[[#This Row],[gender]]="women",1,0)</f>
        <v>0</v>
      </c>
      <c r="AB27" s="2"/>
      <c r="AC27" s="2"/>
      <c r="AD27" s="8"/>
      <c r="AF27" s="7">
        <f ca="1">IF(Table1[[#This Row],[felid of work]]= "teaching",1,0)</f>
        <v>0</v>
      </c>
      <c r="AG27" s="2">
        <f ca="1">IF(Table1[[#This Row],[felid of work]]="agriculture",1,0)</f>
        <v>0</v>
      </c>
      <c r="AH27" s="12">
        <f ca="1">IF(Table1[[#This Row],[felid of work]]="general work",1,0)</f>
        <v>0</v>
      </c>
      <c r="AI27" s="12">
        <f ca="1">IF(Table1[[#This Row],[felid of work]]="construction",1,0)</f>
        <v>0</v>
      </c>
      <c r="AJ27" s="2">
        <f ca="1">IF(Table1[[#This Row],[felid of work]]="health",1,0)</f>
        <v>1</v>
      </c>
      <c r="AK27" s="2"/>
      <c r="AL27" s="2">
        <v>12</v>
      </c>
      <c r="AM27" s="2" t="s">
        <v>30</v>
      </c>
      <c r="AN27" s="2"/>
      <c r="AO27" s="2">
        <f ca="1">IF(Table1[[#This Row],[felid of work]]="it",1,0)</f>
        <v>0</v>
      </c>
      <c r="AP27" s="2"/>
      <c r="AQ27" s="2"/>
      <c r="AR27" s="2"/>
      <c r="AS27" s="2"/>
      <c r="AT27" s="2"/>
      <c r="AU27" s="2"/>
      <c r="AV27" s="8"/>
      <c r="AW27" s="2"/>
      <c r="AX27" s="21">
        <f t="shared" ca="1" si="21"/>
        <v>502031.82898597227</v>
      </c>
      <c r="AY27" s="2"/>
      <c r="AZ27" s="7">
        <f ca="1">IF(Table1[[#This Row],[value of the debts]]&gt;$BA$6,1,0)</f>
        <v>1</v>
      </c>
      <c r="BA27" s="2"/>
      <c r="BB27" s="2"/>
      <c r="BC27" s="8"/>
      <c r="BD27" s="24">
        <f ca="1">Table1[[#This Row],[mortage left]]/Table1[[#This Row],[value of house]]</f>
        <v>0.74989912184086938</v>
      </c>
      <c r="BE27" s="2">
        <f t="shared" ca="1" si="22"/>
        <v>0</v>
      </c>
      <c r="BF27" s="2"/>
      <c r="BG27" s="2"/>
      <c r="BH27" s="7">
        <f ca="1">IF(Table1[[#This Row],[area]]="america",Table1[[#This Row],[income]],0)</f>
        <v>0</v>
      </c>
      <c r="BI27" s="2">
        <f ca="1">IF(Table1[[#This Row],[area]]="anathapur",Table1[[#This Row],[income]],0)</f>
        <v>0</v>
      </c>
      <c r="BJ27" s="2">
        <f ca="1">IF(Table1[[#This Row],[area]]="banglore",Table1[[#This Row],[income]],0)</f>
        <v>0</v>
      </c>
      <c r="BK27" s="2">
        <f ca="1">IF(Table1[[#This Row],[area]]="chennai",Table1[[#This Row],[income]],0)</f>
        <v>0</v>
      </c>
      <c r="BL27" s="2">
        <f ca="1">IF(Table1[[#This Row],[area]]="china",Table1[[#This Row],[income]],0)</f>
        <v>0</v>
      </c>
      <c r="BM27" s="2">
        <f ca="1">IF(Table1[[#This Row],[area]]="eluru",Table1[[#This Row],[income]],0)</f>
        <v>0</v>
      </c>
      <c r="BN27" s="2">
        <f ca="1">IF(Table1[[#This Row],[area]]="hanuman junction",Table1[[#This Row],[income]],0)</f>
        <v>918894</v>
      </c>
      <c r="BO27" s="2">
        <f ca="1">IF(Table1[[#This Row],[area]]="hyderabad",Table1[[#This Row],[income]],0)</f>
        <v>0</v>
      </c>
      <c r="BP27" s="2">
        <f ca="1">IF(Table1[[#This Row],[area]]="japan",Table1[[#This Row],[income]],0)</f>
        <v>0</v>
      </c>
      <c r="BQ27" s="2">
        <f ca="1">IF(Table1[[#This Row],[area]]="srikakulam",Table1[[#This Row],[income]],0)</f>
        <v>0</v>
      </c>
      <c r="BR27" s="2">
        <f ca="1">IF(Table1[[#This Row],[area]]="tirupathi",Table1[[#This Row],[income]],0)</f>
        <v>0</v>
      </c>
      <c r="BS27" s="2">
        <f ca="1">IF(Table1[[#This Row],[area]]="vijayawada",Table1[[#This Row],[income]],0)</f>
        <v>0</v>
      </c>
      <c r="BT27" s="8">
        <f ca="1">IF(Table1[[#This Row],[area]]="vizag",Table1[[#This Row],[income]],0)</f>
        <v>0</v>
      </c>
      <c r="BU27" s="2"/>
      <c r="BV27" s="7">
        <f ca="1">IF(Table1[[#This Row],[felid of work]]="teaching",Table1[[#This Row],[income]],0)</f>
        <v>0</v>
      </c>
      <c r="BW27" s="2">
        <f ca="1">IF(Table1[[#This Row],[felid of work]]="construction",Table1[[#This Row],[income]],0)</f>
        <v>0</v>
      </c>
      <c r="BX27" s="2">
        <f ca="1">IF(Table1[[#This Row],[felid of work]]="general work",Table1[[#This Row],[income]],0)</f>
        <v>0</v>
      </c>
      <c r="BY27" s="2">
        <f ca="1">IF(Table1[[#This Row],[felid of work]]="health",Table1[[#This Row],[income]],0)</f>
        <v>918894</v>
      </c>
      <c r="BZ27" s="2">
        <f ca="1">IF(Table1[[#This Row],[felid of work]]="agriculture",Table1[[#This Row],[income]],0)</f>
        <v>0</v>
      </c>
      <c r="CA27" s="8">
        <f ca="1">IF(Table1[[#This Row],[felid of work]]="it",Table1[[#This Row],[income]],0)</f>
        <v>0</v>
      </c>
      <c r="CB27" s="2"/>
      <c r="CC27" s="7">
        <f t="shared" ca="1" si="23"/>
        <v>1</v>
      </c>
      <c r="CD27" s="8"/>
      <c r="CE27" s="2"/>
      <c r="CF27" s="2">
        <f ca="1">IF(Table1[[#This Row],[net worth]]&gt;CG26,Table1[[#This Row],[age]],0)</f>
        <v>38</v>
      </c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4:98">
      <c r="D28">
        <f t="shared" ca="1" si="0"/>
        <v>2</v>
      </c>
      <c r="E28" t="str">
        <f t="shared" ca="1" si="1"/>
        <v>women</v>
      </c>
      <c r="F28">
        <f t="shared" ca="1" si="2"/>
        <v>37</v>
      </c>
      <c r="G28">
        <f t="shared" ca="1" si="3"/>
        <v>4</v>
      </c>
      <c r="H28" t="str">
        <f t="shared" ca="1" si="4"/>
        <v>it</v>
      </c>
      <c r="I28">
        <f t="shared" ca="1" si="5"/>
        <v>3</v>
      </c>
      <c r="J28" t="str">
        <f t="shared" ca="1" si="6"/>
        <v>university</v>
      </c>
      <c r="K28">
        <f t="shared" ca="1" si="7"/>
        <v>2</v>
      </c>
      <c r="L28">
        <f t="shared" ca="1" si="8"/>
        <v>2</v>
      </c>
      <c r="M28">
        <f t="shared" ca="1" si="9"/>
        <v>804399</v>
      </c>
      <c r="N28">
        <f t="shared" ca="1" si="10"/>
        <v>12</v>
      </c>
      <c r="O28" t="str">
        <f t="shared" ca="1" si="11"/>
        <v>japan</v>
      </c>
      <c r="P28">
        <f t="shared" ca="1" si="24"/>
        <v>4021995</v>
      </c>
      <c r="Q28">
        <f t="shared" ca="1" si="13"/>
        <v>3700000.3241856545</v>
      </c>
      <c r="R28">
        <f t="shared" ca="1" si="25"/>
        <v>1052628.2901293638</v>
      </c>
      <c r="S28">
        <f t="shared" ca="1" si="15"/>
        <v>317479</v>
      </c>
      <c r="T28">
        <f t="shared" ca="1" si="26"/>
        <v>740668.67033892032</v>
      </c>
      <c r="U28">
        <f t="shared" ca="1" si="27"/>
        <v>62189.788972328206</v>
      </c>
      <c r="V28">
        <f t="shared" ca="1" si="28"/>
        <v>5136813.079101692</v>
      </c>
      <c r="W28">
        <f t="shared" ca="1" si="29"/>
        <v>5070107.6143150181</v>
      </c>
      <c r="X28">
        <f t="shared" ca="1" si="30"/>
        <v>66705.464786673896</v>
      </c>
      <c r="Y28" s="2"/>
      <c r="Z28" s="7">
        <f ca="1">IF(Table1[[#This Row],[gender]]="men",1,0)</f>
        <v>0</v>
      </c>
      <c r="AA28" s="2">
        <f ca="1">IF(Table1[[#This Row],[gender]]="women",1,0)</f>
        <v>1</v>
      </c>
      <c r="AB28" s="2"/>
      <c r="AC28" s="2"/>
      <c r="AD28" s="8"/>
      <c r="AF28" s="7">
        <f ca="1">IF(Table1[[#This Row],[felid of work]]= "teaching",1,0)</f>
        <v>0</v>
      </c>
      <c r="AG28" s="2">
        <f ca="1">IF(Table1[[#This Row],[felid of work]]="agriculture",1,0)</f>
        <v>0</v>
      </c>
      <c r="AH28" s="12">
        <f ca="1">IF(Table1[[#This Row],[felid of work]]="general work",1,0)</f>
        <v>0</v>
      </c>
      <c r="AI28" s="12">
        <f ca="1">IF(Table1[[#This Row],[felid of work]]="construction",1,0)</f>
        <v>0</v>
      </c>
      <c r="AJ28" s="2">
        <f ca="1">IF(Table1[[#This Row],[felid of work]]="health",1,0)</f>
        <v>0</v>
      </c>
      <c r="AK28" s="2"/>
      <c r="AL28" s="2">
        <v>13</v>
      </c>
      <c r="AM28" s="2" t="s">
        <v>31</v>
      </c>
      <c r="AN28" s="2"/>
      <c r="AO28" s="2">
        <f ca="1">IF(Table1[[#This Row],[felid of work]]="it",1,0)</f>
        <v>1</v>
      </c>
      <c r="AP28" s="2"/>
      <c r="AQ28" s="2"/>
      <c r="AR28" s="2"/>
      <c r="AS28" s="2"/>
      <c r="AT28" s="2"/>
      <c r="AU28" s="2"/>
      <c r="AV28" s="8"/>
      <c r="AW28" s="2"/>
      <c r="AX28" s="21">
        <f t="shared" ca="1" si="21"/>
        <v>526314.14506468188</v>
      </c>
      <c r="AY28" s="2"/>
      <c r="AZ28" s="7">
        <f ca="1">IF(Table1[[#This Row],[value of the debts]]&gt;$BA$6,1,0)</f>
        <v>1</v>
      </c>
      <c r="BA28" s="2"/>
      <c r="BB28" s="2"/>
      <c r="BC28" s="8"/>
      <c r="BD28" s="24">
        <f ca="1">Table1[[#This Row],[mortage left]]/Table1[[#This Row],[value of house]]</f>
        <v>0.9199415524349619</v>
      </c>
      <c r="BE28" s="2">
        <f t="shared" ca="1" si="22"/>
        <v>0</v>
      </c>
      <c r="BF28" s="2"/>
      <c r="BG28" s="2"/>
      <c r="BH28" s="7">
        <f ca="1">IF(Table1[[#This Row],[area]]="america",Table1[[#This Row],[income]],0)</f>
        <v>0</v>
      </c>
      <c r="BI28" s="2">
        <f ca="1">IF(Table1[[#This Row],[area]]="anathapur",Table1[[#This Row],[income]],0)</f>
        <v>0</v>
      </c>
      <c r="BJ28" s="2">
        <f ca="1">IF(Table1[[#This Row],[area]]="banglore",Table1[[#This Row],[income]],0)</f>
        <v>0</v>
      </c>
      <c r="BK28" s="2">
        <f ca="1">IF(Table1[[#This Row],[area]]="chennai",Table1[[#This Row],[income]],0)</f>
        <v>0</v>
      </c>
      <c r="BL28" s="2">
        <f ca="1">IF(Table1[[#This Row],[area]]="china",Table1[[#This Row],[income]],0)</f>
        <v>0</v>
      </c>
      <c r="BM28" s="2">
        <f ca="1">IF(Table1[[#This Row],[area]]="eluru",Table1[[#This Row],[income]],0)</f>
        <v>0</v>
      </c>
      <c r="BN28" s="2">
        <f ca="1">IF(Table1[[#This Row],[area]]="hanuman junction",Table1[[#This Row],[income]],0)</f>
        <v>0</v>
      </c>
      <c r="BO28" s="2">
        <f ca="1">IF(Table1[[#This Row],[area]]="hyderabad",Table1[[#This Row],[income]],0)</f>
        <v>0</v>
      </c>
      <c r="BP28" s="2">
        <f ca="1">IF(Table1[[#This Row],[area]]="japan",Table1[[#This Row],[income]],0)</f>
        <v>804399</v>
      </c>
      <c r="BQ28" s="2">
        <f ca="1">IF(Table1[[#This Row],[area]]="srikakulam",Table1[[#This Row],[income]],0)</f>
        <v>0</v>
      </c>
      <c r="BR28" s="2">
        <f ca="1">IF(Table1[[#This Row],[area]]="tirupathi",Table1[[#This Row],[income]],0)</f>
        <v>0</v>
      </c>
      <c r="BS28" s="2">
        <f ca="1">IF(Table1[[#This Row],[area]]="vijayawada",Table1[[#This Row],[income]],0)</f>
        <v>0</v>
      </c>
      <c r="BT28" s="8">
        <f ca="1">IF(Table1[[#This Row],[area]]="vizag",Table1[[#This Row],[income]],0)</f>
        <v>0</v>
      </c>
      <c r="BU28" s="2"/>
      <c r="BV28" s="7">
        <f ca="1">IF(Table1[[#This Row],[felid of work]]="teaching",Table1[[#This Row],[income]],0)</f>
        <v>0</v>
      </c>
      <c r="BW28" s="2">
        <f ca="1">IF(Table1[[#This Row],[felid of work]]="construction",Table1[[#This Row],[income]],0)</f>
        <v>0</v>
      </c>
      <c r="BX28" s="2">
        <f ca="1">IF(Table1[[#This Row],[felid of work]]="general work",Table1[[#This Row],[income]],0)</f>
        <v>0</v>
      </c>
      <c r="BY28" s="2">
        <f ca="1">IF(Table1[[#This Row],[felid of work]]="health",Table1[[#This Row],[income]],0)</f>
        <v>0</v>
      </c>
      <c r="BZ28" s="2">
        <f ca="1">IF(Table1[[#This Row],[felid of work]]="agriculture",Table1[[#This Row],[income]],0)</f>
        <v>0</v>
      </c>
      <c r="CA28" s="8">
        <f ca="1">IF(Table1[[#This Row],[felid of work]]="it",Table1[[#This Row],[income]],0)</f>
        <v>804399</v>
      </c>
      <c r="CB28" s="2"/>
      <c r="CC28" s="7">
        <f t="shared" ca="1" si="23"/>
        <v>1</v>
      </c>
      <c r="CD28" s="8"/>
      <c r="CE28" s="2"/>
      <c r="CF28" s="2">
        <f ca="1">IF(Table1[[#This Row],[net worth]]&gt;CG27,Table1[[#This Row],[age]],0)</f>
        <v>37</v>
      </c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4:98">
      <c r="D29">
        <f t="shared" ca="1" si="0"/>
        <v>1</v>
      </c>
      <c r="E29" t="str">
        <f t="shared" ca="1" si="1"/>
        <v>men</v>
      </c>
      <c r="F29">
        <f t="shared" ca="1" si="2"/>
        <v>29</v>
      </c>
      <c r="G29">
        <f t="shared" ca="1" si="3"/>
        <v>4</v>
      </c>
      <c r="H29" t="str">
        <f t="shared" ca="1" si="4"/>
        <v>it</v>
      </c>
      <c r="I29">
        <f t="shared" ca="1" si="5"/>
        <v>4</v>
      </c>
      <c r="J29" t="str">
        <f t="shared" ca="1" si="6"/>
        <v>techincal</v>
      </c>
      <c r="K29">
        <f t="shared" ca="1" si="7"/>
        <v>3</v>
      </c>
      <c r="L29">
        <f t="shared" ca="1" si="8"/>
        <v>2</v>
      </c>
      <c r="M29">
        <f t="shared" ca="1" si="9"/>
        <v>947997</v>
      </c>
      <c r="N29">
        <f t="shared" ca="1" si="10"/>
        <v>4</v>
      </c>
      <c r="O29" t="str">
        <f t="shared" ca="1" si="11"/>
        <v>vizag</v>
      </c>
      <c r="P29">
        <f t="shared" ca="1" si="24"/>
        <v>4739985</v>
      </c>
      <c r="Q29">
        <f t="shared" ca="1" si="13"/>
        <v>1177914.0757274695</v>
      </c>
      <c r="R29">
        <f t="shared" ca="1" si="25"/>
        <v>240966.36296955359</v>
      </c>
      <c r="S29">
        <f t="shared" ca="1" si="15"/>
        <v>5544</v>
      </c>
      <c r="T29">
        <f t="shared" ca="1" si="26"/>
        <v>807614.92995655781</v>
      </c>
      <c r="U29">
        <f t="shared" ca="1" si="27"/>
        <v>1393272.7435155399</v>
      </c>
      <c r="V29">
        <f t="shared" ca="1" si="28"/>
        <v>6374224.1064850939</v>
      </c>
      <c r="W29">
        <f t="shared" ca="1" si="29"/>
        <v>1424424.4386970231</v>
      </c>
      <c r="X29">
        <f t="shared" ca="1" si="30"/>
        <v>4949799.6677880706</v>
      </c>
      <c r="Y29" s="2"/>
      <c r="Z29" s="7">
        <f ca="1">IF(Table1[[#This Row],[gender]]="men",1,0)</f>
        <v>1</v>
      </c>
      <c r="AA29" s="2">
        <f ca="1">IF(Table1[[#This Row],[gender]]="women",1,0)</f>
        <v>0</v>
      </c>
      <c r="AB29" s="2"/>
      <c r="AC29" s="2"/>
      <c r="AD29" s="8"/>
      <c r="AF29" s="7">
        <f ca="1">IF(Table1[[#This Row],[felid of work]]= "teaching",1,0)</f>
        <v>0</v>
      </c>
      <c r="AG29" s="2">
        <f ca="1">IF(Table1[[#This Row],[felid of work]]="agriculture",1,0)</f>
        <v>0</v>
      </c>
      <c r="AH29" s="12">
        <f ca="1">IF(Table1[[#This Row],[felid of work]]="general work",1,0)</f>
        <v>0</v>
      </c>
      <c r="AI29" s="12">
        <f ca="1">IF(Table1[[#This Row],[felid of work]]="construction",1,0)</f>
        <v>0</v>
      </c>
      <c r="AJ29" s="2">
        <f ca="1">IF(Table1[[#This Row],[felid of work]]="health",1,0)</f>
        <v>0</v>
      </c>
      <c r="AK29" s="2"/>
      <c r="AL29" s="2"/>
      <c r="AM29" s="2"/>
      <c r="AN29" s="2"/>
      <c r="AO29" s="2">
        <f ca="1">IF(Table1[[#This Row],[felid of work]]="it",1,0)</f>
        <v>1</v>
      </c>
      <c r="AP29" s="2"/>
      <c r="AQ29" s="2"/>
      <c r="AR29" s="2"/>
      <c r="AS29" s="2"/>
      <c r="AT29" s="2"/>
      <c r="AU29" s="2"/>
      <c r="AV29" s="8"/>
      <c r="AW29" s="2"/>
      <c r="AX29" s="21">
        <f t="shared" ca="1" si="21"/>
        <v>120483.1814847768</v>
      </c>
      <c r="AY29" s="2"/>
      <c r="AZ29" s="7">
        <f ca="1">IF(Table1[[#This Row],[value of the debts]]&gt;$BA$6,1,0)</f>
        <v>1</v>
      </c>
      <c r="BA29" s="2"/>
      <c r="BB29" s="2"/>
      <c r="BC29" s="8"/>
      <c r="BD29" s="24">
        <f ca="1">Table1[[#This Row],[mortage left]]/Table1[[#This Row],[value of house]]</f>
        <v>0.24850586567836597</v>
      </c>
      <c r="BE29" s="2">
        <f t="shared" ca="1" si="22"/>
        <v>1</v>
      </c>
      <c r="BF29" s="2"/>
      <c r="BG29" s="2"/>
      <c r="BH29" s="7">
        <f ca="1">IF(Table1[[#This Row],[area]]="america",Table1[[#This Row],[income]],0)</f>
        <v>0</v>
      </c>
      <c r="BI29" s="2">
        <f ca="1">IF(Table1[[#This Row],[area]]="anathapur",Table1[[#This Row],[income]],0)</f>
        <v>0</v>
      </c>
      <c r="BJ29" s="2">
        <f ca="1">IF(Table1[[#This Row],[area]]="banglore",Table1[[#This Row],[income]],0)</f>
        <v>0</v>
      </c>
      <c r="BK29" s="2">
        <f ca="1">IF(Table1[[#This Row],[area]]="chennai",Table1[[#This Row],[income]],0)</f>
        <v>0</v>
      </c>
      <c r="BL29" s="2">
        <f ca="1">IF(Table1[[#This Row],[area]]="china",Table1[[#This Row],[income]],0)</f>
        <v>0</v>
      </c>
      <c r="BM29" s="2">
        <f ca="1">IF(Table1[[#This Row],[area]]="eluru",Table1[[#This Row],[income]],0)</f>
        <v>0</v>
      </c>
      <c r="BN29" s="2">
        <f ca="1">IF(Table1[[#This Row],[area]]="hanuman junction",Table1[[#This Row],[income]],0)</f>
        <v>0</v>
      </c>
      <c r="BO29" s="2">
        <f ca="1">IF(Table1[[#This Row],[area]]="hyderabad",Table1[[#This Row],[income]],0)</f>
        <v>0</v>
      </c>
      <c r="BP29" s="2">
        <f ca="1">IF(Table1[[#This Row],[area]]="japan",Table1[[#This Row],[income]],0)</f>
        <v>0</v>
      </c>
      <c r="BQ29" s="2">
        <f ca="1">IF(Table1[[#This Row],[area]]="srikakulam",Table1[[#This Row],[income]],0)</f>
        <v>0</v>
      </c>
      <c r="BR29" s="2">
        <f ca="1">IF(Table1[[#This Row],[area]]="tirupathi",Table1[[#This Row],[income]],0)</f>
        <v>0</v>
      </c>
      <c r="BS29" s="2">
        <f ca="1">IF(Table1[[#This Row],[area]]="vijayawada",Table1[[#This Row],[income]],0)</f>
        <v>0</v>
      </c>
      <c r="BT29" s="8">
        <f ca="1">IF(Table1[[#This Row],[area]]="vizag",Table1[[#This Row],[income]],0)</f>
        <v>947997</v>
      </c>
      <c r="BU29" s="2"/>
      <c r="BV29" s="7">
        <f ca="1">IF(Table1[[#This Row],[felid of work]]="teaching",Table1[[#This Row],[income]],0)</f>
        <v>0</v>
      </c>
      <c r="BW29" s="2">
        <f ca="1">IF(Table1[[#This Row],[felid of work]]="construction",Table1[[#This Row],[income]],0)</f>
        <v>0</v>
      </c>
      <c r="BX29" s="2">
        <f ca="1">IF(Table1[[#This Row],[felid of work]]="general work",Table1[[#This Row],[income]],0)</f>
        <v>0</v>
      </c>
      <c r="BY29" s="2">
        <f ca="1">IF(Table1[[#This Row],[felid of work]]="health",Table1[[#This Row],[income]],0)</f>
        <v>0</v>
      </c>
      <c r="BZ29" s="2">
        <f ca="1">IF(Table1[[#This Row],[felid of work]]="agriculture",Table1[[#This Row],[income]],0)</f>
        <v>0</v>
      </c>
      <c r="CA29" s="8">
        <f ca="1">IF(Table1[[#This Row],[felid of work]]="it",Table1[[#This Row],[income]],0)</f>
        <v>947997</v>
      </c>
      <c r="CB29" s="2"/>
      <c r="CC29" s="7">
        <f t="shared" ca="1" si="23"/>
        <v>1</v>
      </c>
      <c r="CD29" s="8"/>
      <c r="CE29" s="2"/>
      <c r="CF29" s="2">
        <f ca="1">IF(Table1[[#This Row],[net worth]]&gt;CG28,Table1[[#This Row],[age]],0)</f>
        <v>29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4:98">
      <c r="D30">
        <f t="shared" ca="1" si="0"/>
        <v>2</v>
      </c>
      <c r="E30" t="str">
        <f t="shared" ca="1" si="1"/>
        <v>women</v>
      </c>
      <c r="F30">
        <f t="shared" ca="1" si="2"/>
        <v>29</v>
      </c>
      <c r="G30">
        <f t="shared" ca="1" si="3"/>
        <v>6</v>
      </c>
      <c r="H30" t="str">
        <f t="shared" ca="1" si="4"/>
        <v>agriculture</v>
      </c>
      <c r="I30">
        <f t="shared" ca="1" si="5"/>
        <v>2</v>
      </c>
      <c r="J30" t="str">
        <f t="shared" ca="1" si="6"/>
        <v>college</v>
      </c>
      <c r="K30">
        <f t="shared" ca="1" si="7"/>
        <v>4</v>
      </c>
      <c r="L30">
        <f t="shared" ca="1" si="8"/>
        <v>1</v>
      </c>
      <c r="M30">
        <f t="shared" ca="1" si="9"/>
        <v>890818</v>
      </c>
      <c r="N30">
        <f t="shared" ca="1" si="10"/>
        <v>4</v>
      </c>
      <c r="O30" t="str">
        <f t="shared" ca="1" si="11"/>
        <v>vizag</v>
      </c>
      <c r="P30">
        <f t="shared" ca="1" si="24"/>
        <v>5344908</v>
      </c>
      <c r="Q30">
        <f t="shared" ca="1" si="13"/>
        <v>3011123.1325004529</v>
      </c>
      <c r="R30">
        <f t="shared" ca="1" si="25"/>
        <v>193556.08382570275</v>
      </c>
      <c r="S30">
        <f t="shared" ca="1" si="15"/>
        <v>143491</v>
      </c>
      <c r="T30">
        <f t="shared" ca="1" si="26"/>
        <v>267435.5643496358</v>
      </c>
      <c r="U30">
        <f t="shared" ca="1" si="27"/>
        <v>1125938.6922576781</v>
      </c>
      <c r="V30">
        <f t="shared" ca="1" si="28"/>
        <v>6664402.7760833809</v>
      </c>
      <c r="W30">
        <f t="shared" ca="1" si="29"/>
        <v>3348170.2163261557</v>
      </c>
      <c r="X30">
        <f t="shared" ca="1" si="30"/>
        <v>3316232.5597572252</v>
      </c>
      <c r="Y30" s="2"/>
      <c r="Z30" s="7">
        <f ca="1">IF(Table1[[#This Row],[gender]]="men",1,0)</f>
        <v>0</v>
      </c>
      <c r="AA30" s="2">
        <f ca="1">IF(Table1[[#This Row],[gender]]="women",1,0)</f>
        <v>1</v>
      </c>
      <c r="AB30" s="2"/>
      <c r="AC30" s="2"/>
      <c r="AD30" s="8"/>
      <c r="AF30" s="7">
        <f ca="1">IF(Table1[[#This Row],[felid of work]]= "teaching",1,0)</f>
        <v>0</v>
      </c>
      <c r="AG30" s="2">
        <f ca="1">IF(Table1[[#This Row],[felid of work]]="agriculture",1,0)</f>
        <v>1</v>
      </c>
      <c r="AH30" s="12">
        <f ca="1">IF(Table1[[#This Row],[felid of work]]="general work",1,0)</f>
        <v>0</v>
      </c>
      <c r="AI30" s="12">
        <f ca="1">IF(Table1[[#This Row],[felid of work]]="construction",1,0)</f>
        <v>0</v>
      </c>
      <c r="AJ30" s="2">
        <f ca="1">IF(Table1[[#This Row],[felid of work]]="health",1,0)</f>
        <v>0</v>
      </c>
      <c r="AK30" s="2"/>
      <c r="AL30" s="2"/>
      <c r="AM30" s="2"/>
      <c r="AN30" s="2"/>
      <c r="AO30" s="2">
        <f ca="1">IF(Table1[[#This Row],[felid of work]]="it",1,0)</f>
        <v>0</v>
      </c>
      <c r="AP30" s="2"/>
      <c r="AQ30" s="2"/>
      <c r="AR30" s="2"/>
      <c r="AS30" s="2"/>
      <c r="AT30" s="2"/>
      <c r="AU30" s="2"/>
      <c r="AV30" s="8"/>
      <c r="AW30" s="2"/>
      <c r="AX30" s="21">
        <f t="shared" ca="1" si="21"/>
        <v>193556.08382570275</v>
      </c>
      <c r="AY30" s="2"/>
      <c r="AZ30" s="7">
        <f ca="1">IF(Table1[[#This Row],[value of the debts]]&gt;$BA$6,1,0)</f>
        <v>1</v>
      </c>
      <c r="BA30" s="2"/>
      <c r="BB30" s="2"/>
      <c r="BC30" s="8"/>
      <c r="BD30" s="24">
        <f ca="1">Table1[[#This Row],[mortage left]]/Table1[[#This Row],[value of house]]</f>
        <v>0.56336294890397609</v>
      </c>
      <c r="BE30" s="2">
        <f t="shared" ca="1" si="22"/>
        <v>0</v>
      </c>
      <c r="BF30" s="2"/>
      <c r="BG30" s="2"/>
      <c r="BH30" s="7">
        <f ca="1">IF(Table1[[#This Row],[area]]="america",Table1[[#This Row],[income]],0)</f>
        <v>0</v>
      </c>
      <c r="BI30" s="2">
        <f ca="1">IF(Table1[[#This Row],[area]]="anathapur",Table1[[#This Row],[income]],0)</f>
        <v>0</v>
      </c>
      <c r="BJ30" s="2">
        <f ca="1">IF(Table1[[#This Row],[area]]="banglore",Table1[[#This Row],[income]],0)</f>
        <v>0</v>
      </c>
      <c r="BK30" s="2">
        <f ca="1">IF(Table1[[#This Row],[area]]="chennai",Table1[[#This Row],[income]],0)</f>
        <v>0</v>
      </c>
      <c r="BL30" s="2">
        <f ca="1">IF(Table1[[#This Row],[area]]="china",Table1[[#This Row],[income]],0)</f>
        <v>0</v>
      </c>
      <c r="BM30" s="2">
        <f ca="1">IF(Table1[[#This Row],[area]]="eluru",Table1[[#This Row],[income]],0)</f>
        <v>0</v>
      </c>
      <c r="BN30" s="2">
        <f ca="1">IF(Table1[[#This Row],[area]]="hanuman junction",Table1[[#This Row],[income]],0)</f>
        <v>0</v>
      </c>
      <c r="BO30" s="2">
        <f ca="1">IF(Table1[[#This Row],[area]]="hyderabad",Table1[[#This Row],[income]],0)</f>
        <v>0</v>
      </c>
      <c r="BP30" s="2">
        <f ca="1">IF(Table1[[#This Row],[area]]="japan",Table1[[#This Row],[income]],0)</f>
        <v>0</v>
      </c>
      <c r="BQ30" s="2">
        <f ca="1">IF(Table1[[#This Row],[area]]="srikakulam",Table1[[#This Row],[income]],0)</f>
        <v>0</v>
      </c>
      <c r="BR30" s="2">
        <f ca="1">IF(Table1[[#This Row],[area]]="tirupathi",Table1[[#This Row],[income]],0)</f>
        <v>0</v>
      </c>
      <c r="BS30" s="2">
        <f ca="1">IF(Table1[[#This Row],[area]]="vijayawada",Table1[[#This Row],[income]],0)</f>
        <v>0</v>
      </c>
      <c r="BT30" s="8">
        <f ca="1">IF(Table1[[#This Row],[area]]="vizag",Table1[[#This Row],[income]],0)</f>
        <v>890818</v>
      </c>
      <c r="BU30" s="2"/>
      <c r="BV30" s="7">
        <f ca="1">IF(Table1[[#This Row],[felid of work]]="teaching",Table1[[#This Row],[income]],0)</f>
        <v>0</v>
      </c>
      <c r="BW30" s="2">
        <f ca="1">IF(Table1[[#This Row],[felid of work]]="construction",Table1[[#This Row],[income]],0)</f>
        <v>0</v>
      </c>
      <c r="BX30" s="2">
        <f ca="1">IF(Table1[[#This Row],[felid of work]]="general work",Table1[[#This Row],[income]],0)</f>
        <v>0</v>
      </c>
      <c r="BY30" s="2">
        <f ca="1">IF(Table1[[#This Row],[felid of work]]="health",Table1[[#This Row],[income]],0)</f>
        <v>0</v>
      </c>
      <c r="BZ30" s="2">
        <f ca="1">IF(Table1[[#This Row],[felid of work]]="agriculture",Table1[[#This Row],[income]],0)</f>
        <v>890818</v>
      </c>
      <c r="CA30" s="8">
        <f ca="1">IF(Table1[[#This Row],[felid of work]]="it",Table1[[#This Row],[income]],0)</f>
        <v>0</v>
      </c>
      <c r="CB30" s="2"/>
      <c r="CC30" s="7">
        <f t="shared" ca="1" si="23"/>
        <v>1</v>
      </c>
      <c r="CD30" s="8"/>
      <c r="CE30" s="2"/>
      <c r="CF30" s="2">
        <f ca="1">IF(Table1[[#This Row],[net worth]]&gt;CG29,Table1[[#This Row],[age]],0)</f>
        <v>29</v>
      </c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4:98">
      <c r="D31">
        <f t="shared" ca="1" si="0"/>
        <v>1</v>
      </c>
      <c r="E31" t="str">
        <f t="shared" ca="1" si="1"/>
        <v>men</v>
      </c>
      <c r="F31">
        <f t="shared" ca="1" si="2"/>
        <v>32</v>
      </c>
      <c r="G31">
        <f t="shared" ca="1" si="3"/>
        <v>1</v>
      </c>
      <c r="H31" t="str">
        <f t="shared" ca="1" si="4"/>
        <v>health</v>
      </c>
      <c r="I31">
        <f t="shared" ca="1" si="5"/>
        <v>6</v>
      </c>
      <c r="J31" t="str">
        <f t="shared" ca="1" si="6"/>
        <v>other</v>
      </c>
      <c r="K31">
        <f t="shared" ca="1" si="7"/>
        <v>4</v>
      </c>
      <c r="L31">
        <f t="shared" ca="1" si="8"/>
        <v>1</v>
      </c>
      <c r="M31">
        <f t="shared" ca="1" si="9"/>
        <v>579725</v>
      </c>
      <c r="N31">
        <f t="shared" ca="1" si="10"/>
        <v>5</v>
      </c>
      <c r="O31" t="str">
        <f t="shared" ca="1" si="11"/>
        <v>srikakulam</v>
      </c>
      <c r="P31">
        <f t="shared" ca="1" si="24"/>
        <v>2898625</v>
      </c>
      <c r="Q31">
        <f t="shared" ca="1" si="13"/>
        <v>961203.75064604648</v>
      </c>
      <c r="R31">
        <f t="shared" ca="1" si="25"/>
        <v>123809.44832183215</v>
      </c>
      <c r="S31">
        <f t="shared" ca="1" si="15"/>
        <v>75767</v>
      </c>
      <c r="T31">
        <f t="shared" ca="1" si="26"/>
        <v>207432.88379743503</v>
      </c>
      <c r="U31">
        <f t="shared" ca="1" si="27"/>
        <v>854587.09118645859</v>
      </c>
      <c r="V31">
        <f t="shared" ca="1" si="28"/>
        <v>3877021.5395082911</v>
      </c>
      <c r="W31">
        <f t="shared" ca="1" si="29"/>
        <v>1160780.1989678787</v>
      </c>
      <c r="X31">
        <f t="shared" ca="1" si="30"/>
        <v>2716241.3405404123</v>
      </c>
      <c r="Y31" s="2"/>
      <c r="Z31" s="7">
        <f ca="1">IF(Table1[[#This Row],[gender]]="men",1,0)</f>
        <v>1</v>
      </c>
      <c r="AA31" s="2">
        <f ca="1">IF(Table1[[#This Row],[gender]]="women",1,0)</f>
        <v>0</v>
      </c>
      <c r="AB31" s="2"/>
      <c r="AC31" s="2"/>
      <c r="AD31" s="8"/>
      <c r="AF31" s="7">
        <f ca="1">IF(Table1[[#This Row],[felid of work]]= "teaching",1,0)</f>
        <v>0</v>
      </c>
      <c r="AG31" s="2">
        <f ca="1">IF(Table1[[#This Row],[felid of work]]="agriculture",1,0)</f>
        <v>0</v>
      </c>
      <c r="AH31" s="12">
        <f ca="1">IF(Table1[[#This Row],[felid of work]]="general work",1,0)</f>
        <v>0</v>
      </c>
      <c r="AI31" s="12">
        <f ca="1">IF(Table1[[#This Row],[felid of work]]="construction",1,0)</f>
        <v>0</v>
      </c>
      <c r="AJ31" s="2">
        <f ca="1">IF(Table1[[#This Row],[felid of work]]="health",1,0)</f>
        <v>1</v>
      </c>
      <c r="AK31" s="2"/>
      <c r="AL31" s="2"/>
      <c r="AM31" s="2"/>
      <c r="AN31" s="2"/>
      <c r="AO31" s="2">
        <f ca="1">IF(Table1[[#This Row],[felid of work]]="it",1,0)</f>
        <v>0</v>
      </c>
      <c r="AP31" s="2"/>
      <c r="AQ31" s="2"/>
      <c r="AR31" s="2"/>
      <c r="AS31" s="2"/>
      <c r="AT31" s="2"/>
      <c r="AU31" s="2"/>
      <c r="AV31" s="8"/>
      <c r="AW31" s="2"/>
      <c r="AX31" s="21">
        <f t="shared" ca="1" si="21"/>
        <v>123809.44832183215</v>
      </c>
      <c r="AY31" s="2"/>
      <c r="AZ31" s="7">
        <f ca="1">IF(Table1[[#This Row],[value of the debts]]&gt;$BA$6,1,0)</f>
        <v>1</v>
      </c>
      <c r="BA31" s="2"/>
      <c r="BB31" s="2"/>
      <c r="BC31" s="8"/>
      <c r="BD31" s="24">
        <f ca="1">Table1[[#This Row],[mortage left]]/Table1[[#This Row],[value of house]]</f>
        <v>0.33160679654872449</v>
      </c>
      <c r="BE31" s="2">
        <f t="shared" ca="1" si="22"/>
        <v>0</v>
      </c>
      <c r="BF31" s="2"/>
      <c r="BG31" s="2"/>
      <c r="BH31" s="7">
        <f ca="1">IF(Table1[[#This Row],[area]]="america",Table1[[#This Row],[income]],0)</f>
        <v>0</v>
      </c>
      <c r="BI31" s="2">
        <f ca="1">IF(Table1[[#This Row],[area]]="anathapur",Table1[[#This Row],[income]],0)</f>
        <v>0</v>
      </c>
      <c r="BJ31" s="2">
        <f ca="1">IF(Table1[[#This Row],[area]]="banglore",Table1[[#This Row],[income]],0)</f>
        <v>0</v>
      </c>
      <c r="BK31" s="2">
        <f ca="1">IF(Table1[[#This Row],[area]]="chennai",Table1[[#This Row],[income]],0)</f>
        <v>0</v>
      </c>
      <c r="BL31" s="2">
        <f ca="1">IF(Table1[[#This Row],[area]]="china",Table1[[#This Row],[income]],0)</f>
        <v>0</v>
      </c>
      <c r="BM31" s="2">
        <f ca="1">IF(Table1[[#This Row],[area]]="eluru",Table1[[#This Row],[income]],0)</f>
        <v>0</v>
      </c>
      <c r="BN31" s="2">
        <f ca="1">IF(Table1[[#This Row],[area]]="hanuman junction",Table1[[#This Row],[income]],0)</f>
        <v>0</v>
      </c>
      <c r="BO31" s="2">
        <f ca="1">IF(Table1[[#This Row],[area]]="hyderabad",Table1[[#This Row],[income]],0)</f>
        <v>0</v>
      </c>
      <c r="BP31" s="2">
        <f ca="1">IF(Table1[[#This Row],[area]]="japan",Table1[[#This Row],[income]],0)</f>
        <v>0</v>
      </c>
      <c r="BQ31" s="2">
        <f ca="1">IF(Table1[[#This Row],[area]]="srikakulam",Table1[[#This Row],[income]],0)</f>
        <v>579725</v>
      </c>
      <c r="BR31" s="2">
        <f ca="1">IF(Table1[[#This Row],[area]]="tirupathi",Table1[[#This Row],[income]],0)</f>
        <v>0</v>
      </c>
      <c r="BS31" s="2">
        <f ca="1">IF(Table1[[#This Row],[area]]="vijayawada",Table1[[#This Row],[income]],0)</f>
        <v>0</v>
      </c>
      <c r="BT31" s="8">
        <f ca="1">IF(Table1[[#This Row],[area]]="vizag",Table1[[#This Row],[income]],0)</f>
        <v>0</v>
      </c>
      <c r="BU31" s="2"/>
      <c r="BV31" s="7">
        <f ca="1">IF(Table1[[#This Row],[felid of work]]="teaching",Table1[[#This Row],[income]],0)</f>
        <v>0</v>
      </c>
      <c r="BW31" s="2">
        <f ca="1">IF(Table1[[#This Row],[felid of work]]="construction",Table1[[#This Row],[income]],0)</f>
        <v>0</v>
      </c>
      <c r="BX31" s="2">
        <f ca="1">IF(Table1[[#This Row],[felid of work]]="general work",Table1[[#This Row],[income]],0)</f>
        <v>0</v>
      </c>
      <c r="BY31" s="2">
        <f ca="1">IF(Table1[[#This Row],[felid of work]]="health",Table1[[#This Row],[income]],0)</f>
        <v>579725</v>
      </c>
      <c r="BZ31" s="2">
        <f ca="1">IF(Table1[[#This Row],[felid of work]]="agriculture",Table1[[#This Row],[income]],0)</f>
        <v>0</v>
      </c>
      <c r="CA31" s="8">
        <f ca="1">IF(Table1[[#This Row],[felid of work]]="it",Table1[[#This Row],[income]],0)</f>
        <v>0</v>
      </c>
      <c r="CB31" s="2"/>
      <c r="CC31" s="7">
        <f t="shared" ca="1" si="23"/>
        <v>1</v>
      </c>
      <c r="CD31" s="8"/>
      <c r="CE31" s="2"/>
      <c r="CF31" s="2">
        <f ca="1">IF(Table1[[#This Row],[net worth]]&gt;CG30,Table1[[#This Row],[age]],0)</f>
        <v>32</v>
      </c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4:98">
      <c r="D32">
        <f t="shared" ca="1" si="0"/>
        <v>1</v>
      </c>
      <c r="E32" t="str">
        <f t="shared" ca="1" si="1"/>
        <v>men</v>
      </c>
      <c r="F32">
        <f t="shared" ca="1" si="2"/>
        <v>35</v>
      </c>
      <c r="G32">
        <f t="shared" ca="1" si="3"/>
        <v>1</v>
      </c>
      <c r="H32" t="str">
        <f t="shared" ca="1" si="4"/>
        <v>health</v>
      </c>
      <c r="I32">
        <f t="shared" ca="1" si="5"/>
        <v>1</v>
      </c>
      <c r="J32" t="str">
        <f t="shared" ca="1" si="6"/>
        <v>highschool</v>
      </c>
      <c r="K32">
        <f t="shared" ca="1" si="7"/>
        <v>1</v>
      </c>
      <c r="L32">
        <f t="shared" ca="1" si="8"/>
        <v>1</v>
      </c>
      <c r="M32">
        <f t="shared" ca="1" si="9"/>
        <v>611740</v>
      </c>
      <c r="N32">
        <f t="shared" ca="1" si="10"/>
        <v>4</v>
      </c>
      <c r="O32" t="str">
        <f t="shared" ca="1" si="11"/>
        <v>vizag</v>
      </c>
      <c r="P32">
        <f t="shared" ca="1" si="24"/>
        <v>1835220</v>
      </c>
      <c r="Q32">
        <f t="shared" ca="1" si="13"/>
        <v>1244898.8367572362</v>
      </c>
      <c r="R32">
        <f t="shared" ca="1" si="25"/>
        <v>331096.8693451701</v>
      </c>
      <c r="S32">
        <f t="shared" ca="1" si="15"/>
        <v>327487</v>
      </c>
      <c r="T32">
        <f t="shared" ca="1" si="26"/>
        <v>11678.434667938573</v>
      </c>
      <c r="U32">
        <f t="shared" ca="1" si="27"/>
        <v>530395.47301858198</v>
      </c>
      <c r="V32">
        <f t="shared" ca="1" si="28"/>
        <v>2696712.342363752</v>
      </c>
      <c r="W32">
        <f t="shared" ca="1" si="29"/>
        <v>1903482.7061024061</v>
      </c>
      <c r="X32">
        <f t="shared" ca="1" si="30"/>
        <v>793229.63626134582</v>
      </c>
      <c r="Y32" s="2"/>
      <c r="Z32" s="7">
        <f ca="1">IF(Table1[[#This Row],[gender]]="men",1,0)</f>
        <v>1</v>
      </c>
      <c r="AA32" s="2">
        <f ca="1">IF(Table1[[#This Row],[gender]]="women",1,0)</f>
        <v>0</v>
      </c>
      <c r="AB32" s="2"/>
      <c r="AC32" s="2"/>
      <c r="AD32" s="8"/>
      <c r="AF32" s="7">
        <f ca="1">IF(Table1[[#This Row],[felid of work]]= "teaching",1,0)</f>
        <v>0</v>
      </c>
      <c r="AG32" s="2">
        <f ca="1">IF(Table1[[#This Row],[felid of work]]="agriculture",1,0)</f>
        <v>0</v>
      </c>
      <c r="AH32" s="12">
        <f ca="1">IF(Table1[[#This Row],[felid of work]]="general work",1,0)</f>
        <v>0</v>
      </c>
      <c r="AI32" s="12">
        <f ca="1">IF(Table1[[#This Row],[felid of work]]="construction",1,0)</f>
        <v>0</v>
      </c>
      <c r="AJ32" s="2">
        <f ca="1">IF(Table1[[#This Row],[felid of work]]="health",1,0)</f>
        <v>1</v>
      </c>
      <c r="AK32" s="2"/>
      <c r="AL32" s="2"/>
      <c r="AM32" s="2"/>
      <c r="AN32" s="2"/>
      <c r="AO32" s="2">
        <f ca="1">IF(Table1[[#This Row],[felid of work]]="it",1,0)</f>
        <v>0</v>
      </c>
      <c r="AP32" s="2"/>
      <c r="AQ32" s="2"/>
      <c r="AR32" s="2"/>
      <c r="AS32" s="2"/>
      <c r="AT32" s="2"/>
      <c r="AU32" s="2"/>
      <c r="AV32" s="8"/>
      <c r="AW32" s="2"/>
      <c r="AX32" s="21">
        <f t="shared" ca="1" si="21"/>
        <v>331096.8693451701</v>
      </c>
      <c r="AY32" s="2"/>
      <c r="AZ32" s="7">
        <f ca="1">IF(Table1[[#This Row],[value of the debts]]&gt;$BA$6,1,0)</f>
        <v>1</v>
      </c>
      <c r="BA32" s="2"/>
      <c r="BB32" s="2"/>
      <c r="BC32" s="8"/>
      <c r="BD32" s="24">
        <f ca="1">Table1[[#This Row],[mortage left]]/Table1[[#This Row],[value of house]]</f>
        <v>0.67833765802314505</v>
      </c>
      <c r="BE32" s="2">
        <f t="shared" ca="1" si="22"/>
        <v>0</v>
      </c>
      <c r="BF32" s="2"/>
      <c r="BG32" s="2"/>
      <c r="BH32" s="7">
        <f ca="1">IF(Table1[[#This Row],[area]]="america",Table1[[#This Row],[income]],0)</f>
        <v>0</v>
      </c>
      <c r="BI32" s="2">
        <f ca="1">IF(Table1[[#This Row],[area]]="anathapur",Table1[[#This Row],[income]],0)</f>
        <v>0</v>
      </c>
      <c r="BJ32" s="2">
        <f ca="1">IF(Table1[[#This Row],[area]]="banglore",Table1[[#This Row],[income]],0)</f>
        <v>0</v>
      </c>
      <c r="BK32" s="2">
        <f ca="1">IF(Table1[[#This Row],[area]]="chennai",Table1[[#This Row],[income]],0)</f>
        <v>0</v>
      </c>
      <c r="BL32" s="2">
        <f ca="1">IF(Table1[[#This Row],[area]]="china",Table1[[#This Row],[income]],0)</f>
        <v>0</v>
      </c>
      <c r="BM32" s="2">
        <f ca="1">IF(Table1[[#This Row],[area]]="eluru",Table1[[#This Row],[income]],0)</f>
        <v>0</v>
      </c>
      <c r="BN32" s="2">
        <f ca="1">IF(Table1[[#This Row],[area]]="hanuman junction",Table1[[#This Row],[income]],0)</f>
        <v>0</v>
      </c>
      <c r="BO32" s="2">
        <f ca="1">IF(Table1[[#This Row],[area]]="hyderabad",Table1[[#This Row],[income]],0)</f>
        <v>0</v>
      </c>
      <c r="BP32" s="2">
        <f ca="1">IF(Table1[[#This Row],[area]]="japan",Table1[[#This Row],[income]],0)</f>
        <v>0</v>
      </c>
      <c r="BQ32" s="2">
        <f ca="1">IF(Table1[[#This Row],[area]]="srikakulam",Table1[[#This Row],[income]],0)</f>
        <v>0</v>
      </c>
      <c r="BR32" s="2">
        <f ca="1">IF(Table1[[#This Row],[area]]="tirupathi",Table1[[#This Row],[income]],0)</f>
        <v>0</v>
      </c>
      <c r="BS32" s="2">
        <f ca="1">IF(Table1[[#This Row],[area]]="vijayawada",Table1[[#This Row],[income]],0)</f>
        <v>0</v>
      </c>
      <c r="BT32" s="8">
        <f ca="1">IF(Table1[[#This Row],[area]]="vizag",Table1[[#This Row],[income]],0)</f>
        <v>611740</v>
      </c>
      <c r="BU32" s="2"/>
      <c r="BV32" s="7">
        <f ca="1">IF(Table1[[#This Row],[felid of work]]="teaching",Table1[[#This Row],[income]],0)</f>
        <v>0</v>
      </c>
      <c r="BW32" s="2">
        <f ca="1">IF(Table1[[#This Row],[felid of work]]="construction",Table1[[#This Row],[income]],0)</f>
        <v>0</v>
      </c>
      <c r="BX32" s="2">
        <f ca="1">IF(Table1[[#This Row],[felid of work]]="general work",Table1[[#This Row],[income]],0)</f>
        <v>0</v>
      </c>
      <c r="BY32" s="2">
        <f ca="1">IF(Table1[[#This Row],[felid of work]]="health",Table1[[#This Row],[income]],0)</f>
        <v>611740</v>
      </c>
      <c r="BZ32" s="2">
        <f ca="1">IF(Table1[[#This Row],[felid of work]]="agriculture",Table1[[#This Row],[income]],0)</f>
        <v>0</v>
      </c>
      <c r="CA32" s="8">
        <f ca="1">IF(Table1[[#This Row],[felid of work]]="it",Table1[[#This Row],[income]],0)</f>
        <v>0</v>
      </c>
      <c r="CB32" s="2"/>
      <c r="CC32" s="7">
        <f t="shared" ca="1" si="23"/>
        <v>1</v>
      </c>
      <c r="CD32" s="8"/>
      <c r="CE32" s="2"/>
      <c r="CF32" s="2">
        <f ca="1">IF(Table1[[#This Row],[net worth]]&gt;CG31,Table1[[#This Row],[age]],0)</f>
        <v>35</v>
      </c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4:98">
      <c r="D33">
        <f t="shared" ca="1" si="0"/>
        <v>1</v>
      </c>
      <c r="E33" t="str">
        <f t="shared" ca="1" si="1"/>
        <v>men</v>
      </c>
      <c r="F33">
        <f t="shared" ca="1" si="2"/>
        <v>29</v>
      </c>
      <c r="G33">
        <f t="shared" ca="1" si="3"/>
        <v>6</v>
      </c>
      <c r="H33" t="str">
        <f t="shared" ca="1" si="4"/>
        <v>agriculture</v>
      </c>
      <c r="I33">
        <f t="shared" ca="1" si="5"/>
        <v>3</v>
      </c>
      <c r="J33" t="str">
        <f t="shared" ca="1" si="6"/>
        <v>university</v>
      </c>
      <c r="K33">
        <f t="shared" ca="1" si="7"/>
        <v>3</v>
      </c>
      <c r="L33">
        <f t="shared" ca="1" si="8"/>
        <v>1</v>
      </c>
      <c r="M33">
        <f t="shared" ca="1" si="9"/>
        <v>851841</v>
      </c>
      <c r="N33">
        <f t="shared" ca="1" si="10"/>
        <v>6</v>
      </c>
      <c r="O33" t="str">
        <f t="shared" ca="1" si="11"/>
        <v>tirupathi</v>
      </c>
      <c r="P33">
        <f t="shared" ca="1" si="24"/>
        <v>2555523</v>
      </c>
      <c r="Q33">
        <f t="shared" ca="1" si="13"/>
        <v>900344.60555626743</v>
      </c>
      <c r="R33">
        <f t="shared" ca="1" si="25"/>
        <v>382456.2104428786</v>
      </c>
      <c r="S33">
        <f t="shared" ca="1" si="15"/>
        <v>233253</v>
      </c>
      <c r="T33">
        <f t="shared" ca="1" si="26"/>
        <v>607828.41267486732</v>
      </c>
      <c r="U33">
        <f t="shared" ca="1" si="27"/>
        <v>1261643.9319130429</v>
      </c>
      <c r="V33">
        <f t="shared" ca="1" si="28"/>
        <v>4199623.1423559217</v>
      </c>
      <c r="W33">
        <f t="shared" ca="1" si="29"/>
        <v>1516053.8159991461</v>
      </c>
      <c r="X33">
        <f t="shared" ca="1" si="30"/>
        <v>2683569.3263567756</v>
      </c>
      <c r="Y33" s="2"/>
      <c r="Z33" s="7">
        <f ca="1">IF(Table1[[#This Row],[gender]]="men",1,0)</f>
        <v>1</v>
      </c>
      <c r="AA33" s="2">
        <f ca="1">IF(Table1[[#This Row],[gender]]="women",1,0)</f>
        <v>0</v>
      </c>
      <c r="AB33" s="2"/>
      <c r="AC33" s="2"/>
      <c r="AD33" s="8"/>
      <c r="AF33" s="7">
        <f ca="1">IF(Table1[[#This Row],[felid of work]]= "teaching",1,0)</f>
        <v>0</v>
      </c>
      <c r="AG33" s="2">
        <f ca="1">IF(Table1[[#This Row],[felid of work]]="agriculture",1,0)</f>
        <v>1</v>
      </c>
      <c r="AH33" s="12">
        <f ca="1">IF(Table1[[#This Row],[felid of work]]="general work",1,0)</f>
        <v>0</v>
      </c>
      <c r="AI33" s="12">
        <f ca="1">IF(Table1[[#This Row],[felid of work]]="construction",1,0)</f>
        <v>0</v>
      </c>
      <c r="AJ33" s="2">
        <f ca="1">IF(Table1[[#This Row],[felid of work]]="health",1,0)</f>
        <v>0</v>
      </c>
      <c r="AK33" s="2"/>
      <c r="AL33" s="2"/>
      <c r="AM33" s="2"/>
      <c r="AN33" s="2"/>
      <c r="AO33" s="2">
        <f ca="1">IF(Table1[[#This Row],[felid of work]]="it",1,0)</f>
        <v>0</v>
      </c>
      <c r="AP33" s="2"/>
      <c r="AQ33" s="2"/>
      <c r="AR33" s="2"/>
      <c r="AS33" s="2"/>
      <c r="AT33" s="2"/>
      <c r="AU33" s="2"/>
      <c r="AV33" s="8"/>
      <c r="AW33" s="2"/>
      <c r="AX33" s="21">
        <f t="shared" ca="1" si="21"/>
        <v>382456.2104428786</v>
      </c>
      <c r="AY33" s="2"/>
      <c r="AZ33" s="7">
        <f ca="1">IF(Table1[[#This Row],[value of the debts]]&gt;$BA$6,1,0)</f>
        <v>1</v>
      </c>
      <c r="BA33" s="2"/>
      <c r="BB33" s="2"/>
      <c r="BC33" s="8"/>
      <c r="BD33" s="24">
        <f ca="1">Table1[[#This Row],[mortage left]]/Table1[[#This Row],[value of house]]</f>
        <v>0.35231324686033638</v>
      </c>
      <c r="BE33" s="2">
        <f t="shared" ca="1" si="22"/>
        <v>0</v>
      </c>
      <c r="BF33" s="2"/>
      <c r="BG33" s="2"/>
      <c r="BH33" s="7">
        <f ca="1">IF(Table1[[#This Row],[area]]="america",Table1[[#This Row],[income]],0)</f>
        <v>0</v>
      </c>
      <c r="BI33" s="2">
        <f ca="1">IF(Table1[[#This Row],[area]]="anathapur",Table1[[#This Row],[income]],0)</f>
        <v>0</v>
      </c>
      <c r="BJ33" s="2">
        <f ca="1">IF(Table1[[#This Row],[area]]="banglore",Table1[[#This Row],[income]],0)</f>
        <v>0</v>
      </c>
      <c r="BK33" s="2">
        <f ca="1">IF(Table1[[#This Row],[area]]="chennai",Table1[[#This Row],[income]],0)</f>
        <v>0</v>
      </c>
      <c r="BL33" s="2">
        <f ca="1">IF(Table1[[#This Row],[area]]="china",Table1[[#This Row],[income]],0)</f>
        <v>0</v>
      </c>
      <c r="BM33" s="2">
        <f ca="1">IF(Table1[[#This Row],[area]]="eluru",Table1[[#This Row],[income]],0)</f>
        <v>0</v>
      </c>
      <c r="BN33" s="2">
        <f ca="1">IF(Table1[[#This Row],[area]]="hanuman junction",Table1[[#This Row],[income]],0)</f>
        <v>0</v>
      </c>
      <c r="BO33" s="2">
        <f ca="1">IF(Table1[[#This Row],[area]]="hyderabad",Table1[[#This Row],[income]],0)</f>
        <v>0</v>
      </c>
      <c r="BP33" s="2">
        <f ca="1">IF(Table1[[#This Row],[area]]="japan",Table1[[#This Row],[income]],0)</f>
        <v>0</v>
      </c>
      <c r="BQ33" s="2">
        <f ca="1">IF(Table1[[#This Row],[area]]="srikakulam",Table1[[#This Row],[income]],0)</f>
        <v>0</v>
      </c>
      <c r="BR33" s="2">
        <f ca="1">IF(Table1[[#This Row],[area]]="tirupathi",Table1[[#This Row],[income]],0)</f>
        <v>851841</v>
      </c>
      <c r="BS33" s="2">
        <f ca="1">IF(Table1[[#This Row],[area]]="vijayawada",Table1[[#This Row],[income]],0)</f>
        <v>0</v>
      </c>
      <c r="BT33" s="8">
        <f ca="1">IF(Table1[[#This Row],[area]]="vizag",Table1[[#This Row],[income]],0)</f>
        <v>0</v>
      </c>
      <c r="BU33" s="2"/>
      <c r="BV33" s="7">
        <f ca="1">IF(Table1[[#This Row],[felid of work]]="teaching",Table1[[#This Row],[income]],0)</f>
        <v>0</v>
      </c>
      <c r="BW33" s="2">
        <f ca="1">IF(Table1[[#This Row],[felid of work]]="construction",Table1[[#This Row],[income]],0)</f>
        <v>0</v>
      </c>
      <c r="BX33" s="2">
        <f ca="1">IF(Table1[[#This Row],[felid of work]]="general work",Table1[[#This Row],[income]],0)</f>
        <v>0</v>
      </c>
      <c r="BY33" s="2">
        <f ca="1">IF(Table1[[#This Row],[felid of work]]="health",Table1[[#This Row],[income]],0)</f>
        <v>0</v>
      </c>
      <c r="BZ33" s="2">
        <f ca="1">IF(Table1[[#This Row],[felid of work]]="agriculture",Table1[[#This Row],[income]],0)</f>
        <v>851841</v>
      </c>
      <c r="CA33" s="8">
        <f ca="1">IF(Table1[[#This Row],[felid of work]]="it",Table1[[#This Row],[income]],0)</f>
        <v>0</v>
      </c>
      <c r="CB33" s="2"/>
      <c r="CC33" s="7">
        <f t="shared" ca="1" si="23"/>
        <v>1</v>
      </c>
      <c r="CD33" s="8"/>
      <c r="CE33" s="2"/>
      <c r="CF33" s="2">
        <f ca="1">IF(Table1[[#This Row],[net worth]]&gt;CG32,Table1[[#This Row],[age]],0)</f>
        <v>29</v>
      </c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4:98">
      <c r="D34">
        <f t="shared" ca="1" si="0"/>
        <v>1</v>
      </c>
      <c r="E34" t="str">
        <f t="shared" ca="1" si="1"/>
        <v>men</v>
      </c>
      <c r="F34">
        <f t="shared" ca="1" si="2"/>
        <v>42</v>
      </c>
      <c r="G34">
        <f t="shared" ca="1" si="3"/>
        <v>6</v>
      </c>
      <c r="H34" t="str">
        <f t="shared" ca="1" si="4"/>
        <v>agriculture</v>
      </c>
      <c r="I34">
        <f t="shared" ca="1" si="5"/>
        <v>6</v>
      </c>
      <c r="J34" t="str">
        <f t="shared" ca="1" si="6"/>
        <v>other</v>
      </c>
      <c r="K34">
        <f t="shared" ca="1" si="7"/>
        <v>3</v>
      </c>
      <c r="L34">
        <f t="shared" ca="1" si="8"/>
        <v>1</v>
      </c>
      <c r="M34">
        <f t="shared" ca="1" si="9"/>
        <v>842962</v>
      </c>
      <c r="N34">
        <f t="shared" ca="1" si="10"/>
        <v>9</v>
      </c>
      <c r="O34" t="str">
        <f t="shared" ca="1" si="11"/>
        <v>chennai</v>
      </c>
      <c r="P34">
        <f t="shared" ca="1" si="24"/>
        <v>2528886</v>
      </c>
      <c r="Q34">
        <f t="shared" ca="1" si="13"/>
        <v>968079.9388567853</v>
      </c>
      <c r="R34">
        <f t="shared" ca="1" si="25"/>
        <v>254118.24702384075</v>
      </c>
      <c r="S34">
        <f t="shared" ca="1" si="15"/>
        <v>45387</v>
      </c>
      <c r="T34">
        <f t="shared" ca="1" si="26"/>
        <v>1253585.559287471</v>
      </c>
      <c r="U34">
        <f t="shared" ca="1" si="27"/>
        <v>472842.83208368614</v>
      </c>
      <c r="V34">
        <f t="shared" ca="1" si="28"/>
        <v>3255847.0791075272</v>
      </c>
      <c r="W34">
        <f t="shared" ca="1" si="29"/>
        <v>1267585.1858806261</v>
      </c>
      <c r="X34">
        <f t="shared" ca="1" si="30"/>
        <v>1988261.8932269011</v>
      </c>
      <c r="Y34" s="2"/>
      <c r="Z34" s="7">
        <f ca="1">IF(Table1[[#This Row],[gender]]="men",1,0)</f>
        <v>1</v>
      </c>
      <c r="AA34" s="2">
        <f ca="1">IF(Table1[[#This Row],[gender]]="women",1,0)</f>
        <v>0</v>
      </c>
      <c r="AB34" s="2"/>
      <c r="AC34" s="2"/>
      <c r="AD34" s="8"/>
      <c r="AF34" s="7">
        <f ca="1">IF(Table1[[#This Row],[felid of work]]= "teaching",1,0)</f>
        <v>0</v>
      </c>
      <c r="AG34" s="2">
        <f ca="1">IF(Table1[[#This Row],[felid of work]]="agriculture",1,0)</f>
        <v>1</v>
      </c>
      <c r="AH34" s="12">
        <f ca="1">IF(Table1[[#This Row],[felid of work]]="general work",1,0)</f>
        <v>0</v>
      </c>
      <c r="AI34" s="12">
        <f ca="1">IF(Table1[[#This Row],[felid of work]]="construction",1,0)</f>
        <v>0</v>
      </c>
      <c r="AJ34" s="2">
        <f ca="1">IF(Table1[[#This Row],[felid of work]]="health",1,0)</f>
        <v>0</v>
      </c>
      <c r="AK34" s="2"/>
      <c r="AL34" s="2"/>
      <c r="AM34" s="2"/>
      <c r="AN34" s="2"/>
      <c r="AO34" s="2">
        <f ca="1">IF(Table1[[#This Row],[felid of work]]="it",1,0)</f>
        <v>0</v>
      </c>
      <c r="AP34" s="2"/>
      <c r="AQ34" s="2"/>
      <c r="AR34" s="2"/>
      <c r="AS34" s="2"/>
      <c r="AT34" s="2"/>
      <c r="AU34" s="2"/>
      <c r="AV34" s="8"/>
      <c r="AW34" s="2"/>
      <c r="AX34" s="21">
        <f t="shared" ca="1" si="21"/>
        <v>254118.24702384075</v>
      </c>
      <c r="AY34" s="2"/>
      <c r="AZ34" s="7">
        <f ca="1">IF(Table1[[#This Row],[value of the debts]]&gt;$BA$6,1,0)</f>
        <v>1</v>
      </c>
      <c r="BA34" s="2"/>
      <c r="BB34" s="2"/>
      <c r="BC34" s="8"/>
      <c r="BD34" s="24">
        <f ca="1">Table1[[#This Row],[mortage left]]/Table1[[#This Row],[value of house]]</f>
        <v>0.38280884897808176</v>
      </c>
      <c r="BE34" s="2">
        <f t="shared" ca="1" si="22"/>
        <v>0</v>
      </c>
      <c r="BF34" s="2"/>
      <c r="BG34" s="2"/>
      <c r="BH34" s="7">
        <f ca="1">IF(Table1[[#This Row],[area]]="america",Table1[[#This Row],[income]],0)</f>
        <v>0</v>
      </c>
      <c r="BI34" s="2">
        <f ca="1">IF(Table1[[#This Row],[area]]="anathapur",Table1[[#This Row],[income]],0)</f>
        <v>0</v>
      </c>
      <c r="BJ34" s="2">
        <f ca="1">IF(Table1[[#This Row],[area]]="banglore",Table1[[#This Row],[income]],0)</f>
        <v>0</v>
      </c>
      <c r="BK34" s="2">
        <f ca="1">IF(Table1[[#This Row],[area]]="chennai",Table1[[#This Row],[income]],0)</f>
        <v>842962</v>
      </c>
      <c r="BL34" s="2">
        <f ca="1">IF(Table1[[#This Row],[area]]="china",Table1[[#This Row],[income]],0)</f>
        <v>0</v>
      </c>
      <c r="BM34" s="2">
        <f ca="1">IF(Table1[[#This Row],[area]]="eluru",Table1[[#This Row],[income]],0)</f>
        <v>0</v>
      </c>
      <c r="BN34" s="2">
        <f ca="1">IF(Table1[[#This Row],[area]]="hanuman junction",Table1[[#This Row],[income]],0)</f>
        <v>0</v>
      </c>
      <c r="BO34" s="2">
        <f ca="1">IF(Table1[[#This Row],[area]]="hyderabad",Table1[[#This Row],[income]],0)</f>
        <v>0</v>
      </c>
      <c r="BP34" s="2">
        <f ca="1">IF(Table1[[#This Row],[area]]="japan",Table1[[#This Row],[income]],0)</f>
        <v>0</v>
      </c>
      <c r="BQ34" s="2">
        <f ca="1">IF(Table1[[#This Row],[area]]="srikakulam",Table1[[#This Row],[income]],0)</f>
        <v>0</v>
      </c>
      <c r="BR34" s="2">
        <f ca="1">IF(Table1[[#This Row],[area]]="tirupathi",Table1[[#This Row],[income]],0)</f>
        <v>0</v>
      </c>
      <c r="BS34" s="2">
        <f ca="1">IF(Table1[[#This Row],[area]]="vijayawada",Table1[[#This Row],[income]],0)</f>
        <v>0</v>
      </c>
      <c r="BT34" s="8">
        <f ca="1">IF(Table1[[#This Row],[area]]="vizag",Table1[[#This Row],[income]],0)</f>
        <v>0</v>
      </c>
      <c r="BU34" s="2"/>
      <c r="BV34" s="7">
        <f ca="1">IF(Table1[[#This Row],[felid of work]]="teaching",Table1[[#This Row],[income]],0)</f>
        <v>0</v>
      </c>
      <c r="BW34" s="2">
        <f ca="1">IF(Table1[[#This Row],[felid of work]]="construction",Table1[[#This Row],[income]],0)</f>
        <v>0</v>
      </c>
      <c r="BX34" s="2">
        <f ca="1">IF(Table1[[#This Row],[felid of work]]="general work",Table1[[#This Row],[income]],0)</f>
        <v>0</v>
      </c>
      <c r="BY34" s="2">
        <f ca="1">IF(Table1[[#This Row],[felid of work]]="health",Table1[[#This Row],[income]],0)</f>
        <v>0</v>
      </c>
      <c r="BZ34" s="2">
        <f ca="1">IF(Table1[[#This Row],[felid of work]]="agriculture",Table1[[#This Row],[income]],0)</f>
        <v>842962</v>
      </c>
      <c r="CA34" s="8">
        <f ca="1">IF(Table1[[#This Row],[felid of work]]="it",Table1[[#This Row],[income]],0)</f>
        <v>0</v>
      </c>
      <c r="CB34" s="2"/>
      <c r="CC34" s="7">
        <f t="shared" ca="1" si="23"/>
        <v>1</v>
      </c>
      <c r="CD34" s="8"/>
      <c r="CE34" s="2"/>
      <c r="CF34" s="2">
        <f ca="1">IF(Table1[[#This Row],[net worth]]&gt;CG33,Table1[[#This Row],[age]],0)</f>
        <v>42</v>
      </c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4:98">
      <c r="D35">
        <f t="shared" ca="1" si="0"/>
        <v>2</v>
      </c>
      <c r="E35" t="str">
        <f t="shared" ca="1" si="1"/>
        <v>women</v>
      </c>
      <c r="F35">
        <f t="shared" ca="1" si="2"/>
        <v>34</v>
      </c>
      <c r="G35">
        <f t="shared" ca="1" si="3"/>
        <v>6</v>
      </c>
      <c r="H35" t="str">
        <f t="shared" ca="1" si="4"/>
        <v>agriculture</v>
      </c>
      <c r="I35">
        <f t="shared" ca="1" si="5"/>
        <v>1</v>
      </c>
      <c r="J35" t="str">
        <f t="shared" ca="1" si="6"/>
        <v>highschool</v>
      </c>
      <c r="K35">
        <f t="shared" ca="1" si="7"/>
        <v>3</v>
      </c>
      <c r="L35">
        <f t="shared" ca="1" si="8"/>
        <v>2</v>
      </c>
      <c r="M35">
        <f t="shared" ca="1" si="9"/>
        <v>517280</v>
      </c>
      <c r="N35">
        <f t="shared" ca="1" si="10"/>
        <v>10</v>
      </c>
      <c r="O35" t="str">
        <f t="shared" ca="1" si="11"/>
        <v>hyderabad</v>
      </c>
      <c r="P35">
        <f t="shared" ca="1" si="24"/>
        <v>3103680</v>
      </c>
      <c r="Q35">
        <f t="shared" ca="1" si="13"/>
        <v>2263191.6681662356</v>
      </c>
      <c r="R35">
        <f t="shared" ca="1" si="25"/>
        <v>566843.459319363</v>
      </c>
      <c r="S35">
        <f t="shared" ca="1" si="15"/>
        <v>376179</v>
      </c>
      <c r="T35">
        <f t="shared" ca="1" si="26"/>
        <v>636159.03360729211</v>
      </c>
      <c r="U35">
        <f t="shared" ca="1" si="27"/>
        <v>365337.67135670997</v>
      </c>
      <c r="V35">
        <f t="shared" ca="1" si="28"/>
        <v>4035861.130676073</v>
      </c>
      <c r="W35">
        <f t="shared" ca="1" si="29"/>
        <v>3206214.1274855984</v>
      </c>
      <c r="X35">
        <f t="shared" ca="1" si="30"/>
        <v>829647.00319047458</v>
      </c>
      <c r="Y35" s="2"/>
      <c r="Z35" s="7">
        <f ca="1">IF(Table1[[#This Row],[gender]]="men",1,0)</f>
        <v>0</v>
      </c>
      <c r="AA35" s="2">
        <f ca="1">IF(Table1[[#This Row],[gender]]="women",1,0)</f>
        <v>1</v>
      </c>
      <c r="AB35" s="2"/>
      <c r="AC35" s="2"/>
      <c r="AD35" s="8"/>
      <c r="AF35" s="7">
        <f ca="1">IF(Table1[[#This Row],[felid of work]]= "teaching",1,0)</f>
        <v>0</v>
      </c>
      <c r="AG35" s="2">
        <f ca="1">IF(Table1[[#This Row],[felid of work]]="agriculture",1,0)</f>
        <v>1</v>
      </c>
      <c r="AH35" s="12">
        <f ca="1">IF(Table1[[#This Row],[felid of work]]="general work",1,0)</f>
        <v>0</v>
      </c>
      <c r="AI35" s="12">
        <f ca="1">IF(Table1[[#This Row],[felid of work]]="construction",1,0)</f>
        <v>0</v>
      </c>
      <c r="AJ35" s="2">
        <f ca="1">IF(Table1[[#This Row],[felid of work]]="health",1,0)</f>
        <v>0</v>
      </c>
      <c r="AK35" s="2"/>
      <c r="AL35" s="2"/>
      <c r="AM35" s="2"/>
      <c r="AN35" s="2"/>
      <c r="AO35" s="2">
        <f ca="1">IF(Table1[[#This Row],[felid of work]]="it",1,0)</f>
        <v>0</v>
      </c>
      <c r="AP35" s="2"/>
      <c r="AQ35" s="2"/>
      <c r="AR35" s="2"/>
      <c r="AS35" s="2"/>
      <c r="AT35" s="2"/>
      <c r="AU35" s="2"/>
      <c r="AV35" s="8"/>
      <c r="AW35" s="2"/>
      <c r="AX35" s="21">
        <f t="shared" ca="1" si="21"/>
        <v>283421.7296596815</v>
      </c>
      <c r="AY35" s="2"/>
      <c r="AZ35" s="7">
        <f ca="1">IF(Table1[[#This Row],[value of the debts]]&gt;$BA$6,1,0)</f>
        <v>1</v>
      </c>
      <c r="BA35" s="2"/>
      <c r="BB35" s="2"/>
      <c r="BC35" s="8"/>
      <c r="BD35" s="24">
        <f ca="1">Table1[[#This Row],[mortage left]]/Table1[[#This Row],[value of house]]</f>
        <v>0.72919620198159463</v>
      </c>
      <c r="BE35" s="2">
        <f t="shared" ca="1" si="22"/>
        <v>0</v>
      </c>
      <c r="BF35" s="2"/>
      <c r="BG35" s="2"/>
      <c r="BH35" s="7">
        <f ca="1">IF(Table1[[#This Row],[area]]="america",Table1[[#This Row],[income]],0)</f>
        <v>0</v>
      </c>
      <c r="BI35" s="2">
        <f ca="1">IF(Table1[[#This Row],[area]]="anathapur",Table1[[#This Row],[income]],0)</f>
        <v>0</v>
      </c>
      <c r="BJ35" s="2">
        <f ca="1">IF(Table1[[#This Row],[area]]="banglore",Table1[[#This Row],[income]],0)</f>
        <v>0</v>
      </c>
      <c r="BK35" s="2">
        <f ca="1">IF(Table1[[#This Row],[area]]="chennai",Table1[[#This Row],[income]],0)</f>
        <v>0</v>
      </c>
      <c r="BL35" s="2">
        <f ca="1">IF(Table1[[#This Row],[area]]="china",Table1[[#This Row],[income]],0)</f>
        <v>0</v>
      </c>
      <c r="BM35" s="2">
        <f ca="1">IF(Table1[[#This Row],[area]]="eluru",Table1[[#This Row],[income]],0)</f>
        <v>0</v>
      </c>
      <c r="BN35" s="2">
        <f ca="1">IF(Table1[[#This Row],[area]]="hanuman junction",Table1[[#This Row],[income]],0)</f>
        <v>0</v>
      </c>
      <c r="BO35" s="2">
        <f ca="1">IF(Table1[[#This Row],[area]]="hyderabad",Table1[[#This Row],[income]],0)</f>
        <v>517280</v>
      </c>
      <c r="BP35" s="2">
        <f ca="1">IF(Table1[[#This Row],[area]]="japan",Table1[[#This Row],[income]],0)</f>
        <v>0</v>
      </c>
      <c r="BQ35" s="2">
        <f ca="1">IF(Table1[[#This Row],[area]]="srikakulam",Table1[[#This Row],[income]],0)</f>
        <v>0</v>
      </c>
      <c r="BR35" s="2">
        <f ca="1">IF(Table1[[#This Row],[area]]="tirupathi",Table1[[#This Row],[income]],0)</f>
        <v>0</v>
      </c>
      <c r="BS35" s="2">
        <f ca="1">IF(Table1[[#This Row],[area]]="vijayawada",Table1[[#This Row],[income]],0)</f>
        <v>0</v>
      </c>
      <c r="BT35" s="8">
        <f ca="1">IF(Table1[[#This Row],[area]]="vizag",Table1[[#This Row],[income]],0)</f>
        <v>0</v>
      </c>
      <c r="BU35" s="2"/>
      <c r="BV35" s="7">
        <f ca="1">IF(Table1[[#This Row],[felid of work]]="teaching",Table1[[#This Row],[income]],0)</f>
        <v>0</v>
      </c>
      <c r="BW35" s="2">
        <f ca="1">IF(Table1[[#This Row],[felid of work]]="construction",Table1[[#This Row],[income]],0)</f>
        <v>0</v>
      </c>
      <c r="BX35" s="2">
        <f ca="1">IF(Table1[[#This Row],[felid of work]]="general work",Table1[[#This Row],[income]],0)</f>
        <v>0</v>
      </c>
      <c r="BY35" s="2">
        <f ca="1">IF(Table1[[#This Row],[felid of work]]="health",Table1[[#This Row],[income]],0)</f>
        <v>0</v>
      </c>
      <c r="BZ35" s="2">
        <f ca="1">IF(Table1[[#This Row],[felid of work]]="agriculture",Table1[[#This Row],[income]],0)</f>
        <v>517280</v>
      </c>
      <c r="CA35" s="8">
        <f ca="1">IF(Table1[[#This Row],[felid of work]]="it",Table1[[#This Row],[income]],0)</f>
        <v>0</v>
      </c>
      <c r="CB35" s="2"/>
      <c r="CC35" s="7">
        <f t="shared" ca="1" si="23"/>
        <v>1</v>
      </c>
      <c r="CD35" s="8"/>
      <c r="CE35" s="2"/>
      <c r="CF35" s="2">
        <f ca="1">IF(Table1[[#This Row],[net worth]]&gt;CG34,Table1[[#This Row],[age]],0)</f>
        <v>34</v>
      </c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4:98">
      <c r="D36">
        <f t="shared" ca="1" si="0"/>
        <v>2</v>
      </c>
      <c r="E36" t="str">
        <f t="shared" ca="1" si="1"/>
        <v>women</v>
      </c>
      <c r="F36">
        <f t="shared" ca="1" si="2"/>
        <v>39</v>
      </c>
      <c r="G36">
        <f t="shared" ca="1" si="3"/>
        <v>2</v>
      </c>
      <c r="H36" t="str">
        <f t="shared" ca="1" si="4"/>
        <v>construction</v>
      </c>
      <c r="I36">
        <f t="shared" ca="1" si="5"/>
        <v>2</v>
      </c>
      <c r="J36" t="str">
        <f t="shared" ca="1" si="6"/>
        <v>college</v>
      </c>
      <c r="K36">
        <f t="shared" ca="1" si="7"/>
        <v>4</v>
      </c>
      <c r="L36">
        <f t="shared" ca="1" si="8"/>
        <v>1</v>
      </c>
      <c r="M36">
        <f t="shared" ca="1" si="9"/>
        <v>851161</v>
      </c>
      <c r="N36">
        <f t="shared" ca="1" si="10"/>
        <v>13</v>
      </c>
      <c r="O36" t="str">
        <f t="shared" ca="1" si="11"/>
        <v>china</v>
      </c>
      <c r="P36">
        <f t="shared" ca="1" si="24"/>
        <v>2553483</v>
      </c>
      <c r="Q36">
        <f t="shared" ca="1" si="13"/>
        <v>991861.43758239725</v>
      </c>
      <c r="R36">
        <f t="shared" ca="1" si="25"/>
        <v>504911.09984833945</v>
      </c>
      <c r="S36">
        <f t="shared" ca="1" si="15"/>
        <v>453219</v>
      </c>
      <c r="T36">
        <f t="shared" ca="1" si="26"/>
        <v>309257.64714142506</v>
      </c>
      <c r="U36">
        <f t="shared" ca="1" si="27"/>
        <v>149942.475603848</v>
      </c>
      <c r="V36">
        <f t="shared" ca="1" si="28"/>
        <v>3208336.5754521871</v>
      </c>
      <c r="W36">
        <f t="shared" ca="1" si="29"/>
        <v>1949991.5374307367</v>
      </c>
      <c r="X36">
        <f t="shared" ca="1" si="30"/>
        <v>1258345.0380214504</v>
      </c>
      <c r="Y36" s="2"/>
      <c r="Z36" s="7">
        <f ca="1">IF(Table1[[#This Row],[gender]]="men",1,0)</f>
        <v>0</v>
      </c>
      <c r="AA36" s="2">
        <f ca="1">IF(Table1[[#This Row],[gender]]="women",1,0)</f>
        <v>1</v>
      </c>
      <c r="AB36" s="2"/>
      <c r="AC36" s="2"/>
      <c r="AD36" s="8"/>
      <c r="AF36" s="7">
        <f ca="1">IF(Table1[[#This Row],[felid of work]]= "teaching",1,0)</f>
        <v>0</v>
      </c>
      <c r="AG36" s="2">
        <f ca="1">IF(Table1[[#This Row],[felid of work]]="agriculture",1,0)</f>
        <v>0</v>
      </c>
      <c r="AH36" s="12">
        <f ca="1">IF(Table1[[#This Row],[felid of work]]="general work",1,0)</f>
        <v>0</v>
      </c>
      <c r="AI36" s="12">
        <f ca="1">IF(Table1[[#This Row],[felid of work]]="construction",1,0)</f>
        <v>1</v>
      </c>
      <c r="AJ36" s="2">
        <f ca="1">IF(Table1[[#This Row],[felid of work]]="health",1,0)</f>
        <v>0</v>
      </c>
      <c r="AK36" s="2"/>
      <c r="AL36" s="2"/>
      <c r="AM36" s="2"/>
      <c r="AN36" s="2"/>
      <c r="AO36" s="2">
        <f ca="1">IF(Table1[[#This Row],[felid of work]]="it",1,0)</f>
        <v>0</v>
      </c>
      <c r="AP36" s="2"/>
      <c r="AQ36" s="2"/>
      <c r="AR36" s="2"/>
      <c r="AS36" s="2"/>
      <c r="AT36" s="2"/>
      <c r="AU36" s="2"/>
      <c r="AV36" s="8"/>
      <c r="AW36" s="2"/>
      <c r="AX36" s="21">
        <f t="shared" ca="1" si="21"/>
        <v>504911.09984833945</v>
      </c>
      <c r="AY36" s="2"/>
      <c r="AZ36" s="7">
        <f ca="1">IF(Table1[[#This Row],[value of the debts]]&gt;$BA$6,1,0)</f>
        <v>1</v>
      </c>
      <c r="BA36" s="2"/>
      <c r="BB36" s="2"/>
      <c r="BC36" s="8"/>
      <c r="BD36" s="24">
        <f ca="1">Table1[[#This Row],[mortage left]]/Table1[[#This Row],[value of house]]</f>
        <v>0.3884347135196895</v>
      </c>
      <c r="BE36" s="2">
        <f t="shared" ca="1" si="22"/>
        <v>0</v>
      </c>
      <c r="BF36" s="2"/>
      <c r="BG36" s="2"/>
      <c r="BH36" s="7">
        <f ca="1">IF(Table1[[#This Row],[area]]="america",Table1[[#This Row],[income]],0)</f>
        <v>0</v>
      </c>
      <c r="BI36" s="2">
        <f ca="1">IF(Table1[[#This Row],[area]]="anathapur",Table1[[#This Row],[income]],0)</f>
        <v>0</v>
      </c>
      <c r="BJ36" s="2">
        <f ca="1">IF(Table1[[#This Row],[area]]="banglore",Table1[[#This Row],[income]],0)</f>
        <v>0</v>
      </c>
      <c r="BK36" s="2">
        <f ca="1">IF(Table1[[#This Row],[area]]="chennai",Table1[[#This Row],[income]],0)</f>
        <v>0</v>
      </c>
      <c r="BL36" s="2">
        <f ca="1">IF(Table1[[#This Row],[area]]="china",Table1[[#This Row],[income]],0)</f>
        <v>851161</v>
      </c>
      <c r="BM36" s="2">
        <f ca="1">IF(Table1[[#This Row],[area]]="eluru",Table1[[#This Row],[income]],0)</f>
        <v>0</v>
      </c>
      <c r="BN36" s="2">
        <f ca="1">IF(Table1[[#This Row],[area]]="hanuman junction",Table1[[#This Row],[income]],0)</f>
        <v>0</v>
      </c>
      <c r="BO36" s="2">
        <f ca="1">IF(Table1[[#This Row],[area]]="hyderabad",Table1[[#This Row],[income]],0)</f>
        <v>0</v>
      </c>
      <c r="BP36" s="2">
        <f ca="1">IF(Table1[[#This Row],[area]]="japan",Table1[[#This Row],[income]],0)</f>
        <v>0</v>
      </c>
      <c r="BQ36" s="2">
        <f ca="1">IF(Table1[[#This Row],[area]]="srikakulam",Table1[[#This Row],[income]],0)</f>
        <v>0</v>
      </c>
      <c r="BR36" s="2">
        <f ca="1">IF(Table1[[#This Row],[area]]="tirupathi",Table1[[#This Row],[income]],0)</f>
        <v>0</v>
      </c>
      <c r="BS36" s="2">
        <f ca="1">IF(Table1[[#This Row],[area]]="vijayawada",Table1[[#This Row],[income]],0)</f>
        <v>0</v>
      </c>
      <c r="BT36" s="8">
        <f ca="1">IF(Table1[[#This Row],[area]]="vizag",Table1[[#This Row],[income]],0)</f>
        <v>0</v>
      </c>
      <c r="BU36" s="2"/>
      <c r="BV36" s="7">
        <f ca="1">IF(Table1[[#This Row],[felid of work]]="teaching",Table1[[#This Row],[income]],0)</f>
        <v>0</v>
      </c>
      <c r="BW36" s="2">
        <f ca="1">IF(Table1[[#This Row],[felid of work]]="construction",Table1[[#This Row],[income]],0)</f>
        <v>851161</v>
      </c>
      <c r="BX36" s="2">
        <f ca="1">IF(Table1[[#This Row],[felid of work]]="general work",Table1[[#This Row],[income]],0)</f>
        <v>0</v>
      </c>
      <c r="BY36" s="2">
        <f ca="1">IF(Table1[[#This Row],[felid of work]]="health",Table1[[#This Row],[income]],0)</f>
        <v>0</v>
      </c>
      <c r="BZ36" s="2">
        <f ca="1">IF(Table1[[#This Row],[felid of work]]="agriculture",Table1[[#This Row],[income]],0)</f>
        <v>0</v>
      </c>
      <c r="CA36" s="8">
        <f ca="1">IF(Table1[[#This Row],[felid of work]]="it",Table1[[#This Row],[income]],0)</f>
        <v>0</v>
      </c>
      <c r="CB36" s="2"/>
      <c r="CC36" s="7">
        <f t="shared" ca="1" si="23"/>
        <v>1</v>
      </c>
      <c r="CD36" s="8"/>
      <c r="CE36" s="2"/>
      <c r="CF36" s="2">
        <f ca="1">IF(Table1[[#This Row],[net worth]]&gt;CG35,Table1[[#This Row],[age]],0)</f>
        <v>39</v>
      </c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4:98">
      <c r="D37">
        <f t="shared" ca="1" si="0"/>
        <v>2</v>
      </c>
      <c r="E37" t="str">
        <f t="shared" ca="1" si="1"/>
        <v>women</v>
      </c>
      <c r="F37">
        <f t="shared" ca="1" si="2"/>
        <v>34</v>
      </c>
      <c r="G37">
        <f t="shared" ca="1" si="3"/>
        <v>3</v>
      </c>
      <c r="H37" t="str">
        <f t="shared" ca="1" si="4"/>
        <v>teaching</v>
      </c>
      <c r="I37">
        <f t="shared" ca="1" si="5"/>
        <v>6</v>
      </c>
      <c r="J37" t="str">
        <f t="shared" ca="1" si="6"/>
        <v>other</v>
      </c>
      <c r="K37">
        <f t="shared" ca="1" si="7"/>
        <v>2</v>
      </c>
      <c r="L37">
        <f t="shared" ca="1" si="8"/>
        <v>2</v>
      </c>
      <c r="M37">
        <f t="shared" ca="1" si="9"/>
        <v>927206</v>
      </c>
      <c r="N37">
        <f t="shared" ca="1" si="10"/>
        <v>11</v>
      </c>
      <c r="O37" t="str">
        <f t="shared" ca="1" si="11"/>
        <v>america</v>
      </c>
      <c r="P37">
        <f t="shared" ca="1" si="24"/>
        <v>4636030</v>
      </c>
      <c r="Q37">
        <f t="shared" ca="1" si="13"/>
        <v>1398155.1563946544</v>
      </c>
      <c r="R37">
        <f t="shared" ca="1" si="25"/>
        <v>1723216.8778791742</v>
      </c>
      <c r="S37">
        <f t="shared" ca="1" si="15"/>
        <v>197884</v>
      </c>
      <c r="T37">
        <f t="shared" ca="1" si="26"/>
        <v>857744.32367053046</v>
      </c>
      <c r="U37">
        <f t="shared" ca="1" si="27"/>
        <v>712395.10636085132</v>
      </c>
      <c r="V37">
        <f t="shared" ca="1" si="28"/>
        <v>7071641.9842400253</v>
      </c>
      <c r="W37">
        <f t="shared" ca="1" si="29"/>
        <v>3319256.0342738284</v>
      </c>
      <c r="X37">
        <f t="shared" ca="1" si="30"/>
        <v>3752385.9499661969</v>
      </c>
      <c r="Y37" s="2"/>
      <c r="Z37" s="7">
        <f ca="1">IF(Table1[[#This Row],[gender]]="men",1,0)</f>
        <v>0</v>
      </c>
      <c r="AA37" s="2">
        <f ca="1">IF(Table1[[#This Row],[gender]]="women",1,0)</f>
        <v>1</v>
      </c>
      <c r="AB37" s="2"/>
      <c r="AC37" s="2"/>
      <c r="AD37" s="8"/>
      <c r="AF37" s="7">
        <f ca="1">IF(Table1[[#This Row],[felid of work]]= "teaching",1,0)</f>
        <v>1</v>
      </c>
      <c r="AG37" s="2">
        <f ca="1">IF(Table1[[#This Row],[felid of work]]="agriculture",1,0)</f>
        <v>0</v>
      </c>
      <c r="AH37" s="12">
        <f ca="1">IF(Table1[[#This Row],[felid of work]]="general work",1,0)</f>
        <v>0</v>
      </c>
      <c r="AI37" s="12">
        <f ca="1">IF(Table1[[#This Row],[felid of work]]="construction",1,0)</f>
        <v>0</v>
      </c>
      <c r="AJ37" s="2">
        <f ca="1">IF(Table1[[#This Row],[felid of work]]="health",1,0)</f>
        <v>0</v>
      </c>
      <c r="AK37" s="2"/>
      <c r="AL37" s="2"/>
      <c r="AM37" s="2"/>
      <c r="AN37" s="2"/>
      <c r="AO37" s="2">
        <f ca="1">IF(Table1[[#This Row],[felid of work]]="it",1,0)</f>
        <v>0</v>
      </c>
      <c r="AP37" s="2"/>
      <c r="AQ37" s="2"/>
      <c r="AR37" s="2"/>
      <c r="AS37" s="2"/>
      <c r="AT37" s="2"/>
      <c r="AU37" s="2"/>
      <c r="AV37" s="8"/>
      <c r="AW37" s="2"/>
      <c r="AX37" s="21">
        <f t="shared" ca="1" si="21"/>
        <v>861608.4389395871</v>
      </c>
      <c r="AY37" s="2"/>
      <c r="AZ37" s="7">
        <f ca="1">IF(Table1[[#This Row],[value of the debts]]&gt;$BA$6,1,0)</f>
        <v>1</v>
      </c>
      <c r="BA37" s="2"/>
      <c r="BB37" s="2"/>
      <c r="BC37" s="8"/>
      <c r="BD37" s="24">
        <f ca="1">Table1[[#This Row],[mortage left]]/Table1[[#This Row],[value of house]]</f>
        <v>0.30158457913228653</v>
      </c>
      <c r="BE37" s="2">
        <f t="shared" ca="1" si="22"/>
        <v>0</v>
      </c>
      <c r="BF37" s="2"/>
      <c r="BG37" s="2"/>
      <c r="BH37" s="7">
        <f ca="1">IF(Table1[[#This Row],[area]]="america",Table1[[#This Row],[income]],0)</f>
        <v>927206</v>
      </c>
      <c r="BI37" s="2">
        <f ca="1">IF(Table1[[#This Row],[area]]="anathapur",Table1[[#This Row],[income]],0)</f>
        <v>0</v>
      </c>
      <c r="BJ37" s="2">
        <f ca="1">IF(Table1[[#This Row],[area]]="banglore",Table1[[#This Row],[income]],0)</f>
        <v>0</v>
      </c>
      <c r="BK37" s="2">
        <f ca="1">IF(Table1[[#This Row],[area]]="chennai",Table1[[#This Row],[income]],0)</f>
        <v>0</v>
      </c>
      <c r="BL37" s="2">
        <f ca="1">IF(Table1[[#This Row],[area]]="china",Table1[[#This Row],[income]],0)</f>
        <v>0</v>
      </c>
      <c r="BM37" s="2">
        <f ca="1">IF(Table1[[#This Row],[area]]="eluru",Table1[[#This Row],[income]],0)</f>
        <v>0</v>
      </c>
      <c r="BN37" s="2">
        <f ca="1">IF(Table1[[#This Row],[area]]="hanuman junction",Table1[[#This Row],[income]],0)</f>
        <v>0</v>
      </c>
      <c r="BO37" s="2">
        <f ca="1">IF(Table1[[#This Row],[area]]="hyderabad",Table1[[#This Row],[income]],0)</f>
        <v>0</v>
      </c>
      <c r="BP37" s="2">
        <f ca="1">IF(Table1[[#This Row],[area]]="japan",Table1[[#This Row],[income]],0)</f>
        <v>0</v>
      </c>
      <c r="BQ37" s="2">
        <f ca="1">IF(Table1[[#This Row],[area]]="srikakulam",Table1[[#This Row],[income]],0)</f>
        <v>0</v>
      </c>
      <c r="BR37" s="2">
        <f ca="1">IF(Table1[[#This Row],[area]]="tirupathi",Table1[[#This Row],[income]],0)</f>
        <v>0</v>
      </c>
      <c r="BS37" s="2">
        <f ca="1">IF(Table1[[#This Row],[area]]="vijayawada",Table1[[#This Row],[income]],0)</f>
        <v>0</v>
      </c>
      <c r="BT37" s="8">
        <f ca="1">IF(Table1[[#This Row],[area]]="vizag",Table1[[#This Row],[income]],0)</f>
        <v>0</v>
      </c>
      <c r="BU37" s="2"/>
      <c r="BV37" s="7">
        <f ca="1">IF(Table1[[#This Row],[felid of work]]="teaching",Table1[[#This Row],[income]],0)</f>
        <v>927206</v>
      </c>
      <c r="BW37" s="2">
        <f ca="1">IF(Table1[[#This Row],[felid of work]]="construction",Table1[[#This Row],[income]],0)</f>
        <v>0</v>
      </c>
      <c r="BX37" s="2">
        <f ca="1">IF(Table1[[#This Row],[felid of work]]="general work",Table1[[#This Row],[income]],0)</f>
        <v>0</v>
      </c>
      <c r="BY37" s="2">
        <f ca="1">IF(Table1[[#This Row],[felid of work]]="health",Table1[[#This Row],[income]],0)</f>
        <v>0</v>
      </c>
      <c r="BZ37" s="2">
        <f ca="1">IF(Table1[[#This Row],[felid of work]]="agriculture",Table1[[#This Row],[income]],0)</f>
        <v>0</v>
      </c>
      <c r="CA37" s="8">
        <f ca="1">IF(Table1[[#This Row],[felid of work]]="it",Table1[[#This Row],[income]],0)</f>
        <v>0</v>
      </c>
      <c r="CB37" s="2"/>
      <c r="CC37" s="7">
        <f t="shared" ca="1" si="23"/>
        <v>1</v>
      </c>
      <c r="CD37" s="8"/>
      <c r="CE37" s="2"/>
      <c r="CF37" s="2">
        <f ca="1">IF(Table1[[#This Row],[net worth]]&gt;CG36,Table1[[#This Row],[age]],0)</f>
        <v>34</v>
      </c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4:98">
      <c r="D38">
        <f t="shared" ca="1" si="0"/>
        <v>1</v>
      </c>
      <c r="E38" t="str">
        <f t="shared" ca="1" si="1"/>
        <v>men</v>
      </c>
      <c r="F38">
        <f t="shared" ca="1" si="2"/>
        <v>35</v>
      </c>
      <c r="G38">
        <f t="shared" ca="1" si="3"/>
        <v>3</v>
      </c>
      <c r="H38" t="str">
        <f t="shared" ca="1" si="4"/>
        <v>teaching</v>
      </c>
      <c r="I38">
        <f t="shared" ca="1" si="5"/>
        <v>2</v>
      </c>
      <c r="J38" t="str">
        <f t="shared" ca="1" si="6"/>
        <v>college</v>
      </c>
      <c r="K38">
        <f t="shared" ca="1" si="7"/>
        <v>1</v>
      </c>
      <c r="L38">
        <f t="shared" ca="1" si="8"/>
        <v>1</v>
      </c>
      <c r="M38">
        <f t="shared" ca="1" si="9"/>
        <v>899097</v>
      </c>
      <c r="N38">
        <f t="shared" ca="1" si="10"/>
        <v>4</v>
      </c>
      <c r="O38" t="str">
        <f t="shared" ca="1" si="11"/>
        <v>vizag</v>
      </c>
      <c r="P38">
        <f t="shared" ca="1" si="24"/>
        <v>5394582</v>
      </c>
      <c r="Q38">
        <f t="shared" ca="1" si="13"/>
        <v>5257987.1741859354</v>
      </c>
      <c r="R38">
        <f t="shared" ca="1" si="25"/>
        <v>176476.18587000485</v>
      </c>
      <c r="S38">
        <f t="shared" ca="1" si="15"/>
        <v>113078</v>
      </c>
      <c r="T38">
        <f t="shared" ca="1" si="26"/>
        <v>1460780.1861253257</v>
      </c>
      <c r="U38">
        <f t="shared" ca="1" si="27"/>
        <v>1017054.0481998059</v>
      </c>
      <c r="V38">
        <f t="shared" ca="1" si="28"/>
        <v>6588112.2340698112</v>
      </c>
      <c r="W38">
        <f t="shared" ca="1" si="29"/>
        <v>5547541.3600559402</v>
      </c>
      <c r="X38">
        <f t="shared" ca="1" si="30"/>
        <v>1040570.874013871</v>
      </c>
      <c r="Y38" s="2"/>
      <c r="Z38" s="7">
        <f ca="1">IF(Table1[[#This Row],[gender]]="men",1,0)</f>
        <v>1</v>
      </c>
      <c r="AA38" s="2">
        <f ca="1">IF(Table1[[#This Row],[gender]]="women",1,0)</f>
        <v>0</v>
      </c>
      <c r="AB38" s="2"/>
      <c r="AC38" s="2"/>
      <c r="AD38" s="8"/>
      <c r="AF38" s="7">
        <f ca="1">IF(Table1[[#This Row],[felid of work]]= "teaching",1,0)</f>
        <v>1</v>
      </c>
      <c r="AG38" s="2">
        <f ca="1">IF(Table1[[#This Row],[felid of work]]="agriculture",1,0)</f>
        <v>0</v>
      </c>
      <c r="AH38" s="12">
        <f ca="1">IF(Table1[[#This Row],[felid of work]]="general work",1,0)</f>
        <v>0</v>
      </c>
      <c r="AI38" s="12">
        <f ca="1">IF(Table1[[#This Row],[felid of work]]="construction",1,0)</f>
        <v>0</v>
      </c>
      <c r="AJ38" s="2">
        <f ca="1">IF(Table1[[#This Row],[felid of work]]="health",1,0)</f>
        <v>0</v>
      </c>
      <c r="AK38" s="2"/>
      <c r="AL38" s="2"/>
      <c r="AM38" s="2"/>
      <c r="AN38" s="2"/>
      <c r="AO38" s="2">
        <f ca="1">IF(Table1[[#This Row],[felid of work]]="it",1,0)</f>
        <v>0</v>
      </c>
      <c r="AP38" s="2"/>
      <c r="AQ38" s="2"/>
      <c r="AR38" s="2"/>
      <c r="AS38" s="2"/>
      <c r="AT38" s="2"/>
      <c r="AU38" s="2"/>
      <c r="AV38" s="8"/>
      <c r="AW38" s="2"/>
      <c r="AX38" s="21">
        <f t="shared" ca="1" si="21"/>
        <v>176476.18587000485</v>
      </c>
      <c r="AY38" s="2"/>
      <c r="AZ38" s="7">
        <f ca="1">IF(Table1[[#This Row],[value of the debts]]&gt;$BA$6,1,0)</f>
        <v>1</v>
      </c>
      <c r="BA38" s="2"/>
      <c r="BB38" s="2"/>
      <c r="BC38" s="8"/>
      <c r="BD38" s="24">
        <f ca="1">Table1[[#This Row],[mortage left]]/Table1[[#This Row],[value of house]]</f>
        <v>0.97467925674054734</v>
      </c>
      <c r="BE38" s="2">
        <f t="shared" ca="1" si="22"/>
        <v>0</v>
      </c>
      <c r="BF38" s="2"/>
      <c r="BG38" s="2"/>
      <c r="BH38" s="7">
        <f ca="1">IF(Table1[[#This Row],[area]]="america",Table1[[#This Row],[income]],0)</f>
        <v>0</v>
      </c>
      <c r="BI38" s="2">
        <f ca="1">IF(Table1[[#This Row],[area]]="anathapur",Table1[[#This Row],[income]],0)</f>
        <v>0</v>
      </c>
      <c r="BJ38" s="2">
        <f ca="1">IF(Table1[[#This Row],[area]]="banglore",Table1[[#This Row],[income]],0)</f>
        <v>0</v>
      </c>
      <c r="BK38" s="2">
        <f ca="1">IF(Table1[[#This Row],[area]]="chennai",Table1[[#This Row],[income]],0)</f>
        <v>0</v>
      </c>
      <c r="BL38" s="2">
        <f ca="1">IF(Table1[[#This Row],[area]]="china",Table1[[#This Row],[income]],0)</f>
        <v>0</v>
      </c>
      <c r="BM38" s="2">
        <f ca="1">IF(Table1[[#This Row],[area]]="eluru",Table1[[#This Row],[income]],0)</f>
        <v>0</v>
      </c>
      <c r="BN38" s="2">
        <f ca="1">IF(Table1[[#This Row],[area]]="hanuman junction",Table1[[#This Row],[income]],0)</f>
        <v>0</v>
      </c>
      <c r="BO38" s="2">
        <f ca="1">IF(Table1[[#This Row],[area]]="hyderabad",Table1[[#This Row],[income]],0)</f>
        <v>0</v>
      </c>
      <c r="BP38" s="2">
        <f ca="1">IF(Table1[[#This Row],[area]]="japan",Table1[[#This Row],[income]],0)</f>
        <v>0</v>
      </c>
      <c r="BQ38" s="2">
        <f ca="1">IF(Table1[[#This Row],[area]]="srikakulam",Table1[[#This Row],[income]],0)</f>
        <v>0</v>
      </c>
      <c r="BR38" s="2">
        <f ca="1">IF(Table1[[#This Row],[area]]="tirupathi",Table1[[#This Row],[income]],0)</f>
        <v>0</v>
      </c>
      <c r="BS38" s="2">
        <f ca="1">IF(Table1[[#This Row],[area]]="vijayawada",Table1[[#This Row],[income]],0)</f>
        <v>0</v>
      </c>
      <c r="BT38" s="8">
        <f ca="1">IF(Table1[[#This Row],[area]]="vizag",Table1[[#This Row],[income]],0)</f>
        <v>899097</v>
      </c>
      <c r="BU38" s="2"/>
      <c r="BV38" s="7">
        <f ca="1">IF(Table1[[#This Row],[felid of work]]="teaching",Table1[[#This Row],[income]],0)</f>
        <v>899097</v>
      </c>
      <c r="BW38" s="2">
        <f ca="1">IF(Table1[[#This Row],[felid of work]]="construction",Table1[[#This Row],[income]],0)</f>
        <v>0</v>
      </c>
      <c r="BX38" s="2">
        <f ca="1">IF(Table1[[#This Row],[felid of work]]="general work",Table1[[#This Row],[income]],0)</f>
        <v>0</v>
      </c>
      <c r="BY38" s="2">
        <f ca="1">IF(Table1[[#This Row],[felid of work]]="health",Table1[[#This Row],[income]],0)</f>
        <v>0</v>
      </c>
      <c r="BZ38" s="2">
        <f ca="1">IF(Table1[[#This Row],[felid of work]]="agriculture",Table1[[#This Row],[income]],0)</f>
        <v>0</v>
      </c>
      <c r="CA38" s="8">
        <f ca="1">IF(Table1[[#This Row],[felid of work]]="it",Table1[[#This Row],[income]],0)</f>
        <v>0</v>
      </c>
      <c r="CB38" s="2"/>
      <c r="CC38" s="7">
        <f t="shared" ca="1" si="23"/>
        <v>1</v>
      </c>
      <c r="CD38" s="8"/>
      <c r="CE38" s="2"/>
      <c r="CF38" s="2">
        <f ca="1">IF(Table1[[#This Row],[net worth]]&gt;CG37,Table1[[#This Row],[age]],0)</f>
        <v>35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4:98">
      <c r="D39">
        <f t="shared" ca="1" si="0"/>
        <v>2</v>
      </c>
      <c r="E39" t="str">
        <f t="shared" ca="1" si="1"/>
        <v>women</v>
      </c>
      <c r="F39">
        <f t="shared" ca="1" si="2"/>
        <v>35</v>
      </c>
      <c r="G39">
        <f t="shared" ca="1" si="3"/>
        <v>4</v>
      </c>
      <c r="H39" t="str">
        <f t="shared" ca="1" si="4"/>
        <v>it</v>
      </c>
      <c r="I39">
        <f t="shared" ca="1" si="5"/>
        <v>3</v>
      </c>
      <c r="J39" t="str">
        <f t="shared" ca="1" si="6"/>
        <v>university</v>
      </c>
      <c r="K39">
        <f t="shared" ca="1" si="7"/>
        <v>2</v>
      </c>
      <c r="L39">
        <f t="shared" ca="1" si="8"/>
        <v>1</v>
      </c>
      <c r="M39">
        <f t="shared" ca="1" si="9"/>
        <v>460330</v>
      </c>
      <c r="N39">
        <f t="shared" ca="1" si="10"/>
        <v>12</v>
      </c>
      <c r="O39" t="str">
        <f t="shared" ca="1" si="11"/>
        <v>japan</v>
      </c>
      <c r="P39">
        <f t="shared" ca="1" si="24"/>
        <v>2301650</v>
      </c>
      <c r="Q39">
        <f t="shared" ca="1" si="13"/>
        <v>2086379.9933571629</v>
      </c>
      <c r="R39">
        <f t="shared" ca="1" si="25"/>
        <v>264531.3245767898</v>
      </c>
      <c r="S39">
        <f t="shared" ca="1" si="15"/>
        <v>237226</v>
      </c>
      <c r="T39">
        <f t="shared" ca="1" si="26"/>
        <v>829139.26613486512</v>
      </c>
      <c r="U39">
        <f t="shared" ca="1" si="27"/>
        <v>497241.42061887973</v>
      </c>
      <c r="V39">
        <f t="shared" ca="1" si="28"/>
        <v>3063422.7451956696</v>
      </c>
      <c r="W39">
        <f t="shared" ca="1" si="29"/>
        <v>2588137.3179339529</v>
      </c>
      <c r="X39">
        <f t="shared" ca="1" si="30"/>
        <v>475285.42726171669</v>
      </c>
      <c r="Y39" s="2"/>
      <c r="Z39" s="7">
        <f ca="1">IF(Table1[[#This Row],[gender]]="men",1,0)</f>
        <v>0</v>
      </c>
      <c r="AA39" s="2">
        <f ca="1">IF(Table1[[#This Row],[gender]]="women",1,0)</f>
        <v>1</v>
      </c>
      <c r="AB39" s="2"/>
      <c r="AC39" s="2"/>
      <c r="AD39" s="8"/>
      <c r="AF39" s="7">
        <f ca="1">IF(Table1[[#This Row],[felid of work]]= "teaching",1,0)</f>
        <v>0</v>
      </c>
      <c r="AG39" s="2">
        <f ca="1">IF(Table1[[#This Row],[felid of work]]="agriculture",1,0)</f>
        <v>0</v>
      </c>
      <c r="AH39" s="12">
        <f ca="1">IF(Table1[[#This Row],[felid of work]]="general work",1,0)</f>
        <v>0</v>
      </c>
      <c r="AI39" s="12">
        <f ca="1">IF(Table1[[#This Row],[felid of work]]="construction",1,0)</f>
        <v>0</v>
      </c>
      <c r="AJ39" s="2">
        <f ca="1">IF(Table1[[#This Row],[felid of work]]="health",1,0)</f>
        <v>0</v>
      </c>
      <c r="AK39" s="2"/>
      <c r="AL39" s="2"/>
      <c r="AM39" s="2"/>
      <c r="AN39" s="2"/>
      <c r="AO39" s="2">
        <f ca="1">IF(Table1[[#This Row],[felid of work]]="it",1,0)</f>
        <v>1</v>
      </c>
      <c r="AP39" s="2"/>
      <c r="AQ39" s="2"/>
      <c r="AR39" s="2"/>
      <c r="AS39" s="2"/>
      <c r="AT39" s="2"/>
      <c r="AU39" s="2"/>
      <c r="AV39" s="8"/>
      <c r="AW39" s="2"/>
      <c r="AX39" s="21">
        <f t="shared" ca="1" si="21"/>
        <v>264531.3245767898</v>
      </c>
      <c r="AY39" s="2"/>
      <c r="AZ39" s="7">
        <f ca="1">IF(Table1[[#This Row],[value of the debts]]&gt;$BA$6,1,0)</f>
        <v>1</v>
      </c>
      <c r="BA39" s="2"/>
      <c r="BB39" s="2"/>
      <c r="BC39" s="8"/>
      <c r="BD39" s="24">
        <f ca="1">Table1[[#This Row],[mortage left]]/Table1[[#This Row],[value of house]]</f>
        <v>0.90647144151246406</v>
      </c>
      <c r="BE39" s="2">
        <f t="shared" ca="1" si="22"/>
        <v>0</v>
      </c>
      <c r="BF39" s="2"/>
      <c r="BG39" s="2"/>
      <c r="BH39" s="7">
        <f ca="1">IF(Table1[[#This Row],[area]]="america",Table1[[#This Row],[income]],0)</f>
        <v>0</v>
      </c>
      <c r="BI39" s="2">
        <f ca="1">IF(Table1[[#This Row],[area]]="anathapur",Table1[[#This Row],[income]],0)</f>
        <v>0</v>
      </c>
      <c r="BJ39" s="2">
        <f ca="1">IF(Table1[[#This Row],[area]]="banglore",Table1[[#This Row],[income]],0)</f>
        <v>0</v>
      </c>
      <c r="BK39" s="2">
        <f ca="1">IF(Table1[[#This Row],[area]]="chennai",Table1[[#This Row],[income]],0)</f>
        <v>0</v>
      </c>
      <c r="BL39" s="2">
        <f ca="1">IF(Table1[[#This Row],[area]]="china",Table1[[#This Row],[income]],0)</f>
        <v>0</v>
      </c>
      <c r="BM39" s="2">
        <f ca="1">IF(Table1[[#This Row],[area]]="eluru",Table1[[#This Row],[income]],0)</f>
        <v>0</v>
      </c>
      <c r="BN39" s="2">
        <f ca="1">IF(Table1[[#This Row],[area]]="hanuman junction",Table1[[#This Row],[income]],0)</f>
        <v>0</v>
      </c>
      <c r="BO39" s="2">
        <f ca="1">IF(Table1[[#This Row],[area]]="hyderabad",Table1[[#This Row],[income]],0)</f>
        <v>0</v>
      </c>
      <c r="BP39" s="2">
        <f ca="1">IF(Table1[[#This Row],[area]]="japan",Table1[[#This Row],[income]],0)</f>
        <v>460330</v>
      </c>
      <c r="BQ39" s="2">
        <f ca="1">IF(Table1[[#This Row],[area]]="srikakulam",Table1[[#This Row],[income]],0)</f>
        <v>0</v>
      </c>
      <c r="BR39" s="2">
        <f ca="1">IF(Table1[[#This Row],[area]]="tirupathi",Table1[[#This Row],[income]],0)</f>
        <v>0</v>
      </c>
      <c r="BS39" s="2">
        <f ca="1">IF(Table1[[#This Row],[area]]="vijayawada",Table1[[#This Row],[income]],0)</f>
        <v>0</v>
      </c>
      <c r="BT39" s="8">
        <f ca="1">IF(Table1[[#This Row],[area]]="vizag",Table1[[#This Row],[income]],0)</f>
        <v>0</v>
      </c>
      <c r="BU39" s="2"/>
      <c r="BV39" s="7">
        <f ca="1">IF(Table1[[#This Row],[felid of work]]="teaching",Table1[[#This Row],[income]],0)</f>
        <v>0</v>
      </c>
      <c r="BW39" s="2">
        <f ca="1">IF(Table1[[#This Row],[felid of work]]="construction",Table1[[#This Row],[income]],0)</f>
        <v>0</v>
      </c>
      <c r="BX39" s="2">
        <f ca="1">IF(Table1[[#This Row],[felid of work]]="general work",Table1[[#This Row],[income]],0)</f>
        <v>0</v>
      </c>
      <c r="BY39" s="2">
        <f ca="1">IF(Table1[[#This Row],[felid of work]]="health",Table1[[#This Row],[income]],0)</f>
        <v>0</v>
      </c>
      <c r="BZ39" s="2">
        <f ca="1">IF(Table1[[#This Row],[felid of work]]="agriculture",Table1[[#This Row],[income]],0)</f>
        <v>0</v>
      </c>
      <c r="CA39" s="8">
        <f ca="1">IF(Table1[[#This Row],[felid of work]]="it",Table1[[#This Row],[income]],0)</f>
        <v>460330</v>
      </c>
      <c r="CB39" s="2"/>
      <c r="CC39" s="7">
        <f t="shared" ca="1" si="23"/>
        <v>1</v>
      </c>
      <c r="CD39" s="8"/>
      <c r="CE39" s="2"/>
      <c r="CF39" s="2">
        <f ca="1">IF(Table1[[#This Row],[net worth]]&gt;CG38,Table1[[#This Row],[age]],0)</f>
        <v>35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4:98">
      <c r="D40">
        <f t="shared" ca="1" si="0"/>
        <v>2</v>
      </c>
      <c r="E40" t="str">
        <f t="shared" ca="1" si="1"/>
        <v>women</v>
      </c>
      <c r="F40">
        <f t="shared" ca="1" si="2"/>
        <v>45</v>
      </c>
      <c r="G40">
        <f t="shared" ca="1" si="3"/>
        <v>3</v>
      </c>
      <c r="H40" t="str">
        <f t="shared" ca="1" si="4"/>
        <v>teaching</v>
      </c>
      <c r="I40">
        <f t="shared" ca="1" si="5"/>
        <v>6</v>
      </c>
      <c r="J40" t="str">
        <f t="shared" ca="1" si="6"/>
        <v>other</v>
      </c>
      <c r="K40">
        <f t="shared" ca="1" si="7"/>
        <v>1</v>
      </c>
      <c r="L40">
        <f t="shared" ca="1" si="8"/>
        <v>1</v>
      </c>
      <c r="M40">
        <f t="shared" ca="1" si="9"/>
        <v>552522</v>
      </c>
      <c r="N40">
        <f t="shared" ca="1" si="10"/>
        <v>14</v>
      </c>
      <c r="O40" t="str">
        <f t="shared" ca="1" si="11"/>
        <v>china</v>
      </c>
      <c r="P40">
        <f t="shared" ca="1" si="24"/>
        <v>2762610</v>
      </c>
      <c r="Q40">
        <f t="shared" ca="1" si="13"/>
        <v>2383015.2148784637</v>
      </c>
      <c r="R40">
        <f t="shared" ca="1" si="25"/>
        <v>361093.82368731842</v>
      </c>
      <c r="S40">
        <f t="shared" ca="1" si="15"/>
        <v>299936</v>
      </c>
      <c r="T40">
        <f t="shared" ca="1" si="26"/>
        <v>497455.27249632101</v>
      </c>
      <c r="U40">
        <f t="shared" ca="1" si="27"/>
        <v>394066.94063936255</v>
      </c>
      <c r="V40">
        <f t="shared" ca="1" si="28"/>
        <v>3517770.7643266809</v>
      </c>
      <c r="W40">
        <f t="shared" ca="1" si="29"/>
        <v>3044045.0385657819</v>
      </c>
      <c r="X40">
        <f t="shared" ca="1" si="30"/>
        <v>473725.72576089902</v>
      </c>
      <c r="Y40" s="2"/>
      <c r="Z40" s="7">
        <f ca="1">IF(Table1[[#This Row],[gender]]="men",1,0)</f>
        <v>0</v>
      </c>
      <c r="AA40" s="2">
        <f ca="1">IF(Table1[[#This Row],[gender]]="women",1,0)</f>
        <v>1</v>
      </c>
      <c r="AB40" s="2"/>
      <c r="AC40" s="2"/>
      <c r="AD40" s="8"/>
      <c r="AF40" s="7">
        <f ca="1">IF(Table1[[#This Row],[felid of work]]= "teaching",1,0)</f>
        <v>1</v>
      </c>
      <c r="AG40" s="2">
        <f ca="1">IF(Table1[[#This Row],[felid of work]]="agriculture",1,0)</f>
        <v>0</v>
      </c>
      <c r="AH40" s="12">
        <f ca="1">IF(Table1[[#This Row],[felid of work]]="general work",1,0)</f>
        <v>0</v>
      </c>
      <c r="AI40" s="12">
        <f ca="1">IF(Table1[[#This Row],[felid of work]]="construction",1,0)</f>
        <v>0</v>
      </c>
      <c r="AJ40" s="2">
        <f ca="1">IF(Table1[[#This Row],[felid of work]]="health",1,0)</f>
        <v>0</v>
      </c>
      <c r="AK40" s="2"/>
      <c r="AL40" s="2"/>
      <c r="AM40" s="2"/>
      <c r="AN40" s="2"/>
      <c r="AO40" s="2">
        <f ca="1">IF(Table1[[#This Row],[felid of work]]="it",1,0)</f>
        <v>0</v>
      </c>
      <c r="AP40" s="2"/>
      <c r="AQ40" s="2"/>
      <c r="AR40" s="2"/>
      <c r="AS40" s="2"/>
      <c r="AT40" s="2"/>
      <c r="AU40" s="2"/>
      <c r="AV40" s="8"/>
      <c r="AW40" s="2"/>
      <c r="AX40" s="21">
        <f t="shared" ca="1" si="21"/>
        <v>361093.82368731842</v>
      </c>
      <c r="AY40" s="2"/>
      <c r="AZ40" s="7">
        <f ca="1">IF(Table1[[#This Row],[value of the debts]]&gt;$BA$6,1,0)</f>
        <v>1</v>
      </c>
      <c r="BA40" s="2"/>
      <c r="BB40" s="2"/>
      <c r="BC40" s="8"/>
      <c r="BD40" s="24">
        <f ca="1">Table1[[#This Row],[mortage left]]/Table1[[#This Row],[value of house]]</f>
        <v>0.86259559433957878</v>
      </c>
      <c r="BE40" s="2">
        <f t="shared" ca="1" si="22"/>
        <v>0</v>
      </c>
      <c r="BF40" s="2"/>
      <c r="BG40" s="2"/>
      <c r="BH40" s="7">
        <f ca="1">IF(Table1[[#This Row],[area]]="america",Table1[[#This Row],[income]],0)</f>
        <v>0</v>
      </c>
      <c r="BI40" s="2">
        <f ca="1">IF(Table1[[#This Row],[area]]="anathapur",Table1[[#This Row],[income]],0)</f>
        <v>0</v>
      </c>
      <c r="BJ40" s="2">
        <f ca="1">IF(Table1[[#This Row],[area]]="banglore",Table1[[#This Row],[income]],0)</f>
        <v>0</v>
      </c>
      <c r="BK40" s="2">
        <f ca="1">IF(Table1[[#This Row],[area]]="chennai",Table1[[#This Row],[income]],0)</f>
        <v>0</v>
      </c>
      <c r="BL40" s="2">
        <f ca="1">IF(Table1[[#This Row],[area]]="china",Table1[[#This Row],[income]],0)</f>
        <v>552522</v>
      </c>
      <c r="BM40" s="2">
        <f ca="1">IF(Table1[[#This Row],[area]]="eluru",Table1[[#This Row],[income]],0)</f>
        <v>0</v>
      </c>
      <c r="BN40" s="2">
        <f ca="1">IF(Table1[[#This Row],[area]]="hanuman junction",Table1[[#This Row],[income]],0)</f>
        <v>0</v>
      </c>
      <c r="BO40" s="2">
        <f ca="1">IF(Table1[[#This Row],[area]]="hyderabad",Table1[[#This Row],[income]],0)</f>
        <v>0</v>
      </c>
      <c r="BP40" s="2">
        <f ca="1">IF(Table1[[#This Row],[area]]="japan",Table1[[#This Row],[income]],0)</f>
        <v>0</v>
      </c>
      <c r="BQ40" s="2">
        <f ca="1">IF(Table1[[#This Row],[area]]="srikakulam",Table1[[#This Row],[income]],0)</f>
        <v>0</v>
      </c>
      <c r="BR40" s="2">
        <f ca="1">IF(Table1[[#This Row],[area]]="tirupathi",Table1[[#This Row],[income]],0)</f>
        <v>0</v>
      </c>
      <c r="BS40" s="2">
        <f ca="1">IF(Table1[[#This Row],[area]]="vijayawada",Table1[[#This Row],[income]],0)</f>
        <v>0</v>
      </c>
      <c r="BT40" s="8">
        <f ca="1">IF(Table1[[#This Row],[area]]="vizag",Table1[[#This Row],[income]],0)</f>
        <v>0</v>
      </c>
      <c r="BU40" s="2"/>
      <c r="BV40" s="7">
        <f ca="1">IF(Table1[[#This Row],[felid of work]]="teaching",Table1[[#This Row],[income]],0)</f>
        <v>552522</v>
      </c>
      <c r="BW40" s="2">
        <f ca="1">IF(Table1[[#This Row],[felid of work]]="construction",Table1[[#This Row],[income]],0)</f>
        <v>0</v>
      </c>
      <c r="BX40" s="2">
        <f ca="1">IF(Table1[[#This Row],[felid of work]]="general work",Table1[[#This Row],[income]],0)</f>
        <v>0</v>
      </c>
      <c r="BY40" s="2">
        <f ca="1">IF(Table1[[#This Row],[felid of work]]="health",Table1[[#This Row],[income]],0)</f>
        <v>0</v>
      </c>
      <c r="BZ40" s="2">
        <f ca="1">IF(Table1[[#This Row],[felid of work]]="agriculture",Table1[[#This Row],[income]],0)</f>
        <v>0</v>
      </c>
      <c r="CA40" s="8">
        <f ca="1">IF(Table1[[#This Row],[felid of work]]="it",Table1[[#This Row],[income]],0)</f>
        <v>0</v>
      </c>
      <c r="CB40" s="2"/>
      <c r="CC40" s="7">
        <f t="shared" ca="1" si="23"/>
        <v>1</v>
      </c>
      <c r="CD40" s="8"/>
      <c r="CE40" s="2"/>
      <c r="CF40" s="2">
        <f ca="1">IF(Table1[[#This Row],[net worth]]&gt;CG39,Table1[[#This Row],[age]],0)</f>
        <v>45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4:98">
      <c r="D41">
        <f t="shared" ca="1" si="0"/>
        <v>2</v>
      </c>
      <c r="E41" t="str">
        <f t="shared" ca="1" si="1"/>
        <v>women</v>
      </c>
      <c r="F41">
        <f t="shared" ca="1" si="2"/>
        <v>28</v>
      </c>
      <c r="G41">
        <f t="shared" ca="1" si="3"/>
        <v>6</v>
      </c>
      <c r="H41" t="str">
        <f t="shared" ca="1" si="4"/>
        <v>agriculture</v>
      </c>
      <c r="I41">
        <f t="shared" ca="1" si="5"/>
        <v>4</v>
      </c>
      <c r="J41" t="str">
        <f t="shared" ca="1" si="6"/>
        <v>techincal</v>
      </c>
      <c r="K41">
        <f t="shared" ca="1" si="7"/>
        <v>3</v>
      </c>
      <c r="L41">
        <f t="shared" ca="1" si="8"/>
        <v>1</v>
      </c>
      <c r="M41">
        <f t="shared" ca="1" si="9"/>
        <v>685987</v>
      </c>
      <c r="N41">
        <f t="shared" ca="1" si="10"/>
        <v>1</v>
      </c>
      <c r="O41" t="str">
        <f t="shared" ca="1" si="11"/>
        <v>eluru</v>
      </c>
      <c r="P41">
        <f t="shared" ca="1" si="24"/>
        <v>3429935</v>
      </c>
      <c r="Q41">
        <f t="shared" ca="1" si="13"/>
        <v>997174.68253598653</v>
      </c>
      <c r="R41">
        <f t="shared" ca="1" si="25"/>
        <v>293092.71198862576</v>
      </c>
      <c r="S41">
        <f t="shared" ca="1" si="15"/>
        <v>63908</v>
      </c>
      <c r="T41">
        <f t="shared" ca="1" si="26"/>
        <v>377140.23252721422</v>
      </c>
      <c r="U41">
        <f t="shared" ca="1" si="27"/>
        <v>546830.80859756446</v>
      </c>
      <c r="V41">
        <f t="shared" ca="1" si="28"/>
        <v>4269858.5205861898</v>
      </c>
      <c r="W41">
        <f t="shared" ca="1" si="29"/>
        <v>1354175.3945246122</v>
      </c>
      <c r="X41">
        <f t="shared" ca="1" si="30"/>
        <v>2915683.1260615773</v>
      </c>
      <c r="Y41" s="2"/>
      <c r="Z41" s="7">
        <f ca="1">IF(Table1[[#This Row],[gender]]="men",1,0)</f>
        <v>0</v>
      </c>
      <c r="AA41" s="2">
        <f ca="1">IF(Table1[[#This Row],[gender]]="women",1,0)</f>
        <v>1</v>
      </c>
      <c r="AB41" s="2"/>
      <c r="AC41" s="2"/>
      <c r="AD41" s="8"/>
      <c r="AF41" s="7">
        <f ca="1">IF(Table1[[#This Row],[felid of work]]= "teaching",1,0)</f>
        <v>0</v>
      </c>
      <c r="AG41" s="2">
        <f ca="1">IF(Table1[[#This Row],[felid of work]]="agriculture",1,0)</f>
        <v>1</v>
      </c>
      <c r="AH41" s="12">
        <f ca="1">IF(Table1[[#This Row],[felid of work]]="general work",1,0)</f>
        <v>0</v>
      </c>
      <c r="AI41" s="12">
        <f ca="1">IF(Table1[[#This Row],[felid of work]]="construction",1,0)</f>
        <v>0</v>
      </c>
      <c r="AJ41" s="2">
        <f ca="1">IF(Table1[[#This Row],[felid of work]]="health",1,0)</f>
        <v>0</v>
      </c>
      <c r="AK41" s="2"/>
      <c r="AL41" s="2"/>
      <c r="AM41" s="2"/>
      <c r="AN41" s="2"/>
      <c r="AO41" s="2">
        <f ca="1">IF(Table1[[#This Row],[felid of work]]="it",1,0)</f>
        <v>0</v>
      </c>
      <c r="AP41" s="2"/>
      <c r="AQ41" s="2"/>
      <c r="AR41" s="2"/>
      <c r="AS41" s="2"/>
      <c r="AT41" s="2"/>
      <c r="AU41" s="2"/>
      <c r="AV41" s="8"/>
      <c r="AW41" s="2"/>
      <c r="AX41" s="21">
        <f t="shared" ca="1" si="21"/>
        <v>293092.71198862576</v>
      </c>
      <c r="AY41" s="2"/>
      <c r="AZ41" s="7">
        <f ca="1">IF(Table1[[#This Row],[value of the debts]]&gt;$BA$6,1,0)</f>
        <v>1</v>
      </c>
      <c r="BA41" s="2"/>
      <c r="BB41" s="2"/>
      <c r="BC41" s="8"/>
      <c r="BD41" s="24">
        <f ca="1">Table1[[#This Row],[mortage left]]/Table1[[#This Row],[value of house]]</f>
        <v>0.29072699119254053</v>
      </c>
      <c r="BE41" s="2">
        <f t="shared" ca="1" si="22"/>
        <v>1</v>
      </c>
      <c r="BF41" s="2"/>
      <c r="BG41" s="2"/>
      <c r="BH41" s="7">
        <f ca="1">IF(Table1[[#This Row],[area]]="america",Table1[[#This Row],[income]],0)</f>
        <v>0</v>
      </c>
      <c r="BI41" s="2">
        <f ca="1">IF(Table1[[#This Row],[area]]="anathapur",Table1[[#This Row],[income]],0)</f>
        <v>0</v>
      </c>
      <c r="BJ41" s="2">
        <f ca="1">IF(Table1[[#This Row],[area]]="banglore",Table1[[#This Row],[income]],0)</f>
        <v>0</v>
      </c>
      <c r="BK41" s="2">
        <f ca="1">IF(Table1[[#This Row],[area]]="chennai",Table1[[#This Row],[income]],0)</f>
        <v>0</v>
      </c>
      <c r="BL41" s="2">
        <f ca="1">IF(Table1[[#This Row],[area]]="china",Table1[[#This Row],[income]],0)</f>
        <v>0</v>
      </c>
      <c r="BM41" s="2">
        <f ca="1">IF(Table1[[#This Row],[area]]="eluru",Table1[[#This Row],[income]],0)</f>
        <v>685987</v>
      </c>
      <c r="BN41" s="2">
        <f ca="1">IF(Table1[[#This Row],[area]]="hanuman junction",Table1[[#This Row],[income]],0)</f>
        <v>0</v>
      </c>
      <c r="BO41" s="2">
        <f ca="1">IF(Table1[[#This Row],[area]]="hyderabad",Table1[[#This Row],[income]],0)</f>
        <v>0</v>
      </c>
      <c r="BP41" s="2">
        <f ca="1">IF(Table1[[#This Row],[area]]="japan",Table1[[#This Row],[income]],0)</f>
        <v>0</v>
      </c>
      <c r="BQ41" s="2">
        <f ca="1">IF(Table1[[#This Row],[area]]="srikakulam",Table1[[#This Row],[income]],0)</f>
        <v>0</v>
      </c>
      <c r="BR41" s="2">
        <f ca="1">IF(Table1[[#This Row],[area]]="tirupathi",Table1[[#This Row],[income]],0)</f>
        <v>0</v>
      </c>
      <c r="BS41" s="2">
        <f ca="1">IF(Table1[[#This Row],[area]]="vijayawada",Table1[[#This Row],[income]],0)</f>
        <v>0</v>
      </c>
      <c r="BT41" s="8">
        <f ca="1">IF(Table1[[#This Row],[area]]="vizag",Table1[[#This Row],[income]],0)</f>
        <v>0</v>
      </c>
      <c r="BU41" s="2"/>
      <c r="BV41" s="7">
        <f ca="1">IF(Table1[[#This Row],[felid of work]]="teaching",Table1[[#This Row],[income]],0)</f>
        <v>0</v>
      </c>
      <c r="BW41" s="2">
        <f ca="1">IF(Table1[[#This Row],[felid of work]]="construction",Table1[[#This Row],[income]],0)</f>
        <v>0</v>
      </c>
      <c r="BX41" s="2">
        <f ca="1">IF(Table1[[#This Row],[felid of work]]="general work",Table1[[#This Row],[income]],0)</f>
        <v>0</v>
      </c>
      <c r="BY41" s="2">
        <f ca="1">IF(Table1[[#This Row],[felid of work]]="health",Table1[[#This Row],[income]],0)</f>
        <v>0</v>
      </c>
      <c r="BZ41" s="2">
        <f ca="1">IF(Table1[[#This Row],[felid of work]]="agriculture",Table1[[#This Row],[income]],0)</f>
        <v>685987</v>
      </c>
      <c r="CA41" s="8">
        <f ca="1">IF(Table1[[#This Row],[felid of work]]="it",Table1[[#This Row],[income]],0)</f>
        <v>0</v>
      </c>
      <c r="CB41" s="2"/>
      <c r="CC41" s="7">
        <f t="shared" ca="1" si="23"/>
        <v>1</v>
      </c>
      <c r="CD41" s="8"/>
      <c r="CE41" s="2"/>
      <c r="CF41" s="2">
        <f ca="1">IF(Table1[[#This Row],[net worth]]&gt;CG40,Table1[[#This Row],[age]],0)</f>
        <v>28</v>
      </c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4:98">
      <c r="D42">
        <f t="shared" ca="1" si="0"/>
        <v>1</v>
      </c>
      <c r="E42" t="str">
        <f t="shared" ca="1" si="1"/>
        <v>men</v>
      </c>
      <c r="F42">
        <f t="shared" ca="1" si="2"/>
        <v>35</v>
      </c>
      <c r="G42">
        <f t="shared" ca="1" si="3"/>
        <v>3</v>
      </c>
      <c r="H42" t="str">
        <f t="shared" ca="1" si="4"/>
        <v>teaching</v>
      </c>
      <c r="I42">
        <f t="shared" ca="1" si="5"/>
        <v>5</v>
      </c>
      <c r="J42" t="str">
        <f t="shared" ca="1" si="6"/>
        <v>other</v>
      </c>
      <c r="K42">
        <f t="shared" ca="1" si="7"/>
        <v>4</v>
      </c>
      <c r="L42">
        <f t="shared" ca="1" si="8"/>
        <v>1</v>
      </c>
      <c r="M42">
        <f t="shared" ca="1" si="9"/>
        <v>490589</v>
      </c>
      <c r="N42">
        <f t="shared" ca="1" si="10"/>
        <v>10</v>
      </c>
      <c r="O42" t="str">
        <f t="shared" ca="1" si="11"/>
        <v>hyderabad</v>
      </c>
      <c r="P42">
        <f t="shared" ca="1" si="24"/>
        <v>2452945</v>
      </c>
      <c r="Q42">
        <f t="shared" ca="1" si="13"/>
        <v>834138.47765191272</v>
      </c>
      <c r="R42">
        <f t="shared" ca="1" si="25"/>
        <v>389724.38381054759</v>
      </c>
      <c r="S42">
        <f t="shared" ca="1" si="15"/>
        <v>384670</v>
      </c>
      <c r="T42">
        <f t="shared" ca="1" si="26"/>
        <v>592186.84607663949</v>
      </c>
      <c r="U42">
        <f t="shared" ca="1" si="27"/>
        <v>150905.33861506591</v>
      </c>
      <c r="V42">
        <f t="shared" ca="1" si="28"/>
        <v>2993574.7224256136</v>
      </c>
      <c r="W42">
        <f t="shared" ca="1" si="29"/>
        <v>1608532.8614624604</v>
      </c>
      <c r="X42">
        <f t="shared" ca="1" si="30"/>
        <v>1385041.8609631532</v>
      </c>
      <c r="Y42" s="2"/>
      <c r="Z42" s="7">
        <f ca="1">IF(Table1[[#This Row],[gender]]="men",1,0)</f>
        <v>1</v>
      </c>
      <c r="AA42" s="2">
        <f ca="1">IF(Table1[[#This Row],[gender]]="women",1,0)</f>
        <v>0</v>
      </c>
      <c r="AB42" s="2"/>
      <c r="AC42" s="2"/>
      <c r="AD42" s="8"/>
      <c r="AF42" s="7">
        <f ca="1">IF(Table1[[#This Row],[felid of work]]= "teaching",1,0)</f>
        <v>1</v>
      </c>
      <c r="AG42" s="2">
        <f ca="1">IF(Table1[[#This Row],[felid of work]]="agriculture",1,0)</f>
        <v>0</v>
      </c>
      <c r="AH42" s="12">
        <f ca="1">IF(Table1[[#This Row],[felid of work]]="general work",1,0)</f>
        <v>0</v>
      </c>
      <c r="AI42" s="12">
        <f ca="1">IF(Table1[[#This Row],[felid of work]]="construction",1,0)</f>
        <v>0</v>
      </c>
      <c r="AJ42" s="2">
        <f ca="1">IF(Table1[[#This Row],[felid of work]]="health",1,0)</f>
        <v>0</v>
      </c>
      <c r="AK42" s="2"/>
      <c r="AL42" s="2"/>
      <c r="AM42" s="2"/>
      <c r="AN42" s="2"/>
      <c r="AO42" s="2">
        <f ca="1">IF(Table1[[#This Row],[felid of work]]="it",1,0)</f>
        <v>0</v>
      </c>
      <c r="AP42" s="2"/>
      <c r="AQ42" s="2"/>
      <c r="AR42" s="2"/>
      <c r="AS42" s="2"/>
      <c r="AT42" s="2"/>
      <c r="AU42" s="2"/>
      <c r="AV42" s="8"/>
      <c r="AW42" s="2"/>
      <c r="AX42" s="21">
        <f t="shared" ca="1" si="21"/>
        <v>389724.38381054759</v>
      </c>
      <c r="AY42" s="2"/>
      <c r="AZ42" s="7">
        <f ca="1">IF(Table1[[#This Row],[value of the debts]]&gt;$BA$6,1,0)</f>
        <v>1</v>
      </c>
      <c r="BA42" s="2"/>
      <c r="BB42" s="2"/>
      <c r="BC42" s="8"/>
      <c r="BD42" s="24">
        <f ca="1">Table1[[#This Row],[mortage left]]/Table1[[#This Row],[value of house]]</f>
        <v>0.34005592365581483</v>
      </c>
      <c r="BE42" s="2">
        <f t="shared" ca="1" si="22"/>
        <v>0</v>
      </c>
      <c r="BF42" s="2"/>
      <c r="BG42" s="2"/>
      <c r="BH42" s="7">
        <f ca="1">IF(Table1[[#This Row],[area]]="america",Table1[[#This Row],[income]],0)</f>
        <v>0</v>
      </c>
      <c r="BI42" s="2">
        <f ca="1">IF(Table1[[#This Row],[area]]="anathapur",Table1[[#This Row],[income]],0)</f>
        <v>0</v>
      </c>
      <c r="BJ42" s="2">
        <f ca="1">IF(Table1[[#This Row],[area]]="banglore",Table1[[#This Row],[income]],0)</f>
        <v>0</v>
      </c>
      <c r="BK42" s="2">
        <f ca="1">IF(Table1[[#This Row],[area]]="chennai",Table1[[#This Row],[income]],0)</f>
        <v>0</v>
      </c>
      <c r="BL42" s="2">
        <f ca="1">IF(Table1[[#This Row],[area]]="china",Table1[[#This Row],[income]],0)</f>
        <v>0</v>
      </c>
      <c r="BM42" s="2">
        <f ca="1">IF(Table1[[#This Row],[area]]="eluru",Table1[[#This Row],[income]],0)</f>
        <v>0</v>
      </c>
      <c r="BN42" s="2">
        <f ca="1">IF(Table1[[#This Row],[area]]="hanuman junction",Table1[[#This Row],[income]],0)</f>
        <v>0</v>
      </c>
      <c r="BO42" s="2">
        <f ca="1">IF(Table1[[#This Row],[area]]="hyderabad",Table1[[#This Row],[income]],0)</f>
        <v>490589</v>
      </c>
      <c r="BP42" s="2">
        <f ca="1">IF(Table1[[#This Row],[area]]="japan",Table1[[#This Row],[income]],0)</f>
        <v>0</v>
      </c>
      <c r="BQ42" s="2">
        <f ca="1">IF(Table1[[#This Row],[area]]="srikakulam",Table1[[#This Row],[income]],0)</f>
        <v>0</v>
      </c>
      <c r="BR42" s="2">
        <f ca="1">IF(Table1[[#This Row],[area]]="tirupathi",Table1[[#This Row],[income]],0)</f>
        <v>0</v>
      </c>
      <c r="BS42" s="2">
        <f ca="1">IF(Table1[[#This Row],[area]]="vijayawada",Table1[[#This Row],[income]],0)</f>
        <v>0</v>
      </c>
      <c r="BT42" s="8">
        <f ca="1">IF(Table1[[#This Row],[area]]="vizag",Table1[[#This Row],[income]],0)</f>
        <v>0</v>
      </c>
      <c r="BU42" s="2"/>
      <c r="BV42" s="7">
        <f ca="1">IF(Table1[[#This Row],[felid of work]]="teaching",Table1[[#This Row],[income]],0)</f>
        <v>490589</v>
      </c>
      <c r="BW42" s="2">
        <f ca="1">IF(Table1[[#This Row],[felid of work]]="construction",Table1[[#This Row],[income]],0)</f>
        <v>0</v>
      </c>
      <c r="BX42" s="2">
        <f ca="1">IF(Table1[[#This Row],[felid of work]]="general work",Table1[[#This Row],[income]],0)</f>
        <v>0</v>
      </c>
      <c r="BY42" s="2">
        <f ca="1">IF(Table1[[#This Row],[felid of work]]="health",Table1[[#This Row],[income]],0)</f>
        <v>0</v>
      </c>
      <c r="BZ42" s="2">
        <f ca="1">IF(Table1[[#This Row],[felid of work]]="agriculture",Table1[[#This Row],[income]],0)</f>
        <v>0</v>
      </c>
      <c r="CA42" s="8">
        <f ca="1">IF(Table1[[#This Row],[felid of work]]="it",Table1[[#This Row],[income]],0)</f>
        <v>0</v>
      </c>
      <c r="CB42" s="2"/>
      <c r="CC42" s="7">
        <f t="shared" ca="1" si="23"/>
        <v>1</v>
      </c>
      <c r="CD42" s="8"/>
      <c r="CE42" s="2"/>
      <c r="CF42" s="2">
        <f ca="1">IF(Table1[[#This Row],[net worth]]&gt;CG41,Table1[[#This Row],[age]],0)</f>
        <v>35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4:98">
      <c r="D43">
        <f t="shared" ca="1" si="0"/>
        <v>2</v>
      </c>
      <c r="E43" t="str">
        <f t="shared" ca="1" si="1"/>
        <v>women</v>
      </c>
      <c r="F43">
        <f t="shared" ca="1" si="2"/>
        <v>35</v>
      </c>
      <c r="G43">
        <f t="shared" ca="1" si="3"/>
        <v>4</v>
      </c>
      <c r="H43" t="str">
        <f t="shared" ca="1" si="4"/>
        <v>it</v>
      </c>
      <c r="I43">
        <f t="shared" ca="1" si="5"/>
        <v>5</v>
      </c>
      <c r="J43" t="str">
        <f t="shared" ca="1" si="6"/>
        <v>other</v>
      </c>
      <c r="K43">
        <f t="shared" ca="1" si="7"/>
        <v>1</v>
      </c>
      <c r="L43">
        <f t="shared" ca="1" si="8"/>
        <v>2</v>
      </c>
      <c r="M43">
        <f t="shared" ca="1" si="9"/>
        <v>747587</v>
      </c>
      <c r="N43">
        <f t="shared" ca="1" si="10"/>
        <v>4</v>
      </c>
      <c r="O43" t="str">
        <f t="shared" ca="1" si="11"/>
        <v>vizag</v>
      </c>
      <c r="P43">
        <f t="shared" ca="1" si="24"/>
        <v>2242761</v>
      </c>
      <c r="Q43">
        <f t="shared" ca="1" si="13"/>
        <v>1338331.4847159549</v>
      </c>
      <c r="R43">
        <f t="shared" ca="1" si="25"/>
        <v>100203.2186645429</v>
      </c>
      <c r="S43">
        <f t="shared" ca="1" si="15"/>
        <v>40403</v>
      </c>
      <c r="T43">
        <f t="shared" ca="1" si="26"/>
        <v>1177455.3645180317</v>
      </c>
      <c r="U43">
        <f t="shared" ca="1" si="27"/>
        <v>112442.33508292254</v>
      </c>
      <c r="V43">
        <f t="shared" ca="1" si="28"/>
        <v>2455406.5537474654</v>
      </c>
      <c r="W43">
        <f t="shared" ca="1" si="29"/>
        <v>1478937.7033804979</v>
      </c>
      <c r="X43">
        <f t="shared" ca="1" si="30"/>
        <v>976468.8503669675</v>
      </c>
      <c r="Y43" s="2"/>
      <c r="Z43" s="7">
        <f ca="1">IF(Table1[[#This Row],[gender]]="men",1,0)</f>
        <v>0</v>
      </c>
      <c r="AA43" s="2">
        <f ca="1">IF(Table1[[#This Row],[gender]]="women",1,0)</f>
        <v>1</v>
      </c>
      <c r="AB43" s="2"/>
      <c r="AC43" s="2"/>
      <c r="AD43" s="8"/>
      <c r="AF43" s="7">
        <f ca="1">IF(Table1[[#This Row],[felid of work]]= "teaching",1,0)</f>
        <v>0</v>
      </c>
      <c r="AG43" s="2">
        <f ca="1">IF(Table1[[#This Row],[felid of work]]="agriculture",1,0)</f>
        <v>0</v>
      </c>
      <c r="AH43" s="12">
        <f ca="1">IF(Table1[[#This Row],[felid of work]]="general work",1,0)</f>
        <v>0</v>
      </c>
      <c r="AI43" s="12">
        <f ca="1">IF(Table1[[#This Row],[felid of work]]="construction",1,0)</f>
        <v>0</v>
      </c>
      <c r="AJ43" s="2">
        <f ca="1">IF(Table1[[#This Row],[felid of work]]="health",1,0)</f>
        <v>0</v>
      </c>
      <c r="AK43" s="2"/>
      <c r="AL43" s="2"/>
      <c r="AM43" s="2"/>
      <c r="AN43" s="2"/>
      <c r="AO43" s="2">
        <f ca="1">IF(Table1[[#This Row],[felid of work]]="it",1,0)</f>
        <v>1</v>
      </c>
      <c r="AP43" s="2"/>
      <c r="AQ43" s="2"/>
      <c r="AR43" s="2"/>
      <c r="AS43" s="2"/>
      <c r="AT43" s="2"/>
      <c r="AU43" s="2"/>
      <c r="AV43" s="8"/>
      <c r="AW43" s="2"/>
      <c r="AX43" s="21">
        <f t="shared" ca="1" si="21"/>
        <v>50101.609332271451</v>
      </c>
      <c r="AY43" s="2"/>
      <c r="AZ43" s="7">
        <f ca="1">IF(Table1[[#This Row],[value of the debts]]&gt;$BA$6,1,0)</f>
        <v>1</v>
      </c>
      <c r="BA43" s="2"/>
      <c r="BB43" s="2"/>
      <c r="BC43" s="8"/>
      <c r="BD43" s="24">
        <f ca="1">Table1[[#This Row],[mortage left]]/Table1[[#This Row],[value of house]]</f>
        <v>0.59673388502651636</v>
      </c>
      <c r="BE43" s="2">
        <f t="shared" ca="1" si="22"/>
        <v>0</v>
      </c>
      <c r="BF43" s="2"/>
      <c r="BG43" s="2"/>
      <c r="BH43" s="7">
        <f ca="1">IF(Table1[[#This Row],[area]]="america",Table1[[#This Row],[income]],0)</f>
        <v>0</v>
      </c>
      <c r="BI43" s="2">
        <f ca="1">IF(Table1[[#This Row],[area]]="anathapur",Table1[[#This Row],[income]],0)</f>
        <v>0</v>
      </c>
      <c r="BJ43" s="2">
        <f ca="1">IF(Table1[[#This Row],[area]]="banglore",Table1[[#This Row],[income]],0)</f>
        <v>0</v>
      </c>
      <c r="BK43" s="2">
        <f ca="1">IF(Table1[[#This Row],[area]]="chennai",Table1[[#This Row],[income]],0)</f>
        <v>0</v>
      </c>
      <c r="BL43" s="2">
        <f ca="1">IF(Table1[[#This Row],[area]]="china",Table1[[#This Row],[income]],0)</f>
        <v>0</v>
      </c>
      <c r="BM43" s="2">
        <f ca="1">IF(Table1[[#This Row],[area]]="eluru",Table1[[#This Row],[income]],0)</f>
        <v>0</v>
      </c>
      <c r="BN43" s="2">
        <f ca="1">IF(Table1[[#This Row],[area]]="hanuman junction",Table1[[#This Row],[income]],0)</f>
        <v>0</v>
      </c>
      <c r="BO43" s="2">
        <f ca="1">IF(Table1[[#This Row],[area]]="hyderabad",Table1[[#This Row],[income]],0)</f>
        <v>0</v>
      </c>
      <c r="BP43" s="2">
        <f ca="1">IF(Table1[[#This Row],[area]]="japan",Table1[[#This Row],[income]],0)</f>
        <v>0</v>
      </c>
      <c r="BQ43" s="2">
        <f ca="1">IF(Table1[[#This Row],[area]]="srikakulam",Table1[[#This Row],[income]],0)</f>
        <v>0</v>
      </c>
      <c r="BR43" s="2">
        <f ca="1">IF(Table1[[#This Row],[area]]="tirupathi",Table1[[#This Row],[income]],0)</f>
        <v>0</v>
      </c>
      <c r="BS43" s="2">
        <f ca="1">IF(Table1[[#This Row],[area]]="vijayawada",Table1[[#This Row],[income]],0)</f>
        <v>0</v>
      </c>
      <c r="BT43" s="8">
        <f ca="1">IF(Table1[[#This Row],[area]]="vizag",Table1[[#This Row],[income]],0)</f>
        <v>747587</v>
      </c>
      <c r="BU43" s="2"/>
      <c r="BV43" s="7">
        <f ca="1">IF(Table1[[#This Row],[felid of work]]="teaching",Table1[[#This Row],[income]],0)</f>
        <v>0</v>
      </c>
      <c r="BW43" s="2">
        <f ca="1">IF(Table1[[#This Row],[felid of work]]="construction",Table1[[#This Row],[income]],0)</f>
        <v>0</v>
      </c>
      <c r="BX43" s="2">
        <f ca="1">IF(Table1[[#This Row],[felid of work]]="general work",Table1[[#This Row],[income]],0)</f>
        <v>0</v>
      </c>
      <c r="BY43" s="2">
        <f ca="1">IF(Table1[[#This Row],[felid of work]]="health",Table1[[#This Row],[income]],0)</f>
        <v>0</v>
      </c>
      <c r="BZ43" s="2">
        <f ca="1">IF(Table1[[#This Row],[felid of work]]="agriculture",Table1[[#This Row],[income]],0)</f>
        <v>0</v>
      </c>
      <c r="CA43" s="8">
        <f ca="1">IF(Table1[[#This Row],[felid of work]]="it",Table1[[#This Row],[income]],0)</f>
        <v>747587</v>
      </c>
      <c r="CB43" s="2"/>
      <c r="CC43" s="7">
        <f t="shared" ca="1" si="23"/>
        <v>1</v>
      </c>
      <c r="CD43" s="8"/>
      <c r="CE43" s="2"/>
      <c r="CF43" s="2">
        <f ca="1">IF(Table1[[#This Row],[net worth]]&gt;CG42,Table1[[#This Row],[age]],0)</f>
        <v>35</v>
      </c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4:98">
      <c r="D44">
        <f t="shared" ca="1" si="0"/>
        <v>2</v>
      </c>
      <c r="E44" t="str">
        <f t="shared" ca="1" si="1"/>
        <v>women</v>
      </c>
      <c r="F44">
        <f t="shared" ca="1" si="2"/>
        <v>45</v>
      </c>
      <c r="G44">
        <f t="shared" ca="1" si="3"/>
        <v>6</v>
      </c>
      <c r="H44" t="str">
        <f t="shared" ca="1" si="4"/>
        <v>agriculture</v>
      </c>
      <c r="I44">
        <f t="shared" ca="1" si="5"/>
        <v>6</v>
      </c>
      <c r="J44" t="str">
        <f t="shared" ca="1" si="6"/>
        <v>other</v>
      </c>
      <c r="K44">
        <f t="shared" ca="1" si="7"/>
        <v>3</v>
      </c>
      <c r="L44">
        <f t="shared" ca="1" si="8"/>
        <v>2</v>
      </c>
      <c r="M44">
        <f t="shared" ca="1" si="9"/>
        <v>920225</v>
      </c>
      <c r="N44">
        <f t="shared" ca="1" si="10"/>
        <v>5</v>
      </c>
      <c r="O44" t="str">
        <f t="shared" ca="1" si="11"/>
        <v>srikakulam</v>
      </c>
      <c r="P44">
        <f t="shared" ca="1" si="24"/>
        <v>5521350</v>
      </c>
      <c r="Q44">
        <f t="shared" ca="1" si="13"/>
        <v>5048846.1020966219</v>
      </c>
      <c r="R44">
        <f t="shared" ca="1" si="25"/>
        <v>1105245.4932914148</v>
      </c>
      <c r="S44">
        <f t="shared" ca="1" si="15"/>
        <v>440505</v>
      </c>
      <c r="T44">
        <f t="shared" ca="1" si="26"/>
        <v>847320.05213760154</v>
      </c>
      <c r="U44">
        <f t="shared" ca="1" si="27"/>
        <v>498414.26265484886</v>
      </c>
      <c r="V44">
        <f t="shared" ca="1" si="28"/>
        <v>7125009.7559462637</v>
      </c>
      <c r="W44">
        <f t="shared" ca="1" si="29"/>
        <v>6594596.5953880362</v>
      </c>
      <c r="X44">
        <f t="shared" ca="1" si="30"/>
        <v>530413.16055822745</v>
      </c>
      <c r="Y44" s="2"/>
      <c r="Z44" s="7">
        <f ca="1">IF(Table1[[#This Row],[gender]]="men",1,0)</f>
        <v>0</v>
      </c>
      <c r="AA44" s="2">
        <f ca="1">IF(Table1[[#This Row],[gender]]="women",1,0)</f>
        <v>1</v>
      </c>
      <c r="AB44" s="2"/>
      <c r="AC44" s="2"/>
      <c r="AD44" s="8"/>
      <c r="AF44" s="7">
        <f ca="1">IF(Table1[[#This Row],[felid of work]]= "teaching",1,0)</f>
        <v>0</v>
      </c>
      <c r="AG44" s="2">
        <f ca="1">IF(Table1[[#This Row],[felid of work]]="agriculture",1,0)</f>
        <v>1</v>
      </c>
      <c r="AH44" s="12">
        <f ca="1">IF(Table1[[#This Row],[felid of work]]="general work",1,0)</f>
        <v>0</v>
      </c>
      <c r="AI44" s="12">
        <f ca="1">IF(Table1[[#This Row],[felid of work]]="construction",1,0)</f>
        <v>0</v>
      </c>
      <c r="AJ44" s="2">
        <f ca="1">IF(Table1[[#This Row],[felid of work]]="health",1,0)</f>
        <v>0</v>
      </c>
      <c r="AK44" s="2"/>
      <c r="AL44" s="2"/>
      <c r="AM44" s="2"/>
      <c r="AN44" s="2"/>
      <c r="AO44" s="2">
        <f ca="1">IF(Table1[[#This Row],[felid of work]]="it",1,0)</f>
        <v>0</v>
      </c>
      <c r="AP44" s="2"/>
      <c r="AQ44" s="2"/>
      <c r="AR44" s="2"/>
      <c r="AS44" s="2"/>
      <c r="AT44" s="2"/>
      <c r="AU44" s="2"/>
      <c r="AV44" s="8"/>
      <c r="AW44" s="2"/>
      <c r="AX44" s="21">
        <f t="shared" ca="1" si="21"/>
        <v>552622.7466457074</v>
      </c>
      <c r="AY44" s="2"/>
      <c r="AZ44" s="7">
        <f ca="1">IF(Table1[[#This Row],[value of the debts]]&gt;$BA$6,1,0)</f>
        <v>1</v>
      </c>
      <c r="BA44" s="2"/>
      <c r="BB44" s="2"/>
      <c r="BC44" s="8"/>
      <c r="BD44" s="24">
        <f ca="1">Table1[[#This Row],[mortage left]]/Table1[[#This Row],[value of house]]</f>
        <v>0.91442239707619</v>
      </c>
      <c r="BE44" s="2">
        <f t="shared" ca="1" si="22"/>
        <v>0</v>
      </c>
      <c r="BF44" s="2"/>
      <c r="BG44" s="2"/>
      <c r="BH44" s="7">
        <f ca="1">IF(Table1[[#This Row],[area]]="america",Table1[[#This Row],[income]],0)</f>
        <v>0</v>
      </c>
      <c r="BI44" s="2">
        <f ca="1">IF(Table1[[#This Row],[area]]="anathapur",Table1[[#This Row],[income]],0)</f>
        <v>0</v>
      </c>
      <c r="BJ44" s="2">
        <f ca="1">IF(Table1[[#This Row],[area]]="banglore",Table1[[#This Row],[income]],0)</f>
        <v>0</v>
      </c>
      <c r="BK44" s="2">
        <f ca="1">IF(Table1[[#This Row],[area]]="chennai",Table1[[#This Row],[income]],0)</f>
        <v>0</v>
      </c>
      <c r="BL44" s="2">
        <f ca="1">IF(Table1[[#This Row],[area]]="china",Table1[[#This Row],[income]],0)</f>
        <v>0</v>
      </c>
      <c r="BM44" s="2">
        <f ca="1">IF(Table1[[#This Row],[area]]="eluru",Table1[[#This Row],[income]],0)</f>
        <v>0</v>
      </c>
      <c r="BN44" s="2">
        <f ca="1">IF(Table1[[#This Row],[area]]="hanuman junction",Table1[[#This Row],[income]],0)</f>
        <v>0</v>
      </c>
      <c r="BO44" s="2">
        <f ca="1">IF(Table1[[#This Row],[area]]="hyderabad",Table1[[#This Row],[income]],0)</f>
        <v>0</v>
      </c>
      <c r="BP44" s="2">
        <f ca="1">IF(Table1[[#This Row],[area]]="japan",Table1[[#This Row],[income]],0)</f>
        <v>0</v>
      </c>
      <c r="BQ44" s="2">
        <f ca="1">IF(Table1[[#This Row],[area]]="srikakulam",Table1[[#This Row],[income]],0)</f>
        <v>920225</v>
      </c>
      <c r="BR44" s="2">
        <f ca="1">IF(Table1[[#This Row],[area]]="tirupathi",Table1[[#This Row],[income]],0)</f>
        <v>0</v>
      </c>
      <c r="BS44" s="2">
        <f ca="1">IF(Table1[[#This Row],[area]]="vijayawada",Table1[[#This Row],[income]],0)</f>
        <v>0</v>
      </c>
      <c r="BT44" s="8">
        <f ca="1">IF(Table1[[#This Row],[area]]="vizag",Table1[[#This Row],[income]],0)</f>
        <v>0</v>
      </c>
      <c r="BU44" s="2"/>
      <c r="BV44" s="7">
        <f ca="1">IF(Table1[[#This Row],[felid of work]]="teaching",Table1[[#This Row],[income]],0)</f>
        <v>0</v>
      </c>
      <c r="BW44" s="2">
        <f ca="1">IF(Table1[[#This Row],[felid of work]]="construction",Table1[[#This Row],[income]],0)</f>
        <v>0</v>
      </c>
      <c r="BX44" s="2">
        <f ca="1">IF(Table1[[#This Row],[felid of work]]="general work",Table1[[#This Row],[income]],0)</f>
        <v>0</v>
      </c>
      <c r="BY44" s="2">
        <f ca="1">IF(Table1[[#This Row],[felid of work]]="health",Table1[[#This Row],[income]],0)</f>
        <v>0</v>
      </c>
      <c r="BZ44" s="2">
        <f ca="1">IF(Table1[[#This Row],[felid of work]]="agriculture",Table1[[#This Row],[income]],0)</f>
        <v>920225</v>
      </c>
      <c r="CA44" s="8">
        <f ca="1">IF(Table1[[#This Row],[felid of work]]="it",Table1[[#This Row],[income]],0)</f>
        <v>0</v>
      </c>
      <c r="CB44" s="2"/>
      <c r="CC44" s="7">
        <f t="shared" ca="1" si="23"/>
        <v>1</v>
      </c>
      <c r="CD44" s="8"/>
      <c r="CE44" s="2"/>
      <c r="CF44" s="2">
        <f ca="1">IF(Table1[[#This Row],[net worth]]&gt;CG43,Table1[[#This Row],[age]],0)</f>
        <v>45</v>
      </c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4:98">
      <c r="D45">
        <f t="shared" ca="1" si="0"/>
        <v>2</v>
      </c>
      <c r="E45" t="str">
        <f t="shared" ca="1" si="1"/>
        <v>women</v>
      </c>
      <c r="F45">
        <f t="shared" ca="1" si="2"/>
        <v>43</v>
      </c>
      <c r="G45">
        <f t="shared" ca="1" si="3"/>
        <v>2</v>
      </c>
      <c r="H45" t="str">
        <f t="shared" ca="1" si="4"/>
        <v>construction</v>
      </c>
      <c r="I45">
        <f t="shared" ca="1" si="5"/>
        <v>1</v>
      </c>
      <c r="J45" t="str">
        <f t="shared" ca="1" si="6"/>
        <v>highschool</v>
      </c>
      <c r="K45">
        <f t="shared" ca="1" si="7"/>
        <v>3</v>
      </c>
      <c r="L45">
        <f t="shared" ca="1" si="8"/>
        <v>1</v>
      </c>
      <c r="M45">
        <f t="shared" ca="1" si="9"/>
        <v>617762</v>
      </c>
      <c r="N45">
        <f t="shared" ca="1" si="10"/>
        <v>9</v>
      </c>
      <c r="O45" t="str">
        <f t="shared" ca="1" si="11"/>
        <v>chennai</v>
      </c>
      <c r="P45">
        <f t="shared" ca="1" si="24"/>
        <v>3088810</v>
      </c>
      <c r="Q45">
        <f t="shared" ca="1" si="13"/>
        <v>2709117.0908325003</v>
      </c>
      <c r="R45">
        <f t="shared" ca="1" si="25"/>
        <v>242369.83070435308</v>
      </c>
      <c r="S45">
        <f t="shared" ca="1" si="15"/>
        <v>149717</v>
      </c>
      <c r="T45">
        <f t="shared" ca="1" si="26"/>
        <v>223349.67461623278</v>
      </c>
      <c r="U45">
        <f t="shared" ca="1" si="27"/>
        <v>350901.99155343696</v>
      </c>
      <c r="V45">
        <f t="shared" ca="1" si="28"/>
        <v>3682081.8222577902</v>
      </c>
      <c r="W45">
        <f t="shared" ca="1" si="29"/>
        <v>3101203.9215368535</v>
      </c>
      <c r="X45">
        <f t="shared" ca="1" si="30"/>
        <v>580877.90072093671</v>
      </c>
      <c r="Y45" s="2"/>
      <c r="Z45" s="7">
        <f ca="1">IF(Table1[[#This Row],[gender]]="men",1,0)</f>
        <v>0</v>
      </c>
      <c r="AA45" s="2">
        <f ca="1">IF(Table1[[#This Row],[gender]]="women",1,0)</f>
        <v>1</v>
      </c>
      <c r="AB45" s="2"/>
      <c r="AC45" s="2"/>
      <c r="AD45" s="8"/>
      <c r="AF45" s="7">
        <f ca="1">IF(Table1[[#This Row],[felid of work]]= "teaching",1,0)</f>
        <v>0</v>
      </c>
      <c r="AG45" s="2">
        <f ca="1">IF(Table1[[#This Row],[felid of work]]="agriculture",1,0)</f>
        <v>0</v>
      </c>
      <c r="AH45" s="12">
        <f ca="1">IF(Table1[[#This Row],[felid of work]]="general work",1,0)</f>
        <v>0</v>
      </c>
      <c r="AI45" s="12">
        <f ca="1">IF(Table1[[#This Row],[felid of work]]="construction",1,0)</f>
        <v>1</v>
      </c>
      <c r="AJ45" s="2">
        <f ca="1">IF(Table1[[#This Row],[felid of work]]="health",1,0)</f>
        <v>0</v>
      </c>
      <c r="AK45" s="2"/>
      <c r="AL45" s="2"/>
      <c r="AM45" s="2"/>
      <c r="AN45" s="2"/>
      <c r="AO45" s="2">
        <f ca="1">IF(Table1[[#This Row],[felid of work]]="it",1,0)</f>
        <v>0</v>
      </c>
      <c r="AP45" s="2"/>
      <c r="AQ45" s="2"/>
      <c r="AR45" s="2"/>
      <c r="AS45" s="2"/>
      <c r="AT45" s="2"/>
      <c r="AU45" s="2"/>
      <c r="AV45" s="8"/>
      <c r="AW45" s="2"/>
      <c r="AX45" s="21">
        <f t="shared" ca="1" si="21"/>
        <v>242369.83070435308</v>
      </c>
      <c r="AY45" s="2"/>
      <c r="AZ45" s="7">
        <f ca="1">IF(Table1[[#This Row],[value of the debts]]&gt;$BA$6,1,0)</f>
        <v>1</v>
      </c>
      <c r="BA45" s="2"/>
      <c r="BB45" s="2"/>
      <c r="BC45" s="8"/>
      <c r="BD45" s="24">
        <f ca="1">Table1[[#This Row],[mortage left]]/Table1[[#This Row],[value of house]]</f>
        <v>0.87707469570239027</v>
      </c>
      <c r="BE45" s="2">
        <f t="shared" ca="1" si="22"/>
        <v>0</v>
      </c>
      <c r="BF45" s="2"/>
      <c r="BG45" s="2"/>
      <c r="BH45" s="7">
        <f ca="1">IF(Table1[[#This Row],[area]]="america",Table1[[#This Row],[income]],0)</f>
        <v>0</v>
      </c>
      <c r="BI45" s="2">
        <f ca="1">IF(Table1[[#This Row],[area]]="anathapur",Table1[[#This Row],[income]],0)</f>
        <v>0</v>
      </c>
      <c r="BJ45" s="2">
        <f ca="1">IF(Table1[[#This Row],[area]]="banglore",Table1[[#This Row],[income]],0)</f>
        <v>0</v>
      </c>
      <c r="BK45" s="2">
        <f ca="1">IF(Table1[[#This Row],[area]]="chennai",Table1[[#This Row],[income]],0)</f>
        <v>617762</v>
      </c>
      <c r="BL45" s="2">
        <f ca="1">IF(Table1[[#This Row],[area]]="china",Table1[[#This Row],[income]],0)</f>
        <v>0</v>
      </c>
      <c r="BM45" s="2">
        <f ca="1">IF(Table1[[#This Row],[area]]="eluru",Table1[[#This Row],[income]],0)</f>
        <v>0</v>
      </c>
      <c r="BN45" s="2">
        <f ca="1">IF(Table1[[#This Row],[area]]="hanuman junction",Table1[[#This Row],[income]],0)</f>
        <v>0</v>
      </c>
      <c r="BO45" s="2">
        <f ca="1">IF(Table1[[#This Row],[area]]="hyderabad",Table1[[#This Row],[income]],0)</f>
        <v>0</v>
      </c>
      <c r="BP45" s="2">
        <f ca="1">IF(Table1[[#This Row],[area]]="japan",Table1[[#This Row],[income]],0)</f>
        <v>0</v>
      </c>
      <c r="BQ45" s="2">
        <f ca="1">IF(Table1[[#This Row],[area]]="srikakulam",Table1[[#This Row],[income]],0)</f>
        <v>0</v>
      </c>
      <c r="BR45" s="2">
        <f ca="1">IF(Table1[[#This Row],[area]]="tirupathi",Table1[[#This Row],[income]],0)</f>
        <v>0</v>
      </c>
      <c r="BS45" s="2">
        <f ca="1">IF(Table1[[#This Row],[area]]="vijayawada",Table1[[#This Row],[income]],0)</f>
        <v>0</v>
      </c>
      <c r="BT45" s="8">
        <f ca="1">IF(Table1[[#This Row],[area]]="vizag",Table1[[#This Row],[income]],0)</f>
        <v>0</v>
      </c>
      <c r="BU45" s="2"/>
      <c r="BV45" s="7">
        <f ca="1">IF(Table1[[#This Row],[felid of work]]="teaching",Table1[[#This Row],[income]],0)</f>
        <v>0</v>
      </c>
      <c r="BW45" s="2">
        <f ca="1">IF(Table1[[#This Row],[felid of work]]="construction",Table1[[#This Row],[income]],0)</f>
        <v>617762</v>
      </c>
      <c r="BX45" s="2">
        <f ca="1">IF(Table1[[#This Row],[felid of work]]="general work",Table1[[#This Row],[income]],0)</f>
        <v>0</v>
      </c>
      <c r="BY45" s="2">
        <f ca="1">IF(Table1[[#This Row],[felid of work]]="health",Table1[[#This Row],[income]],0)</f>
        <v>0</v>
      </c>
      <c r="BZ45" s="2">
        <f ca="1">IF(Table1[[#This Row],[felid of work]]="agriculture",Table1[[#This Row],[income]],0)</f>
        <v>0</v>
      </c>
      <c r="CA45" s="8">
        <f ca="1">IF(Table1[[#This Row],[felid of work]]="it",Table1[[#This Row],[income]],0)</f>
        <v>0</v>
      </c>
      <c r="CB45" s="2"/>
      <c r="CC45" s="7">
        <f t="shared" ca="1" si="23"/>
        <v>1</v>
      </c>
      <c r="CD45" s="8"/>
      <c r="CE45" s="2"/>
      <c r="CF45" s="2">
        <f ca="1">IF(Table1[[#This Row],[net worth]]&gt;CG44,Table1[[#This Row],[age]],0)</f>
        <v>43</v>
      </c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4:98">
      <c r="D46">
        <f t="shared" ca="1" si="0"/>
        <v>2</v>
      </c>
      <c r="E46" t="str">
        <f t="shared" ca="1" si="1"/>
        <v>women</v>
      </c>
      <c r="F46">
        <f t="shared" ca="1" si="2"/>
        <v>37</v>
      </c>
      <c r="G46">
        <f t="shared" ca="1" si="3"/>
        <v>3</v>
      </c>
      <c r="H46" t="str">
        <f t="shared" ca="1" si="4"/>
        <v>teaching</v>
      </c>
      <c r="I46">
        <f t="shared" ca="1" si="5"/>
        <v>6</v>
      </c>
      <c r="J46" t="str">
        <f t="shared" ca="1" si="6"/>
        <v>other</v>
      </c>
      <c r="K46">
        <f t="shared" ca="1" si="7"/>
        <v>2</v>
      </c>
      <c r="L46">
        <f t="shared" ca="1" si="8"/>
        <v>2</v>
      </c>
      <c r="M46">
        <f t="shared" ca="1" si="9"/>
        <v>438717</v>
      </c>
      <c r="N46">
        <f t="shared" ca="1" si="10"/>
        <v>7</v>
      </c>
      <c r="O46" t="str">
        <f t="shared" ca="1" si="11"/>
        <v>anathapur</v>
      </c>
      <c r="P46">
        <f t="shared" ca="1" si="24"/>
        <v>2193585</v>
      </c>
      <c r="Q46">
        <f t="shared" ca="1" si="13"/>
        <v>1428625.524495384</v>
      </c>
      <c r="R46">
        <f t="shared" ca="1" si="25"/>
        <v>333686.60133912863</v>
      </c>
      <c r="S46">
        <f t="shared" ca="1" si="15"/>
        <v>305934</v>
      </c>
      <c r="T46">
        <f t="shared" ca="1" si="26"/>
        <v>621550.23978003021</v>
      </c>
      <c r="U46">
        <f t="shared" ca="1" si="27"/>
        <v>57712.930180570424</v>
      </c>
      <c r="V46">
        <f t="shared" ca="1" si="28"/>
        <v>2584984.5315196994</v>
      </c>
      <c r="W46">
        <f t="shared" ca="1" si="29"/>
        <v>2068246.1258345125</v>
      </c>
      <c r="X46">
        <f t="shared" ca="1" si="30"/>
        <v>516738.40568518685</v>
      </c>
      <c r="Y46" s="2"/>
      <c r="Z46" s="7">
        <f ca="1">IF(Table1[[#This Row],[gender]]="men",1,0)</f>
        <v>0</v>
      </c>
      <c r="AA46" s="2">
        <f ca="1">IF(Table1[[#This Row],[gender]]="women",1,0)</f>
        <v>1</v>
      </c>
      <c r="AB46" s="2"/>
      <c r="AC46" s="2"/>
      <c r="AD46" s="8"/>
      <c r="AF46" s="7">
        <f ca="1">IF(Table1[[#This Row],[felid of work]]= "teaching",1,0)</f>
        <v>1</v>
      </c>
      <c r="AG46" s="2">
        <f ca="1">IF(Table1[[#This Row],[felid of work]]="agriculture",1,0)</f>
        <v>0</v>
      </c>
      <c r="AH46" s="12">
        <f ca="1">IF(Table1[[#This Row],[felid of work]]="general work",1,0)</f>
        <v>0</v>
      </c>
      <c r="AI46" s="12">
        <f ca="1">IF(Table1[[#This Row],[felid of work]]="construction",1,0)</f>
        <v>0</v>
      </c>
      <c r="AJ46" s="2">
        <f ca="1">IF(Table1[[#This Row],[felid of work]]="health",1,0)</f>
        <v>0</v>
      </c>
      <c r="AK46" s="2"/>
      <c r="AL46" s="2"/>
      <c r="AM46" s="2"/>
      <c r="AN46" s="2"/>
      <c r="AO46" s="2">
        <f ca="1">IF(Table1[[#This Row],[felid of work]]="it",1,0)</f>
        <v>0</v>
      </c>
      <c r="AP46" s="2"/>
      <c r="AQ46" s="2"/>
      <c r="AR46" s="2"/>
      <c r="AS46" s="2"/>
      <c r="AT46" s="2"/>
      <c r="AU46" s="2"/>
      <c r="AV46" s="8"/>
      <c r="AW46" s="2"/>
      <c r="AX46" s="21">
        <f t="shared" ca="1" si="21"/>
        <v>166843.30066956431</v>
      </c>
      <c r="AY46" s="2"/>
      <c r="AZ46" s="7">
        <f ca="1">IF(Table1[[#This Row],[value of the debts]]&gt;$BA$6,1,0)</f>
        <v>1</v>
      </c>
      <c r="BA46" s="2"/>
      <c r="BB46" s="2"/>
      <c r="BC46" s="8"/>
      <c r="BD46" s="24">
        <f ca="1">Table1[[#This Row],[mortage left]]/Table1[[#This Row],[value of house]]</f>
        <v>0.65127429504458867</v>
      </c>
      <c r="BE46" s="2">
        <f t="shared" ca="1" si="22"/>
        <v>0</v>
      </c>
      <c r="BF46" s="2"/>
      <c r="BG46" s="2"/>
      <c r="BH46" s="7">
        <f ca="1">IF(Table1[[#This Row],[area]]="america",Table1[[#This Row],[income]],0)</f>
        <v>0</v>
      </c>
      <c r="BI46" s="2">
        <f ca="1">IF(Table1[[#This Row],[area]]="anathapur",Table1[[#This Row],[income]],0)</f>
        <v>438717</v>
      </c>
      <c r="BJ46" s="2">
        <f ca="1">IF(Table1[[#This Row],[area]]="banglore",Table1[[#This Row],[income]],0)</f>
        <v>0</v>
      </c>
      <c r="BK46" s="2">
        <f ca="1">IF(Table1[[#This Row],[area]]="chennai",Table1[[#This Row],[income]],0)</f>
        <v>0</v>
      </c>
      <c r="BL46" s="2">
        <f ca="1">IF(Table1[[#This Row],[area]]="china",Table1[[#This Row],[income]],0)</f>
        <v>0</v>
      </c>
      <c r="BM46" s="2">
        <f ca="1">IF(Table1[[#This Row],[area]]="eluru",Table1[[#This Row],[income]],0)</f>
        <v>0</v>
      </c>
      <c r="BN46" s="2">
        <f ca="1">IF(Table1[[#This Row],[area]]="hanuman junction",Table1[[#This Row],[income]],0)</f>
        <v>0</v>
      </c>
      <c r="BO46" s="2">
        <f ca="1">IF(Table1[[#This Row],[area]]="hyderabad",Table1[[#This Row],[income]],0)</f>
        <v>0</v>
      </c>
      <c r="BP46" s="2">
        <f ca="1">IF(Table1[[#This Row],[area]]="japan",Table1[[#This Row],[income]],0)</f>
        <v>0</v>
      </c>
      <c r="BQ46" s="2">
        <f ca="1">IF(Table1[[#This Row],[area]]="srikakulam",Table1[[#This Row],[income]],0)</f>
        <v>0</v>
      </c>
      <c r="BR46" s="2">
        <f ca="1">IF(Table1[[#This Row],[area]]="tirupathi",Table1[[#This Row],[income]],0)</f>
        <v>0</v>
      </c>
      <c r="BS46" s="2">
        <f ca="1">IF(Table1[[#This Row],[area]]="vijayawada",Table1[[#This Row],[income]],0)</f>
        <v>0</v>
      </c>
      <c r="BT46" s="8">
        <f ca="1">IF(Table1[[#This Row],[area]]="vizag",Table1[[#This Row],[income]],0)</f>
        <v>0</v>
      </c>
      <c r="BU46" s="2"/>
      <c r="BV46" s="7">
        <f ca="1">IF(Table1[[#This Row],[felid of work]]="teaching",Table1[[#This Row],[income]],0)</f>
        <v>438717</v>
      </c>
      <c r="BW46" s="2">
        <f ca="1">IF(Table1[[#This Row],[felid of work]]="construction",Table1[[#This Row],[income]],0)</f>
        <v>0</v>
      </c>
      <c r="BX46" s="2">
        <f ca="1">IF(Table1[[#This Row],[felid of work]]="general work",Table1[[#This Row],[income]],0)</f>
        <v>0</v>
      </c>
      <c r="BY46" s="2">
        <f ca="1">IF(Table1[[#This Row],[felid of work]]="health",Table1[[#This Row],[income]],0)</f>
        <v>0</v>
      </c>
      <c r="BZ46" s="2">
        <f ca="1">IF(Table1[[#This Row],[felid of work]]="agriculture",Table1[[#This Row],[income]],0)</f>
        <v>0</v>
      </c>
      <c r="CA46" s="8">
        <f ca="1">IF(Table1[[#This Row],[felid of work]]="it",Table1[[#This Row],[income]],0)</f>
        <v>0</v>
      </c>
      <c r="CB46" s="2"/>
      <c r="CC46" s="7">
        <f t="shared" ca="1" si="23"/>
        <v>1</v>
      </c>
      <c r="CD46" s="8"/>
      <c r="CE46" s="2"/>
      <c r="CF46" s="2">
        <f ca="1">IF(Table1[[#This Row],[net worth]]&gt;CG45,Table1[[#This Row],[age]],0)</f>
        <v>37</v>
      </c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4:98">
      <c r="D47">
        <f t="shared" ca="1" si="0"/>
        <v>1</v>
      </c>
      <c r="E47" t="str">
        <f t="shared" ca="1" si="1"/>
        <v>men</v>
      </c>
      <c r="F47">
        <f t="shared" ca="1" si="2"/>
        <v>28</v>
      </c>
      <c r="G47">
        <f t="shared" ca="1" si="3"/>
        <v>6</v>
      </c>
      <c r="H47" t="str">
        <f t="shared" ca="1" si="4"/>
        <v>agriculture</v>
      </c>
      <c r="I47">
        <f t="shared" ca="1" si="5"/>
        <v>5</v>
      </c>
      <c r="J47" t="str">
        <f t="shared" ca="1" si="6"/>
        <v>other</v>
      </c>
      <c r="K47">
        <f t="shared" ca="1" si="7"/>
        <v>2</v>
      </c>
      <c r="L47">
        <f t="shared" ca="1" si="8"/>
        <v>2</v>
      </c>
      <c r="M47">
        <f t="shared" ca="1" si="9"/>
        <v>696874</v>
      </c>
      <c r="N47">
        <f t="shared" ca="1" si="10"/>
        <v>8</v>
      </c>
      <c r="O47" t="str">
        <f t="shared" ca="1" si="11"/>
        <v>banglore</v>
      </c>
      <c r="P47">
        <f t="shared" ca="1" si="24"/>
        <v>2090622</v>
      </c>
      <c r="Q47">
        <f t="shared" ca="1" si="13"/>
        <v>1968307.8509025807</v>
      </c>
      <c r="R47">
        <f t="shared" ca="1" si="25"/>
        <v>788071.74074601044</v>
      </c>
      <c r="S47">
        <f t="shared" ca="1" si="15"/>
        <v>261474</v>
      </c>
      <c r="T47">
        <f t="shared" ca="1" si="26"/>
        <v>262295.22287346167</v>
      </c>
      <c r="U47">
        <f t="shared" ca="1" si="27"/>
        <v>511784.71107903239</v>
      </c>
      <c r="V47">
        <f t="shared" ca="1" si="28"/>
        <v>3390478.4518250432</v>
      </c>
      <c r="W47">
        <f t="shared" ca="1" si="29"/>
        <v>3017853.5916485912</v>
      </c>
      <c r="X47">
        <f t="shared" ca="1" si="30"/>
        <v>372624.86017645197</v>
      </c>
      <c r="Y47" s="2"/>
      <c r="Z47" s="7">
        <f ca="1">IF(Table1[[#This Row],[gender]]="men",1,0)</f>
        <v>1</v>
      </c>
      <c r="AA47" s="2">
        <f ca="1">IF(Table1[[#This Row],[gender]]="women",1,0)</f>
        <v>0</v>
      </c>
      <c r="AB47" s="2"/>
      <c r="AC47" s="2"/>
      <c r="AD47" s="8"/>
      <c r="AF47" s="7">
        <f ca="1">IF(Table1[[#This Row],[felid of work]]= "teaching",1,0)</f>
        <v>0</v>
      </c>
      <c r="AG47" s="2">
        <f ca="1">IF(Table1[[#This Row],[felid of work]]="agriculture",1,0)</f>
        <v>1</v>
      </c>
      <c r="AH47" s="12">
        <f ca="1">IF(Table1[[#This Row],[felid of work]]="general work",1,0)</f>
        <v>0</v>
      </c>
      <c r="AI47" s="12">
        <f ca="1">IF(Table1[[#This Row],[felid of work]]="construction",1,0)</f>
        <v>0</v>
      </c>
      <c r="AJ47" s="2">
        <f ca="1">IF(Table1[[#This Row],[felid of work]]="health",1,0)</f>
        <v>0</v>
      </c>
      <c r="AK47" s="2"/>
      <c r="AL47" s="2"/>
      <c r="AM47" s="2"/>
      <c r="AN47" s="2"/>
      <c r="AO47" s="2">
        <f ca="1">IF(Table1[[#This Row],[felid of work]]="it",1,0)</f>
        <v>0</v>
      </c>
      <c r="AP47" s="2"/>
      <c r="AQ47" s="2"/>
      <c r="AR47" s="2"/>
      <c r="AS47" s="2"/>
      <c r="AT47" s="2"/>
      <c r="AU47" s="2"/>
      <c r="AV47" s="8"/>
      <c r="AW47" s="2"/>
      <c r="AX47" s="21">
        <f t="shared" ca="1" si="21"/>
        <v>394035.87037300522</v>
      </c>
      <c r="AY47" s="2"/>
      <c r="AZ47" s="7">
        <f ca="1">IF(Table1[[#This Row],[value of the debts]]&gt;$BA$6,1,0)</f>
        <v>1</v>
      </c>
      <c r="BA47" s="2"/>
      <c r="BB47" s="2"/>
      <c r="BC47" s="8"/>
      <c r="BD47" s="24">
        <f ca="1">Table1[[#This Row],[mortage left]]/Table1[[#This Row],[value of house]]</f>
        <v>0.94149389555002327</v>
      </c>
      <c r="BE47" s="2">
        <f t="shared" ca="1" si="22"/>
        <v>0</v>
      </c>
      <c r="BF47" s="2"/>
      <c r="BG47" s="2"/>
      <c r="BH47" s="7">
        <f ca="1">IF(Table1[[#This Row],[area]]="america",Table1[[#This Row],[income]],0)</f>
        <v>0</v>
      </c>
      <c r="BI47" s="2">
        <f ca="1">IF(Table1[[#This Row],[area]]="anathapur",Table1[[#This Row],[income]],0)</f>
        <v>0</v>
      </c>
      <c r="BJ47" s="2">
        <f ca="1">IF(Table1[[#This Row],[area]]="banglore",Table1[[#This Row],[income]],0)</f>
        <v>696874</v>
      </c>
      <c r="BK47" s="2">
        <f ca="1">IF(Table1[[#This Row],[area]]="chennai",Table1[[#This Row],[income]],0)</f>
        <v>0</v>
      </c>
      <c r="BL47" s="2">
        <f ca="1">IF(Table1[[#This Row],[area]]="china",Table1[[#This Row],[income]],0)</f>
        <v>0</v>
      </c>
      <c r="BM47" s="2">
        <f ca="1">IF(Table1[[#This Row],[area]]="eluru",Table1[[#This Row],[income]],0)</f>
        <v>0</v>
      </c>
      <c r="BN47" s="2">
        <f ca="1">IF(Table1[[#This Row],[area]]="hanuman junction",Table1[[#This Row],[income]],0)</f>
        <v>0</v>
      </c>
      <c r="BO47" s="2">
        <f ca="1">IF(Table1[[#This Row],[area]]="hyderabad",Table1[[#This Row],[income]],0)</f>
        <v>0</v>
      </c>
      <c r="BP47" s="2">
        <f ca="1">IF(Table1[[#This Row],[area]]="japan",Table1[[#This Row],[income]],0)</f>
        <v>0</v>
      </c>
      <c r="BQ47" s="2">
        <f ca="1">IF(Table1[[#This Row],[area]]="srikakulam",Table1[[#This Row],[income]],0)</f>
        <v>0</v>
      </c>
      <c r="BR47" s="2">
        <f ca="1">IF(Table1[[#This Row],[area]]="tirupathi",Table1[[#This Row],[income]],0)</f>
        <v>0</v>
      </c>
      <c r="BS47" s="2">
        <f ca="1">IF(Table1[[#This Row],[area]]="vijayawada",Table1[[#This Row],[income]],0)</f>
        <v>0</v>
      </c>
      <c r="BT47" s="8">
        <f ca="1">IF(Table1[[#This Row],[area]]="vizag",Table1[[#This Row],[income]],0)</f>
        <v>0</v>
      </c>
      <c r="BU47" s="2"/>
      <c r="BV47" s="7">
        <f ca="1">IF(Table1[[#This Row],[felid of work]]="teaching",Table1[[#This Row],[income]],0)</f>
        <v>0</v>
      </c>
      <c r="BW47" s="2">
        <f ca="1">IF(Table1[[#This Row],[felid of work]]="construction",Table1[[#This Row],[income]],0)</f>
        <v>0</v>
      </c>
      <c r="BX47" s="2">
        <f ca="1">IF(Table1[[#This Row],[felid of work]]="general work",Table1[[#This Row],[income]],0)</f>
        <v>0</v>
      </c>
      <c r="BY47" s="2">
        <f ca="1">IF(Table1[[#This Row],[felid of work]]="health",Table1[[#This Row],[income]],0)</f>
        <v>0</v>
      </c>
      <c r="BZ47" s="2">
        <f ca="1">IF(Table1[[#This Row],[felid of work]]="agriculture",Table1[[#This Row],[income]],0)</f>
        <v>696874</v>
      </c>
      <c r="CA47" s="8">
        <f ca="1">IF(Table1[[#This Row],[felid of work]]="it",Table1[[#This Row],[income]],0)</f>
        <v>0</v>
      </c>
      <c r="CB47" s="2"/>
      <c r="CC47" s="7">
        <f t="shared" ca="1" si="23"/>
        <v>1</v>
      </c>
      <c r="CD47" s="8"/>
      <c r="CE47" s="2"/>
      <c r="CF47" s="2">
        <f ca="1">IF(Table1[[#This Row],[net worth]]&gt;CG46,Table1[[#This Row],[age]],0)</f>
        <v>28</v>
      </c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4:98">
      <c r="D48">
        <f t="shared" ca="1" si="0"/>
        <v>2</v>
      </c>
      <c r="E48" t="str">
        <f t="shared" ca="1" si="1"/>
        <v>women</v>
      </c>
      <c r="F48">
        <f t="shared" ca="1" si="2"/>
        <v>36</v>
      </c>
      <c r="G48">
        <f t="shared" ca="1" si="3"/>
        <v>4</v>
      </c>
      <c r="H48" t="str">
        <f t="shared" ca="1" si="4"/>
        <v>it</v>
      </c>
      <c r="I48">
        <f t="shared" ca="1" si="5"/>
        <v>2</v>
      </c>
      <c r="J48" t="str">
        <f t="shared" ca="1" si="6"/>
        <v>college</v>
      </c>
      <c r="K48">
        <f t="shared" ca="1" si="7"/>
        <v>1</v>
      </c>
      <c r="L48">
        <f t="shared" ca="1" si="8"/>
        <v>1</v>
      </c>
      <c r="M48">
        <f t="shared" ca="1" si="9"/>
        <v>261410</v>
      </c>
      <c r="N48">
        <f t="shared" ca="1" si="10"/>
        <v>14</v>
      </c>
      <c r="O48" t="str">
        <f t="shared" ca="1" si="11"/>
        <v>china</v>
      </c>
      <c r="P48">
        <f t="shared" ca="1" si="24"/>
        <v>784230</v>
      </c>
      <c r="Q48">
        <f t="shared" ca="1" si="13"/>
        <v>617086.77376485721</v>
      </c>
      <c r="R48">
        <f t="shared" ca="1" si="25"/>
        <v>227481.87178277964</v>
      </c>
      <c r="S48">
        <f t="shared" ca="1" si="15"/>
        <v>8356</v>
      </c>
      <c r="T48">
        <f t="shared" ca="1" si="26"/>
        <v>241289.77060313037</v>
      </c>
      <c r="U48">
        <f t="shared" ca="1" si="27"/>
        <v>353589.32271163783</v>
      </c>
      <c r="V48">
        <f t="shared" ca="1" si="28"/>
        <v>1365301.1944944174</v>
      </c>
      <c r="W48">
        <f t="shared" ca="1" si="29"/>
        <v>852924.64554763678</v>
      </c>
      <c r="X48">
        <f t="shared" ca="1" si="30"/>
        <v>512376.54894678062</v>
      </c>
      <c r="Y48" s="2"/>
      <c r="Z48" s="7">
        <f ca="1">IF(Table1[[#This Row],[gender]]="men",1,0)</f>
        <v>0</v>
      </c>
      <c r="AA48" s="2">
        <f ca="1">IF(Table1[[#This Row],[gender]]="women",1,0)</f>
        <v>1</v>
      </c>
      <c r="AB48" s="2"/>
      <c r="AC48" s="2"/>
      <c r="AD48" s="8"/>
      <c r="AF48" s="7">
        <f ca="1">IF(Table1[[#This Row],[felid of work]]= "teaching",1,0)</f>
        <v>0</v>
      </c>
      <c r="AG48" s="2">
        <f ca="1">IF(Table1[[#This Row],[felid of work]]="agriculture",1,0)</f>
        <v>0</v>
      </c>
      <c r="AH48" s="12">
        <f ca="1">IF(Table1[[#This Row],[felid of work]]="general work",1,0)</f>
        <v>0</v>
      </c>
      <c r="AI48" s="12">
        <f ca="1">IF(Table1[[#This Row],[felid of work]]="construction",1,0)</f>
        <v>0</v>
      </c>
      <c r="AJ48" s="2">
        <f ca="1">IF(Table1[[#This Row],[felid of work]]="health",1,0)</f>
        <v>0</v>
      </c>
      <c r="AK48" s="2"/>
      <c r="AL48" s="2"/>
      <c r="AM48" s="2"/>
      <c r="AN48" s="2"/>
      <c r="AO48" s="2">
        <f ca="1">IF(Table1[[#This Row],[felid of work]]="it",1,0)</f>
        <v>1</v>
      </c>
      <c r="AP48" s="2"/>
      <c r="AQ48" s="2"/>
      <c r="AR48" s="2"/>
      <c r="AS48" s="2"/>
      <c r="AT48" s="2"/>
      <c r="AU48" s="2"/>
      <c r="AV48" s="8"/>
      <c r="AW48" s="2"/>
      <c r="AX48" s="21">
        <f t="shared" ca="1" si="21"/>
        <v>227481.87178277964</v>
      </c>
      <c r="AY48" s="2"/>
      <c r="AZ48" s="7">
        <f ca="1">IF(Table1[[#This Row],[value of the debts]]&gt;$BA$6,1,0)</f>
        <v>1</v>
      </c>
      <c r="BA48" s="2"/>
      <c r="BB48" s="2"/>
      <c r="BC48" s="8"/>
      <c r="BD48" s="24">
        <f ca="1">Table1[[#This Row],[mortage left]]/Table1[[#This Row],[value of house]]</f>
        <v>0.78686963488371675</v>
      </c>
      <c r="BE48" s="2">
        <f t="shared" ca="1" si="22"/>
        <v>0</v>
      </c>
      <c r="BF48" s="2"/>
      <c r="BG48" s="2"/>
      <c r="BH48" s="7">
        <f ca="1">IF(Table1[[#This Row],[area]]="america",Table1[[#This Row],[income]],0)</f>
        <v>0</v>
      </c>
      <c r="BI48" s="2">
        <f ca="1">IF(Table1[[#This Row],[area]]="anathapur",Table1[[#This Row],[income]],0)</f>
        <v>0</v>
      </c>
      <c r="BJ48" s="2">
        <f ca="1">IF(Table1[[#This Row],[area]]="banglore",Table1[[#This Row],[income]],0)</f>
        <v>0</v>
      </c>
      <c r="BK48" s="2">
        <f ca="1">IF(Table1[[#This Row],[area]]="chennai",Table1[[#This Row],[income]],0)</f>
        <v>0</v>
      </c>
      <c r="BL48" s="2">
        <f ca="1">IF(Table1[[#This Row],[area]]="china",Table1[[#This Row],[income]],0)</f>
        <v>261410</v>
      </c>
      <c r="BM48" s="2">
        <f ca="1">IF(Table1[[#This Row],[area]]="eluru",Table1[[#This Row],[income]],0)</f>
        <v>0</v>
      </c>
      <c r="BN48" s="2">
        <f ca="1">IF(Table1[[#This Row],[area]]="hanuman junction",Table1[[#This Row],[income]],0)</f>
        <v>0</v>
      </c>
      <c r="BO48" s="2">
        <f ca="1">IF(Table1[[#This Row],[area]]="hyderabad",Table1[[#This Row],[income]],0)</f>
        <v>0</v>
      </c>
      <c r="BP48" s="2">
        <f ca="1">IF(Table1[[#This Row],[area]]="japan",Table1[[#This Row],[income]],0)</f>
        <v>0</v>
      </c>
      <c r="BQ48" s="2">
        <f ca="1">IF(Table1[[#This Row],[area]]="srikakulam",Table1[[#This Row],[income]],0)</f>
        <v>0</v>
      </c>
      <c r="BR48" s="2">
        <f ca="1">IF(Table1[[#This Row],[area]]="tirupathi",Table1[[#This Row],[income]],0)</f>
        <v>0</v>
      </c>
      <c r="BS48" s="2">
        <f ca="1">IF(Table1[[#This Row],[area]]="vijayawada",Table1[[#This Row],[income]],0)</f>
        <v>0</v>
      </c>
      <c r="BT48" s="8">
        <f ca="1">IF(Table1[[#This Row],[area]]="vizag",Table1[[#This Row],[income]],0)</f>
        <v>0</v>
      </c>
      <c r="BU48" s="2"/>
      <c r="BV48" s="7">
        <f ca="1">IF(Table1[[#This Row],[felid of work]]="teaching",Table1[[#This Row],[income]],0)</f>
        <v>0</v>
      </c>
      <c r="BW48" s="2">
        <f ca="1">IF(Table1[[#This Row],[felid of work]]="construction",Table1[[#This Row],[income]],0)</f>
        <v>0</v>
      </c>
      <c r="BX48" s="2">
        <f ca="1">IF(Table1[[#This Row],[felid of work]]="general work",Table1[[#This Row],[income]],0)</f>
        <v>0</v>
      </c>
      <c r="BY48" s="2">
        <f ca="1">IF(Table1[[#This Row],[felid of work]]="health",Table1[[#This Row],[income]],0)</f>
        <v>0</v>
      </c>
      <c r="BZ48" s="2">
        <f ca="1">IF(Table1[[#This Row],[felid of work]]="agriculture",Table1[[#This Row],[income]],0)</f>
        <v>0</v>
      </c>
      <c r="CA48" s="8">
        <f ca="1">IF(Table1[[#This Row],[felid of work]]="it",Table1[[#This Row],[income]],0)</f>
        <v>261410</v>
      </c>
      <c r="CB48" s="2"/>
      <c r="CC48" s="7">
        <f t="shared" ca="1" si="23"/>
        <v>1</v>
      </c>
      <c r="CD48" s="8"/>
      <c r="CE48" s="2"/>
      <c r="CF48" s="2">
        <f ca="1">IF(Table1[[#This Row],[net worth]]&gt;CG47,Table1[[#This Row],[age]],0)</f>
        <v>36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4:98">
      <c r="D49">
        <f t="shared" ca="1" si="0"/>
        <v>1</v>
      </c>
      <c r="E49" t="str">
        <f t="shared" ca="1" si="1"/>
        <v>men</v>
      </c>
      <c r="F49">
        <f t="shared" ca="1" si="2"/>
        <v>42</v>
      </c>
      <c r="G49">
        <f t="shared" ca="1" si="3"/>
        <v>4</v>
      </c>
      <c r="H49" t="str">
        <f t="shared" ca="1" si="4"/>
        <v>it</v>
      </c>
      <c r="I49">
        <f t="shared" ca="1" si="5"/>
        <v>1</v>
      </c>
      <c r="J49" t="str">
        <f t="shared" ca="1" si="6"/>
        <v>highschool</v>
      </c>
      <c r="K49">
        <f t="shared" ca="1" si="7"/>
        <v>2</v>
      </c>
      <c r="L49">
        <f t="shared" ca="1" si="8"/>
        <v>2</v>
      </c>
      <c r="M49">
        <f t="shared" ca="1" si="9"/>
        <v>591252</v>
      </c>
      <c r="N49">
        <f t="shared" ca="1" si="10"/>
        <v>6</v>
      </c>
      <c r="O49" t="str">
        <f t="shared" ca="1" si="11"/>
        <v>tirupathi</v>
      </c>
      <c r="P49">
        <f t="shared" ca="1" si="24"/>
        <v>1773756</v>
      </c>
      <c r="Q49">
        <f t="shared" ca="1" si="13"/>
        <v>493750.21172404481</v>
      </c>
      <c r="R49">
        <f t="shared" ca="1" si="25"/>
        <v>801393.50045435026</v>
      </c>
      <c r="S49">
        <f t="shared" ca="1" si="15"/>
        <v>384199</v>
      </c>
      <c r="T49">
        <f t="shared" ca="1" si="26"/>
        <v>869103.51927843876</v>
      </c>
      <c r="U49">
        <f t="shared" ca="1" si="27"/>
        <v>272363.97114271636</v>
      </c>
      <c r="V49">
        <f t="shared" ca="1" si="28"/>
        <v>2847513.4715970666</v>
      </c>
      <c r="W49">
        <f t="shared" ca="1" si="29"/>
        <v>1679342.7121783951</v>
      </c>
      <c r="X49">
        <f t="shared" ca="1" si="30"/>
        <v>1168170.7594186715</v>
      </c>
      <c r="Y49" s="2"/>
      <c r="Z49" s="7">
        <f ca="1">IF(Table1[[#This Row],[gender]]="men",1,0)</f>
        <v>1</v>
      </c>
      <c r="AA49" s="2">
        <f ca="1">IF(Table1[[#This Row],[gender]]="women",1,0)</f>
        <v>0</v>
      </c>
      <c r="AB49" s="2"/>
      <c r="AC49" s="2"/>
      <c r="AD49" s="8"/>
      <c r="AF49" s="7">
        <f ca="1">IF(Table1[[#This Row],[felid of work]]= "teaching",1,0)</f>
        <v>0</v>
      </c>
      <c r="AG49" s="2">
        <f ca="1">IF(Table1[[#This Row],[felid of work]]="agriculture",1,0)</f>
        <v>0</v>
      </c>
      <c r="AH49" s="12">
        <f ca="1">IF(Table1[[#This Row],[felid of work]]="general work",1,0)</f>
        <v>0</v>
      </c>
      <c r="AI49" s="12">
        <f ca="1">IF(Table1[[#This Row],[felid of work]]="construction",1,0)</f>
        <v>0</v>
      </c>
      <c r="AJ49" s="2">
        <f ca="1">IF(Table1[[#This Row],[felid of work]]="health",1,0)</f>
        <v>0</v>
      </c>
      <c r="AK49" s="2"/>
      <c r="AL49" s="2"/>
      <c r="AM49" s="2"/>
      <c r="AN49" s="2"/>
      <c r="AO49" s="2">
        <f ca="1">IF(Table1[[#This Row],[felid of work]]="it",1,0)</f>
        <v>1</v>
      </c>
      <c r="AP49" s="2"/>
      <c r="AQ49" s="2"/>
      <c r="AR49" s="2"/>
      <c r="AS49" s="2"/>
      <c r="AT49" s="2"/>
      <c r="AU49" s="2"/>
      <c r="AV49" s="8"/>
      <c r="AW49" s="2"/>
      <c r="AX49" s="21">
        <f t="shared" ca="1" si="21"/>
        <v>400696.75022717513</v>
      </c>
      <c r="AY49" s="2"/>
      <c r="AZ49" s="7">
        <f ca="1">IF(Table1[[#This Row],[value of the debts]]&gt;$BA$6,1,0)</f>
        <v>1</v>
      </c>
      <c r="BA49" s="2"/>
      <c r="BB49" s="2"/>
      <c r="BC49" s="8"/>
      <c r="BD49" s="24">
        <f ca="1">Table1[[#This Row],[mortage left]]/Table1[[#This Row],[value of house]]</f>
        <v>0.27836422355952273</v>
      </c>
      <c r="BE49" s="2">
        <f t="shared" ca="1" si="22"/>
        <v>1</v>
      </c>
      <c r="BF49" s="2"/>
      <c r="BG49" s="2"/>
      <c r="BH49" s="7">
        <f ca="1">IF(Table1[[#This Row],[area]]="america",Table1[[#This Row],[income]],0)</f>
        <v>0</v>
      </c>
      <c r="BI49" s="2">
        <f ca="1">IF(Table1[[#This Row],[area]]="anathapur",Table1[[#This Row],[income]],0)</f>
        <v>0</v>
      </c>
      <c r="BJ49" s="2">
        <f ca="1">IF(Table1[[#This Row],[area]]="banglore",Table1[[#This Row],[income]],0)</f>
        <v>0</v>
      </c>
      <c r="BK49" s="2">
        <f ca="1">IF(Table1[[#This Row],[area]]="chennai",Table1[[#This Row],[income]],0)</f>
        <v>0</v>
      </c>
      <c r="BL49" s="2">
        <f ca="1">IF(Table1[[#This Row],[area]]="china",Table1[[#This Row],[income]],0)</f>
        <v>0</v>
      </c>
      <c r="BM49" s="2">
        <f ca="1">IF(Table1[[#This Row],[area]]="eluru",Table1[[#This Row],[income]],0)</f>
        <v>0</v>
      </c>
      <c r="BN49" s="2">
        <f ca="1">IF(Table1[[#This Row],[area]]="hanuman junction",Table1[[#This Row],[income]],0)</f>
        <v>0</v>
      </c>
      <c r="BO49" s="2">
        <f ca="1">IF(Table1[[#This Row],[area]]="hyderabad",Table1[[#This Row],[income]],0)</f>
        <v>0</v>
      </c>
      <c r="BP49" s="2">
        <f ca="1">IF(Table1[[#This Row],[area]]="japan",Table1[[#This Row],[income]],0)</f>
        <v>0</v>
      </c>
      <c r="BQ49" s="2">
        <f ca="1">IF(Table1[[#This Row],[area]]="srikakulam",Table1[[#This Row],[income]],0)</f>
        <v>0</v>
      </c>
      <c r="BR49" s="2">
        <f ca="1">IF(Table1[[#This Row],[area]]="tirupathi",Table1[[#This Row],[income]],0)</f>
        <v>591252</v>
      </c>
      <c r="BS49" s="2">
        <f ca="1">IF(Table1[[#This Row],[area]]="vijayawada",Table1[[#This Row],[income]],0)</f>
        <v>0</v>
      </c>
      <c r="BT49" s="8">
        <f ca="1">IF(Table1[[#This Row],[area]]="vizag",Table1[[#This Row],[income]],0)</f>
        <v>0</v>
      </c>
      <c r="BU49" s="2"/>
      <c r="BV49" s="7">
        <f ca="1">IF(Table1[[#This Row],[felid of work]]="teaching",Table1[[#This Row],[income]],0)</f>
        <v>0</v>
      </c>
      <c r="BW49" s="2">
        <f ca="1">IF(Table1[[#This Row],[felid of work]]="construction",Table1[[#This Row],[income]],0)</f>
        <v>0</v>
      </c>
      <c r="BX49" s="2">
        <f ca="1">IF(Table1[[#This Row],[felid of work]]="general work",Table1[[#This Row],[income]],0)</f>
        <v>0</v>
      </c>
      <c r="BY49" s="2">
        <f ca="1">IF(Table1[[#This Row],[felid of work]]="health",Table1[[#This Row],[income]],0)</f>
        <v>0</v>
      </c>
      <c r="BZ49" s="2">
        <f ca="1">IF(Table1[[#This Row],[felid of work]]="agriculture",Table1[[#This Row],[income]],0)</f>
        <v>0</v>
      </c>
      <c r="CA49" s="8">
        <f ca="1">IF(Table1[[#This Row],[felid of work]]="it",Table1[[#This Row],[income]],0)</f>
        <v>591252</v>
      </c>
      <c r="CB49" s="2"/>
      <c r="CC49" s="7">
        <f t="shared" ca="1" si="23"/>
        <v>1</v>
      </c>
      <c r="CD49" s="8"/>
      <c r="CE49" s="2"/>
      <c r="CF49" s="2">
        <f ca="1">IF(Table1[[#This Row],[net worth]]&gt;CG48,Table1[[#This Row],[age]],0)</f>
        <v>42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4:98">
      <c r="D50">
        <f t="shared" ca="1" si="0"/>
        <v>2</v>
      </c>
      <c r="E50" t="str">
        <f t="shared" ca="1" si="1"/>
        <v>women</v>
      </c>
      <c r="F50">
        <f t="shared" ca="1" si="2"/>
        <v>36</v>
      </c>
      <c r="G50">
        <f t="shared" ca="1" si="3"/>
        <v>2</v>
      </c>
      <c r="H50" t="str">
        <f t="shared" ca="1" si="4"/>
        <v>construction</v>
      </c>
      <c r="I50">
        <f t="shared" ca="1" si="5"/>
        <v>1</v>
      </c>
      <c r="J50" t="str">
        <f t="shared" ca="1" si="6"/>
        <v>highschool</v>
      </c>
      <c r="K50">
        <f t="shared" ca="1" si="7"/>
        <v>4</v>
      </c>
      <c r="L50">
        <f t="shared" ca="1" si="8"/>
        <v>2</v>
      </c>
      <c r="M50">
        <f t="shared" ca="1" si="9"/>
        <v>362218</v>
      </c>
      <c r="N50">
        <f t="shared" ca="1" si="10"/>
        <v>13</v>
      </c>
      <c r="O50" t="str">
        <f t="shared" ca="1" si="11"/>
        <v>china</v>
      </c>
      <c r="P50">
        <f t="shared" ca="1" si="24"/>
        <v>1086654</v>
      </c>
      <c r="Q50">
        <f t="shared" ca="1" si="13"/>
        <v>514547.3553069795</v>
      </c>
      <c r="R50">
        <f t="shared" ca="1" si="25"/>
        <v>497045.43929734896</v>
      </c>
      <c r="S50">
        <f t="shared" ca="1" si="15"/>
        <v>151189</v>
      </c>
      <c r="T50">
        <f t="shared" ca="1" si="26"/>
        <v>652665.43777011649</v>
      </c>
      <c r="U50">
        <f t="shared" ca="1" si="27"/>
        <v>534857.15229636081</v>
      </c>
      <c r="V50">
        <f t="shared" ca="1" si="28"/>
        <v>2118556.5915937098</v>
      </c>
      <c r="W50">
        <f t="shared" ca="1" si="29"/>
        <v>1162781.7946043285</v>
      </c>
      <c r="X50">
        <f t="shared" ca="1" si="30"/>
        <v>955774.79698938131</v>
      </c>
      <c r="Y50" s="2"/>
      <c r="Z50" s="7">
        <f ca="1">IF(Table1[[#This Row],[gender]]="men",1,0)</f>
        <v>0</v>
      </c>
      <c r="AA50" s="2">
        <f ca="1">IF(Table1[[#This Row],[gender]]="women",1,0)</f>
        <v>1</v>
      </c>
      <c r="AB50" s="2"/>
      <c r="AC50" s="2"/>
      <c r="AD50" s="8"/>
      <c r="AF50" s="7">
        <f ca="1">IF(Table1[[#This Row],[felid of work]]= "teaching",1,0)</f>
        <v>0</v>
      </c>
      <c r="AG50" s="2">
        <f ca="1">IF(Table1[[#This Row],[felid of work]]="agriculture",1,0)</f>
        <v>0</v>
      </c>
      <c r="AH50" s="12">
        <f ca="1">IF(Table1[[#This Row],[felid of work]]="general work",1,0)</f>
        <v>0</v>
      </c>
      <c r="AI50" s="12">
        <f ca="1">IF(Table1[[#This Row],[felid of work]]="construction",1,0)</f>
        <v>1</v>
      </c>
      <c r="AJ50" s="2">
        <f ca="1">IF(Table1[[#This Row],[felid of work]]="health",1,0)</f>
        <v>0</v>
      </c>
      <c r="AK50" s="2"/>
      <c r="AL50" s="2"/>
      <c r="AM50" s="2"/>
      <c r="AN50" s="2"/>
      <c r="AO50" s="2">
        <f ca="1">IF(Table1[[#This Row],[felid of work]]="it",1,0)</f>
        <v>0</v>
      </c>
      <c r="AP50" s="2"/>
      <c r="AQ50" s="2"/>
      <c r="AR50" s="2"/>
      <c r="AS50" s="2"/>
      <c r="AT50" s="2"/>
      <c r="AU50" s="2"/>
      <c r="AV50" s="8"/>
      <c r="AW50" s="2"/>
      <c r="AX50" s="21">
        <f t="shared" ca="1" si="21"/>
        <v>248522.71964867448</v>
      </c>
      <c r="AY50" s="2"/>
      <c r="AZ50" s="7">
        <f ca="1">IF(Table1[[#This Row],[value of the debts]]&gt;$BA$6,1,0)</f>
        <v>1</v>
      </c>
      <c r="BA50" s="2"/>
      <c r="BB50" s="2"/>
      <c r="BC50" s="8"/>
      <c r="BD50" s="24">
        <f ca="1">Table1[[#This Row],[mortage left]]/Table1[[#This Row],[value of house]]</f>
        <v>0.47351535567621295</v>
      </c>
      <c r="BE50" s="2">
        <f t="shared" ca="1" si="22"/>
        <v>0</v>
      </c>
      <c r="BF50" s="2"/>
      <c r="BG50" s="2"/>
      <c r="BH50" s="7">
        <f ca="1">IF(Table1[[#This Row],[area]]="america",Table1[[#This Row],[income]],0)</f>
        <v>0</v>
      </c>
      <c r="BI50" s="2">
        <f ca="1">IF(Table1[[#This Row],[area]]="anathapur",Table1[[#This Row],[income]],0)</f>
        <v>0</v>
      </c>
      <c r="BJ50" s="2">
        <f ca="1">IF(Table1[[#This Row],[area]]="banglore",Table1[[#This Row],[income]],0)</f>
        <v>0</v>
      </c>
      <c r="BK50" s="2">
        <f ca="1">IF(Table1[[#This Row],[area]]="chennai",Table1[[#This Row],[income]],0)</f>
        <v>0</v>
      </c>
      <c r="BL50" s="2">
        <f ca="1">IF(Table1[[#This Row],[area]]="china",Table1[[#This Row],[income]],0)</f>
        <v>362218</v>
      </c>
      <c r="BM50" s="2">
        <f ca="1">IF(Table1[[#This Row],[area]]="eluru",Table1[[#This Row],[income]],0)</f>
        <v>0</v>
      </c>
      <c r="BN50" s="2">
        <f ca="1">IF(Table1[[#This Row],[area]]="hanuman junction",Table1[[#This Row],[income]],0)</f>
        <v>0</v>
      </c>
      <c r="BO50" s="2">
        <f ca="1">IF(Table1[[#This Row],[area]]="hyderabad",Table1[[#This Row],[income]],0)</f>
        <v>0</v>
      </c>
      <c r="BP50" s="2">
        <f ca="1">IF(Table1[[#This Row],[area]]="japan",Table1[[#This Row],[income]],0)</f>
        <v>0</v>
      </c>
      <c r="BQ50" s="2">
        <f ca="1">IF(Table1[[#This Row],[area]]="srikakulam",Table1[[#This Row],[income]],0)</f>
        <v>0</v>
      </c>
      <c r="BR50" s="2">
        <f ca="1">IF(Table1[[#This Row],[area]]="tirupathi",Table1[[#This Row],[income]],0)</f>
        <v>0</v>
      </c>
      <c r="BS50" s="2">
        <f ca="1">IF(Table1[[#This Row],[area]]="vijayawada",Table1[[#This Row],[income]],0)</f>
        <v>0</v>
      </c>
      <c r="BT50" s="8">
        <f ca="1">IF(Table1[[#This Row],[area]]="vizag",Table1[[#This Row],[income]],0)</f>
        <v>0</v>
      </c>
      <c r="BU50" s="2"/>
      <c r="BV50" s="7">
        <f ca="1">IF(Table1[[#This Row],[felid of work]]="teaching",Table1[[#This Row],[income]],0)</f>
        <v>0</v>
      </c>
      <c r="BW50" s="2">
        <f ca="1">IF(Table1[[#This Row],[felid of work]]="construction",Table1[[#This Row],[income]],0)</f>
        <v>362218</v>
      </c>
      <c r="BX50" s="2">
        <f ca="1">IF(Table1[[#This Row],[felid of work]]="general work",Table1[[#This Row],[income]],0)</f>
        <v>0</v>
      </c>
      <c r="BY50" s="2">
        <f ca="1">IF(Table1[[#This Row],[felid of work]]="health",Table1[[#This Row],[income]],0)</f>
        <v>0</v>
      </c>
      <c r="BZ50" s="2">
        <f ca="1">IF(Table1[[#This Row],[felid of work]]="agriculture",Table1[[#This Row],[income]],0)</f>
        <v>0</v>
      </c>
      <c r="CA50" s="8">
        <f ca="1">IF(Table1[[#This Row],[felid of work]]="it",Table1[[#This Row],[income]],0)</f>
        <v>0</v>
      </c>
      <c r="CB50" s="2"/>
      <c r="CC50" s="7">
        <f t="shared" ca="1" si="23"/>
        <v>1</v>
      </c>
      <c r="CD50" s="8"/>
      <c r="CE50" s="2"/>
      <c r="CF50" s="2">
        <f ca="1">IF(Table1[[#This Row],[net worth]]&gt;CG49,Table1[[#This Row],[age]],0)</f>
        <v>36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4:98">
      <c r="D51">
        <f t="shared" ca="1" si="0"/>
        <v>2</v>
      </c>
      <c r="E51" t="str">
        <f t="shared" ca="1" si="1"/>
        <v>women</v>
      </c>
      <c r="F51">
        <f t="shared" ca="1" si="2"/>
        <v>34</v>
      </c>
      <c r="G51">
        <f t="shared" ca="1" si="3"/>
        <v>3</v>
      </c>
      <c r="H51" t="str">
        <f t="shared" ca="1" si="4"/>
        <v>teaching</v>
      </c>
      <c r="I51">
        <f t="shared" ca="1" si="5"/>
        <v>2</v>
      </c>
      <c r="J51" t="str">
        <f t="shared" ca="1" si="6"/>
        <v>college</v>
      </c>
      <c r="K51">
        <f t="shared" ca="1" si="7"/>
        <v>3</v>
      </c>
      <c r="L51">
        <f t="shared" ca="1" si="8"/>
        <v>2</v>
      </c>
      <c r="M51">
        <f t="shared" ca="1" si="9"/>
        <v>454993</v>
      </c>
      <c r="N51">
        <f t="shared" ca="1" si="10"/>
        <v>7</v>
      </c>
      <c r="O51" t="str">
        <f t="shared" ca="1" si="11"/>
        <v>anathapur</v>
      </c>
      <c r="P51">
        <f t="shared" ca="1" si="24"/>
        <v>1364979</v>
      </c>
      <c r="Q51">
        <f t="shared" ca="1" si="13"/>
        <v>829210.69418123364</v>
      </c>
      <c r="R51">
        <f t="shared" ca="1" si="25"/>
        <v>116340.96786223984</v>
      </c>
      <c r="S51">
        <f t="shared" ca="1" si="15"/>
        <v>1232</v>
      </c>
      <c r="T51">
        <f t="shared" ca="1" si="26"/>
        <v>42484.809241784817</v>
      </c>
      <c r="U51">
        <f t="shared" ca="1" si="27"/>
        <v>394135.4156800551</v>
      </c>
      <c r="V51">
        <f t="shared" ca="1" si="28"/>
        <v>1875455.3835422948</v>
      </c>
      <c r="W51">
        <f t="shared" ca="1" si="29"/>
        <v>946783.66204347345</v>
      </c>
      <c r="X51">
        <f t="shared" ca="1" si="30"/>
        <v>928671.7214988214</v>
      </c>
      <c r="Y51" s="2"/>
      <c r="Z51" s="7">
        <f ca="1">IF(Table1[[#This Row],[gender]]="men",1,0)</f>
        <v>0</v>
      </c>
      <c r="AA51" s="2">
        <f ca="1">IF(Table1[[#This Row],[gender]]="women",1,0)</f>
        <v>1</v>
      </c>
      <c r="AB51" s="2"/>
      <c r="AC51" s="2"/>
      <c r="AD51" s="8"/>
      <c r="AF51" s="7">
        <f ca="1">IF(Table1[[#This Row],[felid of work]]= "teaching",1,0)</f>
        <v>1</v>
      </c>
      <c r="AG51" s="2">
        <f ca="1">IF(Table1[[#This Row],[felid of work]]="agriculture",1,0)</f>
        <v>0</v>
      </c>
      <c r="AH51" s="12">
        <f ca="1">IF(Table1[[#This Row],[felid of work]]="general work",1,0)</f>
        <v>0</v>
      </c>
      <c r="AI51" s="12">
        <f ca="1">IF(Table1[[#This Row],[felid of work]]="construction",1,0)</f>
        <v>0</v>
      </c>
      <c r="AJ51" s="2">
        <f ca="1">IF(Table1[[#This Row],[felid of work]]="health",1,0)</f>
        <v>0</v>
      </c>
      <c r="AK51" s="2"/>
      <c r="AL51" s="2"/>
      <c r="AM51" s="2"/>
      <c r="AN51" s="2"/>
      <c r="AO51" s="2">
        <f ca="1">IF(Table1[[#This Row],[felid of work]]="it",1,0)</f>
        <v>0</v>
      </c>
      <c r="AP51" s="2"/>
      <c r="AQ51" s="2"/>
      <c r="AR51" s="2"/>
      <c r="AS51" s="2"/>
      <c r="AT51" s="2"/>
      <c r="AU51" s="2"/>
      <c r="AV51" s="8"/>
      <c r="AW51" s="2"/>
      <c r="AX51" s="21">
        <f t="shared" ca="1" si="21"/>
        <v>58170.483931119918</v>
      </c>
      <c r="AY51" s="2"/>
      <c r="AZ51" s="7">
        <f ca="1">IF(Table1[[#This Row],[value of the debts]]&gt;$BA$6,1,0)</f>
        <v>1</v>
      </c>
      <c r="BA51" s="2"/>
      <c r="BB51" s="2"/>
      <c r="BC51" s="8"/>
      <c r="BD51" s="24">
        <f ca="1">Table1[[#This Row],[mortage left]]/Table1[[#This Row],[value of house]]</f>
        <v>0.60748970803304203</v>
      </c>
      <c r="BE51" s="2">
        <f t="shared" ca="1" si="22"/>
        <v>0</v>
      </c>
      <c r="BF51" s="2"/>
      <c r="BG51" s="2"/>
      <c r="BH51" s="7">
        <f ca="1">IF(Table1[[#This Row],[area]]="america",Table1[[#This Row],[income]],0)</f>
        <v>0</v>
      </c>
      <c r="BI51" s="2">
        <f ca="1">IF(Table1[[#This Row],[area]]="anathapur",Table1[[#This Row],[income]],0)</f>
        <v>454993</v>
      </c>
      <c r="BJ51" s="2">
        <f ca="1">IF(Table1[[#This Row],[area]]="banglore",Table1[[#This Row],[income]],0)</f>
        <v>0</v>
      </c>
      <c r="BK51" s="2">
        <f ca="1">IF(Table1[[#This Row],[area]]="chennai",Table1[[#This Row],[income]],0)</f>
        <v>0</v>
      </c>
      <c r="BL51" s="2">
        <f ca="1">IF(Table1[[#This Row],[area]]="china",Table1[[#This Row],[income]],0)</f>
        <v>0</v>
      </c>
      <c r="BM51" s="2">
        <f ca="1">IF(Table1[[#This Row],[area]]="eluru",Table1[[#This Row],[income]],0)</f>
        <v>0</v>
      </c>
      <c r="BN51" s="2">
        <f ca="1">IF(Table1[[#This Row],[area]]="hanuman junction",Table1[[#This Row],[income]],0)</f>
        <v>0</v>
      </c>
      <c r="BO51" s="2">
        <f ca="1">IF(Table1[[#This Row],[area]]="hyderabad",Table1[[#This Row],[income]],0)</f>
        <v>0</v>
      </c>
      <c r="BP51" s="2">
        <f ca="1">IF(Table1[[#This Row],[area]]="japan",Table1[[#This Row],[income]],0)</f>
        <v>0</v>
      </c>
      <c r="BQ51" s="2">
        <f ca="1">IF(Table1[[#This Row],[area]]="srikakulam",Table1[[#This Row],[income]],0)</f>
        <v>0</v>
      </c>
      <c r="BR51" s="2">
        <f ca="1">IF(Table1[[#This Row],[area]]="tirupathi",Table1[[#This Row],[income]],0)</f>
        <v>0</v>
      </c>
      <c r="BS51" s="2">
        <f ca="1">IF(Table1[[#This Row],[area]]="vijayawada",Table1[[#This Row],[income]],0)</f>
        <v>0</v>
      </c>
      <c r="BT51" s="8">
        <f ca="1">IF(Table1[[#This Row],[area]]="vizag",Table1[[#This Row],[income]],0)</f>
        <v>0</v>
      </c>
      <c r="BU51" s="2"/>
      <c r="BV51" s="7">
        <f ca="1">IF(Table1[[#This Row],[felid of work]]="teaching",Table1[[#This Row],[income]],0)</f>
        <v>454993</v>
      </c>
      <c r="BW51" s="2">
        <f ca="1">IF(Table1[[#This Row],[felid of work]]="construction",Table1[[#This Row],[income]],0)</f>
        <v>0</v>
      </c>
      <c r="BX51" s="2">
        <f ca="1">IF(Table1[[#This Row],[felid of work]]="general work",Table1[[#This Row],[income]],0)</f>
        <v>0</v>
      </c>
      <c r="BY51" s="2">
        <f ca="1">IF(Table1[[#This Row],[felid of work]]="health",Table1[[#This Row],[income]],0)</f>
        <v>0</v>
      </c>
      <c r="BZ51" s="2">
        <f ca="1">IF(Table1[[#This Row],[felid of work]]="agriculture",Table1[[#This Row],[income]],0)</f>
        <v>0</v>
      </c>
      <c r="CA51" s="8">
        <f ca="1">IF(Table1[[#This Row],[felid of work]]="it",Table1[[#This Row],[income]],0)</f>
        <v>0</v>
      </c>
      <c r="CB51" s="2"/>
      <c r="CC51" s="7">
        <f t="shared" ca="1" si="23"/>
        <v>1</v>
      </c>
      <c r="CD51" s="8"/>
      <c r="CE51" s="2"/>
      <c r="CF51" s="2">
        <f ca="1">IF(Table1[[#This Row],[net worth]]&gt;CG50,Table1[[#This Row],[age]],0)</f>
        <v>34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4:98">
      <c r="D52">
        <f t="shared" ca="1" si="0"/>
        <v>1</v>
      </c>
      <c r="E52" t="str">
        <f t="shared" ca="1" si="1"/>
        <v>men</v>
      </c>
      <c r="F52">
        <f t="shared" ca="1" si="2"/>
        <v>43</v>
      </c>
      <c r="G52">
        <f t="shared" ca="1" si="3"/>
        <v>3</v>
      </c>
      <c r="H52" t="str">
        <f t="shared" ca="1" si="4"/>
        <v>teaching</v>
      </c>
      <c r="I52">
        <f t="shared" ca="1" si="5"/>
        <v>3</v>
      </c>
      <c r="J52" t="str">
        <f t="shared" ca="1" si="6"/>
        <v>university</v>
      </c>
      <c r="K52">
        <f t="shared" ca="1" si="7"/>
        <v>3</v>
      </c>
      <c r="L52">
        <f t="shared" ca="1" si="8"/>
        <v>1</v>
      </c>
      <c r="M52">
        <f t="shared" ca="1" si="9"/>
        <v>917081</v>
      </c>
      <c r="N52">
        <f t="shared" ca="1" si="10"/>
        <v>8</v>
      </c>
      <c r="O52" t="str">
        <f t="shared" ca="1" si="11"/>
        <v>banglore</v>
      </c>
      <c r="P52">
        <f t="shared" ca="1" si="24"/>
        <v>2751243</v>
      </c>
      <c r="Q52">
        <f t="shared" ca="1" si="13"/>
        <v>1914347.9373173469</v>
      </c>
      <c r="R52">
        <f t="shared" ca="1" si="25"/>
        <v>899440.39540052915</v>
      </c>
      <c r="S52">
        <f t="shared" ca="1" si="15"/>
        <v>15258</v>
      </c>
      <c r="T52">
        <f t="shared" ca="1" si="26"/>
        <v>452364.45380655967</v>
      </c>
      <c r="U52">
        <f t="shared" ca="1" si="27"/>
        <v>603847.30427177215</v>
      </c>
      <c r="V52">
        <f t="shared" ca="1" si="28"/>
        <v>4254530.6996723013</v>
      </c>
      <c r="W52">
        <f t="shared" ca="1" si="29"/>
        <v>2829046.332717876</v>
      </c>
      <c r="X52">
        <f t="shared" ca="1" si="30"/>
        <v>1425484.3669544253</v>
      </c>
      <c r="Y52" s="2"/>
      <c r="Z52" s="7">
        <f ca="1">IF(Table1[[#This Row],[gender]]="men",1,0)</f>
        <v>1</v>
      </c>
      <c r="AA52" s="2">
        <f ca="1">IF(Table1[[#This Row],[gender]]="women",1,0)</f>
        <v>0</v>
      </c>
      <c r="AB52" s="2"/>
      <c r="AC52" s="2"/>
      <c r="AD52" s="8"/>
      <c r="AF52" s="7">
        <f ca="1">IF(Table1[[#This Row],[felid of work]]= "teaching",1,0)</f>
        <v>1</v>
      </c>
      <c r="AG52" s="2">
        <f ca="1">IF(Table1[[#This Row],[felid of work]]="agriculture",1,0)</f>
        <v>0</v>
      </c>
      <c r="AH52" s="12">
        <f ca="1">IF(Table1[[#This Row],[felid of work]]="general work",1,0)</f>
        <v>0</v>
      </c>
      <c r="AI52" s="12">
        <f ca="1">IF(Table1[[#This Row],[felid of work]]="construction",1,0)</f>
        <v>0</v>
      </c>
      <c r="AJ52" s="2">
        <f ca="1">IF(Table1[[#This Row],[felid of work]]="health",1,0)</f>
        <v>0</v>
      </c>
      <c r="AK52" s="2"/>
      <c r="AL52" s="2"/>
      <c r="AM52" s="2"/>
      <c r="AN52" s="2"/>
      <c r="AO52" s="2">
        <f ca="1">IF(Table1[[#This Row],[felid of work]]="it",1,0)</f>
        <v>0</v>
      </c>
      <c r="AP52" s="2"/>
      <c r="AQ52" s="2"/>
      <c r="AR52" s="2"/>
      <c r="AS52" s="2"/>
      <c r="AT52" s="2"/>
      <c r="AU52" s="2"/>
      <c r="AV52" s="8"/>
      <c r="AW52" s="2"/>
      <c r="AX52" s="21">
        <f t="shared" ca="1" si="21"/>
        <v>899440.39540052915</v>
      </c>
      <c r="AY52" s="2"/>
      <c r="AZ52" s="7">
        <f ca="1">IF(Table1[[#This Row],[value of the debts]]&gt;$BA$6,1,0)</f>
        <v>1</v>
      </c>
      <c r="BA52" s="2"/>
      <c r="BB52" s="2"/>
      <c r="BC52" s="8"/>
      <c r="BD52" s="24">
        <f ca="1">Table1[[#This Row],[mortage left]]/Table1[[#This Row],[value of house]]</f>
        <v>0.69581201562978878</v>
      </c>
      <c r="BE52" s="2">
        <f t="shared" ca="1" si="22"/>
        <v>0</v>
      </c>
      <c r="BF52" s="2"/>
      <c r="BG52" s="2"/>
      <c r="BH52" s="7">
        <f ca="1">IF(Table1[[#This Row],[area]]="america",Table1[[#This Row],[income]],0)</f>
        <v>0</v>
      </c>
      <c r="BI52" s="2">
        <f ca="1">IF(Table1[[#This Row],[area]]="anathapur",Table1[[#This Row],[income]],0)</f>
        <v>0</v>
      </c>
      <c r="BJ52" s="2">
        <f ca="1">IF(Table1[[#This Row],[area]]="banglore",Table1[[#This Row],[income]],0)</f>
        <v>917081</v>
      </c>
      <c r="BK52" s="2">
        <f ca="1">IF(Table1[[#This Row],[area]]="chennai",Table1[[#This Row],[income]],0)</f>
        <v>0</v>
      </c>
      <c r="BL52" s="2">
        <f ca="1">IF(Table1[[#This Row],[area]]="china",Table1[[#This Row],[income]],0)</f>
        <v>0</v>
      </c>
      <c r="BM52" s="2">
        <f ca="1">IF(Table1[[#This Row],[area]]="eluru",Table1[[#This Row],[income]],0)</f>
        <v>0</v>
      </c>
      <c r="BN52" s="2">
        <f ca="1">IF(Table1[[#This Row],[area]]="hanuman junction",Table1[[#This Row],[income]],0)</f>
        <v>0</v>
      </c>
      <c r="BO52" s="2">
        <f ca="1">IF(Table1[[#This Row],[area]]="hyderabad",Table1[[#This Row],[income]],0)</f>
        <v>0</v>
      </c>
      <c r="BP52" s="2">
        <f ca="1">IF(Table1[[#This Row],[area]]="japan",Table1[[#This Row],[income]],0)</f>
        <v>0</v>
      </c>
      <c r="BQ52" s="2">
        <f ca="1">IF(Table1[[#This Row],[area]]="srikakulam",Table1[[#This Row],[income]],0)</f>
        <v>0</v>
      </c>
      <c r="BR52" s="2">
        <f ca="1">IF(Table1[[#This Row],[area]]="tirupathi",Table1[[#This Row],[income]],0)</f>
        <v>0</v>
      </c>
      <c r="BS52" s="2">
        <f ca="1">IF(Table1[[#This Row],[area]]="vijayawada",Table1[[#This Row],[income]],0)</f>
        <v>0</v>
      </c>
      <c r="BT52" s="8">
        <f ca="1">IF(Table1[[#This Row],[area]]="vizag",Table1[[#This Row],[income]],0)</f>
        <v>0</v>
      </c>
      <c r="BU52" s="2"/>
      <c r="BV52" s="7">
        <f ca="1">IF(Table1[[#This Row],[felid of work]]="teaching",Table1[[#This Row],[income]],0)</f>
        <v>917081</v>
      </c>
      <c r="BW52" s="2">
        <f ca="1">IF(Table1[[#This Row],[felid of work]]="construction",Table1[[#This Row],[income]],0)</f>
        <v>0</v>
      </c>
      <c r="BX52" s="2">
        <f ca="1">IF(Table1[[#This Row],[felid of work]]="general work",Table1[[#This Row],[income]],0)</f>
        <v>0</v>
      </c>
      <c r="BY52" s="2">
        <f ca="1">IF(Table1[[#This Row],[felid of work]]="health",Table1[[#This Row],[income]],0)</f>
        <v>0</v>
      </c>
      <c r="BZ52" s="2">
        <f ca="1">IF(Table1[[#This Row],[felid of work]]="agriculture",Table1[[#This Row],[income]],0)</f>
        <v>0</v>
      </c>
      <c r="CA52" s="8">
        <f ca="1">IF(Table1[[#This Row],[felid of work]]="it",Table1[[#This Row],[income]],0)</f>
        <v>0</v>
      </c>
      <c r="CB52" s="2"/>
      <c r="CC52" s="7">
        <f t="shared" ca="1" si="23"/>
        <v>1</v>
      </c>
      <c r="CD52" s="8"/>
      <c r="CE52" s="2"/>
      <c r="CF52" s="2">
        <f ca="1">IF(Table1[[#This Row],[net worth]]&gt;CG51,Table1[[#This Row],[age]],0)</f>
        <v>43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4:98">
      <c r="D53">
        <f t="shared" ca="1" si="0"/>
        <v>1</v>
      </c>
      <c r="E53" t="str">
        <f t="shared" ca="1" si="1"/>
        <v>men</v>
      </c>
      <c r="F53">
        <f t="shared" ca="1" si="2"/>
        <v>38</v>
      </c>
      <c r="G53">
        <f t="shared" ca="1" si="3"/>
        <v>3</v>
      </c>
      <c r="H53" t="str">
        <f t="shared" ca="1" si="4"/>
        <v>teaching</v>
      </c>
      <c r="I53">
        <f t="shared" ca="1" si="5"/>
        <v>2</v>
      </c>
      <c r="J53" t="str">
        <f t="shared" ca="1" si="6"/>
        <v>college</v>
      </c>
      <c r="K53">
        <f t="shared" ca="1" si="7"/>
        <v>3</v>
      </c>
      <c r="L53">
        <f t="shared" ca="1" si="8"/>
        <v>2</v>
      </c>
      <c r="M53">
        <f t="shared" ca="1" si="9"/>
        <v>611168</v>
      </c>
      <c r="N53">
        <f t="shared" ca="1" si="10"/>
        <v>5</v>
      </c>
      <c r="O53" t="str">
        <f t="shared" ca="1" si="11"/>
        <v>srikakulam</v>
      </c>
      <c r="P53">
        <f t="shared" ca="1" si="24"/>
        <v>3055840</v>
      </c>
      <c r="Q53">
        <f t="shared" ca="1" si="13"/>
        <v>2151199.8929151897</v>
      </c>
      <c r="R53">
        <f t="shared" ca="1" si="25"/>
        <v>381726.38116600184</v>
      </c>
      <c r="S53">
        <f t="shared" ca="1" si="15"/>
        <v>265986</v>
      </c>
      <c r="T53">
        <f t="shared" ca="1" si="26"/>
        <v>1050492.7062162715</v>
      </c>
      <c r="U53">
        <f t="shared" ca="1" si="27"/>
        <v>88749.814917917713</v>
      </c>
      <c r="V53">
        <f t="shared" ca="1" si="28"/>
        <v>3526316.1960839196</v>
      </c>
      <c r="W53">
        <f t="shared" ca="1" si="29"/>
        <v>2798912.2740811915</v>
      </c>
      <c r="X53">
        <f t="shared" ca="1" si="30"/>
        <v>727403.9220027281</v>
      </c>
      <c r="Y53" s="2"/>
      <c r="Z53" s="7">
        <f ca="1">IF(Table1[[#This Row],[gender]]="men",1,0)</f>
        <v>1</v>
      </c>
      <c r="AA53" s="2">
        <f ca="1">IF(Table1[[#This Row],[gender]]="women",1,0)</f>
        <v>0</v>
      </c>
      <c r="AB53" s="2"/>
      <c r="AC53" s="2"/>
      <c r="AD53" s="8"/>
      <c r="AF53" s="7">
        <f ca="1">IF(Table1[[#This Row],[felid of work]]= "teaching",1,0)</f>
        <v>1</v>
      </c>
      <c r="AG53" s="2">
        <f ca="1">IF(Table1[[#This Row],[felid of work]]="agriculture",1,0)</f>
        <v>0</v>
      </c>
      <c r="AH53" s="12">
        <f ca="1">IF(Table1[[#This Row],[felid of work]]="general work",1,0)</f>
        <v>0</v>
      </c>
      <c r="AI53" s="12">
        <f ca="1">IF(Table1[[#This Row],[felid of work]]="construction",1,0)</f>
        <v>0</v>
      </c>
      <c r="AJ53" s="2">
        <f ca="1">IF(Table1[[#This Row],[felid of work]]="health",1,0)</f>
        <v>0</v>
      </c>
      <c r="AK53" s="2"/>
      <c r="AL53" s="2"/>
      <c r="AM53" s="2"/>
      <c r="AN53" s="2"/>
      <c r="AO53" s="2">
        <f ca="1">IF(Table1[[#This Row],[felid of work]]="it",1,0)</f>
        <v>0</v>
      </c>
      <c r="AP53" s="2"/>
      <c r="AQ53" s="2"/>
      <c r="AR53" s="2"/>
      <c r="AS53" s="2"/>
      <c r="AT53" s="2"/>
      <c r="AU53" s="2"/>
      <c r="AV53" s="8"/>
      <c r="AW53" s="2"/>
      <c r="AX53" s="21">
        <f t="shared" ca="1" si="21"/>
        <v>190863.19058300092</v>
      </c>
      <c r="AY53" s="2"/>
      <c r="AZ53" s="7">
        <f ca="1">IF(Table1[[#This Row],[value of the debts]]&gt;$BA$6,1,0)</f>
        <v>1</v>
      </c>
      <c r="BA53" s="2"/>
      <c r="BB53" s="2"/>
      <c r="BC53" s="8"/>
      <c r="BD53" s="24">
        <f ca="1">Table1[[#This Row],[mortage left]]/Table1[[#This Row],[value of house]]</f>
        <v>0.70396352325880596</v>
      </c>
      <c r="BE53" s="2">
        <f t="shared" ca="1" si="22"/>
        <v>0</v>
      </c>
      <c r="BF53" s="2"/>
      <c r="BG53" s="2"/>
      <c r="BH53" s="7">
        <f ca="1">IF(Table1[[#This Row],[area]]="america",Table1[[#This Row],[income]],0)</f>
        <v>0</v>
      </c>
      <c r="BI53" s="2">
        <f ca="1">IF(Table1[[#This Row],[area]]="anathapur",Table1[[#This Row],[income]],0)</f>
        <v>0</v>
      </c>
      <c r="BJ53" s="2">
        <f ca="1">IF(Table1[[#This Row],[area]]="banglore",Table1[[#This Row],[income]],0)</f>
        <v>0</v>
      </c>
      <c r="BK53" s="2">
        <f ca="1">IF(Table1[[#This Row],[area]]="chennai",Table1[[#This Row],[income]],0)</f>
        <v>0</v>
      </c>
      <c r="BL53" s="2">
        <f ca="1">IF(Table1[[#This Row],[area]]="china",Table1[[#This Row],[income]],0)</f>
        <v>0</v>
      </c>
      <c r="BM53" s="2">
        <f ca="1">IF(Table1[[#This Row],[area]]="eluru",Table1[[#This Row],[income]],0)</f>
        <v>0</v>
      </c>
      <c r="BN53" s="2">
        <f ca="1">IF(Table1[[#This Row],[area]]="hanuman junction",Table1[[#This Row],[income]],0)</f>
        <v>0</v>
      </c>
      <c r="BO53" s="2">
        <f ca="1">IF(Table1[[#This Row],[area]]="hyderabad",Table1[[#This Row],[income]],0)</f>
        <v>0</v>
      </c>
      <c r="BP53" s="2">
        <f ca="1">IF(Table1[[#This Row],[area]]="japan",Table1[[#This Row],[income]],0)</f>
        <v>0</v>
      </c>
      <c r="BQ53" s="2">
        <f ca="1">IF(Table1[[#This Row],[area]]="srikakulam",Table1[[#This Row],[income]],0)</f>
        <v>611168</v>
      </c>
      <c r="BR53" s="2">
        <f ca="1">IF(Table1[[#This Row],[area]]="tirupathi",Table1[[#This Row],[income]],0)</f>
        <v>0</v>
      </c>
      <c r="BS53" s="2">
        <f ca="1">IF(Table1[[#This Row],[area]]="vijayawada",Table1[[#This Row],[income]],0)</f>
        <v>0</v>
      </c>
      <c r="BT53" s="8">
        <f ca="1">IF(Table1[[#This Row],[area]]="vizag",Table1[[#This Row],[income]],0)</f>
        <v>0</v>
      </c>
      <c r="BU53" s="2"/>
      <c r="BV53" s="7">
        <f ca="1">IF(Table1[[#This Row],[felid of work]]="teaching",Table1[[#This Row],[income]],0)</f>
        <v>611168</v>
      </c>
      <c r="BW53" s="2">
        <f ca="1">IF(Table1[[#This Row],[felid of work]]="construction",Table1[[#This Row],[income]],0)</f>
        <v>0</v>
      </c>
      <c r="BX53" s="2">
        <f ca="1">IF(Table1[[#This Row],[felid of work]]="general work",Table1[[#This Row],[income]],0)</f>
        <v>0</v>
      </c>
      <c r="BY53" s="2">
        <f ca="1">IF(Table1[[#This Row],[felid of work]]="health",Table1[[#This Row],[income]],0)</f>
        <v>0</v>
      </c>
      <c r="BZ53" s="2">
        <f ca="1">IF(Table1[[#This Row],[felid of work]]="agriculture",Table1[[#This Row],[income]],0)</f>
        <v>0</v>
      </c>
      <c r="CA53" s="8">
        <f ca="1">IF(Table1[[#This Row],[felid of work]]="it",Table1[[#This Row],[income]],0)</f>
        <v>0</v>
      </c>
      <c r="CB53" s="2"/>
      <c r="CC53" s="7">
        <f t="shared" ca="1" si="23"/>
        <v>1</v>
      </c>
      <c r="CD53" s="8"/>
      <c r="CE53" s="2"/>
      <c r="CF53" s="2">
        <f ca="1">IF(Table1[[#This Row],[net worth]]&gt;CG52,Table1[[#This Row],[age]],0)</f>
        <v>38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4:98">
      <c r="D54">
        <f t="shared" ca="1" si="0"/>
        <v>2</v>
      </c>
      <c r="E54" t="str">
        <f t="shared" ca="1" si="1"/>
        <v>women</v>
      </c>
      <c r="F54">
        <f t="shared" ca="1" si="2"/>
        <v>38</v>
      </c>
      <c r="G54">
        <f t="shared" ca="1" si="3"/>
        <v>5</v>
      </c>
      <c r="H54" t="str">
        <f t="shared" ca="1" si="4"/>
        <v>general work</v>
      </c>
      <c r="I54">
        <f t="shared" ca="1" si="5"/>
        <v>3</v>
      </c>
      <c r="J54" t="str">
        <f t="shared" ca="1" si="6"/>
        <v>university</v>
      </c>
      <c r="K54">
        <f t="shared" ca="1" si="7"/>
        <v>4</v>
      </c>
      <c r="L54">
        <f t="shared" ca="1" si="8"/>
        <v>1</v>
      </c>
      <c r="M54">
        <f t="shared" ca="1" si="9"/>
        <v>359789</v>
      </c>
      <c r="N54">
        <f t="shared" ca="1" si="10"/>
        <v>4</v>
      </c>
      <c r="O54" t="str">
        <f t="shared" ca="1" si="11"/>
        <v>vizag</v>
      </c>
      <c r="P54">
        <f t="shared" ca="1" si="24"/>
        <v>1798945</v>
      </c>
      <c r="Q54">
        <f t="shared" ca="1" si="13"/>
        <v>42532.131542012277</v>
      </c>
      <c r="R54">
        <f t="shared" ca="1" si="25"/>
        <v>188824.00964244117</v>
      </c>
      <c r="S54">
        <f t="shared" ca="1" si="15"/>
        <v>147480</v>
      </c>
      <c r="T54">
        <f t="shared" ca="1" si="26"/>
        <v>439737.73229796794</v>
      </c>
      <c r="U54">
        <f t="shared" ca="1" si="27"/>
        <v>118145.50219637065</v>
      </c>
      <c r="V54">
        <f t="shared" ca="1" si="28"/>
        <v>2105914.5118388119</v>
      </c>
      <c r="W54">
        <f t="shared" ca="1" si="29"/>
        <v>378836.14118445345</v>
      </c>
      <c r="X54">
        <f t="shared" ca="1" si="30"/>
        <v>1727078.3706543585</v>
      </c>
      <c r="Y54" s="2"/>
      <c r="Z54" s="7">
        <f ca="1">IF(Table1[[#This Row],[gender]]="men",1,0)</f>
        <v>0</v>
      </c>
      <c r="AA54" s="2">
        <f ca="1">IF(Table1[[#This Row],[gender]]="women",1,0)</f>
        <v>1</v>
      </c>
      <c r="AB54" s="2"/>
      <c r="AC54" s="2"/>
      <c r="AD54" s="8"/>
      <c r="AF54" s="7">
        <f ca="1">IF(Table1[[#This Row],[felid of work]]= "teaching",1,0)</f>
        <v>0</v>
      </c>
      <c r="AG54" s="2">
        <f ca="1">IF(Table1[[#This Row],[felid of work]]="agriculture",1,0)</f>
        <v>0</v>
      </c>
      <c r="AH54" s="12">
        <f ca="1">IF(Table1[[#This Row],[felid of work]]="general work",1,0)</f>
        <v>1</v>
      </c>
      <c r="AI54" s="12">
        <f ca="1">IF(Table1[[#This Row],[felid of work]]="construction",1,0)</f>
        <v>0</v>
      </c>
      <c r="AJ54" s="2">
        <f ca="1">IF(Table1[[#This Row],[felid of work]]="health",1,0)</f>
        <v>0</v>
      </c>
      <c r="AK54" s="2"/>
      <c r="AL54" s="2"/>
      <c r="AM54" s="2"/>
      <c r="AN54" s="2"/>
      <c r="AO54" s="2">
        <f ca="1">IF(Table1[[#This Row],[felid of work]]="it",1,0)</f>
        <v>0</v>
      </c>
      <c r="AP54" s="2"/>
      <c r="AQ54" s="2"/>
      <c r="AR54" s="2"/>
      <c r="AS54" s="2"/>
      <c r="AT54" s="2"/>
      <c r="AU54" s="2"/>
      <c r="AV54" s="8"/>
      <c r="AW54" s="2"/>
      <c r="AX54" s="21">
        <f t="shared" ca="1" si="21"/>
        <v>188824.00964244117</v>
      </c>
      <c r="AY54" s="2"/>
      <c r="AZ54" s="7">
        <f ca="1">IF(Table1[[#This Row],[value of the debts]]&gt;$BA$6,1,0)</f>
        <v>1</v>
      </c>
      <c r="BA54" s="2"/>
      <c r="BB54" s="2"/>
      <c r="BC54" s="8"/>
      <c r="BD54" s="24">
        <f ca="1">Table1[[#This Row],[mortage left]]/Table1[[#This Row],[value of house]]</f>
        <v>2.3642819286866623E-2</v>
      </c>
      <c r="BE54" s="2">
        <f t="shared" ca="1" si="22"/>
        <v>1</v>
      </c>
      <c r="BF54" s="2"/>
      <c r="BG54" s="2"/>
      <c r="BH54" s="7">
        <f ca="1">IF(Table1[[#This Row],[area]]="america",Table1[[#This Row],[income]],0)</f>
        <v>0</v>
      </c>
      <c r="BI54" s="2">
        <f ca="1">IF(Table1[[#This Row],[area]]="anathapur",Table1[[#This Row],[income]],0)</f>
        <v>0</v>
      </c>
      <c r="BJ54" s="2">
        <f ca="1">IF(Table1[[#This Row],[area]]="banglore",Table1[[#This Row],[income]],0)</f>
        <v>0</v>
      </c>
      <c r="BK54" s="2">
        <f ca="1">IF(Table1[[#This Row],[area]]="chennai",Table1[[#This Row],[income]],0)</f>
        <v>0</v>
      </c>
      <c r="BL54" s="2">
        <f ca="1">IF(Table1[[#This Row],[area]]="china",Table1[[#This Row],[income]],0)</f>
        <v>0</v>
      </c>
      <c r="BM54" s="2">
        <f ca="1">IF(Table1[[#This Row],[area]]="eluru",Table1[[#This Row],[income]],0)</f>
        <v>0</v>
      </c>
      <c r="BN54" s="2">
        <f ca="1">IF(Table1[[#This Row],[area]]="hanuman junction",Table1[[#This Row],[income]],0)</f>
        <v>0</v>
      </c>
      <c r="BO54" s="2">
        <f ca="1">IF(Table1[[#This Row],[area]]="hyderabad",Table1[[#This Row],[income]],0)</f>
        <v>0</v>
      </c>
      <c r="BP54" s="2">
        <f ca="1">IF(Table1[[#This Row],[area]]="japan",Table1[[#This Row],[income]],0)</f>
        <v>0</v>
      </c>
      <c r="BQ54" s="2">
        <f ca="1">IF(Table1[[#This Row],[area]]="srikakulam",Table1[[#This Row],[income]],0)</f>
        <v>0</v>
      </c>
      <c r="BR54" s="2">
        <f ca="1">IF(Table1[[#This Row],[area]]="tirupathi",Table1[[#This Row],[income]],0)</f>
        <v>0</v>
      </c>
      <c r="BS54" s="2">
        <f ca="1">IF(Table1[[#This Row],[area]]="vijayawada",Table1[[#This Row],[income]],0)</f>
        <v>0</v>
      </c>
      <c r="BT54" s="8">
        <f ca="1">IF(Table1[[#This Row],[area]]="vizag",Table1[[#This Row],[income]],0)</f>
        <v>359789</v>
      </c>
      <c r="BU54" s="2"/>
      <c r="BV54" s="7">
        <f ca="1">IF(Table1[[#This Row],[felid of work]]="teaching",Table1[[#This Row],[income]],0)</f>
        <v>0</v>
      </c>
      <c r="BW54" s="2">
        <f ca="1">IF(Table1[[#This Row],[felid of work]]="construction",Table1[[#This Row],[income]],0)</f>
        <v>0</v>
      </c>
      <c r="BX54" s="2">
        <f ca="1">IF(Table1[[#This Row],[felid of work]]="general work",Table1[[#This Row],[income]],0)</f>
        <v>359789</v>
      </c>
      <c r="BY54" s="2">
        <f ca="1">IF(Table1[[#This Row],[felid of work]]="health",Table1[[#This Row],[income]],0)</f>
        <v>0</v>
      </c>
      <c r="BZ54" s="2">
        <f ca="1">IF(Table1[[#This Row],[felid of work]]="agriculture",Table1[[#This Row],[income]],0)</f>
        <v>0</v>
      </c>
      <c r="CA54" s="8">
        <f ca="1">IF(Table1[[#This Row],[felid of work]]="it",Table1[[#This Row],[income]],0)</f>
        <v>0</v>
      </c>
      <c r="CB54" s="2"/>
      <c r="CC54" s="7">
        <f t="shared" ca="1" si="23"/>
        <v>1</v>
      </c>
      <c r="CD54" s="8"/>
      <c r="CE54" s="2"/>
      <c r="CF54" s="2">
        <f ca="1">IF(Table1[[#This Row],[net worth]]&gt;CG53,Table1[[#This Row],[age]],0)</f>
        <v>38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4:98">
      <c r="D55">
        <f t="shared" ca="1" si="0"/>
        <v>2</v>
      </c>
      <c r="E55" t="str">
        <f t="shared" ca="1" si="1"/>
        <v>women</v>
      </c>
      <c r="F55">
        <f t="shared" ca="1" si="2"/>
        <v>42</v>
      </c>
      <c r="G55">
        <f t="shared" ca="1" si="3"/>
        <v>6</v>
      </c>
      <c r="H55" t="str">
        <f t="shared" ca="1" si="4"/>
        <v>agriculture</v>
      </c>
      <c r="I55">
        <f t="shared" ca="1" si="5"/>
        <v>2</v>
      </c>
      <c r="J55" t="str">
        <f t="shared" ca="1" si="6"/>
        <v>college</v>
      </c>
      <c r="K55">
        <f t="shared" ca="1" si="7"/>
        <v>1</v>
      </c>
      <c r="L55">
        <f t="shared" ca="1" si="8"/>
        <v>1</v>
      </c>
      <c r="M55">
        <f t="shared" ca="1" si="9"/>
        <v>435720</v>
      </c>
      <c r="N55">
        <f t="shared" ca="1" si="10"/>
        <v>2</v>
      </c>
      <c r="O55" t="str">
        <f t="shared" ca="1" si="11"/>
        <v>vijayawada</v>
      </c>
      <c r="P55">
        <f t="shared" ca="1" si="24"/>
        <v>2178600</v>
      </c>
      <c r="Q55">
        <f t="shared" ca="1" si="13"/>
        <v>1313209.7080789632</v>
      </c>
      <c r="R55">
        <f t="shared" ca="1" si="25"/>
        <v>375872.51642702258</v>
      </c>
      <c r="S55">
        <f t="shared" ca="1" si="15"/>
        <v>284593</v>
      </c>
      <c r="T55">
        <f t="shared" ca="1" si="26"/>
        <v>652489.07598259381</v>
      </c>
      <c r="U55">
        <f t="shared" ca="1" si="27"/>
        <v>152228.19660220647</v>
      </c>
      <c r="V55">
        <f t="shared" ca="1" si="28"/>
        <v>2706700.7130292291</v>
      </c>
      <c r="W55">
        <f t="shared" ca="1" si="29"/>
        <v>1973675.2245059859</v>
      </c>
      <c r="X55">
        <f t="shared" ca="1" si="30"/>
        <v>733025.48852324323</v>
      </c>
      <c r="Y55" s="2"/>
      <c r="Z55" s="7">
        <f ca="1">IF(Table1[[#This Row],[gender]]="men",1,0)</f>
        <v>0</v>
      </c>
      <c r="AA55" s="2">
        <f ca="1">IF(Table1[[#This Row],[gender]]="women",1,0)</f>
        <v>1</v>
      </c>
      <c r="AB55" s="2"/>
      <c r="AC55" s="2"/>
      <c r="AD55" s="8"/>
      <c r="AF55" s="7">
        <f ca="1">IF(Table1[[#This Row],[felid of work]]= "teaching",1,0)</f>
        <v>0</v>
      </c>
      <c r="AG55" s="2">
        <f ca="1">IF(Table1[[#This Row],[felid of work]]="agriculture",1,0)</f>
        <v>1</v>
      </c>
      <c r="AH55" s="12">
        <f ca="1">IF(Table1[[#This Row],[felid of work]]="general work",1,0)</f>
        <v>0</v>
      </c>
      <c r="AI55" s="12">
        <f ca="1">IF(Table1[[#This Row],[felid of work]]="construction",1,0)</f>
        <v>0</v>
      </c>
      <c r="AJ55" s="2">
        <f ca="1">IF(Table1[[#This Row],[felid of work]]="health",1,0)</f>
        <v>0</v>
      </c>
      <c r="AK55" s="2"/>
      <c r="AL55" s="2"/>
      <c r="AM55" s="2"/>
      <c r="AN55" s="2"/>
      <c r="AO55" s="2">
        <f ca="1">IF(Table1[[#This Row],[felid of work]]="it",1,0)</f>
        <v>0</v>
      </c>
      <c r="AP55" s="2"/>
      <c r="AQ55" s="2"/>
      <c r="AR55" s="2"/>
      <c r="AS55" s="2"/>
      <c r="AT55" s="2"/>
      <c r="AU55" s="2"/>
      <c r="AV55" s="8"/>
      <c r="AW55" s="2"/>
      <c r="AX55" s="21">
        <f t="shared" ca="1" si="21"/>
        <v>375872.51642702258</v>
      </c>
      <c r="AY55" s="2"/>
      <c r="AZ55" s="7">
        <f ca="1">IF(Table1[[#This Row],[value of the debts]]&gt;$BA$6,1,0)</f>
        <v>1</v>
      </c>
      <c r="BA55" s="2"/>
      <c r="BB55" s="2"/>
      <c r="BC55" s="8"/>
      <c r="BD55" s="24">
        <f ca="1">Table1[[#This Row],[mortage left]]/Table1[[#This Row],[value of house]]</f>
        <v>0.60277687876570418</v>
      </c>
      <c r="BE55" s="2">
        <f t="shared" ca="1" si="22"/>
        <v>0</v>
      </c>
      <c r="BF55" s="2"/>
      <c r="BG55" s="2"/>
      <c r="BH55" s="7">
        <f ca="1">IF(Table1[[#This Row],[area]]="america",Table1[[#This Row],[income]],0)</f>
        <v>0</v>
      </c>
      <c r="BI55" s="2">
        <f ca="1">IF(Table1[[#This Row],[area]]="anathapur",Table1[[#This Row],[income]],0)</f>
        <v>0</v>
      </c>
      <c r="BJ55" s="2">
        <f ca="1">IF(Table1[[#This Row],[area]]="banglore",Table1[[#This Row],[income]],0)</f>
        <v>0</v>
      </c>
      <c r="BK55" s="2">
        <f ca="1">IF(Table1[[#This Row],[area]]="chennai",Table1[[#This Row],[income]],0)</f>
        <v>0</v>
      </c>
      <c r="BL55" s="2">
        <f ca="1">IF(Table1[[#This Row],[area]]="china",Table1[[#This Row],[income]],0)</f>
        <v>0</v>
      </c>
      <c r="BM55" s="2">
        <f ca="1">IF(Table1[[#This Row],[area]]="eluru",Table1[[#This Row],[income]],0)</f>
        <v>0</v>
      </c>
      <c r="BN55" s="2">
        <f ca="1">IF(Table1[[#This Row],[area]]="hanuman junction",Table1[[#This Row],[income]],0)</f>
        <v>0</v>
      </c>
      <c r="BO55" s="2">
        <f ca="1">IF(Table1[[#This Row],[area]]="hyderabad",Table1[[#This Row],[income]],0)</f>
        <v>0</v>
      </c>
      <c r="BP55" s="2">
        <f ca="1">IF(Table1[[#This Row],[area]]="japan",Table1[[#This Row],[income]],0)</f>
        <v>0</v>
      </c>
      <c r="BQ55" s="2">
        <f ca="1">IF(Table1[[#This Row],[area]]="srikakulam",Table1[[#This Row],[income]],0)</f>
        <v>0</v>
      </c>
      <c r="BR55" s="2">
        <f ca="1">IF(Table1[[#This Row],[area]]="tirupathi",Table1[[#This Row],[income]],0)</f>
        <v>0</v>
      </c>
      <c r="BS55" s="2">
        <f ca="1">IF(Table1[[#This Row],[area]]="vijayawada",Table1[[#This Row],[income]],0)</f>
        <v>435720</v>
      </c>
      <c r="BT55" s="8">
        <f ca="1">IF(Table1[[#This Row],[area]]="vizag",Table1[[#This Row],[income]],0)</f>
        <v>0</v>
      </c>
      <c r="BU55" s="2"/>
      <c r="BV55" s="7">
        <f ca="1">IF(Table1[[#This Row],[felid of work]]="teaching",Table1[[#This Row],[income]],0)</f>
        <v>0</v>
      </c>
      <c r="BW55" s="2">
        <f ca="1">IF(Table1[[#This Row],[felid of work]]="construction",Table1[[#This Row],[income]],0)</f>
        <v>0</v>
      </c>
      <c r="BX55" s="2">
        <f ca="1">IF(Table1[[#This Row],[felid of work]]="general work",Table1[[#This Row],[income]],0)</f>
        <v>0</v>
      </c>
      <c r="BY55" s="2">
        <f ca="1">IF(Table1[[#This Row],[felid of work]]="health",Table1[[#This Row],[income]],0)</f>
        <v>0</v>
      </c>
      <c r="BZ55" s="2">
        <f ca="1">IF(Table1[[#This Row],[felid of work]]="agriculture",Table1[[#This Row],[income]],0)</f>
        <v>435720</v>
      </c>
      <c r="CA55" s="8">
        <f ca="1">IF(Table1[[#This Row],[felid of work]]="it",Table1[[#This Row],[income]],0)</f>
        <v>0</v>
      </c>
      <c r="CB55" s="2"/>
      <c r="CC55" s="7">
        <f t="shared" ca="1" si="23"/>
        <v>1</v>
      </c>
      <c r="CD55" s="8"/>
      <c r="CE55" s="2"/>
      <c r="CF55" s="2">
        <f ca="1">IF(Table1[[#This Row],[net worth]]&gt;CG54,Table1[[#This Row],[age]],0)</f>
        <v>42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4:98">
      <c r="D56">
        <f t="shared" ca="1" si="0"/>
        <v>2</v>
      </c>
      <c r="E56" t="str">
        <f t="shared" ca="1" si="1"/>
        <v>women</v>
      </c>
      <c r="F56">
        <f t="shared" ca="1" si="2"/>
        <v>30</v>
      </c>
      <c r="G56">
        <f t="shared" ca="1" si="3"/>
        <v>6</v>
      </c>
      <c r="H56" t="str">
        <f t="shared" ca="1" si="4"/>
        <v>agriculture</v>
      </c>
      <c r="I56">
        <f t="shared" ca="1" si="5"/>
        <v>1</v>
      </c>
      <c r="J56" t="str">
        <f t="shared" ca="1" si="6"/>
        <v>highschool</v>
      </c>
      <c r="K56">
        <f t="shared" ca="1" si="7"/>
        <v>3</v>
      </c>
      <c r="L56">
        <f t="shared" ca="1" si="8"/>
        <v>2</v>
      </c>
      <c r="M56">
        <f t="shared" ca="1" si="9"/>
        <v>938280</v>
      </c>
      <c r="N56">
        <f t="shared" ca="1" si="10"/>
        <v>14</v>
      </c>
      <c r="O56" t="str">
        <f t="shared" ca="1" si="11"/>
        <v>china</v>
      </c>
      <c r="P56">
        <f t="shared" ca="1" si="24"/>
        <v>5629680</v>
      </c>
      <c r="Q56">
        <f t="shared" ca="1" si="13"/>
        <v>5353794.510201646</v>
      </c>
      <c r="R56">
        <f t="shared" ca="1" si="25"/>
        <v>868260.94075328205</v>
      </c>
      <c r="S56">
        <f t="shared" ca="1" si="15"/>
        <v>628669</v>
      </c>
      <c r="T56">
        <f t="shared" ca="1" si="26"/>
        <v>1150778.3419549887</v>
      </c>
      <c r="U56">
        <f t="shared" ca="1" si="27"/>
        <v>428471.65611859923</v>
      </c>
      <c r="V56">
        <f t="shared" ca="1" si="28"/>
        <v>6926412.5968718808</v>
      </c>
      <c r="W56">
        <f t="shared" ca="1" si="29"/>
        <v>6850724.4509549281</v>
      </c>
      <c r="X56">
        <f t="shared" ca="1" si="30"/>
        <v>75688.145916952752</v>
      </c>
      <c r="Y56" s="2"/>
      <c r="Z56" s="7">
        <f ca="1">IF(Table1[[#This Row],[gender]]="men",1,0)</f>
        <v>0</v>
      </c>
      <c r="AA56" s="2">
        <f ca="1">IF(Table1[[#This Row],[gender]]="women",1,0)</f>
        <v>1</v>
      </c>
      <c r="AB56" s="2"/>
      <c r="AC56" s="2"/>
      <c r="AD56" s="8"/>
      <c r="AF56" s="7">
        <f ca="1">IF(Table1[[#This Row],[felid of work]]= "teaching",1,0)</f>
        <v>0</v>
      </c>
      <c r="AG56" s="2">
        <f ca="1">IF(Table1[[#This Row],[felid of work]]="agriculture",1,0)</f>
        <v>1</v>
      </c>
      <c r="AH56" s="12">
        <f ca="1">IF(Table1[[#This Row],[felid of work]]="general work",1,0)</f>
        <v>0</v>
      </c>
      <c r="AI56" s="12">
        <f ca="1">IF(Table1[[#This Row],[felid of work]]="construction",1,0)</f>
        <v>0</v>
      </c>
      <c r="AJ56" s="2">
        <f ca="1">IF(Table1[[#This Row],[felid of work]]="health",1,0)</f>
        <v>0</v>
      </c>
      <c r="AK56" s="2"/>
      <c r="AL56" s="2"/>
      <c r="AM56" s="2"/>
      <c r="AN56" s="2"/>
      <c r="AO56" s="2">
        <f ca="1">IF(Table1[[#This Row],[felid of work]]="it",1,0)</f>
        <v>0</v>
      </c>
      <c r="AP56" s="2"/>
      <c r="AQ56" s="2"/>
      <c r="AR56" s="2"/>
      <c r="AS56" s="2"/>
      <c r="AT56" s="2"/>
      <c r="AU56" s="2"/>
      <c r="AV56" s="8"/>
      <c r="AW56" s="2"/>
      <c r="AX56" s="21">
        <f t="shared" ca="1" si="21"/>
        <v>434130.47037664102</v>
      </c>
      <c r="AY56" s="2"/>
      <c r="AZ56" s="7">
        <f ca="1">IF(Table1[[#This Row],[value of the debts]]&gt;$BA$6,1,0)</f>
        <v>1</v>
      </c>
      <c r="BA56" s="2"/>
      <c r="BB56" s="2"/>
      <c r="BC56" s="8"/>
      <c r="BD56" s="24">
        <f ca="1">Table1[[#This Row],[mortage left]]/Table1[[#This Row],[value of house]]</f>
        <v>0.95099446330904169</v>
      </c>
      <c r="BE56" s="2">
        <f t="shared" ca="1" si="22"/>
        <v>0</v>
      </c>
      <c r="BF56" s="2"/>
      <c r="BG56" s="2"/>
      <c r="BH56" s="7">
        <f ca="1">IF(Table1[[#This Row],[area]]="america",Table1[[#This Row],[income]],0)</f>
        <v>0</v>
      </c>
      <c r="BI56" s="2">
        <f ca="1">IF(Table1[[#This Row],[area]]="anathapur",Table1[[#This Row],[income]],0)</f>
        <v>0</v>
      </c>
      <c r="BJ56" s="2">
        <f ca="1">IF(Table1[[#This Row],[area]]="banglore",Table1[[#This Row],[income]],0)</f>
        <v>0</v>
      </c>
      <c r="BK56" s="2">
        <f ca="1">IF(Table1[[#This Row],[area]]="chennai",Table1[[#This Row],[income]],0)</f>
        <v>0</v>
      </c>
      <c r="BL56" s="2">
        <f ca="1">IF(Table1[[#This Row],[area]]="china",Table1[[#This Row],[income]],0)</f>
        <v>938280</v>
      </c>
      <c r="BM56" s="2">
        <f ca="1">IF(Table1[[#This Row],[area]]="eluru",Table1[[#This Row],[income]],0)</f>
        <v>0</v>
      </c>
      <c r="BN56" s="2">
        <f ca="1">IF(Table1[[#This Row],[area]]="hanuman junction",Table1[[#This Row],[income]],0)</f>
        <v>0</v>
      </c>
      <c r="BO56" s="2">
        <f ca="1">IF(Table1[[#This Row],[area]]="hyderabad",Table1[[#This Row],[income]],0)</f>
        <v>0</v>
      </c>
      <c r="BP56" s="2">
        <f ca="1">IF(Table1[[#This Row],[area]]="japan",Table1[[#This Row],[income]],0)</f>
        <v>0</v>
      </c>
      <c r="BQ56" s="2">
        <f ca="1">IF(Table1[[#This Row],[area]]="srikakulam",Table1[[#This Row],[income]],0)</f>
        <v>0</v>
      </c>
      <c r="BR56" s="2">
        <f ca="1">IF(Table1[[#This Row],[area]]="tirupathi",Table1[[#This Row],[income]],0)</f>
        <v>0</v>
      </c>
      <c r="BS56" s="2">
        <f ca="1">IF(Table1[[#This Row],[area]]="vijayawada",Table1[[#This Row],[income]],0)</f>
        <v>0</v>
      </c>
      <c r="BT56" s="8">
        <f ca="1">IF(Table1[[#This Row],[area]]="vizag",Table1[[#This Row],[income]],0)</f>
        <v>0</v>
      </c>
      <c r="BU56" s="2"/>
      <c r="BV56" s="7">
        <f ca="1">IF(Table1[[#This Row],[felid of work]]="teaching",Table1[[#This Row],[income]],0)</f>
        <v>0</v>
      </c>
      <c r="BW56" s="2">
        <f ca="1">IF(Table1[[#This Row],[felid of work]]="construction",Table1[[#This Row],[income]],0)</f>
        <v>0</v>
      </c>
      <c r="BX56" s="2">
        <f ca="1">IF(Table1[[#This Row],[felid of work]]="general work",Table1[[#This Row],[income]],0)</f>
        <v>0</v>
      </c>
      <c r="BY56" s="2">
        <f ca="1">IF(Table1[[#This Row],[felid of work]]="health",Table1[[#This Row],[income]],0)</f>
        <v>0</v>
      </c>
      <c r="BZ56" s="2">
        <f ca="1">IF(Table1[[#This Row],[felid of work]]="agriculture",Table1[[#This Row],[income]],0)</f>
        <v>938280</v>
      </c>
      <c r="CA56" s="8">
        <f ca="1">IF(Table1[[#This Row],[felid of work]]="it",Table1[[#This Row],[income]],0)</f>
        <v>0</v>
      </c>
      <c r="CB56" s="2"/>
      <c r="CC56" s="7">
        <f t="shared" ca="1" si="23"/>
        <v>1</v>
      </c>
      <c r="CD56" s="8"/>
      <c r="CE56" s="2"/>
      <c r="CF56" s="2">
        <f ca="1">IF(Table1[[#This Row],[net worth]]&gt;CG55,Table1[[#This Row],[age]],0)</f>
        <v>30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4:98">
      <c r="D57">
        <f t="shared" ca="1" si="0"/>
        <v>1</v>
      </c>
      <c r="E57" t="str">
        <f t="shared" ca="1" si="1"/>
        <v>men</v>
      </c>
      <c r="F57">
        <f t="shared" ca="1" si="2"/>
        <v>32</v>
      </c>
      <c r="G57">
        <f t="shared" ca="1" si="3"/>
        <v>2</v>
      </c>
      <c r="H57" t="str">
        <f t="shared" ca="1" si="4"/>
        <v>construction</v>
      </c>
      <c r="I57">
        <f t="shared" ca="1" si="5"/>
        <v>3</v>
      </c>
      <c r="J57" t="str">
        <f t="shared" ca="1" si="6"/>
        <v>university</v>
      </c>
      <c r="K57">
        <f t="shared" ca="1" si="7"/>
        <v>3</v>
      </c>
      <c r="L57">
        <f t="shared" ca="1" si="8"/>
        <v>1</v>
      </c>
      <c r="M57">
        <f t="shared" ca="1" si="9"/>
        <v>921065</v>
      </c>
      <c r="N57">
        <f t="shared" ca="1" si="10"/>
        <v>1</v>
      </c>
      <c r="O57" t="str">
        <f t="shared" ca="1" si="11"/>
        <v>eluru</v>
      </c>
      <c r="P57">
        <f t="shared" ca="1" si="24"/>
        <v>2763195</v>
      </c>
      <c r="Q57">
        <f t="shared" ca="1" si="13"/>
        <v>795685.19800514542</v>
      </c>
      <c r="R57">
        <f t="shared" ca="1" si="25"/>
        <v>477938.56693223119</v>
      </c>
      <c r="S57">
        <f t="shared" ca="1" si="15"/>
        <v>465644</v>
      </c>
      <c r="T57">
        <f t="shared" ca="1" si="26"/>
        <v>1145622.6429750856</v>
      </c>
      <c r="U57">
        <f t="shared" ca="1" si="27"/>
        <v>349767.85548088193</v>
      </c>
      <c r="V57">
        <f t="shared" ca="1" si="28"/>
        <v>3590901.4224131131</v>
      </c>
      <c r="W57">
        <f t="shared" ca="1" si="29"/>
        <v>1739267.7649373766</v>
      </c>
      <c r="X57">
        <f t="shared" ca="1" si="30"/>
        <v>1851633.6574757365</v>
      </c>
      <c r="Y57" s="2"/>
      <c r="Z57" s="7">
        <f ca="1">IF(Table1[[#This Row],[gender]]="men",1,0)</f>
        <v>1</v>
      </c>
      <c r="AA57" s="2">
        <f ca="1">IF(Table1[[#This Row],[gender]]="women",1,0)</f>
        <v>0</v>
      </c>
      <c r="AB57" s="2"/>
      <c r="AC57" s="2"/>
      <c r="AD57" s="8"/>
      <c r="AF57" s="7">
        <f ca="1">IF(Table1[[#This Row],[felid of work]]= "teaching",1,0)</f>
        <v>0</v>
      </c>
      <c r="AG57" s="2">
        <f ca="1">IF(Table1[[#This Row],[felid of work]]="agriculture",1,0)</f>
        <v>0</v>
      </c>
      <c r="AH57" s="12">
        <f ca="1">IF(Table1[[#This Row],[felid of work]]="general work",1,0)</f>
        <v>0</v>
      </c>
      <c r="AI57" s="12">
        <f ca="1">IF(Table1[[#This Row],[felid of work]]="construction",1,0)</f>
        <v>1</v>
      </c>
      <c r="AJ57" s="2">
        <f ca="1">IF(Table1[[#This Row],[felid of work]]="health",1,0)</f>
        <v>0</v>
      </c>
      <c r="AK57" s="2"/>
      <c r="AL57" s="2"/>
      <c r="AM57" s="2"/>
      <c r="AN57" s="2"/>
      <c r="AO57" s="2">
        <f ca="1">IF(Table1[[#This Row],[felid of work]]="it",1,0)</f>
        <v>0</v>
      </c>
      <c r="AP57" s="2"/>
      <c r="AQ57" s="2"/>
      <c r="AR57" s="2"/>
      <c r="AS57" s="2"/>
      <c r="AT57" s="2"/>
      <c r="AU57" s="2"/>
      <c r="AV57" s="8"/>
      <c r="AW57" s="2"/>
      <c r="AX57" s="21">
        <f t="shared" ca="1" si="21"/>
        <v>477938.56693223119</v>
      </c>
      <c r="AY57" s="2"/>
      <c r="AZ57" s="7">
        <f ca="1">IF(Table1[[#This Row],[value of the debts]]&gt;$BA$6,1,0)</f>
        <v>1</v>
      </c>
      <c r="BA57" s="2"/>
      <c r="BB57" s="2"/>
      <c r="BC57" s="8"/>
      <c r="BD57" s="24">
        <f ca="1">Table1[[#This Row],[mortage left]]/Table1[[#This Row],[value of house]]</f>
        <v>0.28795839526531619</v>
      </c>
      <c r="BE57" s="2">
        <f t="shared" ca="1" si="22"/>
        <v>1</v>
      </c>
      <c r="BF57" s="2"/>
      <c r="BG57" s="2"/>
      <c r="BH57" s="7">
        <f ca="1">IF(Table1[[#This Row],[area]]="america",Table1[[#This Row],[income]],0)</f>
        <v>0</v>
      </c>
      <c r="BI57" s="2">
        <f ca="1">IF(Table1[[#This Row],[area]]="anathapur",Table1[[#This Row],[income]],0)</f>
        <v>0</v>
      </c>
      <c r="BJ57" s="2">
        <f ca="1">IF(Table1[[#This Row],[area]]="banglore",Table1[[#This Row],[income]],0)</f>
        <v>0</v>
      </c>
      <c r="BK57" s="2">
        <f ca="1">IF(Table1[[#This Row],[area]]="chennai",Table1[[#This Row],[income]],0)</f>
        <v>0</v>
      </c>
      <c r="BL57" s="2">
        <f ca="1">IF(Table1[[#This Row],[area]]="china",Table1[[#This Row],[income]],0)</f>
        <v>0</v>
      </c>
      <c r="BM57" s="2">
        <f ca="1">IF(Table1[[#This Row],[area]]="eluru",Table1[[#This Row],[income]],0)</f>
        <v>921065</v>
      </c>
      <c r="BN57" s="2">
        <f ca="1">IF(Table1[[#This Row],[area]]="hanuman junction",Table1[[#This Row],[income]],0)</f>
        <v>0</v>
      </c>
      <c r="BO57" s="2">
        <f ca="1">IF(Table1[[#This Row],[area]]="hyderabad",Table1[[#This Row],[income]],0)</f>
        <v>0</v>
      </c>
      <c r="BP57" s="2">
        <f ca="1">IF(Table1[[#This Row],[area]]="japan",Table1[[#This Row],[income]],0)</f>
        <v>0</v>
      </c>
      <c r="BQ57" s="2">
        <f ca="1">IF(Table1[[#This Row],[area]]="srikakulam",Table1[[#This Row],[income]],0)</f>
        <v>0</v>
      </c>
      <c r="BR57" s="2">
        <f ca="1">IF(Table1[[#This Row],[area]]="tirupathi",Table1[[#This Row],[income]],0)</f>
        <v>0</v>
      </c>
      <c r="BS57" s="2">
        <f ca="1">IF(Table1[[#This Row],[area]]="vijayawada",Table1[[#This Row],[income]],0)</f>
        <v>0</v>
      </c>
      <c r="BT57" s="8">
        <f ca="1">IF(Table1[[#This Row],[area]]="vizag",Table1[[#This Row],[income]],0)</f>
        <v>0</v>
      </c>
      <c r="BU57" s="2"/>
      <c r="BV57" s="7">
        <f ca="1">IF(Table1[[#This Row],[felid of work]]="teaching",Table1[[#This Row],[income]],0)</f>
        <v>0</v>
      </c>
      <c r="BW57" s="2">
        <f ca="1">IF(Table1[[#This Row],[felid of work]]="construction",Table1[[#This Row],[income]],0)</f>
        <v>921065</v>
      </c>
      <c r="BX57" s="2">
        <f ca="1">IF(Table1[[#This Row],[felid of work]]="general work",Table1[[#This Row],[income]],0)</f>
        <v>0</v>
      </c>
      <c r="BY57" s="2">
        <f ca="1">IF(Table1[[#This Row],[felid of work]]="health",Table1[[#This Row],[income]],0)</f>
        <v>0</v>
      </c>
      <c r="BZ57" s="2">
        <f ca="1">IF(Table1[[#This Row],[felid of work]]="agriculture",Table1[[#This Row],[income]],0)</f>
        <v>0</v>
      </c>
      <c r="CA57" s="8">
        <f ca="1">IF(Table1[[#This Row],[felid of work]]="it",Table1[[#This Row],[income]],0)</f>
        <v>0</v>
      </c>
      <c r="CB57" s="2"/>
      <c r="CC57" s="7">
        <f t="shared" ca="1" si="23"/>
        <v>1</v>
      </c>
      <c r="CD57" s="8"/>
      <c r="CE57" s="2"/>
      <c r="CF57" s="2">
        <f ca="1">IF(Table1[[#This Row],[net worth]]&gt;CG56,Table1[[#This Row],[age]],0)</f>
        <v>32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4:98">
      <c r="D58">
        <f t="shared" ca="1" si="0"/>
        <v>1</v>
      </c>
      <c r="E58" t="str">
        <f t="shared" ca="1" si="1"/>
        <v>men</v>
      </c>
      <c r="F58">
        <f t="shared" ca="1" si="2"/>
        <v>41</v>
      </c>
      <c r="G58">
        <f t="shared" ca="1" si="3"/>
        <v>1</v>
      </c>
      <c r="H58" t="str">
        <f t="shared" ca="1" si="4"/>
        <v>health</v>
      </c>
      <c r="I58">
        <f t="shared" ca="1" si="5"/>
        <v>3</v>
      </c>
      <c r="J58" t="str">
        <f t="shared" ca="1" si="6"/>
        <v>university</v>
      </c>
      <c r="K58">
        <f t="shared" ca="1" si="7"/>
        <v>4</v>
      </c>
      <c r="L58">
        <f t="shared" ca="1" si="8"/>
        <v>2</v>
      </c>
      <c r="M58">
        <f t="shared" ca="1" si="9"/>
        <v>961432</v>
      </c>
      <c r="N58">
        <f t="shared" ca="1" si="10"/>
        <v>8</v>
      </c>
      <c r="O58" t="str">
        <f t="shared" ca="1" si="11"/>
        <v>banglore</v>
      </c>
      <c r="P58">
        <f t="shared" ca="1" si="24"/>
        <v>4807160</v>
      </c>
      <c r="Q58">
        <f t="shared" ca="1" si="13"/>
        <v>2047098.8025836614</v>
      </c>
      <c r="R58">
        <f t="shared" ca="1" si="25"/>
        <v>1288640.4731900808</v>
      </c>
      <c r="S58">
        <f t="shared" ca="1" si="15"/>
        <v>351941</v>
      </c>
      <c r="T58">
        <f t="shared" ca="1" si="26"/>
        <v>1137587.174688247</v>
      </c>
      <c r="U58">
        <f t="shared" ca="1" si="27"/>
        <v>848296.67097717873</v>
      </c>
      <c r="V58">
        <f t="shared" ca="1" si="28"/>
        <v>6944097.1441672593</v>
      </c>
      <c r="W58">
        <f t="shared" ca="1" si="29"/>
        <v>3687680.2757737422</v>
      </c>
      <c r="X58">
        <f t="shared" ca="1" si="30"/>
        <v>3256416.8683935171</v>
      </c>
      <c r="Y58" s="2"/>
      <c r="Z58" s="7">
        <f ca="1">IF(Table1[[#This Row],[gender]]="men",1,0)</f>
        <v>1</v>
      </c>
      <c r="AA58" s="2">
        <f ca="1">IF(Table1[[#This Row],[gender]]="women",1,0)</f>
        <v>0</v>
      </c>
      <c r="AB58" s="2"/>
      <c r="AC58" s="2"/>
      <c r="AD58" s="8"/>
      <c r="AF58" s="7">
        <f ca="1">IF(Table1[[#This Row],[felid of work]]= "teaching",1,0)</f>
        <v>0</v>
      </c>
      <c r="AG58" s="2">
        <f ca="1">IF(Table1[[#This Row],[felid of work]]="agriculture",1,0)</f>
        <v>0</v>
      </c>
      <c r="AH58" s="12">
        <f ca="1">IF(Table1[[#This Row],[felid of work]]="general work",1,0)</f>
        <v>0</v>
      </c>
      <c r="AI58" s="12">
        <f ca="1">IF(Table1[[#This Row],[felid of work]]="construction",1,0)</f>
        <v>0</v>
      </c>
      <c r="AJ58" s="2">
        <f ca="1">IF(Table1[[#This Row],[felid of work]]="health",1,0)</f>
        <v>1</v>
      </c>
      <c r="AK58" s="2"/>
      <c r="AL58" s="2"/>
      <c r="AM58" s="2"/>
      <c r="AN58" s="2"/>
      <c r="AO58" s="2">
        <f ca="1">IF(Table1[[#This Row],[felid of work]]="it",1,0)</f>
        <v>0</v>
      </c>
      <c r="AP58" s="2"/>
      <c r="AQ58" s="2"/>
      <c r="AR58" s="2"/>
      <c r="AS58" s="2"/>
      <c r="AT58" s="2"/>
      <c r="AU58" s="2"/>
      <c r="AV58" s="8"/>
      <c r="AW58" s="2"/>
      <c r="AX58" s="21">
        <f t="shared" ca="1" si="21"/>
        <v>644320.23659504042</v>
      </c>
      <c r="AY58" s="2"/>
      <c r="AZ58" s="7">
        <f ca="1">IF(Table1[[#This Row],[value of the debts]]&gt;$BA$6,1,0)</f>
        <v>1</v>
      </c>
      <c r="BA58" s="2"/>
      <c r="BB58" s="2"/>
      <c r="BC58" s="8"/>
      <c r="BD58" s="24">
        <f ca="1">Table1[[#This Row],[mortage left]]/Table1[[#This Row],[value of house]]</f>
        <v>0.42584370035190455</v>
      </c>
      <c r="BE58" s="2">
        <f t="shared" ca="1" si="22"/>
        <v>0</v>
      </c>
      <c r="BF58" s="2"/>
      <c r="BG58" s="2"/>
      <c r="BH58" s="7">
        <f ca="1">IF(Table1[[#This Row],[area]]="america",Table1[[#This Row],[income]],0)</f>
        <v>0</v>
      </c>
      <c r="BI58" s="2">
        <f ca="1">IF(Table1[[#This Row],[area]]="anathapur",Table1[[#This Row],[income]],0)</f>
        <v>0</v>
      </c>
      <c r="BJ58" s="2">
        <f ca="1">IF(Table1[[#This Row],[area]]="banglore",Table1[[#This Row],[income]],0)</f>
        <v>961432</v>
      </c>
      <c r="BK58" s="2">
        <f ca="1">IF(Table1[[#This Row],[area]]="chennai",Table1[[#This Row],[income]],0)</f>
        <v>0</v>
      </c>
      <c r="BL58" s="2">
        <f ca="1">IF(Table1[[#This Row],[area]]="china",Table1[[#This Row],[income]],0)</f>
        <v>0</v>
      </c>
      <c r="BM58" s="2">
        <f ca="1">IF(Table1[[#This Row],[area]]="eluru",Table1[[#This Row],[income]],0)</f>
        <v>0</v>
      </c>
      <c r="BN58" s="2">
        <f ca="1">IF(Table1[[#This Row],[area]]="hanuman junction",Table1[[#This Row],[income]],0)</f>
        <v>0</v>
      </c>
      <c r="BO58" s="2">
        <f ca="1">IF(Table1[[#This Row],[area]]="hyderabad",Table1[[#This Row],[income]],0)</f>
        <v>0</v>
      </c>
      <c r="BP58" s="2">
        <f ca="1">IF(Table1[[#This Row],[area]]="japan",Table1[[#This Row],[income]],0)</f>
        <v>0</v>
      </c>
      <c r="BQ58" s="2">
        <f ca="1">IF(Table1[[#This Row],[area]]="srikakulam",Table1[[#This Row],[income]],0)</f>
        <v>0</v>
      </c>
      <c r="BR58" s="2">
        <f ca="1">IF(Table1[[#This Row],[area]]="tirupathi",Table1[[#This Row],[income]],0)</f>
        <v>0</v>
      </c>
      <c r="BS58" s="2">
        <f ca="1">IF(Table1[[#This Row],[area]]="vijayawada",Table1[[#This Row],[income]],0)</f>
        <v>0</v>
      </c>
      <c r="BT58" s="8">
        <f ca="1">IF(Table1[[#This Row],[area]]="vizag",Table1[[#This Row],[income]],0)</f>
        <v>0</v>
      </c>
      <c r="BU58" s="2"/>
      <c r="BV58" s="7">
        <f ca="1">IF(Table1[[#This Row],[felid of work]]="teaching",Table1[[#This Row],[income]],0)</f>
        <v>0</v>
      </c>
      <c r="BW58" s="2">
        <f ca="1">IF(Table1[[#This Row],[felid of work]]="construction",Table1[[#This Row],[income]],0)</f>
        <v>0</v>
      </c>
      <c r="BX58" s="2">
        <f ca="1">IF(Table1[[#This Row],[felid of work]]="general work",Table1[[#This Row],[income]],0)</f>
        <v>0</v>
      </c>
      <c r="BY58" s="2">
        <f ca="1">IF(Table1[[#This Row],[felid of work]]="health",Table1[[#This Row],[income]],0)</f>
        <v>961432</v>
      </c>
      <c r="BZ58" s="2">
        <f ca="1">IF(Table1[[#This Row],[felid of work]]="agriculture",Table1[[#This Row],[income]],0)</f>
        <v>0</v>
      </c>
      <c r="CA58" s="8">
        <f ca="1">IF(Table1[[#This Row],[felid of work]]="it",Table1[[#This Row],[income]],0)</f>
        <v>0</v>
      </c>
      <c r="CB58" s="2"/>
      <c r="CC58" s="7">
        <f t="shared" ca="1" si="23"/>
        <v>1</v>
      </c>
      <c r="CD58" s="8"/>
      <c r="CE58" s="2"/>
      <c r="CF58" s="2">
        <f ca="1">IF(Table1[[#This Row],[net worth]]&gt;CG57,Table1[[#This Row],[age]],0)</f>
        <v>41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4:98">
      <c r="D59">
        <f t="shared" ca="1" si="0"/>
        <v>2</v>
      </c>
      <c r="E59" t="str">
        <f t="shared" ca="1" si="1"/>
        <v>women</v>
      </c>
      <c r="F59">
        <f t="shared" ca="1" si="2"/>
        <v>36</v>
      </c>
      <c r="G59">
        <f t="shared" ca="1" si="3"/>
        <v>4</v>
      </c>
      <c r="H59" t="str">
        <f t="shared" ca="1" si="4"/>
        <v>it</v>
      </c>
      <c r="I59">
        <f t="shared" ca="1" si="5"/>
        <v>5</v>
      </c>
      <c r="J59" t="str">
        <f t="shared" ca="1" si="6"/>
        <v>other</v>
      </c>
      <c r="K59">
        <f t="shared" ca="1" si="7"/>
        <v>4</v>
      </c>
      <c r="L59">
        <f t="shared" ca="1" si="8"/>
        <v>2</v>
      </c>
      <c r="M59">
        <f t="shared" ca="1" si="9"/>
        <v>456101</v>
      </c>
      <c r="N59">
        <f t="shared" ca="1" si="10"/>
        <v>4</v>
      </c>
      <c r="O59" t="str">
        <f t="shared" ca="1" si="11"/>
        <v>vizag</v>
      </c>
      <c r="P59">
        <f t="shared" ca="1" si="24"/>
        <v>2736606</v>
      </c>
      <c r="Q59">
        <f t="shared" ca="1" si="13"/>
        <v>2241730.8189176968</v>
      </c>
      <c r="R59">
        <f t="shared" ca="1" si="25"/>
        <v>138325.80532101329</v>
      </c>
      <c r="S59">
        <f t="shared" ca="1" si="15"/>
        <v>859</v>
      </c>
      <c r="T59">
        <f t="shared" ca="1" si="26"/>
        <v>294267.20732797327</v>
      </c>
      <c r="U59">
        <f t="shared" ca="1" si="27"/>
        <v>319376.83856545802</v>
      </c>
      <c r="V59">
        <f t="shared" ca="1" si="28"/>
        <v>3194308.6438864712</v>
      </c>
      <c r="W59">
        <f t="shared" ca="1" si="29"/>
        <v>2380915.6242387099</v>
      </c>
      <c r="X59">
        <f t="shared" ca="1" si="30"/>
        <v>813393.01964776125</v>
      </c>
      <c r="Y59" s="2"/>
      <c r="Z59" s="7">
        <f ca="1">IF(Table1[[#This Row],[gender]]="men",1,0)</f>
        <v>0</v>
      </c>
      <c r="AA59" s="2">
        <f ca="1">IF(Table1[[#This Row],[gender]]="women",1,0)</f>
        <v>1</v>
      </c>
      <c r="AB59" s="2"/>
      <c r="AC59" s="2"/>
      <c r="AD59" s="8"/>
      <c r="AF59" s="7">
        <f ca="1">IF(Table1[[#This Row],[felid of work]]= "teaching",1,0)</f>
        <v>0</v>
      </c>
      <c r="AG59" s="2">
        <f ca="1">IF(Table1[[#This Row],[felid of work]]="agriculture",1,0)</f>
        <v>0</v>
      </c>
      <c r="AH59" s="12">
        <f ca="1">IF(Table1[[#This Row],[felid of work]]="general work",1,0)</f>
        <v>0</v>
      </c>
      <c r="AI59" s="12">
        <f ca="1">IF(Table1[[#This Row],[felid of work]]="construction",1,0)</f>
        <v>0</v>
      </c>
      <c r="AJ59" s="2">
        <f ca="1">IF(Table1[[#This Row],[felid of work]]="health",1,0)</f>
        <v>0</v>
      </c>
      <c r="AK59" s="2"/>
      <c r="AL59" s="2"/>
      <c r="AM59" s="2"/>
      <c r="AN59" s="2"/>
      <c r="AO59" s="2">
        <f ca="1">IF(Table1[[#This Row],[felid of work]]="it",1,0)</f>
        <v>1</v>
      </c>
      <c r="AP59" s="2"/>
      <c r="AQ59" s="2"/>
      <c r="AR59" s="2"/>
      <c r="AS59" s="2"/>
      <c r="AT59" s="2"/>
      <c r="AU59" s="2"/>
      <c r="AV59" s="8"/>
      <c r="AW59" s="2"/>
      <c r="AX59" s="21">
        <f t="shared" ca="1" si="21"/>
        <v>69162.902660506646</v>
      </c>
      <c r="AY59" s="2"/>
      <c r="AZ59" s="7">
        <f ca="1">IF(Table1[[#This Row],[value of the debts]]&gt;$BA$6,1,0)</f>
        <v>1</v>
      </c>
      <c r="BA59" s="2"/>
      <c r="BB59" s="2"/>
      <c r="BC59" s="8"/>
      <c r="BD59" s="24">
        <f ca="1">Table1[[#This Row],[mortage left]]/Table1[[#This Row],[value of house]]</f>
        <v>0.81916462176787486</v>
      </c>
      <c r="BE59" s="2">
        <f t="shared" ca="1" si="22"/>
        <v>0</v>
      </c>
      <c r="BF59" s="2"/>
      <c r="BG59" s="2"/>
      <c r="BH59" s="7">
        <f ca="1">IF(Table1[[#This Row],[area]]="america",Table1[[#This Row],[income]],0)</f>
        <v>0</v>
      </c>
      <c r="BI59" s="2">
        <f ca="1">IF(Table1[[#This Row],[area]]="anathapur",Table1[[#This Row],[income]],0)</f>
        <v>0</v>
      </c>
      <c r="BJ59" s="2">
        <f ca="1">IF(Table1[[#This Row],[area]]="banglore",Table1[[#This Row],[income]],0)</f>
        <v>0</v>
      </c>
      <c r="BK59" s="2">
        <f ca="1">IF(Table1[[#This Row],[area]]="chennai",Table1[[#This Row],[income]],0)</f>
        <v>0</v>
      </c>
      <c r="BL59" s="2">
        <f ca="1">IF(Table1[[#This Row],[area]]="china",Table1[[#This Row],[income]],0)</f>
        <v>0</v>
      </c>
      <c r="BM59" s="2">
        <f ca="1">IF(Table1[[#This Row],[area]]="eluru",Table1[[#This Row],[income]],0)</f>
        <v>0</v>
      </c>
      <c r="BN59" s="2">
        <f ca="1">IF(Table1[[#This Row],[area]]="hanuman junction",Table1[[#This Row],[income]],0)</f>
        <v>0</v>
      </c>
      <c r="BO59" s="2">
        <f ca="1">IF(Table1[[#This Row],[area]]="hyderabad",Table1[[#This Row],[income]],0)</f>
        <v>0</v>
      </c>
      <c r="BP59" s="2">
        <f ca="1">IF(Table1[[#This Row],[area]]="japan",Table1[[#This Row],[income]],0)</f>
        <v>0</v>
      </c>
      <c r="BQ59" s="2">
        <f ca="1">IF(Table1[[#This Row],[area]]="srikakulam",Table1[[#This Row],[income]],0)</f>
        <v>0</v>
      </c>
      <c r="BR59" s="2">
        <f ca="1">IF(Table1[[#This Row],[area]]="tirupathi",Table1[[#This Row],[income]],0)</f>
        <v>0</v>
      </c>
      <c r="BS59" s="2">
        <f ca="1">IF(Table1[[#This Row],[area]]="vijayawada",Table1[[#This Row],[income]],0)</f>
        <v>0</v>
      </c>
      <c r="BT59" s="8">
        <f ca="1">IF(Table1[[#This Row],[area]]="vizag",Table1[[#This Row],[income]],0)</f>
        <v>456101</v>
      </c>
      <c r="BU59" s="2"/>
      <c r="BV59" s="7">
        <f ca="1">IF(Table1[[#This Row],[felid of work]]="teaching",Table1[[#This Row],[income]],0)</f>
        <v>0</v>
      </c>
      <c r="BW59" s="2">
        <f ca="1">IF(Table1[[#This Row],[felid of work]]="construction",Table1[[#This Row],[income]],0)</f>
        <v>0</v>
      </c>
      <c r="BX59" s="2">
        <f ca="1">IF(Table1[[#This Row],[felid of work]]="general work",Table1[[#This Row],[income]],0)</f>
        <v>0</v>
      </c>
      <c r="BY59" s="2">
        <f ca="1">IF(Table1[[#This Row],[felid of work]]="health",Table1[[#This Row],[income]],0)</f>
        <v>0</v>
      </c>
      <c r="BZ59" s="2">
        <f ca="1">IF(Table1[[#This Row],[felid of work]]="agriculture",Table1[[#This Row],[income]],0)</f>
        <v>0</v>
      </c>
      <c r="CA59" s="8">
        <f ca="1">IF(Table1[[#This Row],[felid of work]]="it",Table1[[#This Row],[income]],0)</f>
        <v>456101</v>
      </c>
      <c r="CB59" s="2"/>
      <c r="CC59" s="7">
        <f t="shared" ca="1" si="23"/>
        <v>1</v>
      </c>
      <c r="CD59" s="8"/>
      <c r="CE59" s="2"/>
      <c r="CF59" s="2">
        <f ca="1">IF(Table1[[#This Row],[net worth]]&gt;CG58,Table1[[#This Row],[age]],0)</f>
        <v>36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4:98">
      <c r="D60">
        <f t="shared" ca="1" si="0"/>
        <v>2</v>
      </c>
      <c r="E60" t="str">
        <f t="shared" ca="1" si="1"/>
        <v>women</v>
      </c>
      <c r="F60">
        <f t="shared" ca="1" si="2"/>
        <v>37</v>
      </c>
      <c r="G60">
        <f t="shared" ca="1" si="3"/>
        <v>4</v>
      </c>
      <c r="H60" t="str">
        <f t="shared" ca="1" si="4"/>
        <v>it</v>
      </c>
      <c r="I60">
        <f t="shared" ca="1" si="5"/>
        <v>3</v>
      </c>
      <c r="J60" t="str">
        <f t="shared" ca="1" si="6"/>
        <v>university</v>
      </c>
      <c r="K60">
        <f t="shared" ca="1" si="7"/>
        <v>4</v>
      </c>
      <c r="L60">
        <f t="shared" ca="1" si="8"/>
        <v>1</v>
      </c>
      <c r="M60">
        <f t="shared" ca="1" si="9"/>
        <v>621538</v>
      </c>
      <c r="N60">
        <f t="shared" ca="1" si="10"/>
        <v>4</v>
      </c>
      <c r="O60" t="str">
        <f t="shared" ca="1" si="11"/>
        <v>vizag</v>
      </c>
      <c r="P60">
        <f t="shared" ca="1" si="24"/>
        <v>1864614</v>
      </c>
      <c r="Q60">
        <f t="shared" ca="1" si="13"/>
        <v>936949.09840181854</v>
      </c>
      <c r="R60">
        <f t="shared" ca="1" si="25"/>
        <v>579098.33222921903</v>
      </c>
      <c r="S60">
        <f t="shared" ca="1" si="15"/>
        <v>113572</v>
      </c>
      <c r="T60">
        <f t="shared" ca="1" si="26"/>
        <v>1045159.2630942957</v>
      </c>
      <c r="U60">
        <f t="shared" ca="1" si="27"/>
        <v>173840.33571650111</v>
      </c>
      <c r="V60">
        <f t="shared" ca="1" si="28"/>
        <v>2617552.6679457203</v>
      </c>
      <c r="W60">
        <f t="shared" ca="1" si="29"/>
        <v>1629619.4306310376</v>
      </c>
      <c r="X60">
        <f t="shared" ca="1" si="30"/>
        <v>987933.23731468269</v>
      </c>
      <c r="Y60" s="2"/>
      <c r="Z60" s="7">
        <f ca="1">IF(Table1[[#This Row],[gender]]="men",1,0)</f>
        <v>0</v>
      </c>
      <c r="AA60" s="2">
        <f ca="1">IF(Table1[[#This Row],[gender]]="women",1,0)</f>
        <v>1</v>
      </c>
      <c r="AB60" s="2"/>
      <c r="AC60" s="2"/>
      <c r="AD60" s="8"/>
      <c r="AF60" s="7">
        <f ca="1">IF(Table1[[#This Row],[felid of work]]= "teaching",1,0)</f>
        <v>0</v>
      </c>
      <c r="AG60" s="2">
        <f ca="1">IF(Table1[[#This Row],[felid of work]]="agriculture",1,0)</f>
        <v>0</v>
      </c>
      <c r="AH60" s="12">
        <f ca="1">IF(Table1[[#This Row],[felid of work]]="general work",1,0)</f>
        <v>0</v>
      </c>
      <c r="AI60" s="12">
        <f ca="1">IF(Table1[[#This Row],[felid of work]]="construction",1,0)</f>
        <v>0</v>
      </c>
      <c r="AJ60" s="2">
        <f ca="1">IF(Table1[[#This Row],[felid of work]]="health",1,0)</f>
        <v>0</v>
      </c>
      <c r="AK60" s="2"/>
      <c r="AL60" s="2"/>
      <c r="AM60" s="2"/>
      <c r="AN60" s="2"/>
      <c r="AO60" s="2">
        <f ca="1">IF(Table1[[#This Row],[felid of work]]="it",1,0)</f>
        <v>1</v>
      </c>
      <c r="AP60" s="2"/>
      <c r="AQ60" s="2"/>
      <c r="AR60" s="2"/>
      <c r="AS60" s="2"/>
      <c r="AT60" s="2"/>
      <c r="AU60" s="2"/>
      <c r="AV60" s="8"/>
      <c r="AW60" s="2"/>
      <c r="AX60" s="21">
        <f t="shared" ca="1" si="21"/>
        <v>579098.33222921903</v>
      </c>
      <c r="AY60" s="2"/>
      <c r="AZ60" s="7">
        <f ca="1">IF(Table1[[#This Row],[value of the debts]]&gt;$BA$6,1,0)</f>
        <v>1</v>
      </c>
      <c r="BA60" s="2"/>
      <c r="BB60" s="2"/>
      <c r="BC60" s="8"/>
      <c r="BD60" s="24">
        <f ca="1">Table1[[#This Row],[mortage left]]/Table1[[#This Row],[value of house]]</f>
        <v>0.50248957607409284</v>
      </c>
      <c r="BE60" s="2">
        <f t="shared" ca="1" si="22"/>
        <v>0</v>
      </c>
      <c r="BF60" s="2"/>
      <c r="BG60" s="2"/>
      <c r="BH60" s="7">
        <f ca="1">IF(Table1[[#This Row],[area]]="america",Table1[[#This Row],[income]],0)</f>
        <v>0</v>
      </c>
      <c r="BI60" s="2">
        <f ca="1">IF(Table1[[#This Row],[area]]="anathapur",Table1[[#This Row],[income]],0)</f>
        <v>0</v>
      </c>
      <c r="BJ60" s="2">
        <f ca="1">IF(Table1[[#This Row],[area]]="banglore",Table1[[#This Row],[income]],0)</f>
        <v>0</v>
      </c>
      <c r="BK60" s="2">
        <f ca="1">IF(Table1[[#This Row],[area]]="chennai",Table1[[#This Row],[income]],0)</f>
        <v>0</v>
      </c>
      <c r="BL60" s="2">
        <f ca="1">IF(Table1[[#This Row],[area]]="china",Table1[[#This Row],[income]],0)</f>
        <v>0</v>
      </c>
      <c r="BM60" s="2">
        <f ca="1">IF(Table1[[#This Row],[area]]="eluru",Table1[[#This Row],[income]],0)</f>
        <v>0</v>
      </c>
      <c r="BN60" s="2">
        <f ca="1">IF(Table1[[#This Row],[area]]="hanuman junction",Table1[[#This Row],[income]],0)</f>
        <v>0</v>
      </c>
      <c r="BO60" s="2">
        <f ca="1">IF(Table1[[#This Row],[area]]="hyderabad",Table1[[#This Row],[income]],0)</f>
        <v>0</v>
      </c>
      <c r="BP60" s="2">
        <f ca="1">IF(Table1[[#This Row],[area]]="japan",Table1[[#This Row],[income]],0)</f>
        <v>0</v>
      </c>
      <c r="BQ60" s="2">
        <f ca="1">IF(Table1[[#This Row],[area]]="srikakulam",Table1[[#This Row],[income]],0)</f>
        <v>0</v>
      </c>
      <c r="BR60" s="2">
        <f ca="1">IF(Table1[[#This Row],[area]]="tirupathi",Table1[[#This Row],[income]],0)</f>
        <v>0</v>
      </c>
      <c r="BS60" s="2">
        <f ca="1">IF(Table1[[#This Row],[area]]="vijayawada",Table1[[#This Row],[income]],0)</f>
        <v>0</v>
      </c>
      <c r="BT60" s="8">
        <f ca="1">IF(Table1[[#This Row],[area]]="vizag",Table1[[#This Row],[income]],0)</f>
        <v>621538</v>
      </c>
      <c r="BU60" s="2"/>
      <c r="BV60" s="7">
        <f ca="1">IF(Table1[[#This Row],[felid of work]]="teaching",Table1[[#This Row],[income]],0)</f>
        <v>0</v>
      </c>
      <c r="BW60" s="2">
        <f ca="1">IF(Table1[[#This Row],[felid of work]]="construction",Table1[[#This Row],[income]],0)</f>
        <v>0</v>
      </c>
      <c r="BX60" s="2">
        <f ca="1">IF(Table1[[#This Row],[felid of work]]="general work",Table1[[#This Row],[income]],0)</f>
        <v>0</v>
      </c>
      <c r="BY60" s="2">
        <f ca="1">IF(Table1[[#This Row],[felid of work]]="health",Table1[[#This Row],[income]],0)</f>
        <v>0</v>
      </c>
      <c r="BZ60" s="2">
        <f ca="1">IF(Table1[[#This Row],[felid of work]]="agriculture",Table1[[#This Row],[income]],0)</f>
        <v>0</v>
      </c>
      <c r="CA60" s="8">
        <f ca="1">IF(Table1[[#This Row],[felid of work]]="it",Table1[[#This Row],[income]],0)</f>
        <v>621538</v>
      </c>
      <c r="CB60" s="2"/>
      <c r="CC60" s="7">
        <f t="shared" ca="1" si="23"/>
        <v>1</v>
      </c>
      <c r="CD60" s="8"/>
      <c r="CE60" s="2"/>
      <c r="CF60" s="2">
        <f ca="1">IF(Table1[[#This Row],[net worth]]&gt;CG59,Table1[[#This Row],[age]],0)</f>
        <v>37</v>
      </c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4:98">
      <c r="D61">
        <f t="shared" ca="1" si="0"/>
        <v>1</v>
      </c>
      <c r="E61" t="str">
        <f t="shared" ca="1" si="1"/>
        <v>men</v>
      </c>
      <c r="F61">
        <f t="shared" ca="1" si="2"/>
        <v>44</v>
      </c>
      <c r="G61">
        <f t="shared" ca="1" si="3"/>
        <v>2</v>
      </c>
      <c r="H61" t="str">
        <f t="shared" ca="1" si="4"/>
        <v>construction</v>
      </c>
      <c r="I61">
        <f t="shared" ca="1" si="5"/>
        <v>6</v>
      </c>
      <c r="J61" t="str">
        <f t="shared" ca="1" si="6"/>
        <v>other</v>
      </c>
      <c r="K61">
        <f t="shared" ca="1" si="7"/>
        <v>3</v>
      </c>
      <c r="L61">
        <f t="shared" ca="1" si="8"/>
        <v>1</v>
      </c>
      <c r="M61">
        <f t="shared" ca="1" si="9"/>
        <v>834960</v>
      </c>
      <c r="N61">
        <f t="shared" ca="1" si="10"/>
        <v>6</v>
      </c>
      <c r="O61" t="str">
        <f t="shared" ca="1" si="11"/>
        <v>tirupathi</v>
      </c>
      <c r="P61">
        <f t="shared" ca="1" si="24"/>
        <v>4174800</v>
      </c>
      <c r="Q61">
        <f t="shared" ca="1" si="13"/>
        <v>2225580.4157457692</v>
      </c>
      <c r="R61">
        <f t="shared" ca="1" si="25"/>
        <v>823514.85955919954</v>
      </c>
      <c r="S61">
        <f t="shared" ca="1" si="15"/>
        <v>194734</v>
      </c>
      <c r="T61">
        <f t="shared" ca="1" si="26"/>
        <v>1431996.9553827422</v>
      </c>
      <c r="U61">
        <f t="shared" ca="1" si="27"/>
        <v>21725.501793645166</v>
      </c>
      <c r="V61">
        <f t="shared" ca="1" si="28"/>
        <v>5020040.3613528451</v>
      </c>
      <c r="W61">
        <f t="shared" ca="1" si="29"/>
        <v>3243829.2753049685</v>
      </c>
      <c r="X61">
        <f t="shared" ca="1" si="30"/>
        <v>1776211.0860478766</v>
      </c>
      <c r="Y61" s="2"/>
      <c r="Z61" s="7">
        <f ca="1">IF(Table1[[#This Row],[gender]]="men",1,0)</f>
        <v>1</v>
      </c>
      <c r="AA61" s="2">
        <f ca="1">IF(Table1[[#This Row],[gender]]="women",1,0)</f>
        <v>0</v>
      </c>
      <c r="AB61" s="2"/>
      <c r="AC61" s="2"/>
      <c r="AD61" s="8"/>
      <c r="AF61" s="7">
        <f ca="1">IF(Table1[[#This Row],[felid of work]]= "teaching",1,0)</f>
        <v>0</v>
      </c>
      <c r="AG61" s="2">
        <f ca="1">IF(Table1[[#This Row],[felid of work]]="agriculture",1,0)</f>
        <v>0</v>
      </c>
      <c r="AH61" s="12">
        <f ca="1">IF(Table1[[#This Row],[felid of work]]="general work",1,0)</f>
        <v>0</v>
      </c>
      <c r="AI61" s="12">
        <f ca="1">IF(Table1[[#This Row],[felid of work]]="construction",1,0)</f>
        <v>1</v>
      </c>
      <c r="AJ61" s="2">
        <f ca="1">IF(Table1[[#This Row],[felid of work]]="health",1,0)</f>
        <v>0</v>
      </c>
      <c r="AK61" s="2"/>
      <c r="AL61" s="2"/>
      <c r="AM61" s="2"/>
      <c r="AN61" s="2"/>
      <c r="AO61" s="2">
        <f ca="1">IF(Table1[[#This Row],[felid of work]]="it",1,0)</f>
        <v>0</v>
      </c>
      <c r="AP61" s="2"/>
      <c r="AQ61" s="2"/>
      <c r="AR61" s="2"/>
      <c r="AS61" s="2"/>
      <c r="AT61" s="2"/>
      <c r="AU61" s="2"/>
      <c r="AV61" s="8"/>
      <c r="AW61" s="2"/>
      <c r="AX61" s="21">
        <f t="shared" ca="1" si="21"/>
        <v>823514.85955919954</v>
      </c>
      <c r="AY61" s="2"/>
      <c r="AZ61" s="7">
        <f ca="1">IF(Table1[[#This Row],[value of the debts]]&gt;$BA$6,1,0)</f>
        <v>1</v>
      </c>
      <c r="BA61" s="2"/>
      <c r="BB61" s="2"/>
      <c r="BC61" s="8"/>
      <c r="BD61" s="24">
        <f ca="1">Table1[[#This Row],[mortage left]]/Table1[[#This Row],[value of house]]</f>
        <v>0.53309869113389119</v>
      </c>
      <c r="BE61" s="2">
        <f t="shared" ca="1" si="22"/>
        <v>0</v>
      </c>
      <c r="BF61" s="2"/>
      <c r="BG61" s="2"/>
      <c r="BH61" s="7">
        <f ca="1">IF(Table1[[#This Row],[area]]="america",Table1[[#This Row],[income]],0)</f>
        <v>0</v>
      </c>
      <c r="BI61" s="2">
        <f ca="1">IF(Table1[[#This Row],[area]]="anathapur",Table1[[#This Row],[income]],0)</f>
        <v>0</v>
      </c>
      <c r="BJ61" s="2">
        <f ca="1">IF(Table1[[#This Row],[area]]="banglore",Table1[[#This Row],[income]],0)</f>
        <v>0</v>
      </c>
      <c r="BK61" s="2">
        <f ca="1">IF(Table1[[#This Row],[area]]="chennai",Table1[[#This Row],[income]],0)</f>
        <v>0</v>
      </c>
      <c r="BL61" s="2">
        <f ca="1">IF(Table1[[#This Row],[area]]="china",Table1[[#This Row],[income]],0)</f>
        <v>0</v>
      </c>
      <c r="BM61" s="2">
        <f ca="1">IF(Table1[[#This Row],[area]]="eluru",Table1[[#This Row],[income]],0)</f>
        <v>0</v>
      </c>
      <c r="BN61" s="2">
        <f ca="1">IF(Table1[[#This Row],[area]]="hanuman junction",Table1[[#This Row],[income]],0)</f>
        <v>0</v>
      </c>
      <c r="BO61" s="2">
        <f ca="1">IF(Table1[[#This Row],[area]]="hyderabad",Table1[[#This Row],[income]],0)</f>
        <v>0</v>
      </c>
      <c r="BP61" s="2">
        <f ca="1">IF(Table1[[#This Row],[area]]="japan",Table1[[#This Row],[income]],0)</f>
        <v>0</v>
      </c>
      <c r="BQ61" s="2">
        <f ca="1">IF(Table1[[#This Row],[area]]="srikakulam",Table1[[#This Row],[income]],0)</f>
        <v>0</v>
      </c>
      <c r="BR61" s="2">
        <f ca="1">IF(Table1[[#This Row],[area]]="tirupathi",Table1[[#This Row],[income]],0)</f>
        <v>834960</v>
      </c>
      <c r="BS61" s="2">
        <f ca="1">IF(Table1[[#This Row],[area]]="vijayawada",Table1[[#This Row],[income]],0)</f>
        <v>0</v>
      </c>
      <c r="BT61" s="8">
        <f ca="1">IF(Table1[[#This Row],[area]]="vizag",Table1[[#This Row],[income]],0)</f>
        <v>0</v>
      </c>
      <c r="BU61" s="2"/>
      <c r="BV61" s="7">
        <f ca="1">IF(Table1[[#This Row],[felid of work]]="teaching",Table1[[#This Row],[income]],0)</f>
        <v>0</v>
      </c>
      <c r="BW61" s="2">
        <f ca="1">IF(Table1[[#This Row],[felid of work]]="construction",Table1[[#This Row],[income]],0)</f>
        <v>834960</v>
      </c>
      <c r="BX61" s="2">
        <f ca="1">IF(Table1[[#This Row],[felid of work]]="general work",Table1[[#This Row],[income]],0)</f>
        <v>0</v>
      </c>
      <c r="BY61" s="2">
        <f ca="1">IF(Table1[[#This Row],[felid of work]]="health",Table1[[#This Row],[income]],0)</f>
        <v>0</v>
      </c>
      <c r="BZ61" s="2">
        <f ca="1">IF(Table1[[#This Row],[felid of work]]="agriculture",Table1[[#This Row],[income]],0)</f>
        <v>0</v>
      </c>
      <c r="CA61" s="8">
        <f ca="1">IF(Table1[[#This Row],[felid of work]]="it",Table1[[#This Row],[income]],0)</f>
        <v>0</v>
      </c>
      <c r="CB61" s="2"/>
      <c r="CC61" s="7">
        <f t="shared" ca="1" si="23"/>
        <v>1</v>
      </c>
      <c r="CD61" s="8"/>
      <c r="CE61" s="2"/>
      <c r="CF61" s="2">
        <f ca="1">IF(Table1[[#This Row],[net worth]]&gt;CG60,Table1[[#This Row],[age]],0)</f>
        <v>44</v>
      </c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4:98">
      <c r="D62">
        <f t="shared" ca="1" si="0"/>
        <v>2</v>
      </c>
      <c r="E62" t="str">
        <f t="shared" ca="1" si="1"/>
        <v>women</v>
      </c>
      <c r="F62">
        <f t="shared" ca="1" si="2"/>
        <v>36</v>
      </c>
      <c r="G62">
        <f t="shared" ca="1" si="3"/>
        <v>6</v>
      </c>
      <c r="H62" t="str">
        <f t="shared" ca="1" si="4"/>
        <v>agriculture</v>
      </c>
      <c r="I62">
        <f t="shared" ca="1" si="5"/>
        <v>3</v>
      </c>
      <c r="J62" t="str">
        <f t="shared" ca="1" si="6"/>
        <v>university</v>
      </c>
      <c r="K62">
        <f t="shared" ca="1" si="7"/>
        <v>1</v>
      </c>
      <c r="L62">
        <f t="shared" ca="1" si="8"/>
        <v>1</v>
      </c>
      <c r="M62">
        <f t="shared" ca="1" si="9"/>
        <v>657701</v>
      </c>
      <c r="N62">
        <f t="shared" ca="1" si="10"/>
        <v>6</v>
      </c>
      <c r="O62" t="str">
        <f t="shared" ca="1" si="11"/>
        <v>tirupathi</v>
      </c>
      <c r="P62">
        <f t="shared" ca="1" si="24"/>
        <v>1973103</v>
      </c>
      <c r="Q62">
        <f t="shared" ca="1" si="13"/>
        <v>782625.65477191505</v>
      </c>
      <c r="R62">
        <f t="shared" ca="1" si="25"/>
        <v>42456.457579698195</v>
      </c>
      <c r="S62">
        <f t="shared" ca="1" si="15"/>
        <v>2048</v>
      </c>
      <c r="T62">
        <f t="shared" ca="1" si="26"/>
        <v>1133635.8006969648</v>
      </c>
      <c r="U62">
        <f t="shared" ca="1" si="27"/>
        <v>959360.06742605707</v>
      </c>
      <c r="V62">
        <f t="shared" ca="1" si="28"/>
        <v>2974919.525005755</v>
      </c>
      <c r="W62">
        <f t="shared" ca="1" si="29"/>
        <v>827130.11235161324</v>
      </c>
      <c r="X62">
        <f t="shared" ca="1" si="30"/>
        <v>2147789.4126541419</v>
      </c>
      <c r="Y62" s="2"/>
      <c r="Z62" s="7">
        <f ca="1">IF(Table1[[#This Row],[gender]]="men",1,0)</f>
        <v>0</v>
      </c>
      <c r="AA62" s="2">
        <f ca="1">IF(Table1[[#This Row],[gender]]="women",1,0)</f>
        <v>1</v>
      </c>
      <c r="AB62" s="2"/>
      <c r="AC62" s="2"/>
      <c r="AD62" s="8"/>
      <c r="AF62" s="7">
        <f ca="1">IF(Table1[[#This Row],[felid of work]]= "teaching",1,0)</f>
        <v>0</v>
      </c>
      <c r="AG62" s="2">
        <f ca="1">IF(Table1[[#This Row],[felid of work]]="agriculture",1,0)</f>
        <v>1</v>
      </c>
      <c r="AH62" s="12">
        <f ca="1">IF(Table1[[#This Row],[felid of work]]="general work",1,0)</f>
        <v>0</v>
      </c>
      <c r="AI62" s="12">
        <f ca="1">IF(Table1[[#This Row],[felid of work]]="construction",1,0)</f>
        <v>0</v>
      </c>
      <c r="AJ62" s="2">
        <f ca="1">IF(Table1[[#This Row],[felid of work]]="health",1,0)</f>
        <v>0</v>
      </c>
      <c r="AK62" s="2"/>
      <c r="AL62" s="2"/>
      <c r="AM62" s="2"/>
      <c r="AN62" s="2"/>
      <c r="AO62" s="2">
        <f ca="1">IF(Table1[[#This Row],[felid of work]]="it",1,0)</f>
        <v>0</v>
      </c>
      <c r="AP62" s="2"/>
      <c r="AQ62" s="2"/>
      <c r="AR62" s="2"/>
      <c r="AS62" s="2"/>
      <c r="AT62" s="2"/>
      <c r="AU62" s="2"/>
      <c r="AV62" s="8"/>
      <c r="AW62" s="2"/>
      <c r="AX62" s="21">
        <f t="shared" ca="1" si="21"/>
        <v>42456.457579698195</v>
      </c>
      <c r="AY62" s="2"/>
      <c r="AZ62" s="7">
        <f ca="1">IF(Table1[[#This Row],[value of the debts]]&gt;$BA$6,1,0)</f>
        <v>1</v>
      </c>
      <c r="BA62" s="2"/>
      <c r="BB62" s="2"/>
      <c r="BC62" s="8"/>
      <c r="BD62" s="24">
        <f ca="1">Table1[[#This Row],[mortage left]]/Table1[[#This Row],[value of house]]</f>
        <v>0.39664713639983062</v>
      </c>
      <c r="BE62" s="2">
        <f t="shared" ca="1" si="22"/>
        <v>0</v>
      </c>
      <c r="BF62" s="2"/>
      <c r="BG62" s="2"/>
      <c r="BH62" s="7">
        <f ca="1">IF(Table1[[#This Row],[area]]="america",Table1[[#This Row],[income]],0)</f>
        <v>0</v>
      </c>
      <c r="BI62" s="2">
        <f ca="1">IF(Table1[[#This Row],[area]]="anathapur",Table1[[#This Row],[income]],0)</f>
        <v>0</v>
      </c>
      <c r="BJ62" s="2">
        <f ca="1">IF(Table1[[#This Row],[area]]="banglore",Table1[[#This Row],[income]],0)</f>
        <v>0</v>
      </c>
      <c r="BK62" s="2">
        <f ca="1">IF(Table1[[#This Row],[area]]="chennai",Table1[[#This Row],[income]],0)</f>
        <v>0</v>
      </c>
      <c r="BL62" s="2">
        <f ca="1">IF(Table1[[#This Row],[area]]="china",Table1[[#This Row],[income]],0)</f>
        <v>0</v>
      </c>
      <c r="BM62" s="2">
        <f ca="1">IF(Table1[[#This Row],[area]]="eluru",Table1[[#This Row],[income]],0)</f>
        <v>0</v>
      </c>
      <c r="BN62" s="2">
        <f ca="1">IF(Table1[[#This Row],[area]]="hanuman junction",Table1[[#This Row],[income]],0)</f>
        <v>0</v>
      </c>
      <c r="BO62" s="2">
        <f ca="1">IF(Table1[[#This Row],[area]]="hyderabad",Table1[[#This Row],[income]],0)</f>
        <v>0</v>
      </c>
      <c r="BP62" s="2">
        <f ca="1">IF(Table1[[#This Row],[area]]="japan",Table1[[#This Row],[income]],0)</f>
        <v>0</v>
      </c>
      <c r="BQ62" s="2">
        <f ca="1">IF(Table1[[#This Row],[area]]="srikakulam",Table1[[#This Row],[income]],0)</f>
        <v>0</v>
      </c>
      <c r="BR62" s="2">
        <f ca="1">IF(Table1[[#This Row],[area]]="tirupathi",Table1[[#This Row],[income]],0)</f>
        <v>657701</v>
      </c>
      <c r="BS62" s="2">
        <f ca="1">IF(Table1[[#This Row],[area]]="vijayawada",Table1[[#This Row],[income]],0)</f>
        <v>0</v>
      </c>
      <c r="BT62" s="8">
        <f ca="1">IF(Table1[[#This Row],[area]]="vizag",Table1[[#This Row],[income]],0)</f>
        <v>0</v>
      </c>
      <c r="BU62" s="2"/>
      <c r="BV62" s="7">
        <f ca="1">IF(Table1[[#This Row],[felid of work]]="teaching",Table1[[#This Row],[income]],0)</f>
        <v>0</v>
      </c>
      <c r="BW62" s="2">
        <f ca="1">IF(Table1[[#This Row],[felid of work]]="construction",Table1[[#This Row],[income]],0)</f>
        <v>0</v>
      </c>
      <c r="BX62" s="2">
        <f ca="1">IF(Table1[[#This Row],[felid of work]]="general work",Table1[[#This Row],[income]],0)</f>
        <v>0</v>
      </c>
      <c r="BY62" s="2">
        <f ca="1">IF(Table1[[#This Row],[felid of work]]="health",Table1[[#This Row],[income]],0)</f>
        <v>0</v>
      </c>
      <c r="BZ62" s="2">
        <f ca="1">IF(Table1[[#This Row],[felid of work]]="agriculture",Table1[[#This Row],[income]],0)</f>
        <v>657701</v>
      </c>
      <c r="CA62" s="8">
        <f ca="1">IF(Table1[[#This Row],[felid of work]]="it",Table1[[#This Row],[income]],0)</f>
        <v>0</v>
      </c>
      <c r="CB62" s="2"/>
      <c r="CC62" s="7">
        <f t="shared" ca="1" si="23"/>
        <v>1</v>
      </c>
      <c r="CD62" s="8"/>
      <c r="CE62" s="2"/>
      <c r="CF62" s="2">
        <f ca="1">IF(Table1[[#This Row],[net worth]]&gt;CG61,Table1[[#This Row],[age]],0)</f>
        <v>36</v>
      </c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4:98">
      <c r="D63">
        <f t="shared" ca="1" si="0"/>
        <v>2</v>
      </c>
      <c r="E63" t="str">
        <f t="shared" ca="1" si="1"/>
        <v>women</v>
      </c>
      <c r="F63">
        <f t="shared" ca="1" si="2"/>
        <v>26</v>
      </c>
      <c r="G63">
        <f t="shared" ca="1" si="3"/>
        <v>1</v>
      </c>
      <c r="H63" t="str">
        <f t="shared" ca="1" si="4"/>
        <v>health</v>
      </c>
      <c r="I63">
        <f t="shared" ca="1" si="5"/>
        <v>3</v>
      </c>
      <c r="J63" t="str">
        <f t="shared" ca="1" si="6"/>
        <v>university</v>
      </c>
      <c r="K63">
        <f t="shared" ca="1" si="7"/>
        <v>2</v>
      </c>
      <c r="L63">
        <f t="shared" ca="1" si="8"/>
        <v>2</v>
      </c>
      <c r="M63">
        <f t="shared" ca="1" si="9"/>
        <v>347565</v>
      </c>
      <c r="N63">
        <f t="shared" ca="1" si="10"/>
        <v>7</v>
      </c>
      <c r="O63" t="str">
        <f t="shared" ca="1" si="11"/>
        <v>anathapur</v>
      </c>
      <c r="P63">
        <f t="shared" ca="1" si="24"/>
        <v>2085390</v>
      </c>
      <c r="Q63">
        <f t="shared" ca="1" si="13"/>
        <v>552486.65034712991</v>
      </c>
      <c r="R63">
        <f t="shared" ca="1" si="25"/>
        <v>170676.34996391201</v>
      </c>
      <c r="S63">
        <f t="shared" ca="1" si="15"/>
        <v>46410</v>
      </c>
      <c r="T63">
        <f t="shared" ca="1" si="26"/>
        <v>327517.09942505881</v>
      </c>
      <c r="U63">
        <f t="shared" ca="1" si="27"/>
        <v>62763.224627882882</v>
      </c>
      <c r="V63">
        <f t="shared" ca="1" si="28"/>
        <v>2318829.5745917945</v>
      </c>
      <c r="W63">
        <f t="shared" ca="1" si="29"/>
        <v>769573.00031104195</v>
      </c>
      <c r="X63">
        <f t="shared" ca="1" si="30"/>
        <v>1549256.5742807526</v>
      </c>
      <c r="Y63" s="2"/>
      <c r="Z63" s="7">
        <f ca="1">IF(Table1[[#This Row],[gender]]="men",1,0)</f>
        <v>0</v>
      </c>
      <c r="AA63" s="2">
        <f ca="1">IF(Table1[[#This Row],[gender]]="women",1,0)</f>
        <v>1</v>
      </c>
      <c r="AB63" s="2"/>
      <c r="AC63" s="2"/>
      <c r="AD63" s="8"/>
      <c r="AF63" s="7">
        <f ca="1">IF(Table1[[#This Row],[felid of work]]= "teaching",1,0)</f>
        <v>0</v>
      </c>
      <c r="AG63" s="2">
        <f ca="1">IF(Table1[[#This Row],[felid of work]]="agriculture",1,0)</f>
        <v>0</v>
      </c>
      <c r="AH63" s="12">
        <f ca="1">IF(Table1[[#This Row],[felid of work]]="general work",1,0)</f>
        <v>0</v>
      </c>
      <c r="AI63" s="12">
        <f ca="1">IF(Table1[[#This Row],[felid of work]]="construction",1,0)</f>
        <v>0</v>
      </c>
      <c r="AJ63" s="2">
        <f ca="1">IF(Table1[[#This Row],[felid of work]]="health",1,0)</f>
        <v>1</v>
      </c>
      <c r="AK63" s="2"/>
      <c r="AL63" s="2"/>
      <c r="AM63" s="2"/>
      <c r="AN63" s="2"/>
      <c r="AO63" s="2">
        <f ca="1">IF(Table1[[#This Row],[felid of work]]="it",1,0)</f>
        <v>0</v>
      </c>
      <c r="AP63" s="2"/>
      <c r="AQ63" s="2"/>
      <c r="AR63" s="2"/>
      <c r="AS63" s="2"/>
      <c r="AT63" s="2"/>
      <c r="AU63" s="2"/>
      <c r="AV63" s="8"/>
      <c r="AW63" s="2"/>
      <c r="AX63" s="21">
        <f t="shared" ca="1" si="21"/>
        <v>85338.174981956006</v>
      </c>
      <c r="AY63" s="2"/>
      <c r="AZ63" s="7">
        <f ca="1">IF(Table1[[#This Row],[value of the debts]]&gt;$BA$6,1,0)</f>
        <v>1</v>
      </c>
      <c r="BA63" s="2"/>
      <c r="BB63" s="2"/>
      <c r="BC63" s="8"/>
      <c r="BD63" s="24">
        <f ca="1">Table1[[#This Row],[mortage left]]/Table1[[#This Row],[value of house]]</f>
        <v>0.26493205124563268</v>
      </c>
      <c r="BE63" s="2">
        <f t="shared" ca="1" si="22"/>
        <v>1</v>
      </c>
      <c r="BF63" s="2"/>
      <c r="BG63" s="2"/>
      <c r="BH63" s="7">
        <f ca="1">IF(Table1[[#This Row],[area]]="america",Table1[[#This Row],[income]],0)</f>
        <v>0</v>
      </c>
      <c r="BI63" s="2">
        <f ca="1">IF(Table1[[#This Row],[area]]="anathapur",Table1[[#This Row],[income]],0)</f>
        <v>347565</v>
      </c>
      <c r="BJ63" s="2">
        <f ca="1">IF(Table1[[#This Row],[area]]="banglore",Table1[[#This Row],[income]],0)</f>
        <v>0</v>
      </c>
      <c r="BK63" s="2">
        <f ca="1">IF(Table1[[#This Row],[area]]="chennai",Table1[[#This Row],[income]],0)</f>
        <v>0</v>
      </c>
      <c r="BL63" s="2">
        <f ca="1">IF(Table1[[#This Row],[area]]="china",Table1[[#This Row],[income]],0)</f>
        <v>0</v>
      </c>
      <c r="BM63" s="2">
        <f ca="1">IF(Table1[[#This Row],[area]]="eluru",Table1[[#This Row],[income]],0)</f>
        <v>0</v>
      </c>
      <c r="BN63" s="2">
        <f ca="1">IF(Table1[[#This Row],[area]]="hanuman junction",Table1[[#This Row],[income]],0)</f>
        <v>0</v>
      </c>
      <c r="BO63" s="2">
        <f ca="1">IF(Table1[[#This Row],[area]]="hyderabad",Table1[[#This Row],[income]],0)</f>
        <v>0</v>
      </c>
      <c r="BP63" s="2">
        <f ca="1">IF(Table1[[#This Row],[area]]="japan",Table1[[#This Row],[income]],0)</f>
        <v>0</v>
      </c>
      <c r="BQ63" s="2">
        <f ca="1">IF(Table1[[#This Row],[area]]="srikakulam",Table1[[#This Row],[income]],0)</f>
        <v>0</v>
      </c>
      <c r="BR63" s="2">
        <f ca="1">IF(Table1[[#This Row],[area]]="tirupathi",Table1[[#This Row],[income]],0)</f>
        <v>0</v>
      </c>
      <c r="BS63" s="2">
        <f ca="1">IF(Table1[[#This Row],[area]]="vijayawada",Table1[[#This Row],[income]],0)</f>
        <v>0</v>
      </c>
      <c r="BT63" s="8">
        <f ca="1">IF(Table1[[#This Row],[area]]="vizag",Table1[[#This Row],[income]],0)</f>
        <v>0</v>
      </c>
      <c r="BU63" s="2"/>
      <c r="BV63" s="7">
        <f ca="1">IF(Table1[[#This Row],[felid of work]]="teaching",Table1[[#This Row],[income]],0)</f>
        <v>0</v>
      </c>
      <c r="BW63" s="2">
        <f ca="1">IF(Table1[[#This Row],[felid of work]]="construction",Table1[[#This Row],[income]],0)</f>
        <v>0</v>
      </c>
      <c r="BX63" s="2">
        <f ca="1">IF(Table1[[#This Row],[felid of work]]="general work",Table1[[#This Row],[income]],0)</f>
        <v>0</v>
      </c>
      <c r="BY63" s="2">
        <f ca="1">IF(Table1[[#This Row],[felid of work]]="health",Table1[[#This Row],[income]],0)</f>
        <v>347565</v>
      </c>
      <c r="BZ63" s="2">
        <f ca="1">IF(Table1[[#This Row],[felid of work]]="agriculture",Table1[[#This Row],[income]],0)</f>
        <v>0</v>
      </c>
      <c r="CA63" s="8">
        <f ca="1">IF(Table1[[#This Row],[felid of work]]="it",Table1[[#This Row],[income]],0)</f>
        <v>0</v>
      </c>
      <c r="CB63" s="2"/>
      <c r="CC63" s="7">
        <f t="shared" ca="1" si="23"/>
        <v>1</v>
      </c>
      <c r="CD63" s="8"/>
      <c r="CE63" s="2"/>
      <c r="CF63" s="2">
        <f ca="1">IF(Table1[[#This Row],[net worth]]&gt;CG62,Table1[[#This Row],[age]],0)</f>
        <v>26</v>
      </c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4:98">
      <c r="D64">
        <f t="shared" ca="1" si="0"/>
        <v>1</v>
      </c>
      <c r="E64" t="str">
        <f t="shared" ca="1" si="1"/>
        <v>men</v>
      </c>
      <c r="F64">
        <f t="shared" ca="1" si="2"/>
        <v>30</v>
      </c>
      <c r="G64">
        <f t="shared" ca="1" si="3"/>
        <v>5</v>
      </c>
      <c r="H64" t="str">
        <f t="shared" ca="1" si="4"/>
        <v>general work</v>
      </c>
      <c r="I64">
        <f t="shared" ca="1" si="5"/>
        <v>4</v>
      </c>
      <c r="J64" t="str">
        <f t="shared" ca="1" si="6"/>
        <v>techincal</v>
      </c>
      <c r="K64">
        <f t="shared" ca="1" si="7"/>
        <v>1</v>
      </c>
      <c r="L64">
        <f t="shared" ca="1" si="8"/>
        <v>2</v>
      </c>
      <c r="M64">
        <f t="shared" ca="1" si="9"/>
        <v>767603</v>
      </c>
      <c r="N64">
        <f t="shared" ca="1" si="10"/>
        <v>7</v>
      </c>
      <c r="O64" t="str">
        <f t="shared" ca="1" si="11"/>
        <v>anathapur</v>
      </c>
      <c r="P64">
        <f t="shared" ca="1" si="24"/>
        <v>4605618</v>
      </c>
      <c r="Q64">
        <f t="shared" ca="1" si="13"/>
        <v>44257.156961391869</v>
      </c>
      <c r="R64">
        <f t="shared" ca="1" si="25"/>
        <v>293644.8719387679</v>
      </c>
      <c r="S64">
        <f t="shared" ca="1" si="15"/>
        <v>250079</v>
      </c>
      <c r="T64">
        <f t="shared" ca="1" si="26"/>
        <v>580904.26616191468</v>
      </c>
      <c r="U64">
        <f t="shared" ca="1" si="27"/>
        <v>49135.984511684721</v>
      </c>
      <c r="V64">
        <f t="shared" ca="1" si="28"/>
        <v>4948398.8564504525</v>
      </c>
      <c r="W64">
        <f t="shared" ca="1" si="29"/>
        <v>587981.02890015976</v>
      </c>
      <c r="X64">
        <f t="shared" ca="1" si="30"/>
        <v>4360417.8275502929</v>
      </c>
      <c r="Y64" s="2"/>
      <c r="Z64" s="7">
        <f ca="1">IF(Table1[[#This Row],[gender]]="men",1,0)</f>
        <v>1</v>
      </c>
      <c r="AA64" s="2">
        <f ca="1">IF(Table1[[#This Row],[gender]]="women",1,0)</f>
        <v>0</v>
      </c>
      <c r="AB64" s="2"/>
      <c r="AC64" s="2"/>
      <c r="AD64" s="8"/>
      <c r="AF64" s="7">
        <f ca="1">IF(Table1[[#This Row],[felid of work]]= "teaching",1,0)</f>
        <v>0</v>
      </c>
      <c r="AG64" s="2">
        <f ca="1">IF(Table1[[#This Row],[felid of work]]="agriculture",1,0)</f>
        <v>0</v>
      </c>
      <c r="AH64" s="12">
        <f ca="1">IF(Table1[[#This Row],[felid of work]]="general work",1,0)</f>
        <v>1</v>
      </c>
      <c r="AI64" s="12">
        <f ca="1">IF(Table1[[#This Row],[felid of work]]="construction",1,0)</f>
        <v>0</v>
      </c>
      <c r="AJ64" s="2">
        <f ca="1">IF(Table1[[#This Row],[felid of work]]="health",1,0)</f>
        <v>0</v>
      </c>
      <c r="AK64" s="2"/>
      <c r="AL64" s="2"/>
      <c r="AM64" s="2"/>
      <c r="AN64" s="2"/>
      <c r="AO64" s="2">
        <f ca="1">IF(Table1[[#This Row],[felid of work]]="it",1,0)</f>
        <v>0</v>
      </c>
      <c r="AP64" s="2"/>
      <c r="AQ64" s="2"/>
      <c r="AR64" s="2"/>
      <c r="AS64" s="2"/>
      <c r="AT64" s="2"/>
      <c r="AU64" s="2"/>
      <c r="AV64" s="8"/>
      <c r="AW64" s="2"/>
      <c r="AX64" s="21">
        <f t="shared" ca="1" si="21"/>
        <v>146822.43596938395</v>
      </c>
      <c r="AY64" s="2"/>
      <c r="AZ64" s="7">
        <f ca="1">IF(Table1[[#This Row],[value of the debts]]&gt;$BA$6,1,0)</f>
        <v>1</v>
      </c>
      <c r="BA64" s="2"/>
      <c r="BB64" s="2"/>
      <c r="BC64" s="8"/>
      <c r="BD64" s="24">
        <f ca="1">Table1[[#This Row],[mortage left]]/Table1[[#This Row],[value of house]]</f>
        <v>9.6093850947672754E-3</v>
      </c>
      <c r="BE64" s="2">
        <f t="shared" ca="1" si="22"/>
        <v>1</v>
      </c>
      <c r="BF64" s="2"/>
      <c r="BG64" s="2"/>
      <c r="BH64" s="7">
        <f ca="1">IF(Table1[[#This Row],[area]]="america",Table1[[#This Row],[income]],0)</f>
        <v>0</v>
      </c>
      <c r="BI64" s="2">
        <f ca="1">IF(Table1[[#This Row],[area]]="anathapur",Table1[[#This Row],[income]],0)</f>
        <v>767603</v>
      </c>
      <c r="BJ64" s="2">
        <f ca="1">IF(Table1[[#This Row],[area]]="banglore",Table1[[#This Row],[income]],0)</f>
        <v>0</v>
      </c>
      <c r="BK64" s="2">
        <f ca="1">IF(Table1[[#This Row],[area]]="chennai",Table1[[#This Row],[income]],0)</f>
        <v>0</v>
      </c>
      <c r="BL64" s="2">
        <f ca="1">IF(Table1[[#This Row],[area]]="china",Table1[[#This Row],[income]],0)</f>
        <v>0</v>
      </c>
      <c r="BM64" s="2">
        <f ca="1">IF(Table1[[#This Row],[area]]="eluru",Table1[[#This Row],[income]],0)</f>
        <v>0</v>
      </c>
      <c r="BN64" s="2">
        <f ca="1">IF(Table1[[#This Row],[area]]="hanuman junction",Table1[[#This Row],[income]],0)</f>
        <v>0</v>
      </c>
      <c r="BO64" s="2">
        <f ca="1">IF(Table1[[#This Row],[area]]="hyderabad",Table1[[#This Row],[income]],0)</f>
        <v>0</v>
      </c>
      <c r="BP64" s="2">
        <f ca="1">IF(Table1[[#This Row],[area]]="japan",Table1[[#This Row],[income]],0)</f>
        <v>0</v>
      </c>
      <c r="BQ64" s="2">
        <f ca="1">IF(Table1[[#This Row],[area]]="srikakulam",Table1[[#This Row],[income]],0)</f>
        <v>0</v>
      </c>
      <c r="BR64" s="2">
        <f ca="1">IF(Table1[[#This Row],[area]]="tirupathi",Table1[[#This Row],[income]],0)</f>
        <v>0</v>
      </c>
      <c r="BS64" s="2">
        <f ca="1">IF(Table1[[#This Row],[area]]="vijayawada",Table1[[#This Row],[income]],0)</f>
        <v>0</v>
      </c>
      <c r="BT64" s="8">
        <f ca="1">IF(Table1[[#This Row],[area]]="vizag",Table1[[#This Row],[income]],0)</f>
        <v>0</v>
      </c>
      <c r="BU64" s="2"/>
      <c r="BV64" s="7">
        <f ca="1">IF(Table1[[#This Row],[felid of work]]="teaching",Table1[[#This Row],[income]],0)</f>
        <v>0</v>
      </c>
      <c r="BW64" s="2">
        <f ca="1">IF(Table1[[#This Row],[felid of work]]="construction",Table1[[#This Row],[income]],0)</f>
        <v>0</v>
      </c>
      <c r="BX64" s="2">
        <f ca="1">IF(Table1[[#This Row],[felid of work]]="general work",Table1[[#This Row],[income]],0)</f>
        <v>767603</v>
      </c>
      <c r="BY64" s="2">
        <f ca="1">IF(Table1[[#This Row],[felid of work]]="health",Table1[[#This Row],[income]],0)</f>
        <v>0</v>
      </c>
      <c r="BZ64" s="2">
        <f ca="1">IF(Table1[[#This Row],[felid of work]]="agriculture",Table1[[#This Row],[income]],0)</f>
        <v>0</v>
      </c>
      <c r="CA64" s="8">
        <f ca="1">IF(Table1[[#This Row],[felid of work]]="it",Table1[[#This Row],[income]],0)</f>
        <v>0</v>
      </c>
      <c r="CB64" s="2"/>
      <c r="CC64" s="7">
        <f t="shared" ca="1" si="23"/>
        <v>0</v>
      </c>
      <c r="CD64" s="8"/>
      <c r="CE64" s="2"/>
      <c r="CF64" s="2">
        <f ca="1">IF(Table1[[#This Row],[net worth]]&gt;CG63,Table1[[#This Row],[age]],0)</f>
        <v>30</v>
      </c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4:98">
      <c r="D65">
        <f t="shared" ca="1" si="0"/>
        <v>1</v>
      </c>
      <c r="E65" t="str">
        <f t="shared" ca="1" si="1"/>
        <v>men</v>
      </c>
      <c r="F65">
        <f t="shared" ca="1" si="2"/>
        <v>25</v>
      </c>
      <c r="G65">
        <f t="shared" ca="1" si="3"/>
        <v>2</v>
      </c>
      <c r="H65" t="str">
        <f t="shared" ca="1" si="4"/>
        <v>construction</v>
      </c>
      <c r="I65">
        <f t="shared" ca="1" si="5"/>
        <v>3</v>
      </c>
      <c r="J65" t="str">
        <f t="shared" ca="1" si="6"/>
        <v>university</v>
      </c>
      <c r="K65">
        <f t="shared" ca="1" si="7"/>
        <v>3</v>
      </c>
      <c r="L65">
        <f t="shared" ca="1" si="8"/>
        <v>1</v>
      </c>
      <c r="M65">
        <f t="shared" ca="1" si="9"/>
        <v>532829</v>
      </c>
      <c r="N65">
        <f t="shared" ca="1" si="10"/>
        <v>14</v>
      </c>
      <c r="O65" t="str">
        <f t="shared" ca="1" si="11"/>
        <v>china</v>
      </c>
      <c r="P65">
        <f t="shared" ca="1" si="24"/>
        <v>1598487</v>
      </c>
      <c r="Q65">
        <f t="shared" ca="1" si="13"/>
        <v>234576.85627381675</v>
      </c>
      <c r="R65">
        <f t="shared" ca="1" si="25"/>
        <v>123560.39849185989</v>
      </c>
      <c r="S65">
        <f t="shared" ca="1" si="15"/>
        <v>120528</v>
      </c>
      <c r="T65">
        <f t="shared" ca="1" si="26"/>
        <v>83404.441463893469</v>
      </c>
      <c r="U65">
        <f t="shared" ca="1" si="27"/>
        <v>17698.779229398519</v>
      </c>
      <c r="V65">
        <f t="shared" ca="1" si="28"/>
        <v>1739746.1777212585</v>
      </c>
      <c r="W65">
        <f t="shared" ca="1" si="29"/>
        <v>478665.25476567663</v>
      </c>
      <c r="X65">
        <f t="shared" ca="1" si="30"/>
        <v>1261080.9229555819</v>
      </c>
      <c r="Y65" s="2"/>
      <c r="Z65" s="7">
        <f ca="1">IF(Table1[[#This Row],[gender]]="men",1,0)</f>
        <v>1</v>
      </c>
      <c r="AA65" s="2">
        <f ca="1">IF(Table1[[#This Row],[gender]]="women",1,0)</f>
        <v>0</v>
      </c>
      <c r="AB65" s="2"/>
      <c r="AC65" s="2"/>
      <c r="AD65" s="8"/>
      <c r="AF65" s="7">
        <f ca="1">IF(Table1[[#This Row],[felid of work]]= "teaching",1,0)</f>
        <v>0</v>
      </c>
      <c r="AG65" s="2">
        <f ca="1">IF(Table1[[#This Row],[felid of work]]="agriculture",1,0)</f>
        <v>0</v>
      </c>
      <c r="AH65" s="12">
        <f ca="1">IF(Table1[[#This Row],[felid of work]]="general work",1,0)</f>
        <v>0</v>
      </c>
      <c r="AI65" s="12">
        <f ca="1">IF(Table1[[#This Row],[felid of work]]="construction",1,0)</f>
        <v>1</v>
      </c>
      <c r="AJ65" s="2">
        <f ca="1">IF(Table1[[#This Row],[felid of work]]="health",1,0)</f>
        <v>0</v>
      </c>
      <c r="AK65" s="2"/>
      <c r="AL65" s="2"/>
      <c r="AM65" s="2"/>
      <c r="AN65" s="2"/>
      <c r="AO65" s="2">
        <f ca="1">IF(Table1[[#This Row],[felid of work]]="it",1,0)</f>
        <v>0</v>
      </c>
      <c r="AP65" s="2"/>
      <c r="AQ65" s="2"/>
      <c r="AR65" s="2"/>
      <c r="AS65" s="2"/>
      <c r="AT65" s="2"/>
      <c r="AU65" s="2"/>
      <c r="AV65" s="8"/>
      <c r="AW65" s="2"/>
      <c r="AX65" s="21">
        <f t="shared" ca="1" si="21"/>
        <v>123560.39849185989</v>
      </c>
      <c r="AY65" s="2"/>
      <c r="AZ65" s="7">
        <f ca="1">IF(Table1[[#This Row],[value of the debts]]&gt;$BA$6,1,0)</f>
        <v>1</v>
      </c>
      <c r="BA65" s="2"/>
      <c r="BB65" s="2"/>
      <c r="BC65" s="8"/>
      <c r="BD65" s="24">
        <f ca="1">Table1[[#This Row],[mortage left]]/Table1[[#This Row],[value of house]]</f>
        <v>0.1467493049826597</v>
      </c>
      <c r="BE65" s="2">
        <f t="shared" ca="1" si="22"/>
        <v>1</v>
      </c>
      <c r="BF65" s="2"/>
      <c r="BG65" s="2"/>
      <c r="BH65" s="7">
        <f ca="1">IF(Table1[[#This Row],[area]]="america",Table1[[#This Row],[income]],0)</f>
        <v>0</v>
      </c>
      <c r="BI65" s="2">
        <f ca="1">IF(Table1[[#This Row],[area]]="anathapur",Table1[[#This Row],[income]],0)</f>
        <v>0</v>
      </c>
      <c r="BJ65" s="2">
        <f ca="1">IF(Table1[[#This Row],[area]]="banglore",Table1[[#This Row],[income]],0)</f>
        <v>0</v>
      </c>
      <c r="BK65" s="2">
        <f ca="1">IF(Table1[[#This Row],[area]]="chennai",Table1[[#This Row],[income]],0)</f>
        <v>0</v>
      </c>
      <c r="BL65" s="2">
        <f ca="1">IF(Table1[[#This Row],[area]]="china",Table1[[#This Row],[income]],0)</f>
        <v>532829</v>
      </c>
      <c r="BM65" s="2">
        <f ca="1">IF(Table1[[#This Row],[area]]="eluru",Table1[[#This Row],[income]],0)</f>
        <v>0</v>
      </c>
      <c r="BN65" s="2">
        <f ca="1">IF(Table1[[#This Row],[area]]="hanuman junction",Table1[[#This Row],[income]],0)</f>
        <v>0</v>
      </c>
      <c r="BO65" s="2">
        <f ca="1">IF(Table1[[#This Row],[area]]="hyderabad",Table1[[#This Row],[income]],0)</f>
        <v>0</v>
      </c>
      <c r="BP65" s="2">
        <f ca="1">IF(Table1[[#This Row],[area]]="japan",Table1[[#This Row],[income]],0)</f>
        <v>0</v>
      </c>
      <c r="BQ65" s="2">
        <f ca="1">IF(Table1[[#This Row],[area]]="srikakulam",Table1[[#This Row],[income]],0)</f>
        <v>0</v>
      </c>
      <c r="BR65" s="2">
        <f ca="1">IF(Table1[[#This Row],[area]]="tirupathi",Table1[[#This Row],[income]],0)</f>
        <v>0</v>
      </c>
      <c r="BS65" s="2">
        <f ca="1">IF(Table1[[#This Row],[area]]="vijayawada",Table1[[#This Row],[income]],0)</f>
        <v>0</v>
      </c>
      <c r="BT65" s="8">
        <f ca="1">IF(Table1[[#This Row],[area]]="vizag",Table1[[#This Row],[income]],0)</f>
        <v>0</v>
      </c>
      <c r="BU65" s="2"/>
      <c r="BV65" s="7">
        <f ca="1">IF(Table1[[#This Row],[felid of work]]="teaching",Table1[[#This Row],[income]],0)</f>
        <v>0</v>
      </c>
      <c r="BW65" s="2">
        <f ca="1">IF(Table1[[#This Row],[felid of work]]="construction",Table1[[#This Row],[income]],0)</f>
        <v>532829</v>
      </c>
      <c r="BX65" s="2">
        <f ca="1">IF(Table1[[#This Row],[felid of work]]="general work",Table1[[#This Row],[income]],0)</f>
        <v>0</v>
      </c>
      <c r="BY65" s="2">
        <f ca="1">IF(Table1[[#This Row],[felid of work]]="health",Table1[[#This Row],[income]],0)</f>
        <v>0</v>
      </c>
      <c r="BZ65" s="2">
        <f ca="1">IF(Table1[[#This Row],[felid of work]]="agriculture",Table1[[#This Row],[income]],0)</f>
        <v>0</v>
      </c>
      <c r="CA65" s="8">
        <f ca="1">IF(Table1[[#This Row],[felid of work]]="it",Table1[[#This Row],[income]],0)</f>
        <v>0</v>
      </c>
      <c r="CB65" s="2"/>
      <c r="CC65" s="7">
        <f t="shared" ca="1" si="23"/>
        <v>0</v>
      </c>
      <c r="CD65" s="8"/>
      <c r="CE65" s="2"/>
      <c r="CF65" s="2">
        <f ca="1">IF(Table1[[#This Row],[net worth]]&gt;CG64,Table1[[#This Row],[age]],0)</f>
        <v>25</v>
      </c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4:98">
      <c r="D66">
        <f t="shared" ca="1" si="0"/>
        <v>1</v>
      </c>
      <c r="E66" t="str">
        <f t="shared" ca="1" si="1"/>
        <v>men</v>
      </c>
      <c r="F66">
        <f t="shared" ca="1" si="2"/>
        <v>43</v>
      </c>
      <c r="G66">
        <f t="shared" ca="1" si="3"/>
        <v>4</v>
      </c>
      <c r="H66" t="str">
        <f t="shared" ca="1" si="4"/>
        <v>it</v>
      </c>
      <c r="I66">
        <f t="shared" ca="1" si="5"/>
        <v>4</v>
      </c>
      <c r="J66" t="str">
        <f t="shared" ca="1" si="6"/>
        <v>techincal</v>
      </c>
      <c r="K66">
        <f t="shared" ca="1" si="7"/>
        <v>2</v>
      </c>
      <c r="L66">
        <f t="shared" ca="1" si="8"/>
        <v>2</v>
      </c>
      <c r="M66">
        <f t="shared" ca="1" si="9"/>
        <v>557765</v>
      </c>
      <c r="N66">
        <f t="shared" ca="1" si="10"/>
        <v>10</v>
      </c>
      <c r="O66" t="str">
        <f t="shared" ca="1" si="11"/>
        <v>hyderabad</v>
      </c>
      <c r="P66">
        <f t="shared" ca="1" si="24"/>
        <v>2231060</v>
      </c>
      <c r="Q66">
        <f t="shared" ca="1" si="13"/>
        <v>1305558.0770264205</v>
      </c>
      <c r="R66">
        <f t="shared" ca="1" si="25"/>
        <v>1047835.1197513985</v>
      </c>
      <c r="S66">
        <f t="shared" ca="1" si="15"/>
        <v>832696</v>
      </c>
      <c r="T66">
        <f t="shared" ca="1" si="26"/>
        <v>564162.18737349694</v>
      </c>
      <c r="U66">
        <f t="shared" ca="1" si="27"/>
        <v>249014.8559584372</v>
      </c>
      <c r="V66">
        <f t="shared" ca="1" si="28"/>
        <v>3527909.9757098355</v>
      </c>
      <c r="W66">
        <f t="shared" ca="1" si="29"/>
        <v>3186089.1967778187</v>
      </c>
      <c r="X66">
        <f t="shared" ca="1" si="30"/>
        <v>341820.77893201681</v>
      </c>
      <c r="Y66" s="2"/>
      <c r="Z66" s="7">
        <f ca="1">IF(Table1[[#This Row],[gender]]="men",1,0)</f>
        <v>1</v>
      </c>
      <c r="AA66" s="2">
        <f ca="1">IF(Table1[[#This Row],[gender]]="women",1,0)</f>
        <v>0</v>
      </c>
      <c r="AB66" s="2"/>
      <c r="AC66" s="2"/>
      <c r="AD66" s="8"/>
      <c r="AF66" s="7">
        <f ca="1">IF(Table1[[#This Row],[felid of work]]= "teaching",1,0)</f>
        <v>0</v>
      </c>
      <c r="AG66" s="2">
        <f ca="1">IF(Table1[[#This Row],[felid of work]]="agriculture",1,0)</f>
        <v>0</v>
      </c>
      <c r="AH66" s="12">
        <f ca="1">IF(Table1[[#This Row],[felid of work]]="general work",1,0)</f>
        <v>0</v>
      </c>
      <c r="AI66" s="12">
        <f ca="1">IF(Table1[[#This Row],[felid of work]]="construction",1,0)</f>
        <v>0</v>
      </c>
      <c r="AJ66" s="2">
        <f ca="1">IF(Table1[[#This Row],[felid of work]]="health",1,0)</f>
        <v>0</v>
      </c>
      <c r="AK66" s="2"/>
      <c r="AL66" s="2"/>
      <c r="AM66" s="2"/>
      <c r="AN66" s="2"/>
      <c r="AO66" s="2">
        <f ca="1">IF(Table1[[#This Row],[felid of work]]="it",1,0)</f>
        <v>1</v>
      </c>
      <c r="AP66" s="2"/>
      <c r="AQ66" s="2"/>
      <c r="AR66" s="2"/>
      <c r="AS66" s="2"/>
      <c r="AT66" s="2"/>
      <c r="AU66" s="2"/>
      <c r="AV66" s="8"/>
      <c r="AW66" s="2"/>
      <c r="AX66" s="21">
        <f t="shared" ca="1" si="21"/>
        <v>523917.55987569923</v>
      </c>
      <c r="AY66" s="2"/>
      <c r="AZ66" s="7">
        <f ca="1">IF(Table1[[#This Row],[value of the debts]]&gt;$BA$6,1,0)</f>
        <v>1</v>
      </c>
      <c r="BA66" s="2"/>
      <c r="BB66" s="2"/>
      <c r="BC66" s="8"/>
      <c r="BD66" s="24">
        <f ca="1">Table1[[#This Row],[mortage left]]/Table1[[#This Row],[value of house]]</f>
        <v>0.58517389806926778</v>
      </c>
      <c r="BE66" s="2">
        <f t="shared" ca="1" si="22"/>
        <v>0</v>
      </c>
      <c r="BF66" s="2"/>
      <c r="BG66" s="2"/>
      <c r="BH66" s="7">
        <f ca="1">IF(Table1[[#This Row],[area]]="america",Table1[[#This Row],[income]],0)</f>
        <v>0</v>
      </c>
      <c r="BI66" s="2">
        <f ca="1">IF(Table1[[#This Row],[area]]="anathapur",Table1[[#This Row],[income]],0)</f>
        <v>0</v>
      </c>
      <c r="BJ66" s="2">
        <f ca="1">IF(Table1[[#This Row],[area]]="banglore",Table1[[#This Row],[income]],0)</f>
        <v>0</v>
      </c>
      <c r="BK66" s="2">
        <f ca="1">IF(Table1[[#This Row],[area]]="chennai",Table1[[#This Row],[income]],0)</f>
        <v>0</v>
      </c>
      <c r="BL66" s="2">
        <f ca="1">IF(Table1[[#This Row],[area]]="china",Table1[[#This Row],[income]],0)</f>
        <v>0</v>
      </c>
      <c r="BM66" s="2">
        <f ca="1">IF(Table1[[#This Row],[area]]="eluru",Table1[[#This Row],[income]],0)</f>
        <v>0</v>
      </c>
      <c r="BN66" s="2">
        <f ca="1">IF(Table1[[#This Row],[area]]="hanuman junction",Table1[[#This Row],[income]],0)</f>
        <v>0</v>
      </c>
      <c r="BO66" s="2">
        <f ca="1">IF(Table1[[#This Row],[area]]="hyderabad",Table1[[#This Row],[income]],0)</f>
        <v>557765</v>
      </c>
      <c r="BP66" s="2">
        <f ca="1">IF(Table1[[#This Row],[area]]="japan",Table1[[#This Row],[income]],0)</f>
        <v>0</v>
      </c>
      <c r="BQ66" s="2">
        <f ca="1">IF(Table1[[#This Row],[area]]="srikakulam",Table1[[#This Row],[income]],0)</f>
        <v>0</v>
      </c>
      <c r="BR66" s="2">
        <f ca="1">IF(Table1[[#This Row],[area]]="tirupathi",Table1[[#This Row],[income]],0)</f>
        <v>0</v>
      </c>
      <c r="BS66" s="2">
        <f ca="1">IF(Table1[[#This Row],[area]]="vijayawada",Table1[[#This Row],[income]],0)</f>
        <v>0</v>
      </c>
      <c r="BT66" s="8">
        <f ca="1">IF(Table1[[#This Row],[area]]="vizag",Table1[[#This Row],[income]],0)</f>
        <v>0</v>
      </c>
      <c r="BU66" s="2"/>
      <c r="BV66" s="7">
        <f ca="1">IF(Table1[[#This Row],[felid of work]]="teaching",Table1[[#This Row],[income]],0)</f>
        <v>0</v>
      </c>
      <c r="BW66" s="2">
        <f ca="1">IF(Table1[[#This Row],[felid of work]]="construction",Table1[[#This Row],[income]],0)</f>
        <v>0</v>
      </c>
      <c r="BX66" s="2">
        <f ca="1">IF(Table1[[#This Row],[felid of work]]="general work",Table1[[#This Row],[income]],0)</f>
        <v>0</v>
      </c>
      <c r="BY66" s="2">
        <f ca="1">IF(Table1[[#This Row],[felid of work]]="health",Table1[[#This Row],[income]],0)</f>
        <v>0</v>
      </c>
      <c r="BZ66" s="2">
        <f ca="1">IF(Table1[[#This Row],[felid of work]]="agriculture",Table1[[#This Row],[income]],0)</f>
        <v>0</v>
      </c>
      <c r="CA66" s="8">
        <f ca="1">IF(Table1[[#This Row],[felid of work]]="it",Table1[[#This Row],[income]],0)</f>
        <v>557765</v>
      </c>
      <c r="CB66" s="2"/>
      <c r="CC66" s="7">
        <f t="shared" ca="1" si="23"/>
        <v>1</v>
      </c>
      <c r="CD66" s="8"/>
      <c r="CE66" s="2"/>
      <c r="CF66" s="2">
        <f ca="1">IF(Table1[[#This Row],[net worth]]&gt;CG65,Table1[[#This Row],[age]],0)</f>
        <v>43</v>
      </c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4:98">
      <c r="D67">
        <f t="shared" ca="1" si="0"/>
        <v>2</v>
      </c>
      <c r="E67" t="str">
        <f t="shared" ca="1" si="1"/>
        <v>women</v>
      </c>
      <c r="F67">
        <f t="shared" ca="1" si="2"/>
        <v>31</v>
      </c>
      <c r="G67">
        <f t="shared" ca="1" si="3"/>
        <v>4</v>
      </c>
      <c r="H67" t="str">
        <f t="shared" ca="1" si="4"/>
        <v>it</v>
      </c>
      <c r="I67">
        <f t="shared" ca="1" si="5"/>
        <v>5</v>
      </c>
      <c r="J67" t="str">
        <f t="shared" ca="1" si="6"/>
        <v>other</v>
      </c>
      <c r="K67">
        <f t="shared" ca="1" si="7"/>
        <v>4</v>
      </c>
      <c r="L67">
        <f t="shared" ca="1" si="8"/>
        <v>2</v>
      </c>
      <c r="M67">
        <f t="shared" ca="1" si="9"/>
        <v>882395</v>
      </c>
      <c r="N67">
        <f t="shared" ca="1" si="10"/>
        <v>9</v>
      </c>
      <c r="O67" t="str">
        <f t="shared" ca="1" si="11"/>
        <v>chennai</v>
      </c>
      <c r="P67">
        <f t="shared" ca="1" si="24"/>
        <v>4411975</v>
      </c>
      <c r="Q67">
        <f t="shared" ca="1" si="13"/>
        <v>4154915.9052159591</v>
      </c>
      <c r="R67">
        <f t="shared" ca="1" si="25"/>
        <v>1251510.6599917116</v>
      </c>
      <c r="S67">
        <f t="shared" ca="1" si="15"/>
        <v>82068</v>
      </c>
      <c r="T67">
        <f t="shared" ca="1" si="26"/>
        <v>1622395.5452205883</v>
      </c>
      <c r="U67">
        <f t="shared" ca="1" si="27"/>
        <v>90702.514455106299</v>
      </c>
      <c r="V67">
        <f t="shared" ca="1" si="28"/>
        <v>5754188.1744468175</v>
      </c>
      <c r="W67">
        <f t="shared" ca="1" si="29"/>
        <v>5488494.5652076704</v>
      </c>
      <c r="X67">
        <f t="shared" ca="1" si="30"/>
        <v>265693.60923914704</v>
      </c>
      <c r="Y67" s="2"/>
      <c r="Z67" s="7">
        <f ca="1">IF(Table1[[#This Row],[gender]]="men",1,0)</f>
        <v>0</v>
      </c>
      <c r="AA67" s="2">
        <f ca="1">IF(Table1[[#This Row],[gender]]="women",1,0)</f>
        <v>1</v>
      </c>
      <c r="AB67" s="2"/>
      <c r="AC67" s="2"/>
      <c r="AD67" s="8"/>
      <c r="AF67" s="7">
        <f ca="1">IF(Table1[[#This Row],[felid of work]]= "teaching",1,0)</f>
        <v>0</v>
      </c>
      <c r="AG67" s="2">
        <f ca="1">IF(Table1[[#This Row],[felid of work]]="agriculture",1,0)</f>
        <v>0</v>
      </c>
      <c r="AH67" s="12">
        <f ca="1">IF(Table1[[#This Row],[felid of work]]="general work",1,0)</f>
        <v>0</v>
      </c>
      <c r="AI67" s="12">
        <f ca="1">IF(Table1[[#This Row],[felid of work]]="construction",1,0)</f>
        <v>0</v>
      </c>
      <c r="AJ67" s="2">
        <f ca="1">IF(Table1[[#This Row],[felid of work]]="health",1,0)</f>
        <v>0</v>
      </c>
      <c r="AK67" s="2"/>
      <c r="AL67" s="2"/>
      <c r="AM67" s="2"/>
      <c r="AN67" s="2"/>
      <c r="AO67" s="2">
        <f ca="1">IF(Table1[[#This Row],[felid of work]]="it",1,0)</f>
        <v>1</v>
      </c>
      <c r="AP67" s="2"/>
      <c r="AQ67" s="2"/>
      <c r="AR67" s="2"/>
      <c r="AS67" s="2"/>
      <c r="AT67" s="2"/>
      <c r="AU67" s="2"/>
      <c r="AV67" s="8"/>
      <c r="AW67" s="2"/>
      <c r="AX67" s="21">
        <f t="shared" ca="1" si="21"/>
        <v>625755.32999585581</v>
      </c>
      <c r="AY67" s="2"/>
      <c r="AZ67" s="7">
        <f ca="1">IF(Table1[[#This Row],[value of the debts]]&gt;$BA$6,1,0)</f>
        <v>1</v>
      </c>
      <c r="BA67" s="2"/>
      <c r="BB67" s="2"/>
      <c r="BC67" s="8"/>
      <c r="BD67" s="24">
        <f ca="1">Table1[[#This Row],[mortage left]]/Table1[[#This Row],[value of house]]</f>
        <v>0.94173604909727704</v>
      </c>
      <c r="BE67" s="2">
        <f t="shared" ca="1" si="22"/>
        <v>0</v>
      </c>
      <c r="BF67" s="2"/>
      <c r="BG67" s="2"/>
      <c r="BH67" s="7">
        <f ca="1">IF(Table1[[#This Row],[area]]="america",Table1[[#This Row],[income]],0)</f>
        <v>0</v>
      </c>
      <c r="BI67" s="2">
        <f ca="1">IF(Table1[[#This Row],[area]]="anathapur",Table1[[#This Row],[income]],0)</f>
        <v>0</v>
      </c>
      <c r="BJ67" s="2">
        <f ca="1">IF(Table1[[#This Row],[area]]="banglore",Table1[[#This Row],[income]],0)</f>
        <v>0</v>
      </c>
      <c r="BK67" s="2">
        <f ca="1">IF(Table1[[#This Row],[area]]="chennai",Table1[[#This Row],[income]],0)</f>
        <v>882395</v>
      </c>
      <c r="BL67" s="2">
        <f ca="1">IF(Table1[[#This Row],[area]]="china",Table1[[#This Row],[income]],0)</f>
        <v>0</v>
      </c>
      <c r="BM67" s="2">
        <f ca="1">IF(Table1[[#This Row],[area]]="eluru",Table1[[#This Row],[income]],0)</f>
        <v>0</v>
      </c>
      <c r="BN67" s="2">
        <f ca="1">IF(Table1[[#This Row],[area]]="hanuman junction",Table1[[#This Row],[income]],0)</f>
        <v>0</v>
      </c>
      <c r="BO67" s="2">
        <f ca="1">IF(Table1[[#This Row],[area]]="hyderabad",Table1[[#This Row],[income]],0)</f>
        <v>0</v>
      </c>
      <c r="BP67" s="2">
        <f ca="1">IF(Table1[[#This Row],[area]]="japan",Table1[[#This Row],[income]],0)</f>
        <v>0</v>
      </c>
      <c r="BQ67" s="2">
        <f ca="1">IF(Table1[[#This Row],[area]]="srikakulam",Table1[[#This Row],[income]],0)</f>
        <v>0</v>
      </c>
      <c r="BR67" s="2">
        <f ca="1">IF(Table1[[#This Row],[area]]="tirupathi",Table1[[#This Row],[income]],0)</f>
        <v>0</v>
      </c>
      <c r="BS67" s="2">
        <f ca="1">IF(Table1[[#This Row],[area]]="vijayawada",Table1[[#This Row],[income]],0)</f>
        <v>0</v>
      </c>
      <c r="BT67" s="8">
        <f ca="1">IF(Table1[[#This Row],[area]]="vizag",Table1[[#This Row],[income]],0)</f>
        <v>0</v>
      </c>
      <c r="BU67" s="2"/>
      <c r="BV67" s="7">
        <f ca="1">IF(Table1[[#This Row],[felid of work]]="teaching",Table1[[#This Row],[income]],0)</f>
        <v>0</v>
      </c>
      <c r="BW67" s="2">
        <f ca="1">IF(Table1[[#This Row],[felid of work]]="construction",Table1[[#This Row],[income]],0)</f>
        <v>0</v>
      </c>
      <c r="BX67" s="2">
        <f ca="1">IF(Table1[[#This Row],[felid of work]]="general work",Table1[[#This Row],[income]],0)</f>
        <v>0</v>
      </c>
      <c r="BY67" s="2">
        <f ca="1">IF(Table1[[#This Row],[felid of work]]="health",Table1[[#This Row],[income]],0)</f>
        <v>0</v>
      </c>
      <c r="BZ67" s="2">
        <f ca="1">IF(Table1[[#This Row],[felid of work]]="agriculture",Table1[[#This Row],[income]],0)</f>
        <v>0</v>
      </c>
      <c r="CA67" s="8">
        <f ca="1">IF(Table1[[#This Row],[felid of work]]="it",Table1[[#This Row],[income]],0)</f>
        <v>882395</v>
      </c>
      <c r="CB67" s="2"/>
      <c r="CC67" s="7">
        <f t="shared" ca="1" si="23"/>
        <v>1</v>
      </c>
      <c r="CD67" s="8"/>
      <c r="CE67" s="2"/>
      <c r="CF67" s="2">
        <f ca="1">IF(Table1[[#This Row],[net worth]]&gt;CG66,Table1[[#This Row],[age]],0)</f>
        <v>31</v>
      </c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4:98">
      <c r="D68">
        <f t="shared" ca="1" si="0"/>
        <v>2</v>
      </c>
      <c r="E68" t="str">
        <f t="shared" ca="1" si="1"/>
        <v>women</v>
      </c>
      <c r="F68">
        <f t="shared" ca="1" si="2"/>
        <v>40</v>
      </c>
      <c r="G68">
        <f t="shared" ca="1" si="3"/>
        <v>6</v>
      </c>
      <c r="H68" t="str">
        <f t="shared" ca="1" si="4"/>
        <v>agriculture</v>
      </c>
      <c r="I68">
        <f t="shared" ca="1" si="5"/>
        <v>2</v>
      </c>
      <c r="J68" t="str">
        <f t="shared" ca="1" si="6"/>
        <v>college</v>
      </c>
      <c r="K68">
        <f t="shared" ca="1" si="7"/>
        <v>4</v>
      </c>
      <c r="L68">
        <f t="shared" ca="1" si="8"/>
        <v>1</v>
      </c>
      <c r="M68">
        <f t="shared" ca="1" si="9"/>
        <v>358455</v>
      </c>
      <c r="N68">
        <f t="shared" ca="1" si="10"/>
        <v>11</v>
      </c>
      <c r="O68" t="str">
        <f t="shared" ca="1" si="11"/>
        <v>america</v>
      </c>
      <c r="P68">
        <f t="shared" ca="1" si="24"/>
        <v>1433820</v>
      </c>
      <c r="Q68">
        <f t="shared" ca="1" si="13"/>
        <v>926148.88370744605</v>
      </c>
      <c r="R68">
        <f t="shared" ca="1" si="25"/>
        <v>156927.88652476808</v>
      </c>
      <c r="S68">
        <f t="shared" ca="1" si="15"/>
        <v>33341</v>
      </c>
      <c r="T68">
        <f t="shared" ca="1" si="26"/>
        <v>622901.83735851175</v>
      </c>
      <c r="U68">
        <f t="shared" ca="1" si="27"/>
        <v>261847.79909311957</v>
      </c>
      <c r="V68">
        <f t="shared" ca="1" si="28"/>
        <v>1852595.6856178876</v>
      </c>
      <c r="W68">
        <f t="shared" ca="1" si="29"/>
        <v>1116417.7702322141</v>
      </c>
      <c r="X68">
        <f t="shared" ca="1" si="30"/>
        <v>736177.91538567352</v>
      </c>
      <c r="Y68" s="2"/>
      <c r="Z68" s="7">
        <f ca="1">IF(Table1[[#This Row],[gender]]="men",1,0)</f>
        <v>0</v>
      </c>
      <c r="AA68" s="2">
        <f ca="1">IF(Table1[[#This Row],[gender]]="women",1,0)</f>
        <v>1</v>
      </c>
      <c r="AB68" s="2"/>
      <c r="AC68" s="2"/>
      <c r="AD68" s="8"/>
      <c r="AF68" s="7">
        <f ca="1">IF(Table1[[#This Row],[felid of work]]= "teaching",1,0)</f>
        <v>0</v>
      </c>
      <c r="AG68" s="2">
        <f ca="1">IF(Table1[[#This Row],[felid of work]]="agriculture",1,0)</f>
        <v>1</v>
      </c>
      <c r="AH68" s="12">
        <f ca="1">IF(Table1[[#This Row],[felid of work]]="general work",1,0)</f>
        <v>0</v>
      </c>
      <c r="AI68" s="12">
        <f ca="1">IF(Table1[[#This Row],[felid of work]]="construction",1,0)</f>
        <v>0</v>
      </c>
      <c r="AJ68" s="2">
        <f ca="1">IF(Table1[[#This Row],[felid of work]]="health",1,0)</f>
        <v>0</v>
      </c>
      <c r="AK68" s="2"/>
      <c r="AL68" s="2"/>
      <c r="AM68" s="2"/>
      <c r="AN68" s="2"/>
      <c r="AO68" s="2">
        <f ca="1">IF(Table1[[#This Row],[felid of work]]="it",1,0)</f>
        <v>0</v>
      </c>
      <c r="AP68" s="2"/>
      <c r="AQ68" s="2"/>
      <c r="AR68" s="2"/>
      <c r="AS68" s="2"/>
      <c r="AT68" s="2"/>
      <c r="AU68" s="2"/>
      <c r="AV68" s="8"/>
      <c r="AW68" s="2"/>
      <c r="AX68" s="21">
        <f t="shared" ca="1" si="21"/>
        <v>156927.88652476808</v>
      </c>
      <c r="AY68" s="2"/>
      <c r="AZ68" s="7">
        <f ca="1">IF(Table1[[#This Row],[value of the debts]]&gt;$BA$6,1,0)</f>
        <v>1</v>
      </c>
      <c r="BA68" s="2"/>
      <c r="BB68" s="2"/>
      <c r="BC68" s="8"/>
      <c r="BD68" s="24">
        <f ca="1">Table1[[#This Row],[mortage left]]/Table1[[#This Row],[value of house]]</f>
        <v>0.64593106785192422</v>
      </c>
      <c r="BE68" s="2">
        <f t="shared" ca="1" si="22"/>
        <v>0</v>
      </c>
      <c r="BF68" s="2"/>
      <c r="BG68" s="2"/>
      <c r="BH68" s="7">
        <f ca="1">IF(Table1[[#This Row],[area]]="america",Table1[[#This Row],[income]],0)</f>
        <v>358455</v>
      </c>
      <c r="BI68" s="2">
        <f ca="1">IF(Table1[[#This Row],[area]]="anathapur",Table1[[#This Row],[income]],0)</f>
        <v>0</v>
      </c>
      <c r="BJ68" s="2">
        <f ca="1">IF(Table1[[#This Row],[area]]="banglore",Table1[[#This Row],[income]],0)</f>
        <v>0</v>
      </c>
      <c r="BK68" s="2">
        <f ca="1">IF(Table1[[#This Row],[area]]="chennai",Table1[[#This Row],[income]],0)</f>
        <v>0</v>
      </c>
      <c r="BL68" s="2">
        <f ca="1">IF(Table1[[#This Row],[area]]="china",Table1[[#This Row],[income]],0)</f>
        <v>0</v>
      </c>
      <c r="BM68" s="2">
        <f ca="1">IF(Table1[[#This Row],[area]]="eluru",Table1[[#This Row],[income]],0)</f>
        <v>0</v>
      </c>
      <c r="BN68" s="2">
        <f ca="1">IF(Table1[[#This Row],[area]]="hanuman junction",Table1[[#This Row],[income]],0)</f>
        <v>0</v>
      </c>
      <c r="BO68" s="2">
        <f ca="1">IF(Table1[[#This Row],[area]]="hyderabad",Table1[[#This Row],[income]],0)</f>
        <v>0</v>
      </c>
      <c r="BP68" s="2">
        <f ca="1">IF(Table1[[#This Row],[area]]="japan",Table1[[#This Row],[income]],0)</f>
        <v>0</v>
      </c>
      <c r="BQ68" s="2">
        <f ca="1">IF(Table1[[#This Row],[area]]="srikakulam",Table1[[#This Row],[income]],0)</f>
        <v>0</v>
      </c>
      <c r="BR68" s="2">
        <f ca="1">IF(Table1[[#This Row],[area]]="tirupathi",Table1[[#This Row],[income]],0)</f>
        <v>0</v>
      </c>
      <c r="BS68" s="2">
        <f ca="1">IF(Table1[[#This Row],[area]]="vijayawada",Table1[[#This Row],[income]],0)</f>
        <v>0</v>
      </c>
      <c r="BT68" s="8">
        <f ca="1">IF(Table1[[#This Row],[area]]="vizag",Table1[[#This Row],[income]],0)</f>
        <v>0</v>
      </c>
      <c r="BU68" s="2"/>
      <c r="BV68" s="7">
        <f ca="1">IF(Table1[[#This Row],[felid of work]]="teaching",Table1[[#This Row],[income]],0)</f>
        <v>0</v>
      </c>
      <c r="BW68" s="2">
        <f ca="1">IF(Table1[[#This Row],[felid of work]]="construction",Table1[[#This Row],[income]],0)</f>
        <v>0</v>
      </c>
      <c r="BX68" s="2">
        <f ca="1">IF(Table1[[#This Row],[felid of work]]="general work",Table1[[#This Row],[income]],0)</f>
        <v>0</v>
      </c>
      <c r="BY68" s="2">
        <f ca="1">IF(Table1[[#This Row],[felid of work]]="health",Table1[[#This Row],[income]],0)</f>
        <v>0</v>
      </c>
      <c r="BZ68" s="2">
        <f ca="1">IF(Table1[[#This Row],[felid of work]]="agriculture",Table1[[#This Row],[income]],0)</f>
        <v>358455</v>
      </c>
      <c r="CA68" s="8">
        <f ca="1">IF(Table1[[#This Row],[felid of work]]="it",Table1[[#This Row],[income]],0)</f>
        <v>0</v>
      </c>
      <c r="CB68" s="2"/>
      <c r="CC68" s="7">
        <f t="shared" ca="1" si="23"/>
        <v>1</v>
      </c>
      <c r="CD68" s="8"/>
      <c r="CE68" s="2"/>
      <c r="CF68" s="2">
        <f ca="1">IF(Table1[[#This Row],[net worth]]&gt;CG67,Table1[[#This Row],[age]],0)</f>
        <v>40</v>
      </c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4:98">
      <c r="D69">
        <f t="shared" ca="1" si="0"/>
        <v>2</v>
      </c>
      <c r="E69" t="str">
        <f t="shared" ca="1" si="1"/>
        <v>women</v>
      </c>
      <c r="F69">
        <f t="shared" ca="1" si="2"/>
        <v>31</v>
      </c>
      <c r="G69">
        <f t="shared" ca="1" si="3"/>
        <v>1</v>
      </c>
      <c r="H69" t="str">
        <f t="shared" ca="1" si="4"/>
        <v>health</v>
      </c>
      <c r="I69">
        <f t="shared" ca="1" si="5"/>
        <v>4</v>
      </c>
      <c r="J69" t="str">
        <f t="shared" ca="1" si="6"/>
        <v>techincal</v>
      </c>
      <c r="K69">
        <f t="shared" ca="1" si="7"/>
        <v>2</v>
      </c>
      <c r="L69">
        <f t="shared" ca="1" si="8"/>
        <v>1</v>
      </c>
      <c r="M69">
        <f t="shared" ca="1" si="9"/>
        <v>414679</v>
      </c>
      <c r="N69">
        <f t="shared" ca="1" si="10"/>
        <v>4</v>
      </c>
      <c r="O69" t="str">
        <f t="shared" ca="1" si="11"/>
        <v>vizag</v>
      </c>
      <c r="P69">
        <f t="shared" ca="1" si="24"/>
        <v>2073395</v>
      </c>
      <c r="Q69">
        <f t="shared" ca="1" si="13"/>
        <v>1728006.3321991058</v>
      </c>
      <c r="R69">
        <f t="shared" ca="1" si="25"/>
        <v>381894.94585642382</v>
      </c>
      <c r="S69">
        <f t="shared" ca="1" si="15"/>
        <v>344398</v>
      </c>
      <c r="T69">
        <f t="shared" ca="1" si="26"/>
        <v>644714.57775861281</v>
      </c>
      <c r="U69">
        <f t="shared" ca="1" si="27"/>
        <v>293709.65898152895</v>
      </c>
      <c r="V69">
        <f t="shared" ca="1" si="28"/>
        <v>2748999.6048379531</v>
      </c>
      <c r="W69">
        <f t="shared" ca="1" si="29"/>
        <v>2454299.2780555296</v>
      </c>
      <c r="X69">
        <f t="shared" ca="1" si="30"/>
        <v>294700.32678242354</v>
      </c>
      <c r="Y69" s="2"/>
      <c r="Z69" s="7">
        <f ca="1">IF(Table1[[#This Row],[gender]]="men",1,0)</f>
        <v>0</v>
      </c>
      <c r="AA69" s="2">
        <f ca="1">IF(Table1[[#This Row],[gender]]="women",1,0)</f>
        <v>1</v>
      </c>
      <c r="AB69" s="2"/>
      <c r="AC69" s="2"/>
      <c r="AD69" s="8"/>
      <c r="AF69" s="7">
        <f ca="1">IF(Table1[[#This Row],[felid of work]]= "teaching",1,0)</f>
        <v>0</v>
      </c>
      <c r="AG69" s="2">
        <f ca="1">IF(Table1[[#This Row],[felid of work]]="agriculture",1,0)</f>
        <v>0</v>
      </c>
      <c r="AH69" s="12">
        <f ca="1">IF(Table1[[#This Row],[felid of work]]="general work",1,0)</f>
        <v>0</v>
      </c>
      <c r="AI69" s="12">
        <f ca="1">IF(Table1[[#This Row],[felid of work]]="construction",1,0)</f>
        <v>0</v>
      </c>
      <c r="AJ69" s="2">
        <f ca="1">IF(Table1[[#This Row],[felid of work]]="health",1,0)</f>
        <v>1</v>
      </c>
      <c r="AK69" s="2"/>
      <c r="AL69" s="2"/>
      <c r="AM69" s="2"/>
      <c r="AN69" s="2"/>
      <c r="AO69" s="2">
        <f ca="1">IF(Table1[[#This Row],[felid of work]]="it",1,0)</f>
        <v>0</v>
      </c>
      <c r="AP69" s="2"/>
      <c r="AQ69" s="2"/>
      <c r="AR69" s="2"/>
      <c r="AS69" s="2"/>
      <c r="AT69" s="2"/>
      <c r="AU69" s="2"/>
      <c r="AV69" s="8"/>
      <c r="AW69" s="2"/>
      <c r="AX69" s="21">
        <f t="shared" ca="1" si="21"/>
        <v>381894.94585642382</v>
      </c>
      <c r="AY69" s="2"/>
      <c r="AZ69" s="7">
        <f ca="1">IF(Table1[[#This Row],[value of the debts]]&gt;$BA$6,1,0)</f>
        <v>1</v>
      </c>
      <c r="BA69" s="2"/>
      <c r="BB69" s="2"/>
      <c r="BC69" s="8"/>
      <c r="BD69" s="24">
        <f ca="1">Table1[[#This Row],[mortage left]]/Table1[[#This Row],[value of house]]</f>
        <v>0.83341878040561768</v>
      </c>
      <c r="BE69" s="2">
        <f t="shared" ca="1" si="22"/>
        <v>0</v>
      </c>
      <c r="BF69" s="2"/>
      <c r="BG69" s="2"/>
      <c r="BH69" s="7">
        <f ca="1">IF(Table1[[#This Row],[area]]="america",Table1[[#This Row],[income]],0)</f>
        <v>0</v>
      </c>
      <c r="BI69" s="2">
        <f ca="1">IF(Table1[[#This Row],[area]]="anathapur",Table1[[#This Row],[income]],0)</f>
        <v>0</v>
      </c>
      <c r="BJ69" s="2">
        <f ca="1">IF(Table1[[#This Row],[area]]="banglore",Table1[[#This Row],[income]],0)</f>
        <v>0</v>
      </c>
      <c r="BK69" s="2">
        <f ca="1">IF(Table1[[#This Row],[area]]="chennai",Table1[[#This Row],[income]],0)</f>
        <v>0</v>
      </c>
      <c r="BL69" s="2">
        <f ca="1">IF(Table1[[#This Row],[area]]="china",Table1[[#This Row],[income]],0)</f>
        <v>0</v>
      </c>
      <c r="BM69" s="2">
        <f ca="1">IF(Table1[[#This Row],[area]]="eluru",Table1[[#This Row],[income]],0)</f>
        <v>0</v>
      </c>
      <c r="BN69" s="2">
        <f ca="1">IF(Table1[[#This Row],[area]]="hanuman junction",Table1[[#This Row],[income]],0)</f>
        <v>0</v>
      </c>
      <c r="BO69" s="2">
        <f ca="1">IF(Table1[[#This Row],[area]]="hyderabad",Table1[[#This Row],[income]],0)</f>
        <v>0</v>
      </c>
      <c r="BP69" s="2">
        <f ca="1">IF(Table1[[#This Row],[area]]="japan",Table1[[#This Row],[income]],0)</f>
        <v>0</v>
      </c>
      <c r="BQ69" s="2">
        <f ca="1">IF(Table1[[#This Row],[area]]="srikakulam",Table1[[#This Row],[income]],0)</f>
        <v>0</v>
      </c>
      <c r="BR69" s="2">
        <f ca="1">IF(Table1[[#This Row],[area]]="tirupathi",Table1[[#This Row],[income]],0)</f>
        <v>0</v>
      </c>
      <c r="BS69" s="2">
        <f ca="1">IF(Table1[[#This Row],[area]]="vijayawada",Table1[[#This Row],[income]],0)</f>
        <v>0</v>
      </c>
      <c r="BT69" s="8">
        <f ca="1">IF(Table1[[#This Row],[area]]="vizag",Table1[[#This Row],[income]],0)</f>
        <v>414679</v>
      </c>
      <c r="BU69" s="2"/>
      <c r="BV69" s="7">
        <f ca="1">IF(Table1[[#This Row],[felid of work]]="teaching",Table1[[#This Row],[income]],0)</f>
        <v>0</v>
      </c>
      <c r="BW69" s="2">
        <f ca="1">IF(Table1[[#This Row],[felid of work]]="construction",Table1[[#This Row],[income]],0)</f>
        <v>0</v>
      </c>
      <c r="BX69" s="2">
        <f ca="1">IF(Table1[[#This Row],[felid of work]]="general work",Table1[[#This Row],[income]],0)</f>
        <v>0</v>
      </c>
      <c r="BY69" s="2">
        <f ca="1">IF(Table1[[#This Row],[felid of work]]="health",Table1[[#This Row],[income]],0)</f>
        <v>414679</v>
      </c>
      <c r="BZ69" s="2">
        <f ca="1">IF(Table1[[#This Row],[felid of work]]="agriculture",Table1[[#This Row],[income]],0)</f>
        <v>0</v>
      </c>
      <c r="CA69" s="8">
        <f ca="1">IF(Table1[[#This Row],[felid of work]]="it",Table1[[#This Row],[income]],0)</f>
        <v>0</v>
      </c>
      <c r="CB69" s="2"/>
      <c r="CC69" s="7">
        <f t="shared" ca="1" si="23"/>
        <v>1</v>
      </c>
      <c r="CD69" s="8"/>
      <c r="CE69" s="2"/>
      <c r="CF69" s="2">
        <f ca="1">IF(Table1[[#This Row],[net worth]]&gt;CG68,Table1[[#This Row],[age]],0)</f>
        <v>31</v>
      </c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4:98">
      <c r="D70">
        <f t="shared" ca="1" si="0"/>
        <v>2</v>
      </c>
      <c r="E70" t="str">
        <f t="shared" ca="1" si="1"/>
        <v>women</v>
      </c>
      <c r="F70">
        <f t="shared" ca="1" si="2"/>
        <v>36</v>
      </c>
      <c r="G70">
        <f t="shared" ca="1" si="3"/>
        <v>1</v>
      </c>
      <c r="H70" t="str">
        <f t="shared" ca="1" si="4"/>
        <v>health</v>
      </c>
      <c r="I70">
        <f t="shared" ca="1" si="5"/>
        <v>3</v>
      </c>
      <c r="J70" t="str">
        <f t="shared" ca="1" si="6"/>
        <v>university</v>
      </c>
      <c r="K70">
        <f t="shared" ca="1" si="7"/>
        <v>3</v>
      </c>
      <c r="L70">
        <f t="shared" ca="1" si="8"/>
        <v>2</v>
      </c>
      <c r="M70">
        <f t="shared" ca="1" si="9"/>
        <v>707652</v>
      </c>
      <c r="N70">
        <f t="shared" ca="1" si="10"/>
        <v>2</v>
      </c>
      <c r="O70" t="str">
        <f t="shared" ca="1" si="11"/>
        <v>vijayawada</v>
      </c>
      <c r="P70">
        <f t="shared" ca="1" si="24"/>
        <v>3538260</v>
      </c>
      <c r="Q70">
        <f t="shared" ca="1" si="13"/>
        <v>1903508.1083926135</v>
      </c>
      <c r="R70">
        <f t="shared" ca="1" si="25"/>
        <v>698359.8747883098</v>
      </c>
      <c r="S70">
        <f t="shared" ca="1" si="15"/>
        <v>661814</v>
      </c>
      <c r="T70">
        <f t="shared" ca="1" si="26"/>
        <v>102128.08043885071</v>
      </c>
      <c r="U70">
        <f t="shared" ca="1" si="27"/>
        <v>578084.88175378309</v>
      </c>
      <c r="V70">
        <f t="shared" ca="1" si="28"/>
        <v>4814704.7565420922</v>
      </c>
      <c r="W70">
        <f t="shared" ca="1" si="29"/>
        <v>3263681.9831809234</v>
      </c>
      <c r="X70">
        <f t="shared" ca="1" si="30"/>
        <v>1551022.7733611688</v>
      </c>
      <c r="Y70" s="2"/>
      <c r="Z70" s="7">
        <f ca="1">IF(Table1[[#This Row],[gender]]="men",1,0)</f>
        <v>0</v>
      </c>
      <c r="AA70" s="2">
        <f ca="1">IF(Table1[[#This Row],[gender]]="women",1,0)</f>
        <v>1</v>
      </c>
      <c r="AB70" s="2"/>
      <c r="AC70" s="2"/>
      <c r="AD70" s="8"/>
      <c r="AF70" s="7">
        <f ca="1">IF(Table1[[#This Row],[felid of work]]= "teaching",1,0)</f>
        <v>0</v>
      </c>
      <c r="AG70" s="2">
        <f ca="1">IF(Table1[[#This Row],[felid of work]]="agriculture",1,0)</f>
        <v>0</v>
      </c>
      <c r="AH70" s="12">
        <f ca="1">IF(Table1[[#This Row],[felid of work]]="general work",1,0)</f>
        <v>0</v>
      </c>
      <c r="AI70" s="12">
        <f ca="1">IF(Table1[[#This Row],[felid of work]]="construction",1,0)</f>
        <v>0</v>
      </c>
      <c r="AJ70" s="2">
        <f ca="1">IF(Table1[[#This Row],[felid of work]]="health",1,0)</f>
        <v>1</v>
      </c>
      <c r="AK70" s="2"/>
      <c r="AL70" s="2"/>
      <c r="AM70" s="2"/>
      <c r="AN70" s="2"/>
      <c r="AO70" s="2">
        <f ca="1">IF(Table1[[#This Row],[felid of work]]="it",1,0)</f>
        <v>0</v>
      </c>
      <c r="AP70" s="2"/>
      <c r="AQ70" s="2"/>
      <c r="AR70" s="2"/>
      <c r="AS70" s="2"/>
      <c r="AT70" s="2"/>
      <c r="AU70" s="2"/>
      <c r="AV70" s="8"/>
      <c r="AW70" s="2"/>
      <c r="AX70" s="21">
        <f t="shared" ca="1" si="21"/>
        <v>349179.9373941549</v>
      </c>
      <c r="AY70" s="2"/>
      <c r="AZ70" s="7">
        <f ca="1">IF(Table1[[#This Row],[value of the debts]]&gt;$BA$6,1,0)</f>
        <v>1</v>
      </c>
      <c r="BA70" s="2"/>
      <c r="BB70" s="2"/>
      <c r="BC70" s="8"/>
      <c r="BD70" s="24">
        <f ca="1">Table1[[#This Row],[mortage left]]/Table1[[#This Row],[value of house]]</f>
        <v>0.53797858506514884</v>
      </c>
      <c r="BE70" s="2">
        <f t="shared" ca="1" si="22"/>
        <v>0</v>
      </c>
      <c r="BF70" s="2"/>
      <c r="BG70" s="2"/>
      <c r="BH70" s="7">
        <f ca="1">IF(Table1[[#This Row],[area]]="america",Table1[[#This Row],[income]],0)</f>
        <v>0</v>
      </c>
      <c r="BI70" s="2">
        <f ca="1">IF(Table1[[#This Row],[area]]="anathapur",Table1[[#This Row],[income]],0)</f>
        <v>0</v>
      </c>
      <c r="BJ70" s="2">
        <f ca="1">IF(Table1[[#This Row],[area]]="banglore",Table1[[#This Row],[income]],0)</f>
        <v>0</v>
      </c>
      <c r="BK70" s="2">
        <f ca="1">IF(Table1[[#This Row],[area]]="chennai",Table1[[#This Row],[income]],0)</f>
        <v>0</v>
      </c>
      <c r="BL70" s="2">
        <f ca="1">IF(Table1[[#This Row],[area]]="china",Table1[[#This Row],[income]],0)</f>
        <v>0</v>
      </c>
      <c r="BM70" s="2">
        <f ca="1">IF(Table1[[#This Row],[area]]="eluru",Table1[[#This Row],[income]],0)</f>
        <v>0</v>
      </c>
      <c r="BN70" s="2">
        <f ca="1">IF(Table1[[#This Row],[area]]="hanuman junction",Table1[[#This Row],[income]],0)</f>
        <v>0</v>
      </c>
      <c r="BO70" s="2">
        <f ca="1">IF(Table1[[#This Row],[area]]="hyderabad",Table1[[#This Row],[income]],0)</f>
        <v>0</v>
      </c>
      <c r="BP70" s="2">
        <f ca="1">IF(Table1[[#This Row],[area]]="japan",Table1[[#This Row],[income]],0)</f>
        <v>0</v>
      </c>
      <c r="BQ70" s="2">
        <f ca="1">IF(Table1[[#This Row],[area]]="srikakulam",Table1[[#This Row],[income]],0)</f>
        <v>0</v>
      </c>
      <c r="BR70" s="2">
        <f ca="1">IF(Table1[[#This Row],[area]]="tirupathi",Table1[[#This Row],[income]],0)</f>
        <v>0</v>
      </c>
      <c r="BS70" s="2">
        <f ca="1">IF(Table1[[#This Row],[area]]="vijayawada",Table1[[#This Row],[income]],0)</f>
        <v>707652</v>
      </c>
      <c r="BT70" s="8">
        <f ca="1">IF(Table1[[#This Row],[area]]="vizag",Table1[[#This Row],[income]],0)</f>
        <v>0</v>
      </c>
      <c r="BU70" s="2"/>
      <c r="BV70" s="7">
        <f ca="1">IF(Table1[[#This Row],[felid of work]]="teaching",Table1[[#This Row],[income]],0)</f>
        <v>0</v>
      </c>
      <c r="BW70" s="2">
        <f ca="1">IF(Table1[[#This Row],[felid of work]]="construction",Table1[[#This Row],[income]],0)</f>
        <v>0</v>
      </c>
      <c r="BX70" s="2">
        <f ca="1">IF(Table1[[#This Row],[felid of work]]="general work",Table1[[#This Row],[income]],0)</f>
        <v>0</v>
      </c>
      <c r="BY70" s="2">
        <f ca="1">IF(Table1[[#This Row],[felid of work]]="health",Table1[[#This Row],[income]],0)</f>
        <v>707652</v>
      </c>
      <c r="BZ70" s="2">
        <f ca="1">IF(Table1[[#This Row],[felid of work]]="agriculture",Table1[[#This Row],[income]],0)</f>
        <v>0</v>
      </c>
      <c r="CA70" s="8">
        <f ca="1">IF(Table1[[#This Row],[felid of work]]="it",Table1[[#This Row],[income]],0)</f>
        <v>0</v>
      </c>
      <c r="CB70" s="2"/>
      <c r="CC70" s="7">
        <f t="shared" ca="1" si="23"/>
        <v>1</v>
      </c>
      <c r="CD70" s="8"/>
      <c r="CE70" s="2"/>
      <c r="CF70" s="2">
        <f ca="1">IF(Table1[[#This Row],[net worth]]&gt;CG69,Table1[[#This Row],[age]],0)</f>
        <v>36</v>
      </c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4:98">
      <c r="D71">
        <f t="shared" ca="1" si="0"/>
        <v>2</v>
      </c>
      <c r="E71" t="str">
        <f t="shared" ca="1" si="1"/>
        <v>women</v>
      </c>
      <c r="F71">
        <f t="shared" ca="1" si="2"/>
        <v>26</v>
      </c>
      <c r="G71">
        <f t="shared" ca="1" si="3"/>
        <v>1</v>
      </c>
      <c r="H71" t="str">
        <f t="shared" ca="1" si="4"/>
        <v>health</v>
      </c>
      <c r="I71">
        <f t="shared" ca="1" si="5"/>
        <v>1</v>
      </c>
      <c r="J71" t="str">
        <f t="shared" ca="1" si="6"/>
        <v>highschool</v>
      </c>
      <c r="K71">
        <f t="shared" ca="1" si="7"/>
        <v>2</v>
      </c>
      <c r="L71">
        <f t="shared" ca="1" si="8"/>
        <v>2</v>
      </c>
      <c r="M71">
        <f t="shared" ca="1" si="9"/>
        <v>322919</v>
      </c>
      <c r="N71">
        <f t="shared" ca="1" si="10"/>
        <v>9</v>
      </c>
      <c r="O71" t="str">
        <f t="shared" ca="1" si="11"/>
        <v>chennai</v>
      </c>
      <c r="P71">
        <f t="shared" ca="1" si="24"/>
        <v>1614595</v>
      </c>
      <c r="Q71">
        <f t="shared" ca="1" si="13"/>
        <v>151008.60197957227</v>
      </c>
      <c r="R71">
        <f t="shared" ca="1" si="25"/>
        <v>316851.64861058607</v>
      </c>
      <c r="S71">
        <f t="shared" ca="1" si="15"/>
        <v>286198</v>
      </c>
      <c r="T71">
        <f t="shared" ca="1" si="26"/>
        <v>127825.92756492752</v>
      </c>
      <c r="U71">
        <f t="shared" ca="1" si="27"/>
        <v>43159.100337044678</v>
      </c>
      <c r="V71">
        <f t="shared" ca="1" si="28"/>
        <v>1974605.7489476306</v>
      </c>
      <c r="W71">
        <f t="shared" ca="1" si="29"/>
        <v>754058.25059015839</v>
      </c>
      <c r="X71">
        <f t="shared" ca="1" si="30"/>
        <v>1220547.4983574722</v>
      </c>
      <c r="Y71" s="2"/>
      <c r="Z71" s="7">
        <f ca="1">IF(Table1[[#This Row],[gender]]="men",1,0)</f>
        <v>0</v>
      </c>
      <c r="AA71" s="2">
        <f ca="1">IF(Table1[[#This Row],[gender]]="women",1,0)</f>
        <v>1</v>
      </c>
      <c r="AB71" s="2"/>
      <c r="AC71" s="2"/>
      <c r="AD71" s="8"/>
      <c r="AF71" s="7">
        <f ca="1">IF(Table1[[#This Row],[felid of work]]= "teaching",1,0)</f>
        <v>0</v>
      </c>
      <c r="AG71" s="2">
        <f ca="1">IF(Table1[[#This Row],[felid of work]]="agriculture",1,0)</f>
        <v>0</v>
      </c>
      <c r="AH71" s="12">
        <f ca="1">IF(Table1[[#This Row],[felid of work]]="general work",1,0)</f>
        <v>0</v>
      </c>
      <c r="AI71" s="12">
        <f ca="1">IF(Table1[[#This Row],[felid of work]]="construction",1,0)</f>
        <v>0</v>
      </c>
      <c r="AJ71" s="2">
        <f ca="1">IF(Table1[[#This Row],[felid of work]]="health",1,0)</f>
        <v>1</v>
      </c>
      <c r="AK71" s="2"/>
      <c r="AL71" s="2"/>
      <c r="AM71" s="2"/>
      <c r="AN71" s="2"/>
      <c r="AO71" s="2">
        <f ca="1">IF(Table1[[#This Row],[felid of work]]="it",1,0)</f>
        <v>0</v>
      </c>
      <c r="AP71" s="2"/>
      <c r="AQ71" s="2"/>
      <c r="AR71" s="2"/>
      <c r="AS71" s="2"/>
      <c r="AT71" s="2"/>
      <c r="AU71" s="2"/>
      <c r="AV71" s="8"/>
      <c r="AW71" s="2"/>
      <c r="AX71" s="21">
        <f t="shared" ca="1" si="21"/>
        <v>158425.82430529303</v>
      </c>
      <c r="AY71" s="2"/>
      <c r="AZ71" s="7">
        <f ca="1">IF(Table1[[#This Row],[value of the debts]]&gt;$BA$6,1,0)</f>
        <v>1</v>
      </c>
      <c r="BA71" s="2"/>
      <c r="BB71" s="2"/>
      <c r="BC71" s="8"/>
      <c r="BD71" s="24">
        <f ca="1">Table1[[#This Row],[mortage left]]/Table1[[#This Row],[value of house]]</f>
        <v>9.3527232513151759E-2</v>
      </c>
      <c r="BE71" s="2">
        <f t="shared" ca="1" si="22"/>
        <v>1</v>
      </c>
      <c r="BF71" s="2"/>
      <c r="BG71" s="2"/>
      <c r="BH71" s="7">
        <f ca="1">IF(Table1[[#This Row],[area]]="america",Table1[[#This Row],[income]],0)</f>
        <v>0</v>
      </c>
      <c r="BI71" s="2">
        <f ca="1">IF(Table1[[#This Row],[area]]="anathapur",Table1[[#This Row],[income]],0)</f>
        <v>0</v>
      </c>
      <c r="BJ71" s="2">
        <f ca="1">IF(Table1[[#This Row],[area]]="banglore",Table1[[#This Row],[income]],0)</f>
        <v>0</v>
      </c>
      <c r="BK71" s="2">
        <f ca="1">IF(Table1[[#This Row],[area]]="chennai",Table1[[#This Row],[income]],0)</f>
        <v>322919</v>
      </c>
      <c r="BL71" s="2">
        <f ca="1">IF(Table1[[#This Row],[area]]="china",Table1[[#This Row],[income]],0)</f>
        <v>0</v>
      </c>
      <c r="BM71" s="2">
        <f ca="1">IF(Table1[[#This Row],[area]]="eluru",Table1[[#This Row],[income]],0)</f>
        <v>0</v>
      </c>
      <c r="BN71" s="2">
        <f ca="1">IF(Table1[[#This Row],[area]]="hanuman junction",Table1[[#This Row],[income]],0)</f>
        <v>0</v>
      </c>
      <c r="BO71" s="2">
        <f ca="1">IF(Table1[[#This Row],[area]]="hyderabad",Table1[[#This Row],[income]],0)</f>
        <v>0</v>
      </c>
      <c r="BP71" s="2">
        <f ca="1">IF(Table1[[#This Row],[area]]="japan",Table1[[#This Row],[income]],0)</f>
        <v>0</v>
      </c>
      <c r="BQ71" s="2">
        <f ca="1">IF(Table1[[#This Row],[area]]="srikakulam",Table1[[#This Row],[income]],0)</f>
        <v>0</v>
      </c>
      <c r="BR71" s="2">
        <f ca="1">IF(Table1[[#This Row],[area]]="tirupathi",Table1[[#This Row],[income]],0)</f>
        <v>0</v>
      </c>
      <c r="BS71" s="2">
        <f ca="1">IF(Table1[[#This Row],[area]]="vijayawada",Table1[[#This Row],[income]],0)</f>
        <v>0</v>
      </c>
      <c r="BT71" s="8">
        <f ca="1">IF(Table1[[#This Row],[area]]="vizag",Table1[[#This Row],[income]],0)</f>
        <v>0</v>
      </c>
      <c r="BU71" s="2"/>
      <c r="BV71" s="7">
        <f ca="1">IF(Table1[[#This Row],[felid of work]]="teaching",Table1[[#This Row],[income]],0)</f>
        <v>0</v>
      </c>
      <c r="BW71" s="2">
        <f ca="1">IF(Table1[[#This Row],[felid of work]]="construction",Table1[[#This Row],[income]],0)</f>
        <v>0</v>
      </c>
      <c r="BX71" s="2">
        <f ca="1">IF(Table1[[#This Row],[felid of work]]="general work",Table1[[#This Row],[income]],0)</f>
        <v>0</v>
      </c>
      <c r="BY71" s="2">
        <f ca="1">IF(Table1[[#This Row],[felid of work]]="health",Table1[[#This Row],[income]],0)</f>
        <v>322919</v>
      </c>
      <c r="BZ71" s="2">
        <f ca="1">IF(Table1[[#This Row],[felid of work]]="agriculture",Table1[[#This Row],[income]],0)</f>
        <v>0</v>
      </c>
      <c r="CA71" s="8">
        <f ca="1">IF(Table1[[#This Row],[felid of work]]="it",Table1[[#This Row],[income]],0)</f>
        <v>0</v>
      </c>
      <c r="CB71" s="2"/>
      <c r="CC71" s="7">
        <f t="shared" ca="1" si="23"/>
        <v>1</v>
      </c>
      <c r="CD71" s="8"/>
      <c r="CE71" s="2"/>
      <c r="CF71" s="2">
        <f ca="1">IF(Table1[[#This Row],[net worth]]&gt;CG70,Table1[[#This Row],[age]],0)</f>
        <v>26</v>
      </c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4:98">
      <c r="D72">
        <f t="shared" ref="D72:D135" ca="1" si="31">RANDBETWEEN(1,2)</f>
        <v>2</v>
      </c>
      <c r="E72" t="str">
        <f t="shared" ref="E72:E135" ca="1" si="32">IF(D72=1,"men","women")</f>
        <v>women</v>
      </c>
      <c r="F72">
        <f t="shared" ref="F72:F135" ca="1" si="33">RANDBETWEEN(25,45)</f>
        <v>33</v>
      </c>
      <c r="G72">
        <f t="shared" ref="G72:G135" ca="1" si="34">RANDBETWEEN(1,6)</f>
        <v>6</v>
      </c>
      <c r="H72" t="str">
        <f t="shared" ref="H72:H135" ca="1" si="35">VLOOKUP(G72,$AK$7:$AL$12,2)</f>
        <v>agriculture</v>
      </c>
      <c r="I72">
        <f t="shared" ref="I72:I135" ca="1" si="36">RANDBETWEEN(1,6)</f>
        <v>3</v>
      </c>
      <c r="J72" t="str">
        <f t="shared" ref="J72:J135" ca="1" si="37">VLOOKUP(I72,$AM$6:$AN$10,2)</f>
        <v>university</v>
      </c>
      <c r="K72">
        <f t="shared" ref="K72:K135" ca="1" si="38">RANDBETWEEN(1,4)</f>
        <v>3</v>
      </c>
      <c r="L72">
        <f t="shared" ref="L72:L135" ca="1" si="39">RANDBETWEEN(1,2)</f>
        <v>2</v>
      </c>
      <c r="M72">
        <f t="shared" ref="M72:M135" ca="1" si="40">RANDBETWEEN(250000,978000)</f>
        <v>893355</v>
      </c>
      <c r="N72">
        <f t="shared" ref="N72:N135" ca="1" si="41">RANDBETWEEN(1,14)</f>
        <v>11</v>
      </c>
      <c r="O72" t="str">
        <f t="shared" ref="O72:O135" ca="1" si="42">VLOOKUP(N72,$AL$16:$AM$28,2)</f>
        <v>america</v>
      </c>
      <c r="P72">
        <f t="shared" ca="1" si="24"/>
        <v>2680065</v>
      </c>
      <c r="Q72">
        <f t="shared" ref="Q72:Q135" ca="1" si="43">RAND()*P72</f>
        <v>1288921.6424188635</v>
      </c>
      <c r="R72">
        <f t="shared" ca="1" si="25"/>
        <v>511767.51525708876</v>
      </c>
      <c r="S72">
        <f t="shared" ref="S72:S135" ca="1" si="44">RANDBETWEEN(0,R72)</f>
        <v>71056</v>
      </c>
      <c r="T72">
        <f t="shared" ca="1" si="26"/>
        <v>1144938.6931995375</v>
      </c>
      <c r="U72">
        <f t="shared" ca="1" si="27"/>
        <v>1034883.943159566</v>
      </c>
      <c r="V72">
        <f t="shared" ca="1" si="28"/>
        <v>4226716.4584166547</v>
      </c>
      <c r="W72">
        <f t="shared" ca="1" si="29"/>
        <v>1871745.1576759522</v>
      </c>
      <c r="X72">
        <f t="shared" ca="1" si="30"/>
        <v>2354971.3007407025</v>
      </c>
      <c r="Y72" s="2"/>
      <c r="Z72" s="7">
        <f ca="1">IF(Table1[[#This Row],[gender]]="men",1,0)</f>
        <v>0</v>
      </c>
      <c r="AA72" s="2">
        <f ca="1">IF(Table1[[#This Row],[gender]]="women",1,0)</f>
        <v>1</v>
      </c>
      <c r="AB72" s="2"/>
      <c r="AC72" s="2"/>
      <c r="AD72" s="8"/>
      <c r="AF72" s="7">
        <f ca="1">IF(Table1[[#This Row],[felid of work]]= "teaching",1,0)</f>
        <v>0</v>
      </c>
      <c r="AG72" s="2">
        <f ca="1">IF(Table1[[#This Row],[felid of work]]="agriculture",1,0)</f>
        <v>1</v>
      </c>
      <c r="AH72" s="12">
        <f ca="1">IF(Table1[[#This Row],[felid of work]]="general work",1,0)</f>
        <v>0</v>
      </c>
      <c r="AI72" s="12">
        <f ca="1">IF(Table1[[#This Row],[felid of work]]="construction",1,0)</f>
        <v>0</v>
      </c>
      <c r="AJ72" s="2">
        <f ca="1">IF(Table1[[#This Row],[felid of work]]="health",1,0)</f>
        <v>0</v>
      </c>
      <c r="AK72" s="2"/>
      <c r="AL72" s="2"/>
      <c r="AM72" s="2"/>
      <c r="AN72" s="2"/>
      <c r="AO72" s="2">
        <f ca="1">IF(Table1[[#This Row],[felid of work]]="it",1,0)</f>
        <v>0</v>
      </c>
      <c r="AP72" s="2"/>
      <c r="AQ72" s="2"/>
      <c r="AR72" s="2"/>
      <c r="AS72" s="2"/>
      <c r="AT72" s="2"/>
      <c r="AU72" s="2"/>
      <c r="AV72" s="8"/>
      <c r="AW72" s="2"/>
      <c r="AX72" s="21">
        <f t="shared" ref="AX72:AX135" ca="1" si="45">R72/L72</f>
        <v>255883.75762854438</v>
      </c>
      <c r="AY72" s="2"/>
      <c r="AZ72" s="7">
        <f ca="1">IF(Table1[[#This Row],[value of the debts]]&gt;$BA$6,1,0)</f>
        <v>1</v>
      </c>
      <c r="BA72" s="2"/>
      <c r="BB72" s="2"/>
      <c r="BC72" s="8"/>
      <c r="BD72" s="24">
        <f ca="1">Table1[[#This Row],[mortage left]]/Table1[[#This Row],[value of house]]</f>
        <v>0.48092924702156981</v>
      </c>
      <c r="BE72" s="2">
        <f t="shared" ref="BE72:BE135" ca="1" si="46">IF(BD72&lt;$BF$6,1,0)</f>
        <v>0</v>
      </c>
      <c r="BF72" s="2"/>
      <c r="BG72" s="2"/>
      <c r="BH72" s="7">
        <f ca="1">IF(Table1[[#This Row],[area]]="america",Table1[[#This Row],[income]],0)</f>
        <v>893355</v>
      </c>
      <c r="BI72" s="2">
        <f ca="1">IF(Table1[[#This Row],[area]]="anathapur",Table1[[#This Row],[income]],0)</f>
        <v>0</v>
      </c>
      <c r="BJ72" s="2">
        <f ca="1">IF(Table1[[#This Row],[area]]="banglore",Table1[[#This Row],[income]],0)</f>
        <v>0</v>
      </c>
      <c r="BK72" s="2">
        <f ca="1">IF(Table1[[#This Row],[area]]="chennai",Table1[[#This Row],[income]],0)</f>
        <v>0</v>
      </c>
      <c r="BL72" s="2">
        <f ca="1">IF(Table1[[#This Row],[area]]="china",Table1[[#This Row],[income]],0)</f>
        <v>0</v>
      </c>
      <c r="BM72" s="2">
        <f ca="1">IF(Table1[[#This Row],[area]]="eluru",Table1[[#This Row],[income]],0)</f>
        <v>0</v>
      </c>
      <c r="BN72" s="2">
        <f ca="1">IF(Table1[[#This Row],[area]]="hanuman junction",Table1[[#This Row],[income]],0)</f>
        <v>0</v>
      </c>
      <c r="BO72" s="2">
        <f ca="1">IF(Table1[[#This Row],[area]]="hyderabad",Table1[[#This Row],[income]],0)</f>
        <v>0</v>
      </c>
      <c r="BP72" s="2">
        <f ca="1">IF(Table1[[#This Row],[area]]="japan",Table1[[#This Row],[income]],0)</f>
        <v>0</v>
      </c>
      <c r="BQ72" s="2">
        <f ca="1">IF(Table1[[#This Row],[area]]="srikakulam",Table1[[#This Row],[income]],0)</f>
        <v>0</v>
      </c>
      <c r="BR72" s="2">
        <f ca="1">IF(Table1[[#This Row],[area]]="tirupathi",Table1[[#This Row],[income]],0)</f>
        <v>0</v>
      </c>
      <c r="BS72" s="2">
        <f ca="1">IF(Table1[[#This Row],[area]]="vijayawada",Table1[[#This Row],[income]],0)</f>
        <v>0</v>
      </c>
      <c r="BT72" s="8">
        <f ca="1">IF(Table1[[#This Row],[area]]="vizag",Table1[[#This Row],[income]],0)</f>
        <v>0</v>
      </c>
      <c r="BU72" s="2"/>
      <c r="BV72" s="7">
        <f ca="1">IF(Table1[[#This Row],[felid of work]]="teaching",Table1[[#This Row],[income]],0)</f>
        <v>0</v>
      </c>
      <c r="BW72" s="2">
        <f ca="1">IF(Table1[[#This Row],[felid of work]]="construction",Table1[[#This Row],[income]],0)</f>
        <v>0</v>
      </c>
      <c r="BX72" s="2">
        <f ca="1">IF(Table1[[#This Row],[felid of work]]="general work",Table1[[#This Row],[income]],0)</f>
        <v>0</v>
      </c>
      <c r="BY72" s="2">
        <f ca="1">IF(Table1[[#This Row],[felid of work]]="health",Table1[[#This Row],[income]],0)</f>
        <v>0</v>
      </c>
      <c r="BZ72" s="2">
        <f ca="1">IF(Table1[[#This Row],[felid of work]]="agriculture",Table1[[#This Row],[income]],0)</f>
        <v>893355</v>
      </c>
      <c r="CA72" s="8">
        <f ca="1">IF(Table1[[#This Row],[felid of work]]="it",Table1[[#This Row],[income]],0)</f>
        <v>0</v>
      </c>
      <c r="CB72" s="2"/>
      <c r="CC72" s="7">
        <f t="shared" ref="CC72:CC135" ca="1" si="47">IF(W72&gt;M72,1,0)</f>
        <v>1</v>
      </c>
      <c r="CD72" s="8"/>
      <c r="CE72" s="2"/>
      <c r="CF72" s="2">
        <f ca="1">IF(Table1[[#This Row],[net worth]]&gt;CG71,Table1[[#This Row],[age]],0)</f>
        <v>33</v>
      </c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4:98">
      <c r="D73">
        <f t="shared" ca="1" si="31"/>
        <v>2</v>
      </c>
      <c r="E73" t="str">
        <f t="shared" ca="1" si="32"/>
        <v>women</v>
      </c>
      <c r="F73">
        <f t="shared" ca="1" si="33"/>
        <v>43</v>
      </c>
      <c r="G73">
        <f t="shared" ca="1" si="34"/>
        <v>3</v>
      </c>
      <c r="H73" t="str">
        <f t="shared" ca="1" si="35"/>
        <v>teaching</v>
      </c>
      <c r="I73">
        <f t="shared" ca="1" si="36"/>
        <v>6</v>
      </c>
      <c r="J73" t="str">
        <f t="shared" ca="1" si="37"/>
        <v>other</v>
      </c>
      <c r="K73">
        <f t="shared" ca="1" si="38"/>
        <v>3</v>
      </c>
      <c r="L73">
        <f t="shared" ca="1" si="39"/>
        <v>2</v>
      </c>
      <c r="M73">
        <f t="shared" ca="1" si="40"/>
        <v>330033</v>
      </c>
      <c r="N73">
        <f t="shared" ca="1" si="41"/>
        <v>5</v>
      </c>
      <c r="O73" t="str">
        <f t="shared" ca="1" si="42"/>
        <v>srikakulam</v>
      </c>
      <c r="P73">
        <f t="shared" ca="1" si="24"/>
        <v>990099</v>
      </c>
      <c r="Q73">
        <f t="shared" ca="1" si="43"/>
        <v>971019.69681658817</v>
      </c>
      <c r="R73">
        <f t="shared" ca="1" si="25"/>
        <v>41543.108098848315</v>
      </c>
      <c r="S73">
        <f t="shared" ca="1" si="44"/>
        <v>5113</v>
      </c>
      <c r="T73">
        <f t="shared" ca="1" si="26"/>
        <v>210205.36456881801</v>
      </c>
      <c r="U73">
        <f t="shared" ca="1" si="27"/>
        <v>78566.640256176848</v>
      </c>
      <c r="V73">
        <f t="shared" ca="1" si="28"/>
        <v>1110208.7483550252</v>
      </c>
      <c r="W73">
        <f t="shared" ca="1" si="29"/>
        <v>1017675.8049154365</v>
      </c>
      <c r="X73">
        <f t="shared" ca="1" si="30"/>
        <v>92532.943439588649</v>
      </c>
      <c r="Y73" s="2"/>
      <c r="Z73" s="7">
        <f ca="1">IF(Table1[[#This Row],[gender]]="men",1,0)</f>
        <v>0</v>
      </c>
      <c r="AA73" s="2">
        <f ca="1">IF(Table1[[#This Row],[gender]]="women",1,0)</f>
        <v>1</v>
      </c>
      <c r="AB73" s="2"/>
      <c r="AC73" s="2"/>
      <c r="AD73" s="8"/>
      <c r="AF73" s="7">
        <f ca="1">IF(Table1[[#This Row],[felid of work]]= "teaching",1,0)</f>
        <v>1</v>
      </c>
      <c r="AG73" s="2">
        <f ca="1">IF(Table1[[#This Row],[felid of work]]="agriculture",1,0)</f>
        <v>0</v>
      </c>
      <c r="AH73" s="12">
        <f ca="1">IF(Table1[[#This Row],[felid of work]]="general work",1,0)</f>
        <v>0</v>
      </c>
      <c r="AI73" s="12">
        <f ca="1">IF(Table1[[#This Row],[felid of work]]="construction",1,0)</f>
        <v>0</v>
      </c>
      <c r="AJ73" s="2">
        <f ca="1">IF(Table1[[#This Row],[felid of work]]="health",1,0)</f>
        <v>0</v>
      </c>
      <c r="AK73" s="2"/>
      <c r="AL73" s="2"/>
      <c r="AM73" s="2"/>
      <c r="AN73" s="2"/>
      <c r="AO73" s="2">
        <f ca="1">IF(Table1[[#This Row],[felid of work]]="it",1,0)</f>
        <v>0</v>
      </c>
      <c r="AP73" s="2"/>
      <c r="AQ73" s="2"/>
      <c r="AR73" s="2"/>
      <c r="AS73" s="2"/>
      <c r="AT73" s="2"/>
      <c r="AU73" s="2"/>
      <c r="AV73" s="8"/>
      <c r="AW73" s="2"/>
      <c r="AX73" s="21">
        <f t="shared" ca="1" si="45"/>
        <v>20771.554049424158</v>
      </c>
      <c r="AY73" s="2"/>
      <c r="AZ73" s="7">
        <f ca="1">IF(Table1[[#This Row],[value of the debts]]&gt;$BA$6,1,0)</f>
        <v>1</v>
      </c>
      <c r="BA73" s="2"/>
      <c r="BB73" s="2"/>
      <c r="BC73" s="8"/>
      <c r="BD73" s="24">
        <f ca="1">Table1[[#This Row],[mortage left]]/Table1[[#This Row],[value of house]]</f>
        <v>0.98072990359205314</v>
      </c>
      <c r="BE73" s="2">
        <f t="shared" ca="1" si="46"/>
        <v>0</v>
      </c>
      <c r="BF73" s="2"/>
      <c r="BG73" s="2"/>
      <c r="BH73" s="7">
        <f ca="1">IF(Table1[[#This Row],[area]]="america",Table1[[#This Row],[income]],0)</f>
        <v>0</v>
      </c>
      <c r="BI73" s="2">
        <f ca="1">IF(Table1[[#This Row],[area]]="anathapur",Table1[[#This Row],[income]],0)</f>
        <v>0</v>
      </c>
      <c r="BJ73" s="2">
        <f ca="1">IF(Table1[[#This Row],[area]]="banglore",Table1[[#This Row],[income]],0)</f>
        <v>0</v>
      </c>
      <c r="BK73" s="2">
        <f ca="1">IF(Table1[[#This Row],[area]]="chennai",Table1[[#This Row],[income]],0)</f>
        <v>0</v>
      </c>
      <c r="BL73" s="2">
        <f ca="1">IF(Table1[[#This Row],[area]]="china",Table1[[#This Row],[income]],0)</f>
        <v>0</v>
      </c>
      <c r="BM73" s="2">
        <f ca="1">IF(Table1[[#This Row],[area]]="eluru",Table1[[#This Row],[income]],0)</f>
        <v>0</v>
      </c>
      <c r="BN73" s="2">
        <f ca="1">IF(Table1[[#This Row],[area]]="hanuman junction",Table1[[#This Row],[income]],0)</f>
        <v>0</v>
      </c>
      <c r="BO73" s="2">
        <f ca="1">IF(Table1[[#This Row],[area]]="hyderabad",Table1[[#This Row],[income]],0)</f>
        <v>0</v>
      </c>
      <c r="BP73" s="2">
        <f ca="1">IF(Table1[[#This Row],[area]]="japan",Table1[[#This Row],[income]],0)</f>
        <v>0</v>
      </c>
      <c r="BQ73" s="2">
        <f ca="1">IF(Table1[[#This Row],[area]]="srikakulam",Table1[[#This Row],[income]],0)</f>
        <v>330033</v>
      </c>
      <c r="BR73" s="2">
        <f ca="1">IF(Table1[[#This Row],[area]]="tirupathi",Table1[[#This Row],[income]],0)</f>
        <v>0</v>
      </c>
      <c r="BS73" s="2">
        <f ca="1">IF(Table1[[#This Row],[area]]="vijayawada",Table1[[#This Row],[income]],0)</f>
        <v>0</v>
      </c>
      <c r="BT73" s="8">
        <f ca="1">IF(Table1[[#This Row],[area]]="vizag",Table1[[#This Row],[income]],0)</f>
        <v>0</v>
      </c>
      <c r="BU73" s="2"/>
      <c r="BV73" s="7">
        <f ca="1">IF(Table1[[#This Row],[felid of work]]="teaching",Table1[[#This Row],[income]],0)</f>
        <v>330033</v>
      </c>
      <c r="BW73" s="2">
        <f ca="1">IF(Table1[[#This Row],[felid of work]]="construction",Table1[[#This Row],[income]],0)</f>
        <v>0</v>
      </c>
      <c r="BX73" s="2">
        <f ca="1">IF(Table1[[#This Row],[felid of work]]="general work",Table1[[#This Row],[income]],0)</f>
        <v>0</v>
      </c>
      <c r="BY73" s="2">
        <f ca="1">IF(Table1[[#This Row],[felid of work]]="health",Table1[[#This Row],[income]],0)</f>
        <v>0</v>
      </c>
      <c r="BZ73" s="2">
        <f ca="1">IF(Table1[[#This Row],[felid of work]]="agriculture",Table1[[#This Row],[income]],0)</f>
        <v>0</v>
      </c>
      <c r="CA73" s="8">
        <f ca="1">IF(Table1[[#This Row],[felid of work]]="it",Table1[[#This Row],[income]],0)</f>
        <v>0</v>
      </c>
      <c r="CB73" s="2"/>
      <c r="CC73" s="7">
        <f t="shared" ca="1" si="47"/>
        <v>1</v>
      </c>
      <c r="CD73" s="8"/>
      <c r="CE73" s="2"/>
      <c r="CF73" s="2">
        <f ca="1">IF(Table1[[#This Row],[net worth]]&gt;CG72,Table1[[#This Row],[age]],0)</f>
        <v>43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4:98">
      <c r="D74">
        <f t="shared" ca="1" si="31"/>
        <v>1</v>
      </c>
      <c r="E74" t="str">
        <f t="shared" ca="1" si="32"/>
        <v>men</v>
      </c>
      <c r="F74">
        <f t="shared" ca="1" si="33"/>
        <v>25</v>
      </c>
      <c r="G74">
        <f t="shared" ca="1" si="34"/>
        <v>2</v>
      </c>
      <c r="H74" t="str">
        <f t="shared" ca="1" si="35"/>
        <v>construction</v>
      </c>
      <c r="I74">
        <f t="shared" ca="1" si="36"/>
        <v>4</v>
      </c>
      <c r="J74" t="str">
        <f t="shared" ca="1" si="37"/>
        <v>techincal</v>
      </c>
      <c r="K74">
        <f t="shared" ca="1" si="38"/>
        <v>1</v>
      </c>
      <c r="L74">
        <f t="shared" ca="1" si="39"/>
        <v>1</v>
      </c>
      <c r="M74">
        <f t="shared" ca="1" si="40"/>
        <v>327064</v>
      </c>
      <c r="N74">
        <f t="shared" ca="1" si="41"/>
        <v>5</v>
      </c>
      <c r="O74" t="str">
        <f t="shared" ca="1" si="42"/>
        <v>srikakulam</v>
      </c>
      <c r="P74">
        <f t="shared" ca="1" si="24"/>
        <v>1308256</v>
      </c>
      <c r="Q74">
        <f t="shared" ca="1" si="43"/>
        <v>947106.66840541991</v>
      </c>
      <c r="R74">
        <f t="shared" ca="1" si="25"/>
        <v>326003.23466725543</v>
      </c>
      <c r="S74">
        <f t="shared" ca="1" si="44"/>
        <v>68626</v>
      </c>
      <c r="T74">
        <f t="shared" ca="1" si="26"/>
        <v>608430.71060534683</v>
      </c>
      <c r="U74">
        <f t="shared" ca="1" si="27"/>
        <v>116723.08108096746</v>
      </c>
      <c r="V74">
        <f t="shared" ca="1" si="28"/>
        <v>1750982.3157482231</v>
      </c>
      <c r="W74">
        <f t="shared" ca="1" si="29"/>
        <v>1341735.9030726752</v>
      </c>
      <c r="X74">
        <f t="shared" ca="1" si="30"/>
        <v>409246.41267554788</v>
      </c>
      <c r="Y74" s="2"/>
      <c r="Z74" s="7">
        <f ca="1">IF(Table1[[#This Row],[gender]]="men",1,0)</f>
        <v>1</v>
      </c>
      <c r="AA74" s="2">
        <f ca="1">IF(Table1[[#This Row],[gender]]="women",1,0)</f>
        <v>0</v>
      </c>
      <c r="AB74" s="2"/>
      <c r="AC74" s="2"/>
      <c r="AD74" s="8"/>
      <c r="AF74" s="7">
        <f ca="1">IF(Table1[[#This Row],[felid of work]]= "teaching",1,0)</f>
        <v>0</v>
      </c>
      <c r="AG74" s="2">
        <f ca="1">IF(Table1[[#This Row],[felid of work]]="agriculture",1,0)</f>
        <v>0</v>
      </c>
      <c r="AH74" s="12">
        <f ca="1">IF(Table1[[#This Row],[felid of work]]="general work",1,0)</f>
        <v>0</v>
      </c>
      <c r="AI74" s="12">
        <f ca="1">IF(Table1[[#This Row],[felid of work]]="construction",1,0)</f>
        <v>1</v>
      </c>
      <c r="AJ74" s="2">
        <f ca="1">IF(Table1[[#This Row],[felid of work]]="health",1,0)</f>
        <v>0</v>
      </c>
      <c r="AK74" s="2"/>
      <c r="AL74" s="2"/>
      <c r="AM74" s="2"/>
      <c r="AN74" s="2"/>
      <c r="AO74" s="2">
        <f ca="1">IF(Table1[[#This Row],[felid of work]]="it",1,0)</f>
        <v>0</v>
      </c>
      <c r="AP74" s="2"/>
      <c r="AQ74" s="2"/>
      <c r="AR74" s="2"/>
      <c r="AS74" s="2"/>
      <c r="AT74" s="2"/>
      <c r="AU74" s="2"/>
      <c r="AV74" s="8"/>
      <c r="AW74" s="2"/>
      <c r="AX74" s="21">
        <f t="shared" ca="1" si="45"/>
        <v>326003.23466725543</v>
      </c>
      <c r="AY74" s="2"/>
      <c r="AZ74" s="7">
        <f ca="1">IF(Table1[[#This Row],[value of the debts]]&gt;$BA$6,1,0)</f>
        <v>1</v>
      </c>
      <c r="BA74" s="2"/>
      <c r="BB74" s="2"/>
      <c r="BC74" s="8"/>
      <c r="BD74" s="24">
        <f ca="1">Table1[[#This Row],[mortage left]]/Table1[[#This Row],[value of house]]</f>
        <v>0.72394597724407139</v>
      </c>
      <c r="BE74" s="2">
        <f t="shared" ca="1" si="46"/>
        <v>0</v>
      </c>
      <c r="BF74" s="2"/>
      <c r="BG74" s="2"/>
      <c r="BH74" s="7">
        <f ca="1">IF(Table1[[#This Row],[area]]="america",Table1[[#This Row],[income]],0)</f>
        <v>0</v>
      </c>
      <c r="BI74" s="2">
        <f ca="1">IF(Table1[[#This Row],[area]]="anathapur",Table1[[#This Row],[income]],0)</f>
        <v>0</v>
      </c>
      <c r="BJ74" s="2">
        <f ca="1">IF(Table1[[#This Row],[area]]="banglore",Table1[[#This Row],[income]],0)</f>
        <v>0</v>
      </c>
      <c r="BK74" s="2">
        <f ca="1">IF(Table1[[#This Row],[area]]="chennai",Table1[[#This Row],[income]],0)</f>
        <v>0</v>
      </c>
      <c r="BL74" s="2">
        <f ca="1">IF(Table1[[#This Row],[area]]="china",Table1[[#This Row],[income]],0)</f>
        <v>0</v>
      </c>
      <c r="BM74" s="2">
        <f ca="1">IF(Table1[[#This Row],[area]]="eluru",Table1[[#This Row],[income]],0)</f>
        <v>0</v>
      </c>
      <c r="BN74" s="2">
        <f ca="1">IF(Table1[[#This Row],[area]]="hanuman junction",Table1[[#This Row],[income]],0)</f>
        <v>0</v>
      </c>
      <c r="BO74" s="2">
        <f ca="1">IF(Table1[[#This Row],[area]]="hyderabad",Table1[[#This Row],[income]],0)</f>
        <v>0</v>
      </c>
      <c r="BP74" s="2">
        <f ca="1">IF(Table1[[#This Row],[area]]="japan",Table1[[#This Row],[income]],0)</f>
        <v>0</v>
      </c>
      <c r="BQ74" s="2">
        <f ca="1">IF(Table1[[#This Row],[area]]="srikakulam",Table1[[#This Row],[income]],0)</f>
        <v>327064</v>
      </c>
      <c r="BR74" s="2">
        <f ca="1">IF(Table1[[#This Row],[area]]="tirupathi",Table1[[#This Row],[income]],0)</f>
        <v>0</v>
      </c>
      <c r="BS74" s="2">
        <f ca="1">IF(Table1[[#This Row],[area]]="vijayawada",Table1[[#This Row],[income]],0)</f>
        <v>0</v>
      </c>
      <c r="BT74" s="8">
        <f ca="1">IF(Table1[[#This Row],[area]]="vizag",Table1[[#This Row],[income]],0)</f>
        <v>0</v>
      </c>
      <c r="BU74" s="2"/>
      <c r="BV74" s="7">
        <f ca="1">IF(Table1[[#This Row],[felid of work]]="teaching",Table1[[#This Row],[income]],0)</f>
        <v>0</v>
      </c>
      <c r="BW74" s="2">
        <f ca="1">IF(Table1[[#This Row],[felid of work]]="construction",Table1[[#This Row],[income]],0)</f>
        <v>327064</v>
      </c>
      <c r="BX74" s="2">
        <f ca="1">IF(Table1[[#This Row],[felid of work]]="general work",Table1[[#This Row],[income]],0)</f>
        <v>0</v>
      </c>
      <c r="BY74" s="2">
        <f ca="1">IF(Table1[[#This Row],[felid of work]]="health",Table1[[#This Row],[income]],0)</f>
        <v>0</v>
      </c>
      <c r="BZ74" s="2">
        <f ca="1">IF(Table1[[#This Row],[felid of work]]="agriculture",Table1[[#This Row],[income]],0)</f>
        <v>0</v>
      </c>
      <c r="CA74" s="8">
        <f ca="1">IF(Table1[[#This Row],[felid of work]]="it",Table1[[#This Row],[income]],0)</f>
        <v>0</v>
      </c>
      <c r="CB74" s="2"/>
      <c r="CC74" s="7">
        <f t="shared" ca="1" si="47"/>
        <v>1</v>
      </c>
      <c r="CD74" s="8"/>
      <c r="CE74" s="2"/>
      <c r="CF74" s="2">
        <f ca="1">IF(Table1[[#This Row],[net worth]]&gt;CG73,Table1[[#This Row],[age]],0)</f>
        <v>25</v>
      </c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4:98">
      <c r="D75">
        <f t="shared" ca="1" si="31"/>
        <v>1</v>
      </c>
      <c r="E75" t="str">
        <f t="shared" ca="1" si="32"/>
        <v>men</v>
      </c>
      <c r="F75">
        <f t="shared" ca="1" si="33"/>
        <v>30</v>
      </c>
      <c r="G75">
        <f t="shared" ca="1" si="34"/>
        <v>3</v>
      </c>
      <c r="H75" t="str">
        <f t="shared" ca="1" si="35"/>
        <v>teaching</v>
      </c>
      <c r="I75">
        <f t="shared" ca="1" si="36"/>
        <v>6</v>
      </c>
      <c r="J75" t="str">
        <f t="shared" ca="1" si="37"/>
        <v>other</v>
      </c>
      <c r="K75">
        <f t="shared" ca="1" si="38"/>
        <v>4</v>
      </c>
      <c r="L75">
        <f t="shared" ca="1" si="39"/>
        <v>1</v>
      </c>
      <c r="M75">
        <f t="shared" ca="1" si="40"/>
        <v>299627</v>
      </c>
      <c r="N75">
        <f t="shared" ca="1" si="41"/>
        <v>11</v>
      </c>
      <c r="O75" t="str">
        <f t="shared" ca="1" si="42"/>
        <v>america</v>
      </c>
      <c r="P75">
        <f t="shared" ca="1" si="24"/>
        <v>1498135</v>
      </c>
      <c r="Q75">
        <f t="shared" ca="1" si="43"/>
        <v>1390362.7889077177</v>
      </c>
      <c r="R75">
        <f t="shared" ca="1" si="25"/>
        <v>108518.27393944109</v>
      </c>
      <c r="S75">
        <f t="shared" ca="1" si="44"/>
        <v>56882</v>
      </c>
      <c r="T75">
        <f t="shared" ca="1" si="26"/>
        <v>307293.22862552205</v>
      </c>
      <c r="U75">
        <f t="shared" ca="1" si="27"/>
        <v>6105.0800524442666</v>
      </c>
      <c r="V75">
        <f t="shared" ca="1" si="28"/>
        <v>1612758.3539918854</v>
      </c>
      <c r="W75">
        <f t="shared" ca="1" si="29"/>
        <v>1555763.0628471589</v>
      </c>
      <c r="X75">
        <f t="shared" ca="1" si="30"/>
        <v>56995.291144726565</v>
      </c>
      <c r="Y75" s="2"/>
      <c r="Z75" s="7">
        <f ca="1">IF(Table1[[#This Row],[gender]]="men",1,0)</f>
        <v>1</v>
      </c>
      <c r="AA75" s="2">
        <f ca="1">IF(Table1[[#This Row],[gender]]="women",1,0)</f>
        <v>0</v>
      </c>
      <c r="AB75" s="2"/>
      <c r="AC75" s="2"/>
      <c r="AD75" s="8"/>
      <c r="AF75" s="7">
        <f ca="1">IF(Table1[[#This Row],[felid of work]]= "teaching",1,0)</f>
        <v>1</v>
      </c>
      <c r="AG75" s="2">
        <f ca="1">IF(Table1[[#This Row],[felid of work]]="agriculture",1,0)</f>
        <v>0</v>
      </c>
      <c r="AH75" s="12">
        <f ca="1">IF(Table1[[#This Row],[felid of work]]="general work",1,0)</f>
        <v>0</v>
      </c>
      <c r="AI75" s="12">
        <f ca="1">IF(Table1[[#This Row],[felid of work]]="construction",1,0)</f>
        <v>0</v>
      </c>
      <c r="AJ75" s="2">
        <f ca="1">IF(Table1[[#This Row],[felid of work]]="health",1,0)</f>
        <v>0</v>
      </c>
      <c r="AK75" s="2"/>
      <c r="AL75" s="2"/>
      <c r="AM75" s="2"/>
      <c r="AN75" s="2"/>
      <c r="AO75" s="2">
        <f ca="1">IF(Table1[[#This Row],[felid of work]]="it",1,0)</f>
        <v>0</v>
      </c>
      <c r="AP75" s="2"/>
      <c r="AQ75" s="2"/>
      <c r="AR75" s="2"/>
      <c r="AS75" s="2"/>
      <c r="AT75" s="2"/>
      <c r="AU75" s="2"/>
      <c r="AV75" s="8"/>
      <c r="AW75" s="2"/>
      <c r="AX75" s="21">
        <f t="shared" ca="1" si="45"/>
        <v>108518.27393944109</v>
      </c>
      <c r="AY75" s="2"/>
      <c r="AZ75" s="7">
        <f ca="1">IF(Table1[[#This Row],[value of the debts]]&gt;$BA$6,1,0)</f>
        <v>1</v>
      </c>
      <c r="BA75" s="2"/>
      <c r="BB75" s="2"/>
      <c r="BC75" s="8"/>
      <c r="BD75" s="24">
        <f ca="1">Table1[[#This Row],[mortage left]]/Table1[[#This Row],[value of house]]</f>
        <v>0.92806241687679525</v>
      </c>
      <c r="BE75" s="2">
        <f t="shared" ca="1" si="46"/>
        <v>0</v>
      </c>
      <c r="BF75" s="2"/>
      <c r="BG75" s="2"/>
      <c r="BH75" s="7">
        <f ca="1">IF(Table1[[#This Row],[area]]="america",Table1[[#This Row],[income]],0)</f>
        <v>299627</v>
      </c>
      <c r="BI75" s="2">
        <f ca="1">IF(Table1[[#This Row],[area]]="anathapur",Table1[[#This Row],[income]],0)</f>
        <v>0</v>
      </c>
      <c r="BJ75" s="2">
        <f ca="1">IF(Table1[[#This Row],[area]]="banglore",Table1[[#This Row],[income]],0)</f>
        <v>0</v>
      </c>
      <c r="BK75" s="2">
        <f ca="1">IF(Table1[[#This Row],[area]]="chennai",Table1[[#This Row],[income]],0)</f>
        <v>0</v>
      </c>
      <c r="BL75" s="2">
        <f ca="1">IF(Table1[[#This Row],[area]]="china",Table1[[#This Row],[income]],0)</f>
        <v>0</v>
      </c>
      <c r="BM75" s="2">
        <f ca="1">IF(Table1[[#This Row],[area]]="eluru",Table1[[#This Row],[income]],0)</f>
        <v>0</v>
      </c>
      <c r="BN75" s="2">
        <f ca="1">IF(Table1[[#This Row],[area]]="hanuman junction",Table1[[#This Row],[income]],0)</f>
        <v>0</v>
      </c>
      <c r="BO75" s="2">
        <f ca="1">IF(Table1[[#This Row],[area]]="hyderabad",Table1[[#This Row],[income]],0)</f>
        <v>0</v>
      </c>
      <c r="BP75" s="2">
        <f ca="1">IF(Table1[[#This Row],[area]]="japan",Table1[[#This Row],[income]],0)</f>
        <v>0</v>
      </c>
      <c r="BQ75" s="2">
        <f ca="1">IF(Table1[[#This Row],[area]]="srikakulam",Table1[[#This Row],[income]],0)</f>
        <v>0</v>
      </c>
      <c r="BR75" s="2">
        <f ca="1">IF(Table1[[#This Row],[area]]="tirupathi",Table1[[#This Row],[income]],0)</f>
        <v>0</v>
      </c>
      <c r="BS75" s="2">
        <f ca="1">IF(Table1[[#This Row],[area]]="vijayawada",Table1[[#This Row],[income]],0)</f>
        <v>0</v>
      </c>
      <c r="BT75" s="8">
        <f ca="1">IF(Table1[[#This Row],[area]]="vizag",Table1[[#This Row],[income]],0)</f>
        <v>0</v>
      </c>
      <c r="BU75" s="2"/>
      <c r="BV75" s="7">
        <f ca="1">IF(Table1[[#This Row],[felid of work]]="teaching",Table1[[#This Row],[income]],0)</f>
        <v>299627</v>
      </c>
      <c r="BW75" s="2">
        <f ca="1">IF(Table1[[#This Row],[felid of work]]="construction",Table1[[#This Row],[income]],0)</f>
        <v>0</v>
      </c>
      <c r="BX75" s="2">
        <f ca="1">IF(Table1[[#This Row],[felid of work]]="general work",Table1[[#This Row],[income]],0)</f>
        <v>0</v>
      </c>
      <c r="BY75" s="2">
        <f ca="1">IF(Table1[[#This Row],[felid of work]]="health",Table1[[#This Row],[income]],0)</f>
        <v>0</v>
      </c>
      <c r="BZ75" s="2">
        <f ca="1">IF(Table1[[#This Row],[felid of work]]="agriculture",Table1[[#This Row],[income]],0)</f>
        <v>0</v>
      </c>
      <c r="CA75" s="8">
        <f ca="1">IF(Table1[[#This Row],[felid of work]]="it",Table1[[#This Row],[income]],0)</f>
        <v>0</v>
      </c>
      <c r="CB75" s="2"/>
      <c r="CC75" s="7">
        <f t="shared" ca="1" si="47"/>
        <v>1</v>
      </c>
      <c r="CD75" s="8"/>
      <c r="CE75" s="2"/>
      <c r="CF75" s="2">
        <f ca="1">IF(Table1[[#This Row],[net worth]]&gt;CG74,Table1[[#This Row],[age]],0)</f>
        <v>30</v>
      </c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4:98">
      <c r="D76">
        <f t="shared" ca="1" si="31"/>
        <v>2</v>
      </c>
      <c r="E76" t="str">
        <f t="shared" ca="1" si="32"/>
        <v>women</v>
      </c>
      <c r="F76">
        <f t="shared" ca="1" si="33"/>
        <v>30</v>
      </c>
      <c r="G76">
        <f t="shared" ca="1" si="34"/>
        <v>5</v>
      </c>
      <c r="H76" t="str">
        <f t="shared" ca="1" si="35"/>
        <v>general work</v>
      </c>
      <c r="I76">
        <f t="shared" ca="1" si="36"/>
        <v>4</v>
      </c>
      <c r="J76" t="str">
        <f t="shared" ca="1" si="37"/>
        <v>techincal</v>
      </c>
      <c r="K76">
        <f t="shared" ca="1" si="38"/>
        <v>3</v>
      </c>
      <c r="L76">
        <f t="shared" ca="1" si="39"/>
        <v>1</v>
      </c>
      <c r="M76">
        <f t="shared" ca="1" si="40"/>
        <v>456921</v>
      </c>
      <c r="N76">
        <f t="shared" ca="1" si="41"/>
        <v>12</v>
      </c>
      <c r="O76" t="str">
        <f t="shared" ca="1" si="42"/>
        <v>japan</v>
      </c>
      <c r="P76">
        <f t="shared" ca="1" si="24"/>
        <v>1827684</v>
      </c>
      <c r="Q76">
        <f t="shared" ca="1" si="43"/>
        <v>1323516.7770206099</v>
      </c>
      <c r="R76">
        <f t="shared" ca="1" si="25"/>
        <v>189178.13527034243</v>
      </c>
      <c r="S76">
        <f t="shared" ca="1" si="44"/>
        <v>91407</v>
      </c>
      <c r="T76">
        <f t="shared" ca="1" si="26"/>
        <v>14246.497857033555</v>
      </c>
      <c r="U76">
        <f t="shared" ca="1" si="27"/>
        <v>215002.94788948109</v>
      </c>
      <c r="V76">
        <f t="shared" ca="1" si="28"/>
        <v>2231865.0831598234</v>
      </c>
      <c r="W76">
        <f t="shared" ca="1" si="29"/>
        <v>1604101.9122909524</v>
      </c>
      <c r="X76">
        <f t="shared" ca="1" si="30"/>
        <v>627763.17086887104</v>
      </c>
      <c r="Y76" s="2"/>
      <c r="Z76" s="7">
        <f ca="1">IF(Table1[[#This Row],[gender]]="men",1,0)</f>
        <v>0</v>
      </c>
      <c r="AA76" s="2">
        <f ca="1">IF(Table1[[#This Row],[gender]]="women",1,0)</f>
        <v>1</v>
      </c>
      <c r="AB76" s="2"/>
      <c r="AC76" s="2"/>
      <c r="AD76" s="8"/>
      <c r="AF76" s="7">
        <f ca="1">IF(Table1[[#This Row],[felid of work]]= "teaching",1,0)</f>
        <v>0</v>
      </c>
      <c r="AG76" s="2">
        <f ca="1">IF(Table1[[#This Row],[felid of work]]="agriculture",1,0)</f>
        <v>0</v>
      </c>
      <c r="AH76" s="12">
        <f ca="1">IF(Table1[[#This Row],[felid of work]]="general work",1,0)</f>
        <v>1</v>
      </c>
      <c r="AI76" s="12">
        <f ca="1">IF(Table1[[#This Row],[felid of work]]="construction",1,0)</f>
        <v>0</v>
      </c>
      <c r="AJ76" s="2">
        <f ca="1">IF(Table1[[#This Row],[felid of work]]="health",1,0)</f>
        <v>0</v>
      </c>
      <c r="AK76" s="2"/>
      <c r="AL76" s="2"/>
      <c r="AM76" s="2"/>
      <c r="AN76" s="2"/>
      <c r="AO76" s="2">
        <f ca="1">IF(Table1[[#This Row],[felid of work]]="it",1,0)</f>
        <v>0</v>
      </c>
      <c r="AP76" s="2"/>
      <c r="AQ76" s="2"/>
      <c r="AR76" s="2"/>
      <c r="AS76" s="2"/>
      <c r="AT76" s="2"/>
      <c r="AU76" s="2"/>
      <c r="AV76" s="8"/>
      <c r="AW76" s="2"/>
      <c r="AX76" s="21">
        <f t="shared" ca="1" si="45"/>
        <v>189178.13527034243</v>
      </c>
      <c r="AY76" s="2"/>
      <c r="AZ76" s="7">
        <f ca="1">IF(Table1[[#This Row],[value of the debts]]&gt;$BA$6,1,0)</f>
        <v>1</v>
      </c>
      <c r="BA76" s="2"/>
      <c r="BB76" s="2"/>
      <c r="BC76" s="8"/>
      <c r="BD76" s="24">
        <f ca="1">Table1[[#This Row],[mortage left]]/Table1[[#This Row],[value of house]]</f>
        <v>0.72414967632293659</v>
      </c>
      <c r="BE76" s="2">
        <f t="shared" ca="1" si="46"/>
        <v>0</v>
      </c>
      <c r="BF76" s="2"/>
      <c r="BG76" s="2"/>
      <c r="BH76" s="7">
        <f ca="1">IF(Table1[[#This Row],[area]]="america",Table1[[#This Row],[income]],0)</f>
        <v>0</v>
      </c>
      <c r="BI76" s="2">
        <f ca="1">IF(Table1[[#This Row],[area]]="anathapur",Table1[[#This Row],[income]],0)</f>
        <v>0</v>
      </c>
      <c r="BJ76" s="2">
        <f ca="1">IF(Table1[[#This Row],[area]]="banglore",Table1[[#This Row],[income]],0)</f>
        <v>0</v>
      </c>
      <c r="BK76" s="2">
        <f ca="1">IF(Table1[[#This Row],[area]]="chennai",Table1[[#This Row],[income]],0)</f>
        <v>0</v>
      </c>
      <c r="BL76" s="2">
        <f ca="1">IF(Table1[[#This Row],[area]]="china",Table1[[#This Row],[income]],0)</f>
        <v>0</v>
      </c>
      <c r="BM76" s="2">
        <f ca="1">IF(Table1[[#This Row],[area]]="eluru",Table1[[#This Row],[income]],0)</f>
        <v>0</v>
      </c>
      <c r="BN76" s="2">
        <f ca="1">IF(Table1[[#This Row],[area]]="hanuman junction",Table1[[#This Row],[income]],0)</f>
        <v>0</v>
      </c>
      <c r="BO76" s="2">
        <f ca="1">IF(Table1[[#This Row],[area]]="hyderabad",Table1[[#This Row],[income]],0)</f>
        <v>0</v>
      </c>
      <c r="BP76" s="2">
        <f ca="1">IF(Table1[[#This Row],[area]]="japan",Table1[[#This Row],[income]],0)</f>
        <v>456921</v>
      </c>
      <c r="BQ76" s="2">
        <f ca="1">IF(Table1[[#This Row],[area]]="srikakulam",Table1[[#This Row],[income]],0)</f>
        <v>0</v>
      </c>
      <c r="BR76" s="2">
        <f ca="1">IF(Table1[[#This Row],[area]]="tirupathi",Table1[[#This Row],[income]],0)</f>
        <v>0</v>
      </c>
      <c r="BS76" s="2">
        <f ca="1">IF(Table1[[#This Row],[area]]="vijayawada",Table1[[#This Row],[income]],0)</f>
        <v>0</v>
      </c>
      <c r="BT76" s="8">
        <f ca="1">IF(Table1[[#This Row],[area]]="vizag",Table1[[#This Row],[income]],0)</f>
        <v>0</v>
      </c>
      <c r="BU76" s="2"/>
      <c r="BV76" s="7">
        <f ca="1">IF(Table1[[#This Row],[felid of work]]="teaching",Table1[[#This Row],[income]],0)</f>
        <v>0</v>
      </c>
      <c r="BW76" s="2">
        <f ca="1">IF(Table1[[#This Row],[felid of work]]="construction",Table1[[#This Row],[income]],0)</f>
        <v>0</v>
      </c>
      <c r="BX76" s="2">
        <f ca="1">IF(Table1[[#This Row],[felid of work]]="general work",Table1[[#This Row],[income]],0)</f>
        <v>456921</v>
      </c>
      <c r="BY76" s="2">
        <f ca="1">IF(Table1[[#This Row],[felid of work]]="health",Table1[[#This Row],[income]],0)</f>
        <v>0</v>
      </c>
      <c r="BZ76" s="2">
        <f ca="1">IF(Table1[[#This Row],[felid of work]]="agriculture",Table1[[#This Row],[income]],0)</f>
        <v>0</v>
      </c>
      <c r="CA76" s="8">
        <f ca="1">IF(Table1[[#This Row],[felid of work]]="it",Table1[[#This Row],[income]],0)</f>
        <v>0</v>
      </c>
      <c r="CB76" s="2"/>
      <c r="CC76" s="7">
        <f t="shared" ca="1" si="47"/>
        <v>1</v>
      </c>
      <c r="CD76" s="8"/>
      <c r="CE76" s="2"/>
      <c r="CF76" s="2">
        <f ca="1">IF(Table1[[#This Row],[net worth]]&gt;CG75,Table1[[#This Row],[age]],0)</f>
        <v>30</v>
      </c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4:98">
      <c r="D77">
        <f t="shared" ca="1" si="31"/>
        <v>2</v>
      </c>
      <c r="E77" t="str">
        <f t="shared" ca="1" si="32"/>
        <v>women</v>
      </c>
      <c r="F77">
        <f t="shared" ca="1" si="33"/>
        <v>36</v>
      </c>
      <c r="G77">
        <f t="shared" ca="1" si="34"/>
        <v>2</v>
      </c>
      <c r="H77" t="str">
        <f t="shared" ca="1" si="35"/>
        <v>construction</v>
      </c>
      <c r="I77">
        <f t="shared" ca="1" si="36"/>
        <v>3</v>
      </c>
      <c r="J77" t="str">
        <f t="shared" ca="1" si="37"/>
        <v>university</v>
      </c>
      <c r="K77">
        <f t="shared" ca="1" si="38"/>
        <v>1</v>
      </c>
      <c r="L77">
        <f t="shared" ca="1" si="39"/>
        <v>1</v>
      </c>
      <c r="M77">
        <f t="shared" ca="1" si="40"/>
        <v>828535</v>
      </c>
      <c r="N77">
        <f t="shared" ca="1" si="41"/>
        <v>3</v>
      </c>
      <c r="O77" t="str">
        <f t="shared" ca="1" si="42"/>
        <v>hanuman junction</v>
      </c>
      <c r="P77">
        <f t="shared" ca="1" si="24"/>
        <v>2485605</v>
      </c>
      <c r="Q77">
        <f t="shared" ca="1" si="43"/>
        <v>1697526.1592653291</v>
      </c>
      <c r="R77">
        <f t="shared" ca="1" si="25"/>
        <v>534955.38229612773</v>
      </c>
      <c r="S77">
        <f t="shared" ca="1" si="44"/>
        <v>238585</v>
      </c>
      <c r="T77">
        <f t="shared" ca="1" si="26"/>
        <v>837985.09707211552</v>
      </c>
      <c r="U77">
        <f t="shared" ca="1" si="27"/>
        <v>494268.05962974887</v>
      </c>
      <c r="V77">
        <f t="shared" ca="1" si="28"/>
        <v>3514828.4419258768</v>
      </c>
      <c r="W77">
        <f t="shared" ca="1" si="29"/>
        <v>2471066.5415614569</v>
      </c>
      <c r="X77">
        <f t="shared" ca="1" si="30"/>
        <v>1043761.9003644199</v>
      </c>
      <c r="Y77" s="2"/>
      <c r="Z77" s="7">
        <f ca="1">IF(Table1[[#This Row],[gender]]="men",1,0)</f>
        <v>0</v>
      </c>
      <c r="AA77" s="2">
        <f ca="1">IF(Table1[[#This Row],[gender]]="women",1,0)</f>
        <v>1</v>
      </c>
      <c r="AB77" s="2"/>
      <c r="AC77" s="2"/>
      <c r="AD77" s="8"/>
      <c r="AF77" s="7">
        <f ca="1">IF(Table1[[#This Row],[felid of work]]= "teaching",1,0)</f>
        <v>0</v>
      </c>
      <c r="AG77" s="2">
        <f ca="1">IF(Table1[[#This Row],[felid of work]]="agriculture",1,0)</f>
        <v>0</v>
      </c>
      <c r="AH77" s="12">
        <f ca="1">IF(Table1[[#This Row],[felid of work]]="general work",1,0)</f>
        <v>0</v>
      </c>
      <c r="AI77" s="12">
        <f ca="1">IF(Table1[[#This Row],[felid of work]]="construction",1,0)</f>
        <v>1</v>
      </c>
      <c r="AJ77" s="2">
        <f ca="1">IF(Table1[[#This Row],[felid of work]]="health",1,0)</f>
        <v>0</v>
      </c>
      <c r="AK77" s="2"/>
      <c r="AL77" s="2"/>
      <c r="AM77" s="2"/>
      <c r="AN77" s="2"/>
      <c r="AO77" s="2">
        <f ca="1">IF(Table1[[#This Row],[felid of work]]="it",1,0)</f>
        <v>0</v>
      </c>
      <c r="AP77" s="2"/>
      <c r="AQ77" s="2"/>
      <c r="AR77" s="2"/>
      <c r="AS77" s="2"/>
      <c r="AT77" s="2"/>
      <c r="AU77" s="2"/>
      <c r="AV77" s="8"/>
      <c r="AW77" s="2"/>
      <c r="AX77" s="21">
        <f t="shared" ca="1" si="45"/>
        <v>534955.38229612773</v>
      </c>
      <c r="AY77" s="2"/>
      <c r="AZ77" s="7">
        <f ca="1">IF(Table1[[#This Row],[value of the debts]]&gt;$BA$6,1,0)</f>
        <v>1</v>
      </c>
      <c r="BA77" s="2"/>
      <c r="BB77" s="2"/>
      <c r="BC77" s="8"/>
      <c r="BD77" s="24">
        <f ca="1">Table1[[#This Row],[mortage left]]/Table1[[#This Row],[value of house]]</f>
        <v>0.68294284862853472</v>
      </c>
      <c r="BE77" s="2">
        <f t="shared" ca="1" si="46"/>
        <v>0</v>
      </c>
      <c r="BF77" s="2"/>
      <c r="BG77" s="2"/>
      <c r="BH77" s="7">
        <f ca="1">IF(Table1[[#This Row],[area]]="america",Table1[[#This Row],[income]],0)</f>
        <v>0</v>
      </c>
      <c r="BI77" s="2">
        <f ca="1">IF(Table1[[#This Row],[area]]="anathapur",Table1[[#This Row],[income]],0)</f>
        <v>0</v>
      </c>
      <c r="BJ77" s="2">
        <f ca="1">IF(Table1[[#This Row],[area]]="banglore",Table1[[#This Row],[income]],0)</f>
        <v>0</v>
      </c>
      <c r="BK77" s="2">
        <f ca="1">IF(Table1[[#This Row],[area]]="chennai",Table1[[#This Row],[income]],0)</f>
        <v>0</v>
      </c>
      <c r="BL77" s="2">
        <f ca="1">IF(Table1[[#This Row],[area]]="china",Table1[[#This Row],[income]],0)</f>
        <v>0</v>
      </c>
      <c r="BM77" s="2">
        <f ca="1">IF(Table1[[#This Row],[area]]="eluru",Table1[[#This Row],[income]],0)</f>
        <v>0</v>
      </c>
      <c r="BN77" s="2">
        <f ca="1">IF(Table1[[#This Row],[area]]="hanuman junction",Table1[[#This Row],[income]],0)</f>
        <v>828535</v>
      </c>
      <c r="BO77" s="2">
        <f ca="1">IF(Table1[[#This Row],[area]]="hyderabad",Table1[[#This Row],[income]],0)</f>
        <v>0</v>
      </c>
      <c r="BP77" s="2">
        <f ca="1">IF(Table1[[#This Row],[area]]="japan",Table1[[#This Row],[income]],0)</f>
        <v>0</v>
      </c>
      <c r="BQ77" s="2">
        <f ca="1">IF(Table1[[#This Row],[area]]="srikakulam",Table1[[#This Row],[income]],0)</f>
        <v>0</v>
      </c>
      <c r="BR77" s="2">
        <f ca="1">IF(Table1[[#This Row],[area]]="tirupathi",Table1[[#This Row],[income]],0)</f>
        <v>0</v>
      </c>
      <c r="BS77" s="2">
        <f ca="1">IF(Table1[[#This Row],[area]]="vijayawada",Table1[[#This Row],[income]],0)</f>
        <v>0</v>
      </c>
      <c r="BT77" s="8">
        <f ca="1">IF(Table1[[#This Row],[area]]="vizag",Table1[[#This Row],[income]],0)</f>
        <v>0</v>
      </c>
      <c r="BU77" s="2"/>
      <c r="BV77" s="7">
        <f ca="1">IF(Table1[[#This Row],[felid of work]]="teaching",Table1[[#This Row],[income]],0)</f>
        <v>0</v>
      </c>
      <c r="BW77" s="2">
        <f ca="1">IF(Table1[[#This Row],[felid of work]]="construction",Table1[[#This Row],[income]],0)</f>
        <v>828535</v>
      </c>
      <c r="BX77" s="2">
        <f ca="1">IF(Table1[[#This Row],[felid of work]]="general work",Table1[[#This Row],[income]],0)</f>
        <v>0</v>
      </c>
      <c r="BY77" s="2">
        <f ca="1">IF(Table1[[#This Row],[felid of work]]="health",Table1[[#This Row],[income]],0)</f>
        <v>0</v>
      </c>
      <c r="BZ77" s="2">
        <f ca="1">IF(Table1[[#This Row],[felid of work]]="agriculture",Table1[[#This Row],[income]],0)</f>
        <v>0</v>
      </c>
      <c r="CA77" s="8">
        <f ca="1">IF(Table1[[#This Row],[felid of work]]="it",Table1[[#This Row],[income]],0)</f>
        <v>0</v>
      </c>
      <c r="CB77" s="2"/>
      <c r="CC77" s="7">
        <f t="shared" ca="1" si="47"/>
        <v>1</v>
      </c>
      <c r="CD77" s="8"/>
      <c r="CE77" s="2"/>
      <c r="CF77" s="2">
        <f ca="1">IF(Table1[[#This Row],[net worth]]&gt;CG76,Table1[[#This Row],[age]],0)</f>
        <v>36</v>
      </c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4:98">
      <c r="D78">
        <f t="shared" ca="1" si="31"/>
        <v>1</v>
      </c>
      <c r="E78" t="str">
        <f t="shared" ca="1" si="32"/>
        <v>men</v>
      </c>
      <c r="F78">
        <f t="shared" ca="1" si="33"/>
        <v>45</v>
      </c>
      <c r="G78">
        <f t="shared" ca="1" si="34"/>
        <v>5</v>
      </c>
      <c r="H78" t="str">
        <f t="shared" ca="1" si="35"/>
        <v>general work</v>
      </c>
      <c r="I78">
        <f t="shared" ca="1" si="36"/>
        <v>3</v>
      </c>
      <c r="J78" t="str">
        <f t="shared" ca="1" si="37"/>
        <v>university</v>
      </c>
      <c r="K78">
        <f t="shared" ca="1" si="38"/>
        <v>2</v>
      </c>
      <c r="L78">
        <f t="shared" ca="1" si="39"/>
        <v>2</v>
      </c>
      <c r="M78">
        <f t="shared" ca="1" si="40"/>
        <v>500533</v>
      </c>
      <c r="N78">
        <f t="shared" ca="1" si="41"/>
        <v>3</v>
      </c>
      <c r="O78" t="str">
        <f t="shared" ca="1" si="42"/>
        <v>hanuman junction</v>
      </c>
      <c r="P78">
        <f t="shared" ca="1" si="24"/>
        <v>2002132</v>
      </c>
      <c r="Q78">
        <f t="shared" ca="1" si="43"/>
        <v>920324.11215508031</v>
      </c>
      <c r="R78">
        <f t="shared" ca="1" si="25"/>
        <v>425039.37154050398</v>
      </c>
      <c r="S78">
        <f t="shared" ca="1" si="44"/>
        <v>207286</v>
      </c>
      <c r="T78">
        <f t="shared" ca="1" si="26"/>
        <v>714708.87087193667</v>
      </c>
      <c r="U78">
        <f t="shared" ca="1" si="27"/>
        <v>337834.69372726179</v>
      </c>
      <c r="V78">
        <f t="shared" ca="1" si="28"/>
        <v>2765006.0652677659</v>
      </c>
      <c r="W78">
        <f t="shared" ca="1" si="29"/>
        <v>1552649.4836955843</v>
      </c>
      <c r="X78">
        <f t="shared" ca="1" si="30"/>
        <v>1212356.5815721815</v>
      </c>
      <c r="Y78" s="2"/>
      <c r="Z78" s="7">
        <f ca="1">IF(Table1[[#This Row],[gender]]="men",1,0)</f>
        <v>1</v>
      </c>
      <c r="AA78" s="2">
        <f ca="1">IF(Table1[[#This Row],[gender]]="women",1,0)</f>
        <v>0</v>
      </c>
      <c r="AB78" s="2"/>
      <c r="AC78" s="2"/>
      <c r="AD78" s="8"/>
      <c r="AF78" s="7">
        <f ca="1">IF(Table1[[#This Row],[felid of work]]= "teaching",1,0)</f>
        <v>0</v>
      </c>
      <c r="AG78" s="2">
        <f ca="1">IF(Table1[[#This Row],[felid of work]]="agriculture",1,0)</f>
        <v>0</v>
      </c>
      <c r="AH78" s="12">
        <f ca="1">IF(Table1[[#This Row],[felid of work]]="general work",1,0)</f>
        <v>1</v>
      </c>
      <c r="AI78" s="12">
        <f ca="1">IF(Table1[[#This Row],[felid of work]]="construction",1,0)</f>
        <v>0</v>
      </c>
      <c r="AJ78" s="2">
        <f ca="1">IF(Table1[[#This Row],[felid of work]]="health",1,0)</f>
        <v>0</v>
      </c>
      <c r="AK78" s="2"/>
      <c r="AL78" s="2"/>
      <c r="AM78" s="2"/>
      <c r="AN78" s="2"/>
      <c r="AO78" s="2">
        <f ca="1">IF(Table1[[#This Row],[felid of work]]="it",1,0)</f>
        <v>0</v>
      </c>
      <c r="AP78" s="2"/>
      <c r="AQ78" s="2"/>
      <c r="AR78" s="2"/>
      <c r="AS78" s="2"/>
      <c r="AT78" s="2"/>
      <c r="AU78" s="2"/>
      <c r="AV78" s="8"/>
      <c r="AW78" s="2"/>
      <c r="AX78" s="21">
        <f t="shared" ca="1" si="45"/>
        <v>212519.68577025199</v>
      </c>
      <c r="AY78" s="2"/>
      <c r="AZ78" s="7">
        <f ca="1">IF(Table1[[#This Row],[value of the debts]]&gt;$BA$6,1,0)</f>
        <v>1</v>
      </c>
      <c r="BA78" s="2"/>
      <c r="BB78" s="2"/>
      <c r="BC78" s="8"/>
      <c r="BD78" s="24">
        <f ca="1">Table1[[#This Row],[mortage left]]/Table1[[#This Row],[value of house]]</f>
        <v>0.45967204567684861</v>
      </c>
      <c r="BE78" s="2">
        <f t="shared" ca="1" si="46"/>
        <v>0</v>
      </c>
      <c r="BF78" s="2"/>
      <c r="BG78" s="2"/>
      <c r="BH78" s="7">
        <f ca="1">IF(Table1[[#This Row],[area]]="america",Table1[[#This Row],[income]],0)</f>
        <v>0</v>
      </c>
      <c r="BI78" s="2">
        <f ca="1">IF(Table1[[#This Row],[area]]="anathapur",Table1[[#This Row],[income]],0)</f>
        <v>0</v>
      </c>
      <c r="BJ78" s="2">
        <f ca="1">IF(Table1[[#This Row],[area]]="banglore",Table1[[#This Row],[income]],0)</f>
        <v>0</v>
      </c>
      <c r="BK78" s="2">
        <f ca="1">IF(Table1[[#This Row],[area]]="chennai",Table1[[#This Row],[income]],0)</f>
        <v>0</v>
      </c>
      <c r="BL78" s="2">
        <f ca="1">IF(Table1[[#This Row],[area]]="china",Table1[[#This Row],[income]],0)</f>
        <v>0</v>
      </c>
      <c r="BM78" s="2">
        <f ca="1">IF(Table1[[#This Row],[area]]="eluru",Table1[[#This Row],[income]],0)</f>
        <v>0</v>
      </c>
      <c r="BN78" s="2">
        <f ca="1">IF(Table1[[#This Row],[area]]="hanuman junction",Table1[[#This Row],[income]],0)</f>
        <v>500533</v>
      </c>
      <c r="BO78" s="2">
        <f ca="1">IF(Table1[[#This Row],[area]]="hyderabad",Table1[[#This Row],[income]],0)</f>
        <v>0</v>
      </c>
      <c r="BP78" s="2">
        <f ca="1">IF(Table1[[#This Row],[area]]="japan",Table1[[#This Row],[income]],0)</f>
        <v>0</v>
      </c>
      <c r="BQ78" s="2">
        <f ca="1">IF(Table1[[#This Row],[area]]="srikakulam",Table1[[#This Row],[income]],0)</f>
        <v>0</v>
      </c>
      <c r="BR78" s="2">
        <f ca="1">IF(Table1[[#This Row],[area]]="tirupathi",Table1[[#This Row],[income]],0)</f>
        <v>0</v>
      </c>
      <c r="BS78" s="2">
        <f ca="1">IF(Table1[[#This Row],[area]]="vijayawada",Table1[[#This Row],[income]],0)</f>
        <v>0</v>
      </c>
      <c r="BT78" s="8">
        <f ca="1">IF(Table1[[#This Row],[area]]="vizag",Table1[[#This Row],[income]],0)</f>
        <v>0</v>
      </c>
      <c r="BU78" s="2"/>
      <c r="BV78" s="7">
        <f ca="1">IF(Table1[[#This Row],[felid of work]]="teaching",Table1[[#This Row],[income]],0)</f>
        <v>0</v>
      </c>
      <c r="BW78" s="2">
        <f ca="1">IF(Table1[[#This Row],[felid of work]]="construction",Table1[[#This Row],[income]],0)</f>
        <v>0</v>
      </c>
      <c r="BX78" s="2">
        <f ca="1">IF(Table1[[#This Row],[felid of work]]="general work",Table1[[#This Row],[income]],0)</f>
        <v>500533</v>
      </c>
      <c r="BY78" s="2">
        <f ca="1">IF(Table1[[#This Row],[felid of work]]="health",Table1[[#This Row],[income]],0)</f>
        <v>0</v>
      </c>
      <c r="BZ78" s="2">
        <f ca="1">IF(Table1[[#This Row],[felid of work]]="agriculture",Table1[[#This Row],[income]],0)</f>
        <v>0</v>
      </c>
      <c r="CA78" s="8">
        <f ca="1">IF(Table1[[#This Row],[felid of work]]="it",Table1[[#This Row],[income]],0)</f>
        <v>0</v>
      </c>
      <c r="CB78" s="2"/>
      <c r="CC78" s="7">
        <f t="shared" ca="1" si="47"/>
        <v>1</v>
      </c>
      <c r="CD78" s="8"/>
      <c r="CE78" s="2"/>
      <c r="CF78" s="2">
        <f ca="1">IF(Table1[[#This Row],[net worth]]&gt;CG77,Table1[[#This Row],[age]],0)</f>
        <v>45</v>
      </c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4:98">
      <c r="D79">
        <f t="shared" ca="1" si="31"/>
        <v>1</v>
      </c>
      <c r="E79" t="str">
        <f t="shared" ca="1" si="32"/>
        <v>men</v>
      </c>
      <c r="F79">
        <f t="shared" ca="1" si="33"/>
        <v>33</v>
      </c>
      <c r="G79">
        <f t="shared" ca="1" si="34"/>
        <v>4</v>
      </c>
      <c r="H79" t="str">
        <f t="shared" ca="1" si="35"/>
        <v>it</v>
      </c>
      <c r="I79">
        <f t="shared" ca="1" si="36"/>
        <v>4</v>
      </c>
      <c r="J79" t="str">
        <f t="shared" ca="1" si="37"/>
        <v>techincal</v>
      </c>
      <c r="K79">
        <f t="shared" ca="1" si="38"/>
        <v>1</v>
      </c>
      <c r="L79">
        <f t="shared" ca="1" si="39"/>
        <v>1</v>
      </c>
      <c r="M79">
        <f t="shared" ca="1" si="40"/>
        <v>964613</v>
      </c>
      <c r="N79">
        <f t="shared" ca="1" si="41"/>
        <v>9</v>
      </c>
      <c r="O79" t="str">
        <f t="shared" ca="1" si="42"/>
        <v>chennai</v>
      </c>
      <c r="P79">
        <f t="shared" ca="1" si="24"/>
        <v>4823065</v>
      </c>
      <c r="Q79">
        <f t="shared" ca="1" si="43"/>
        <v>2678395.6425362979</v>
      </c>
      <c r="R79">
        <f t="shared" ca="1" si="25"/>
        <v>646954.75055838155</v>
      </c>
      <c r="S79">
        <f t="shared" ca="1" si="44"/>
        <v>122019</v>
      </c>
      <c r="T79">
        <f t="shared" ca="1" si="26"/>
        <v>845599.70516825095</v>
      </c>
      <c r="U79">
        <f t="shared" ca="1" si="27"/>
        <v>885648.55362548912</v>
      </c>
      <c r="V79">
        <f t="shared" ca="1" si="28"/>
        <v>6355668.3041838706</v>
      </c>
      <c r="W79">
        <f t="shared" ca="1" si="29"/>
        <v>3447369.3930946793</v>
      </c>
      <c r="X79">
        <f t="shared" ca="1" si="30"/>
        <v>2908298.9110891912</v>
      </c>
      <c r="Y79" s="2"/>
      <c r="Z79" s="7">
        <f ca="1">IF(Table1[[#This Row],[gender]]="men",1,0)</f>
        <v>1</v>
      </c>
      <c r="AA79" s="2">
        <f ca="1">IF(Table1[[#This Row],[gender]]="women",1,0)</f>
        <v>0</v>
      </c>
      <c r="AB79" s="2"/>
      <c r="AC79" s="2"/>
      <c r="AD79" s="8"/>
      <c r="AF79" s="7">
        <f ca="1">IF(Table1[[#This Row],[felid of work]]= "teaching",1,0)</f>
        <v>0</v>
      </c>
      <c r="AG79" s="2">
        <f ca="1">IF(Table1[[#This Row],[felid of work]]="agriculture",1,0)</f>
        <v>0</v>
      </c>
      <c r="AH79" s="12">
        <f ca="1">IF(Table1[[#This Row],[felid of work]]="general work",1,0)</f>
        <v>0</v>
      </c>
      <c r="AI79" s="12">
        <f ca="1">IF(Table1[[#This Row],[felid of work]]="construction",1,0)</f>
        <v>0</v>
      </c>
      <c r="AJ79" s="2">
        <f ca="1">IF(Table1[[#This Row],[felid of work]]="health",1,0)</f>
        <v>0</v>
      </c>
      <c r="AK79" s="2"/>
      <c r="AL79" s="2"/>
      <c r="AM79" s="2"/>
      <c r="AN79" s="2"/>
      <c r="AO79" s="2">
        <f ca="1">IF(Table1[[#This Row],[felid of work]]="it",1,0)</f>
        <v>1</v>
      </c>
      <c r="AP79" s="2"/>
      <c r="AQ79" s="2"/>
      <c r="AR79" s="2"/>
      <c r="AS79" s="2"/>
      <c r="AT79" s="2"/>
      <c r="AU79" s="2"/>
      <c r="AV79" s="8"/>
      <c r="AW79" s="2"/>
      <c r="AX79" s="21">
        <f t="shared" ca="1" si="45"/>
        <v>646954.75055838155</v>
      </c>
      <c r="AY79" s="2"/>
      <c r="AZ79" s="7">
        <f ca="1">IF(Table1[[#This Row],[value of the debts]]&gt;$BA$6,1,0)</f>
        <v>1</v>
      </c>
      <c r="BA79" s="2"/>
      <c r="BB79" s="2"/>
      <c r="BC79" s="8"/>
      <c r="BD79" s="24">
        <f ca="1">Table1[[#This Row],[mortage left]]/Table1[[#This Row],[value of house]]</f>
        <v>0.55533061290617025</v>
      </c>
      <c r="BE79" s="2">
        <f t="shared" ca="1" si="46"/>
        <v>0</v>
      </c>
      <c r="BF79" s="2"/>
      <c r="BG79" s="2"/>
      <c r="BH79" s="7">
        <f ca="1">IF(Table1[[#This Row],[area]]="america",Table1[[#This Row],[income]],0)</f>
        <v>0</v>
      </c>
      <c r="BI79" s="2">
        <f ca="1">IF(Table1[[#This Row],[area]]="anathapur",Table1[[#This Row],[income]],0)</f>
        <v>0</v>
      </c>
      <c r="BJ79" s="2">
        <f ca="1">IF(Table1[[#This Row],[area]]="banglore",Table1[[#This Row],[income]],0)</f>
        <v>0</v>
      </c>
      <c r="BK79" s="2">
        <f ca="1">IF(Table1[[#This Row],[area]]="chennai",Table1[[#This Row],[income]],0)</f>
        <v>964613</v>
      </c>
      <c r="BL79" s="2">
        <f ca="1">IF(Table1[[#This Row],[area]]="china",Table1[[#This Row],[income]],0)</f>
        <v>0</v>
      </c>
      <c r="BM79" s="2">
        <f ca="1">IF(Table1[[#This Row],[area]]="eluru",Table1[[#This Row],[income]],0)</f>
        <v>0</v>
      </c>
      <c r="BN79" s="2">
        <f ca="1">IF(Table1[[#This Row],[area]]="hanuman junction",Table1[[#This Row],[income]],0)</f>
        <v>0</v>
      </c>
      <c r="BO79" s="2">
        <f ca="1">IF(Table1[[#This Row],[area]]="hyderabad",Table1[[#This Row],[income]],0)</f>
        <v>0</v>
      </c>
      <c r="BP79" s="2">
        <f ca="1">IF(Table1[[#This Row],[area]]="japan",Table1[[#This Row],[income]],0)</f>
        <v>0</v>
      </c>
      <c r="BQ79" s="2">
        <f ca="1">IF(Table1[[#This Row],[area]]="srikakulam",Table1[[#This Row],[income]],0)</f>
        <v>0</v>
      </c>
      <c r="BR79" s="2">
        <f ca="1">IF(Table1[[#This Row],[area]]="tirupathi",Table1[[#This Row],[income]],0)</f>
        <v>0</v>
      </c>
      <c r="BS79" s="2">
        <f ca="1">IF(Table1[[#This Row],[area]]="vijayawada",Table1[[#This Row],[income]],0)</f>
        <v>0</v>
      </c>
      <c r="BT79" s="8">
        <f ca="1">IF(Table1[[#This Row],[area]]="vizag",Table1[[#This Row],[income]],0)</f>
        <v>0</v>
      </c>
      <c r="BU79" s="2"/>
      <c r="BV79" s="7">
        <f ca="1">IF(Table1[[#This Row],[felid of work]]="teaching",Table1[[#This Row],[income]],0)</f>
        <v>0</v>
      </c>
      <c r="BW79" s="2">
        <f ca="1">IF(Table1[[#This Row],[felid of work]]="construction",Table1[[#This Row],[income]],0)</f>
        <v>0</v>
      </c>
      <c r="BX79" s="2">
        <f ca="1">IF(Table1[[#This Row],[felid of work]]="general work",Table1[[#This Row],[income]],0)</f>
        <v>0</v>
      </c>
      <c r="BY79" s="2">
        <f ca="1">IF(Table1[[#This Row],[felid of work]]="health",Table1[[#This Row],[income]],0)</f>
        <v>0</v>
      </c>
      <c r="BZ79" s="2">
        <f ca="1">IF(Table1[[#This Row],[felid of work]]="agriculture",Table1[[#This Row],[income]],0)</f>
        <v>0</v>
      </c>
      <c r="CA79" s="8">
        <f ca="1">IF(Table1[[#This Row],[felid of work]]="it",Table1[[#This Row],[income]],0)</f>
        <v>964613</v>
      </c>
      <c r="CB79" s="2"/>
      <c r="CC79" s="7">
        <f t="shared" ca="1" si="47"/>
        <v>1</v>
      </c>
      <c r="CD79" s="8"/>
      <c r="CE79" s="2"/>
      <c r="CF79" s="2">
        <f ca="1">IF(Table1[[#This Row],[net worth]]&gt;CG78,Table1[[#This Row],[age]],0)</f>
        <v>33</v>
      </c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4:98">
      <c r="D80">
        <f t="shared" ca="1" si="31"/>
        <v>1</v>
      </c>
      <c r="E80" t="str">
        <f t="shared" ca="1" si="32"/>
        <v>men</v>
      </c>
      <c r="F80">
        <f t="shared" ca="1" si="33"/>
        <v>28</v>
      </c>
      <c r="G80">
        <f t="shared" ca="1" si="34"/>
        <v>3</v>
      </c>
      <c r="H80" t="str">
        <f t="shared" ca="1" si="35"/>
        <v>teaching</v>
      </c>
      <c r="I80">
        <f t="shared" ca="1" si="36"/>
        <v>4</v>
      </c>
      <c r="J80" t="str">
        <f t="shared" ca="1" si="37"/>
        <v>techincal</v>
      </c>
      <c r="K80">
        <f t="shared" ca="1" si="38"/>
        <v>1</v>
      </c>
      <c r="L80">
        <f t="shared" ca="1" si="39"/>
        <v>2</v>
      </c>
      <c r="M80">
        <f t="shared" ca="1" si="40"/>
        <v>354290</v>
      </c>
      <c r="N80">
        <f t="shared" ca="1" si="41"/>
        <v>8</v>
      </c>
      <c r="O80" t="str">
        <f t="shared" ca="1" si="42"/>
        <v>banglore</v>
      </c>
      <c r="P80">
        <f t="shared" ca="1" si="24"/>
        <v>1771450</v>
      </c>
      <c r="Q80">
        <f t="shared" ca="1" si="43"/>
        <v>902443.25223485683</v>
      </c>
      <c r="R80">
        <f t="shared" ca="1" si="25"/>
        <v>217614.76578226552</v>
      </c>
      <c r="S80">
        <f t="shared" ca="1" si="44"/>
        <v>128309</v>
      </c>
      <c r="T80">
        <f t="shared" ca="1" si="26"/>
        <v>54344.131136258162</v>
      </c>
      <c r="U80">
        <f t="shared" ca="1" si="27"/>
        <v>314660.86525047163</v>
      </c>
      <c r="V80">
        <f t="shared" ca="1" si="28"/>
        <v>2303725.631032737</v>
      </c>
      <c r="W80">
        <f t="shared" ca="1" si="29"/>
        <v>1248367.0180171223</v>
      </c>
      <c r="X80">
        <f t="shared" ca="1" si="30"/>
        <v>1055358.6130156147</v>
      </c>
      <c r="Y80" s="2"/>
      <c r="Z80" s="7">
        <f ca="1">IF(Table1[[#This Row],[gender]]="men",1,0)</f>
        <v>1</v>
      </c>
      <c r="AA80" s="2">
        <f ca="1">IF(Table1[[#This Row],[gender]]="women",1,0)</f>
        <v>0</v>
      </c>
      <c r="AB80" s="2"/>
      <c r="AC80" s="2"/>
      <c r="AD80" s="8"/>
      <c r="AF80" s="7">
        <f ca="1">IF(Table1[[#This Row],[felid of work]]= "teaching",1,0)</f>
        <v>1</v>
      </c>
      <c r="AG80" s="2">
        <f ca="1">IF(Table1[[#This Row],[felid of work]]="agriculture",1,0)</f>
        <v>0</v>
      </c>
      <c r="AH80" s="12">
        <f ca="1">IF(Table1[[#This Row],[felid of work]]="general work",1,0)</f>
        <v>0</v>
      </c>
      <c r="AI80" s="12">
        <f ca="1">IF(Table1[[#This Row],[felid of work]]="construction",1,0)</f>
        <v>0</v>
      </c>
      <c r="AJ80" s="2">
        <f ca="1">IF(Table1[[#This Row],[felid of work]]="health",1,0)</f>
        <v>0</v>
      </c>
      <c r="AK80" s="2"/>
      <c r="AL80" s="2"/>
      <c r="AM80" s="2"/>
      <c r="AN80" s="2"/>
      <c r="AO80" s="2">
        <f ca="1">IF(Table1[[#This Row],[felid of work]]="it",1,0)</f>
        <v>0</v>
      </c>
      <c r="AP80" s="2"/>
      <c r="AQ80" s="2"/>
      <c r="AR80" s="2"/>
      <c r="AS80" s="2"/>
      <c r="AT80" s="2"/>
      <c r="AU80" s="2"/>
      <c r="AV80" s="8"/>
      <c r="AW80" s="2"/>
      <c r="AX80" s="21">
        <f t="shared" ca="1" si="45"/>
        <v>108807.38289113276</v>
      </c>
      <c r="AY80" s="2"/>
      <c r="AZ80" s="7">
        <f ca="1">IF(Table1[[#This Row],[value of the debts]]&gt;$BA$6,1,0)</f>
        <v>1</v>
      </c>
      <c r="BA80" s="2"/>
      <c r="BB80" s="2"/>
      <c r="BC80" s="8"/>
      <c r="BD80" s="24">
        <f ca="1">Table1[[#This Row],[mortage left]]/Table1[[#This Row],[value of house]]</f>
        <v>0.50943760887118283</v>
      </c>
      <c r="BE80" s="2">
        <f t="shared" ca="1" si="46"/>
        <v>0</v>
      </c>
      <c r="BF80" s="2"/>
      <c r="BG80" s="2"/>
      <c r="BH80" s="7">
        <f ca="1">IF(Table1[[#This Row],[area]]="america",Table1[[#This Row],[income]],0)</f>
        <v>0</v>
      </c>
      <c r="BI80" s="2">
        <f ca="1">IF(Table1[[#This Row],[area]]="anathapur",Table1[[#This Row],[income]],0)</f>
        <v>0</v>
      </c>
      <c r="BJ80" s="2">
        <f ca="1">IF(Table1[[#This Row],[area]]="banglore",Table1[[#This Row],[income]],0)</f>
        <v>354290</v>
      </c>
      <c r="BK80" s="2">
        <f ca="1">IF(Table1[[#This Row],[area]]="chennai",Table1[[#This Row],[income]],0)</f>
        <v>0</v>
      </c>
      <c r="BL80" s="2">
        <f ca="1">IF(Table1[[#This Row],[area]]="china",Table1[[#This Row],[income]],0)</f>
        <v>0</v>
      </c>
      <c r="BM80" s="2">
        <f ca="1">IF(Table1[[#This Row],[area]]="eluru",Table1[[#This Row],[income]],0)</f>
        <v>0</v>
      </c>
      <c r="BN80" s="2">
        <f ca="1">IF(Table1[[#This Row],[area]]="hanuman junction",Table1[[#This Row],[income]],0)</f>
        <v>0</v>
      </c>
      <c r="BO80" s="2">
        <f ca="1">IF(Table1[[#This Row],[area]]="hyderabad",Table1[[#This Row],[income]],0)</f>
        <v>0</v>
      </c>
      <c r="BP80" s="2">
        <f ca="1">IF(Table1[[#This Row],[area]]="japan",Table1[[#This Row],[income]],0)</f>
        <v>0</v>
      </c>
      <c r="BQ80" s="2">
        <f ca="1">IF(Table1[[#This Row],[area]]="srikakulam",Table1[[#This Row],[income]],0)</f>
        <v>0</v>
      </c>
      <c r="BR80" s="2">
        <f ca="1">IF(Table1[[#This Row],[area]]="tirupathi",Table1[[#This Row],[income]],0)</f>
        <v>0</v>
      </c>
      <c r="BS80" s="2">
        <f ca="1">IF(Table1[[#This Row],[area]]="vijayawada",Table1[[#This Row],[income]],0)</f>
        <v>0</v>
      </c>
      <c r="BT80" s="8">
        <f ca="1">IF(Table1[[#This Row],[area]]="vizag",Table1[[#This Row],[income]],0)</f>
        <v>0</v>
      </c>
      <c r="BU80" s="2"/>
      <c r="BV80" s="7">
        <f ca="1">IF(Table1[[#This Row],[felid of work]]="teaching",Table1[[#This Row],[income]],0)</f>
        <v>354290</v>
      </c>
      <c r="BW80" s="2">
        <f ca="1">IF(Table1[[#This Row],[felid of work]]="construction",Table1[[#This Row],[income]],0)</f>
        <v>0</v>
      </c>
      <c r="BX80" s="2">
        <f ca="1">IF(Table1[[#This Row],[felid of work]]="general work",Table1[[#This Row],[income]],0)</f>
        <v>0</v>
      </c>
      <c r="BY80" s="2">
        <f ca="1">IF(Table1[[#This Row],[felid of work]]="health",Table1[[#This Row],[income]],0)</f>
        <v>0</v>
      </c>
      <c r="BZ80" s="2">
        <f ca="1">IF(Table1[[#This Row],[felid of work]]="agriculture",Table1[[#This Row],[income]],0)</f>
        <v>0</v>
      </c>
      <c r="CA80" s="8">
        <f ca="1">IF(Table1[[#This Row],[felid of work]]="it",Table1[[#This Row],[income]],0)</f>
        <v>0</v>
      </c>
      <c r="CB80" s="2"/>
      <c r="CC80" s="7">
        <f t="shared" ca="1" si="47"/>
        <v>1</v>
      </c>
      <c r="CD80" s="8"/>
      <c r="CE80" s="2"/>
      <c r="CF80" s="2">
        <f ca="1">IF(Table1[[#This Row],[net worth]]&gt;CG79,Table1[[#This Row],[age]],0)</f>
        <v>28</v>
      </c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4:98">
      <c r="D81">
        <f t="shared" ca="1" si="31"/>
        <v>1</v>
      </c>
      <c r="E81" t="str">
        <f t="shared" ca="1" si="32"/>
        <v>men</v>
      </c>
      <c r="F81">
        <f t="shared" ca="1" si="33"/>
        <v>31</v>
      </c>
      <c r="G81">
        <f t="shared" ca="1" si="34"/>
        <v>2</v>
      </c>
      <c r="H81" t="str">
        <f t="shared" ca="1" si="35"/>
        <v>construction</v>
      </c>
      <c r="I81">
        <f t="shared" ca="1" si="36"/>
        <v>5</v>
      </c>
      <c r="J81" t="str">
        <f t="shared" ca="1" si="37"/>
        <v>other</v>
      </c>
      <c r="K81">
        <f t="shared" ca="1" si="38"/>
        <v>1</v>
      </c>
      <c r="L81">
        <f t="shared" ca="1" si="39"/>
        <v>2</v>
      </c>
      <c r="M81">
        <f t="shared" ca="1" si="40"/>
        <v>452863</v>
      </c>
      <c r="N81">
        <f t="shared" ca="1" si="41"/>
        <v>5</v>
      </c>
      <c r="O81" t="str">
        <f t="shared" ca="1" si="42"/>
        <v>srikakulam</v>
      </c>
      <c r="P81">
        <f t="shared" ca="1" si="24"/>
        <v>1358589</v>
      </c>
      <c r="Q81">
        <f t="shared" ca="1" si="43"/>
        <v>618007.66090008314</v>
      </c>
      <c r="R81">
        <f t="shared" ca="1" si="25"/>
        <v>810724.1428039507</v>
      </c>
      <c r="S81">
        <f t="shared" ca="1" si="44"/>
        <v>86244</v>
      </c>
      <c r="T81">
        <f t="shared" ca="1" si="26"/>
        <v>115484.82330844372</v>
      </c>
      <c r="U81">
        <f t="shared" ca="1" si="27"/>
        <v>597856.58523810073</v>
      </c>
      <c r="V81">
        <f t="shared" ca="1" si="28"/>
        <v>2767169.7280420512</v>
      </c>
      <c r="W81">
        <f t="shared" ca="1" si="29"/>
        <v>1514975.8037040338</v>
      </c>
      <c r="X81">
        <f t="shared" ca="1" si="30"/>
        <v>1252193.9243380174</v>
      </c>
      <c r="Y81" s="2"/>
      <c r="Z81" s="7">
        <f ca="1">IF(Table1[[#This Row],[gender]]="men",1,0)</f>
        <v>1</v>
      </c>
      <c r="AA81" s="2">
        <f ca="1">IF(Table1[[#This Row],[gender]]="women",1,0)</f>
        <v>0</v>
      </c>
      <c r="AB81" s="2"/>
      <c r="AC81" s="2"/>
      <c r="AD81" s="8"/>
      <c r="AF81" s="7">
        <f ca="1">IF(Table1[[#This Row],[felid of work]]= "teaching",1,0)</f>
        <v>0</v>
      </c>
      <c r="AG81" s="2">
        <f ca="1">IF(Table1[[#This Row],[felid of work]]="agriculture",1,0)</f>
        <v>0</v>
      </c>
      <c r="AH81" s="12">
        <f ca="1">IF(Table1[[#This Row],[felid of work]]="general work",1,0)</f>
        <v>0</v>
      </c>
      <c r="AI81" s="12">
        <f ca="1">IF(Table1[[#This Row],[felid of work]]="construction",1,0)</f>
        <v>1</v>
      </c>
      <c r="AJ81" s="2">
        <f ca="1">IF(Table1[[#This Row],[felid of work]]="health",1,0)</f>
        <v>0</v>
      </c>
      <c r="AK81" s="2"/>
      <c r="AL81" s="2"/>
      <c r="AM81" s="2"/>
      <c r="AN81" s="2"/>
      <c r="AO81" s="2">
        <f ca="1">IF(Table1[[#This Row],[felid of work]]="it",1,0)</f>
        <v>0</v>
      </c>
      <c r="AP81" s="2"/>
      <c r="AQ81" s="2"/>
      <c r="AR81" s="2"/>
      <c r="AS81" s="2"/>
      <c r="AT81" s="2"/>
      <c r="AU81" s="2"/>
      <c r="AV81" s="8"/>
      <c r="AW81" s="2"/>
      <c r="AX81" s="21">
        <f t="shared" ca="1" si="45"/>
        <v>405362.07140197535</v>
      </c>
      <c r="AY81" s="2"/>
      <c r="AZ81" s="7">
        <f ca="1">IF(Table1[[#This Row],[value of the debts]]&gt;$BA$6,1,0)</f>
        <v>1</v>
      </c>
      <c r="BA81" s="2"/>
      <c r="BB81" s="2"/>
      <c r="BC81" s="8"/>
      <c r="BD81" s="24">
        <f ca="1">Table1[[#This Row],[mortage left]]/Table1[[#This Row],[value of house]]</f>
        <v>0.45488934541651899</v>
      </c>
      <c r="BE81" s="2">
        <f t="shared" ca="1" si="46"/>
        <v>0</v>
      </c>
      <c r="BF81" s="2"/>
      <c r="BG81" s="2"/>
      <c r="BH81" s="7">
        <f ca="1">IF(Table1[[#This Row],[area]]="america",Table1[[#This Row],[income]],0)</f>
        <v>0</v>
      </c>
      <c r="BI81" s="2">
        <f ca="1">IF(Table1[[#This Row],[area]]="anathapur",Table1[[#This Row],[income]],0)</f>
        <v>0</v>
      </c>
      <c r="BJ81" s="2">
        <f ca="1">IF(Table1[[#This Row],[area]]="banglore",Table1[[#This Row],[income]],0)</f>
        <v>0</v>
      </c>
      <c r="BK81" s="2">
        <f ca="1">IF(Table1[[#This Row],[area]]="chennai",Table1[[#This Row],[income]],0)</f>
        <v>0</v>
      </c>
      <c r="BL81" s="2">
        <f ca="1">IF(Table1[[#This Row],[area]]="china",Table1[[#This Row],[income]],0)</f>
        <v>0</v>
      </c>
      <c r="BM81" s="2">
        <f ca="1">IF(Table1[[#This Row],[area]]="eluru",Table1[[#This Row],[income]],0)</f>
        <v>0</v>
      </c>
      <c r="BN81" s="2">
        <f ca="1">IF(Table1[[#This Row],[area]]="hanuman junction",Table1[[#This Row],[income]],0)</f>
        <v>0</v>
      </c>
      <c r="BO81" s="2">
        <f ca="1">IF(Table1[[#This Row],[area]]="hyderabad",Table1[[#This Row],[income]],0)</f>
        <v>0</v>
      </c>
      <c r="BP81" s="2">
        <f ca="1">IF(Table1[[#This Row],[area]]="japan",Table1[[#This Row],[income]],0)</f>
        <v>0</v>
      </c>
      <c r="BQ81" s="2">
        <f ca="1">IF(Table1[[#This Row],[area]]="srikakulam",Table1[[#This Row],[income]],0)</f>
        <v>452863</v>
      </c>
      <c r="BR81" s="2">
        <f ca="1">IF(Table1[[#This Row],[area]]="tirupathi",Table1[[#This Row],[income]],0)</f>
        <v>0</v>
      </c>
      <c r="BS81" s="2">
        <f ca="1">IF(Table1[[#This Row],[area]]="vijayawada",Table1[[#This Row],[income]],0)</f>
        <v>0</v>
      </c>
      <c r="BT81" s="8">
        <f ca="1">IF(Table1[[#This Row],[area]]="vizag",Table1[[#This Row],[income]],0)</f>
        <v>0</v>
      </c>
      <c r="BU81" s="2"/>
      <c r="BV81" s="7">
        <f ca="1">IF(Table1[[#This Row],[felid of work]]="teaching",Table1[[#This Row],[income]],0)</f>
        <v>0</v>
      </c>
      <c r="BW81" s="2">
        <f ca="1">IF(Table1[[#This Row],[felid of work]]="construction",Table1[[#This Row],[income]],0)</f>
        <v>452863</v>
      </c>
      <c r="BX81" s="2">
        <f ca="1">IF(Table1[[#This Row],[felid of work]]="general work",Table1[[#This Row],[income]],0)</f>
        <v>0</v>
      </c>
      <c r="BY81" s="2">
        <f ca="1">IF(Table1[[#This Row],[felid of work]]="health",Table1[[#This Row],[income]],0)</f>
        <v>0</v>
      </c>
      <c r="BZ81" s="2">
        <f ca="1">IF(Table1[[#This Row],[felid of work]]="agriculture",Table1[[#This Row],[income]],0)</f>
        <v>0</v>
      </c>
      <c r="CA81" s="8">
        <f ca="1">IF(Table1[[#This Row],[felid of work]]="it",Table1[[#This Row],[income]],0)</f>
        <v>0</v>
      </c>
      <c r="CB81" s="2"/>
      <c r="CC81" s="7">
        <f t="shared" ca="1" si="47"/>
        <v>1</v>
      </c>
      <c r="CD81" s="8"/>
      <c r="CE81" s="2"/>
      <c r="CF81" s="2">
        <f ca="1">IF(Table1[[#This Row],[net worth]]&gt;CG80,Table1[[#This Row],[age]],0)</f>
        <v>31</v>
      </c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4:98">
      <c r="D82">
        <f t="shared" ca="1" si="31"/>
        <v>1</v>
      </c>
      <c r="E82" t="str">
        <f t="shared" ca="1" si="32"/>
        <v>men</v>
      </c>
      <c r="F82">
        <f t="shared" ca="1" si="33"/>
        <v>28</v>
      </c>
      <c r="G82">
        <f t="shared" ca="1" si="34"/>
        <v>6</v>
      </c>
      <c r="H82" t="str">
        <f t="shared" ca="1" si="35"/>
        <v>agriculture</v>
      </c>
      <c r="I82">
        <f t="shared" ca="1" si="36"/>
        <v>5</v>
      </c>
      <c r="J82" t="str">
        <f t="shared" ca="1" si="37"/>
        <v>other</v>
      </c>
      <c r="K82">
        <f t="shared" ca="1" si="38"/>
        <v>3</v>
      </c>
      <c r="L82">
        <f t="shared" ca="1" si="39"/>
        <v>1</v>
      </c>
      <c r="M82">
        <f t="shared" ca="1" si="40"/>
        <v>557384</v>
      </c>
      <c r="N82">
        <f t="shared" ca="1" si="41"/>
        <v>5</v>
      </c>
      <c r="O82" t="str">
        <f t="shared" ca="1" si="42"/>
        <v>srikakulam</v>
      </c>
      <c r="P82">
        <f t="shared" ca="1" si="24"/>
        <v>2229536</v>
      </c>
      <c r="Q82">
        <f t="shared" ca="1" si="43"/>
        <v>1552371.525076587</v>
      </c>
      <c r="R82">
        <f t="shared" ca="1" si="25"/>
        <v>260857.5046265907</v>
      </c>
      <c r="S82">
        <f t="shared" ca="1" si="44"/>
        <v>229731</v>
      </c>
      <c r="T82">
        <f t="shared" ca="1" si="26"/>
        <v>79112.148901129083</v>
      </c>
      <c r="U82">
        <f t="shared" ca="1" si="27"/>
        <v>659722.23061164457</v>
      </c>
      <c r="V82">
        <f t="shared" ca="1" si="28"/>
        <v>3150115.7352382354</v>
      </c>
      <c r="W82">
        <f t="shared" ca="1" si="29"/>
        <v>2042960.0297031777</v>
      </c>
      <c r="X82">
        <f t="shared" ca="1" si="30"/>
        <v>1107155.7055350577</v>
      </c>
      <c r="Y82" s="2"/>
      <c r="Z82" s="7">
        <f ca="1">IF(Table1[[#This Row],[gender]]="men",1,0)</f>
        <v>1</v>
      </c>
      <c r="AA82" s="2">
        <f ca="1">IF(Table1[[#This Row],[gender]]="women",1,0)</f>
        <v>0</v>
      </c>
      <c r="AB82" s="2"/>
      <c r="AC82" s="2"/>
      <c r="AD82" s="8"/>
      <c r="AF82" s="7">
        <f ca="1">IF(Table1[[#This Row],[felid of work]]= "teaching",1,0)</f>
        <v>0</v>
      </c>
      <c r="AG82" s="2">
        <f ca="1">IF(Table1[[#This Row],[felid of work]]="agriculture",1,0)</f>
        <v>1</v>
      </c>
      <c r="AH82" s="12">
        <f ca="1">IF(Table1[[#This Row],[felid of work]]="general work",1,0)</f>
        <v>0</v>
      </c>
      <c r="AI82" s="12">
        <f ca="1">IF(Table1[[#This Row],[felid of work]]="construction",1,0)</f>
        <v>0</v>
      </c>
      <c r="AJ82" s="2">
        <f ca="1">IF(Table1[[#This Row],[felid of work]]="health",1,0)</f>
        <v>0</v>
      </c>
      <c r="AK82" s="2"/>
      <c r="AL82" s="2"/>
      <c r="AM82" s="2"/>
      <c r="AN82" s="2"/>
      <c r="AO82" s="2">
        <f ca="1">IF(Table1[[#This Row],[felid of work]]="it",1,0)</f>
        <v>0</v>
      </c>
      <c r="AP82" s="2"/>
      <c r="AQ82" s="2"/>
      <c r="AR82" s="2"/>
      <c r="AS82" s="2"/>
      <c r="AT82" s="2"/>
      <c r="AU82" s="2"/>
      <c r="AV82" s="8"/>
      <c r="AW82" s="2"/>
      <c r="AX82" s="21">
        <f t="shared" ca="1" si="45"/>
        <v>260857.5046265907</v>
      </c>
      <c r="AY82" s="2"/>
      <c r="AZ82" s="7">
        <f ca="1">IF(Table1[[#This Row],[value of the debts]]&gt;$BA$6,1,0)</f>
        <v>1</v>
      </c>
      <c r="BA82" s="2"/>
      <c r="BB82" s="2"/>
      <c r="BC82" s="8"/>
      <c r="BD82" s="24">
        <f ca="1">Table1[[#This Row],[mortage left]]/Table1[[#This Row],[value of house]]</f>
        <v>0.696275604016525</v>
      </c>
      <c r="BE82" s="2">
        <f t="shared" ca="1" si="46"/>
        <v>0</v>
      </c>
      <c r="BF82" s="2"/>
      <c r="BG82" s="2"/>
      <c r="BH82" s="7">
        <f ca="1">IF(Table1[[#This Row],[area]]="america",Table1[[#This Row],[income]],0)</f>
        <v>0</v>
      </c>
      <c r="BI82" s="2">
        <f ca="1">IF(Table1[[#This Row],[area]]="anathapur",Table1[[#This Row],[income]],0)</f>
        <v>0</v>
      </c>
      <c r="BJ82" s="2">
        <f ca="1">IF(Table1[[#This Row],[area]]="banglore",Table1[[#This Row],[income]],0)</f>
        <v>0</v>
      </c>
      <c r="BK82" s="2">
        <f ca="1">IF(Table1[[#This Row],[area]]="chennai",Table1[[#This Row],[income]],0)</f>
        <v>0</v>
      </c>
      <c r="BL82" s="2">
        <f ca="1">IF(Table1[[#This Row],[area]]="china",Table1[[#This Row],[income]],0)</f>
        <v>0</v>
      </c>
      <c r="BM82" s="2">
        <f ca="1">IF(Table1[[#This Row],[area]]="eluru",Table1[[#This Row],[income]],0)</f>
        <v>0</v>
      </c>
      <c r="BN82" s="2">
        <f ca="1">IF(Table1[[#This Row],[area]]="hanuman junction",Table1[[#This Row],[income]],0)</f>
        <v>0</v>
      </c>
      <c r="BO82" s="2">
        <f ca="1">IF(Table1[[#This Row],[area]]="hyderabad",Table1[[#This Row],[income]],0)</f>
        <v>0</v>
      </c>
      <c r="BP82" s="2">
        <f ca="1">IF(Table1[[#This Row],[area]]="japan",Table1[[#This Row],[income]],0)</f>
        <v>0</v>
      </c>
      <c r="BQ82" s="2">
        <f ca="1">IF(Table1[[#This Row],[area]]="srikakulam",Table1[[#This Row],[income]],0)</f>
        <v>557384</v>
      </c>
      <c r="BR82" s="2">
        <f ca="1">IF(Table1[[#This Row],[area]]="tirupathi",Table1[[#This Row],[income]],0)</f>
        <v>0</v>
      </c>
      <c r="BS82" s="2">
        <f ca="1">IF(Table1[[#This Row],[area]]="vijayawada",Table1[[#This Row],[income]],0)</f>
        <v>0</v>
      </c>
      <c r="BT82" s="8">
        <f ca="1">IF(Table1[[#This Row],[area]]="vizag",Table1[[#This Row],[income]],0)</f>
        <v>0</v>
      </c>
      <c r="BU82" s="2"/>
      <c r="BV82" s="7">
        <f ca="1">IF(Table1[[#This Row],[felid of work]]="teaching",Table1[[#This Row],[income]],0)</f>
        <v>0</v>
      </c>
      <c r="BW82" s="2">
        <f ca="1">IF(Table1[[#This Row],[felid of work]]="construction",Table1[[#This Row],[income]],0)</f>
        <v>0</v>
      </c>
      <c r="BX82" s="2">
        <f ca="1">IF(Table1[[#This Row],[felid of work]]="general work",Table1[[#This Row],[income]],0)</f>
        <v>0</v>
      </c>
      <c r="BY82" s="2">
        <f ca="1">IF(Table1[[#This Row],[felid of work]]="health",Table1[[#This Row],[income]],0)</f>
        <v>0</v>
      </c>
      <c r="BZ82" s="2">
        <f ca="1">IF(Table1[[#This Row],[felid of work]]="agriculture",Table1[[#This Row],[income]],0)</f>
        <v>557384</v>
      </c>
      <c r="CA82" s="8">
        <f ca="1">IF(Table1[[#This Row],[felid of work]]="it",Table1[[#This Row],[income]],0)</f>
        <v>0</v>
      </c>
      <c r="CB82" s="2"/>
      <c r="CC82" s="7">
        <f t="shared" ca="1" si="47"/>
        <v>1</v>
      </c>
      <c r="CD82" s="8"/>
      <c r="CE82" s="2"/>
      <c r="CF82" s="2">
        <f ca="1">IF(Table1[[#This Row],[net worth]]&gt;CG81,Table1[[#This Row],[age]],0)</f>
        <v>28</v>
      </c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4:98">
      <c r="D83">
        <f t="shared" ca="1" si="31"/>
        <v>2</v>
      </c>
      <c r="E83" t="str">
        <f t="shared" ca="1" si="32"/>
        <v>women</v>
      </c>
      <c r="F83">
        <f t="shared" ca="1" si="33"/>
        <v>35</v>
      </c>
      <c r="G83">
        <f t="shared" ca="1" si="34"/>
        <v>3</v>
      </c>
      <c r="H83" t="str">
        <f t="shared" ca="1" si="35"/>
        <v>teaching</v>
      </c>
      <c r="I83">
        <f t="shared" ca="1" si="36"/>
        <v>3</v>
      </c>
      <c r="J83" t="str">
        <f t="shared" ca="1" si="37"/>
        <v>university</v>
      </c>
      <c r="K83">
        <f t="shared" ca="1" si="38"/>
        <v>1</v>
      </c>
      <c r="L83">
        <f t="shared" ca="1" si="39"/>
        <v>1</v>
      </c>
      <c r="M83">
        <f t="shared" ca="1" si="40"/>
        <v>265014</v>
      </c>
      <c r="N83">
        <f t="shared" ca="1" si="41"/>
        <v>1</v>
      </c>
      <c r="O83" t="str">
        <f t="shared" ca="1" si="42"/>
        <v>eluru</v>
      </c>
      <c r="P83">
        <f t="shared" ca="1" si="24"/>
        <v>1325070</v>
      </c>
      <c r="Q83">
        <f t="shared" ca="1" si="43"/>
        <v>26160.233926155313</v>
      </c>
      <c r="R83">
        <f t="shared" ca="1" si="25"/>
        <v>53326.180544593284</v>
      </c>
      <c r="S83">
        <f t="shared" ca="1" si="44"/>
        <v>41257</v>
      </c>
      <c r="T83">
        <f t="shared" ca="1" si="26"/>
        <v>478691.51103929523</v>
      </c>
      <c r="U83">
        <f t="shared" ca="1" si="27"/>
        <v>141538.59023045172</v>
      </c>
      <c r="V83">
        <f t="shared" ca="1" si="28"/>
        <v>1519934.770775045</v>
      </c>
      <c r="W83">
        <f t="shared" ca="1" si="29"/>
        <v>120743.4144707486</v>
      </c>
      <c r="X83">
        <f t="shared" ca="1" si="30"/>
        <v>1399191.3563042965</v>
      </c>
      <c r="Y83" s="2"/>
      <c r="Z83" s="7">
        <f ca="1">IF(Table1[[#This Row],[gender]]="men",1,0)</f>
        <v>0</v>
      </c>
      <c r="AA83" s="2">
        <f ca="1">IF(Table1[[#This Row],[gender]]="women",1,0)</f>
        <v>1</v>
      </c>
      <c r="AB83" s="2"/>
      <c r="AC83" s="2"/>
      <c r="AD83" s="8"/>
      <c r="AF83" s="7">
        <f ca="1">IF(Table1[[#This Row],[felid of work]]= "teaching",1,0)</f>
        <v>1</v>
      </c>
      <c r="AG83" s="2">
        <f ca="1">IF(Table1[[#This Row],[felid of work]]="agriculture",1,0)</f>
        <v>0</v>
      </c>
      <c r="AH83" s="12">
        <f ca="1">IF(Table1[[#This Row],[felid of work]]="general work",1,0)</f>
        <v>0</v>
      </c>
      <c r="AI83" s="12">
        <f ca="1">IF(Table1[[#This Row],[felid of work]]="construction",1,0)</f>
        <v>0</v>
      </c>
      <c r="AJ83" s="2">
        <f ca="1">IF(Table1[[#This Row],[felid of work]]="health",1,0)</f>
        <v>0</v>
      </c>
      <c r="AK83" s="2"/>
      <c r="AL83" s="2"/>
      <c r="AM83" s="2"/>
      <c r="AN83" s="2"/>
      <c r="AO83" s="2">
        <f ca="1">IF(Table1[[#This Row],[felid of work]]="it",1,0)</f>
        <v>0</v>
      </c>
      <c r="AP83" s="2"/>
      <c r="AQ83" s="2"/>
      <c r="AR83" s="2"/>
      <c r="AS83" s="2"/>
      <c r="AT83" s="2"/>
      <c r="AU83" s="2"/>
      <c r="AV83" s="8"/>
      <c r="AW83" s="2"/>
      <c r="AX83" s="21">
        <f t="shared" ca="1" si="45"/>
        <v>53326.180544593284</v>
      </c>
      <c r="AY83" s="2"/>
      <c r="AZ83" s="7">
        <f ca="1">IF(Table1[[#This Row],[value of the debts]]&gt;$BA$6,1,0)</f>
        <v>1</v>
      </c>
      <c r="BA83" s="2"/>
      <c r="BB83" s="2"/>
      <c r="BC83" s="8"/>
      <c r="BD83" s="24">
        <f ca="1">Table1[[#This Row],[mortage left]]/Table1[[#This Row],[value of house]]</f>
        <v>1.9742529772883932E-2</v>
      </c>
      <c r="BE83" s="2">
        <f t="shared" ca="1" si="46"/>
        <v>1</v>
      </c>
      <c r="BF83" s="2"/>
      <c r="BG83" s="2"/>
      <c r="BH83" s="7">
        <f ca="1">IF(Table1[[#This Row],[area]]="america",Table1[[#This Row],[income]],0)</f>
        <v>0</v>
      </c>
      <c r="BI83" s="2">
        <f ca="1">IF(Table1[[#This Row],[area]]="anathapur",Table1[[#This Row],[income]],0)</f>
        <v>0</v>
      </c>
      <c r="BJ83" s="2">
        <f ca="1">IF(Table1[[#This Row],[area]]="banglore",Table1[[#This Row],[income]],0)</f>
        <v>0</v>
      </c>
      <c r="BK83" s="2">
        <f ca="1">IF(Table1[[#This Row],[area]]="chennai",Table1[[#This Row],[income]],0)</f>
        <v>0</v>
      </c>
      <c r="BL83" s="2">
        <f ca="1">IF(Table1[[#This Row],[area]]="china",Table1[[#This Row],[income]],0)</f>
        <v>0</v>
      </c>
      <c r="BM83" s="2">
        <f ca="1">IF(Table1[[#This Row],[area]]="eluru",Table1[[#This Row],[income]],0)</f>
        <v>265014</v>
      </c>
      <c r="BN83" s="2">
        <f ca="1">IF(Table1[[#This Row],[area]]="hanuman junction",Table1[[#This Row],[income]],0)</f>
        <v>0</v>
      </c>
      <c r="BO83" s="2">
        <f ca="1">IF(Table1[[#This Row],[area]]="hyderabad",Table1[[#This Row],[income]],0)</f>
        <v>0</v>
      </c>
      <c r="BP83" s="2">
        <f ca="1">IF(Table1[[#This Row],[area]]="japan",Table1[[#This Row],[income]],0)</f>
        <v>0</v>
      </c>
      <c r="BQ83" s="2">
        <f ca="1">IF(Table1[[#This Row],[area]]="srikakulam",Table1[[#This Row],[income]],0)</f>
        <v>0</v>
      </c>
      <c r="BR83" s="2">
        <f ca="1">IF(Table1[[#This Row],[area]]="tirupathi",Table1[[#This Row],[income]],0)</f>
        <v>0</v>
      </c>
      <c r="BS83" s="2">
        <f ca="1">IF(Table1[[#This Row],[area]]="vijayawada",Table1[[#This Row],[income]],0)</f>
        <v>0</v>
      </c>
      <c r="BT83" s="8">
        <f ca="1">IF(Table1[[#This Row],[area]]="vizag",Table1[[#This Row],[income]],0)</f>
        <v>0</v>
      </c>
      <c r="BU83" s="2"/>
      <c r="BV83" s="7">
        <f ca="1">IF(Table1[[#This Row],[felid of work]]="teaching",Table1[[#This Row],[income]],0)</f>
        <v>265014</v>
      </c>
      <c r="BW83" s="2">
        <f ca="1">IF(Table1[[#This Row],[felid of work]]="construction",Table1[[#This Row],[income]],0)</f>
        <v>0</v>
      </c>
      <c r="BX83" s="2">
        <f ca="1">IF(Table1[[#This Row],[felid of work]]="general work",Table1[[#This Row],[income]],0)</f>
        <v>0</v>
      </c>
      <c r="BY83" s="2">
        <f ca="1">IF(Table1[[#This Row],[felid of work]]="health",Table1[[#This Row],[income]],0)</f>
        <v>0</v>
      </c>
      <c r="BZ83" s="2">
        <f ca="1">IF(Table1[[#This Row],[felid of work]]="agriculture",Table1[[#This Row],[income]],0)</f>
        <v>0</v>
      </c>
      <c r="CA83" s="8">
        <f ca="1">IF(Table1[[#This Row],[felid of work]]="it",Table1[[#This Row],[income]],0)</f>
        <v>0</v>
      </c>
      <c r="CB83" s="2"/>
      <c r="CC83" s="7">
        <f t="shared" ca="1" si="47"/>
        <v>0</v>
      </c>
      <c r="CD83" s="8"/>
      <c r="CE83" s="2"/>
      <c r="CF83" s="2">
        <f ca="1">IF(Table1[[#This Row],[net worth]]&gt;CG82,Table1[[#This Row],[age]],0)</f>
        <v>35</v>
      </c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4:98">
      <c r="D84">
        <f t="shared" ca="1" si="31"/>
        <v>2</v>
      </c>
      <c r="E84" t="str">
        <f t="shared" ca="1" si="32"/>
        <v>women</v>
      </c>
      <c r="F84">
        <f t="shared" ca="1" si="33"/>
        <v>29</v>
      </c>
      <c r="G84">
        <f t="shared" ca="1" si="34"/>
        <v>3</v>
      </c>
      <c r="H84" t="str">
        <f t="shared" ca="1" si="35"/>
        <v>teaching</v>
      </c>
      <c r="I84">
        <f t="shared" ca="1" si="36"/>
        <v>2</v>
      </c>
      <c r="J84" t="str">
        <f t="shared" ca="1" si="37"/>
        <v>college</v>
      </c>
      <c r="K84">
        <f t="shared" ca="1" si="38"/>
        <v>1</v>
      </c>
      <c r="L84">
        <f t="shared" ca="1" si="39"/>
        <v>1</v>
      </c>
      <c r="M84">
        <f t="shared" ca="1" si="40"/>
        <v>586351</v>
      </c>
      <c r="N84">
        <f t="shared" ca="1" si="41"/>
        <v>4</v>
      </c>
      <c r="O84" t="str">
        <f t="shared" ca="1" si="42"/>
        <v>vizag</v>
      </c>
      <c r="P84">
        <f t="shared" ref="P84:P147" ca="1" si="48">M84*RANDBETWEEN(3,6)</f>
        <v>1759053</v>
      </c>
      <c r="Q84">
        <f t="shared" ca="1" si="43"/>
        <v>1235750.8932108833</v>
      </c>
      <c r="R84">
        <f t="shared" ref="R84:R147" ca="1" si="49">L84*RAND()*M84</f>
        <v>423196.26197182632</v>
      </c>
      <c r="S84">
        <f t="shared" ca="1" si="44"/>
        <v>128023</v>
      </c>
      <c r="T84">
        <f t="shared" ref="T84:T147" ca="1" si="50">RAND()*M84*2</f>
        <v>84361.637158096826</v>
      </c>
      <c r="U84">
        <f t="shared" ref="U84:U147" ca="1" si="51">RAND()*M84*1.5</f>
        <v>78478.57017891077</v>
      </c>
      <c r="V84">
        <f t="shared" ref="V84:V147" ca="1" si="52">P84+R84+U84</f>
        <v>2260727.8321507368</v>
      </c>
      <c r="W84">
        <f t="shared" ref="W84:W147" ca="1" si="53">Q84+R84+S84</f>
        <v>1786970.1551827095</v>
      </c>
      <c r="X84">
        <f t="shared" ref="X84:X147" ca="1" si="54">V84-W84</f>
        <v>473757.67696802737</v>
      </c>
      <c r="Y84" s="2"/>
      <c r="Z84" s="7">
        <f ca="1">IF(Table1[[#This Row],[gender]]="men",1,0)</f>
        <v>0</v>
      </c>
      <c r="AA84" s="2">
        <f ca="1">IF(Table1[[#This Row],[gender]]="women",1,0)</f>
        <v>1</v>
      </c>
      <c r="AB84" s="2"/>
      <c r="AC84" s="2"/>
      <c r="AD84" s="8"/>
      <c r="AF84" s="7">
        <f ca="1">IF(Table1[[#This Row],[felid of work]]= "teaching",1,0)</f>
        <v>1</v>
      </c>
      <c r="AG84" s="2">
        <f ca="1">IF(Table1[[#This Row],[felid of work]]="agriculture",1,0)</f>
        <v>0</v>
      </c>
      <c r="AH84" s="12">
        <f ca="1">IF(Table1[[#This Row],[felid of work]]="general work",1,0)</f>
        <v>0</v>
      </c>
      <c r="AI84" s="12">
        <f ca="1">IF(Table1[[#This Row],[felid of work]]="construction",1,0)</f>
        <v>0</v>
      </c>
      <c r="AJ84" s="2">
        <f ca="1">IF(Table1[[#This Row],[felid of work]]="health",1,0)</f>
        <v>0</v>
      </c>
      <c r="AK84" s="2"/>
      <c r="AL84" s="2"/>
      <c r="AM84" s="2"/>
      <c r="AN84" s="2"/>
      <c r="AO84" s="2">
        <f ca="1">IF(Table1[[#This Row],[felid of work]]="it",1,0)</f>
        <v>0</v>
      </c>
      <c r="AP84" s="2"/>
      <c r="AQ84" s="2"/>
      <c r="AR84" s="2"/>
      <c r="AS84" s="2"/>
      <c r="AT84" s="2"/>
      <c r="AU84" s="2"/>
      <c r="AV84" s="8"/>
      <c r="AW84" s="2"/>
      <c r="AX84" s="21">
        <f t="shared" ca="1" si="45"/>
        <v>423196.26197182632</v>
      </c>
      <c r="AY84" s="2"/>
      <c r="AZ84" s="7">
        <f ca="1">IF(Table1[[#This Row],[value of the debts]]&gt;$BA$6,1,0)</f>
        <v>1</v>
      </c>
      <c r="BA84" s="2"/>
      <c r="BB84" s="2"/>
      <c r="BC84" s="8"/>
      <c r="BD84" s="24">
        <f ca="1">Table1[[#This Row],[mortage left]]/Table1[[#This Row],[value of house]]</f>
        <v>0.70250918716541411</v>
      </c>
      <c r="BE84" s="2">
        <f t="shared" ca="1" si="46"/>
        <v>0</v>
      </c>
      <c r="BF84" s="2"/>
      <c r="BG84" s="2"/>
      <c r="BH84" s="7">
        <f ca="1">IF(Table1[[#This Row],[area]]="america",Table1[[#This Row],[income]],0)</f>
        <v>0</v>
      </c>
      <c r="BI84" s="2">
        <f ca="1">IF(Table1[[#This Row],[area]]="anathapur",Table1[[#This Row],[income]],0)</f>
        <v>0</v>
      </c>
      <c r="BJ84" s="2">
        <f ca="1">IF(Table1[[#This Row],[area]]="banglore",Table1[[#This Row],[income]],0)</f>
        <v>0</v>
      </c>
      <c r="BK84" s="2">
        <f ca="1">IF(Table1[[#This Row],[area]]="chennai",Table1[[#This Row],[income]],0)</f>
        <v>0</v>
      </c>
      <c r="BL84" s="2">
        <f ca="1">IF(Table1[[#This Row],[area]]="china",Table1[[#This Row],[income]],0)</f>
        <v>0</v>
      </c>
      <c r="BM84" s="2">
        <f ca="1">IF(Table1[[#This Row],[area]]="eluru",Table1[[#This Row],[income]],0)</f>
        <v>0</v>
      </c>
      <c r="BN84" s="2">
        <f ca="1">IF(Table1[[#This Row],[area]]="hanuman junction",Table1[[#This Row],[income]],0)</f>
        <v>0</v>
      </c>
      <c r="BO84" s="2">
        <f ca="1">IF(Table1[[#This Row],[area]]="hyderabad",Table1[[#This Row],[income]],0)</f>
        <v>0</v>
      </c>
      <c r="BP84" s="2">
        <f ca="1">IF(Table1[[#This Row],[area]]="japan",Table1[[#This Row],[income]],0)</f>
        <v>0</v>
      </c>
      <c r="BQ84" s="2">
        <f ca="1">IF(Table1[[#This Row],[area]]="srikakulam",Table1[[#This Row],[income]],0)</f>
        <v>0</v>
      </c>
      <c r="BR84" s="2">
        <f ca="1">IF(Table1[[#This Row],[area]]="tirupathi",Table1[[#This Row],[income]],0)</f>
        <v>0</v>
      </c>
      <c r="BS84" s="2">
        <f ca="1">IF(Table1[[#This Row],[area]]="vijayawada",Table1[[#This Row],[income]],0)</f>
        <v>0</v>
      </c>
      <c r="BT84" s="8">
        <f ca="1">IF(Table1[[#This Row],[area]]="vizag",Table1[[#This Row],[income]],0)</f>
        <v>586351</v>
      </c>
      <c r="BU84" s="2"/>
      <c r="BV84" s="7">
        <f ca="1">IF(Table1[[#This Row],[felid of work]]="teaching",Table1[[#This Row],[income]],0)</f>
        <v>586351</v>
      </c>
      <c r="BW84" s="2">
        <f ca="1">IF(Table1[[#This Row],[felid of work]]="construction",Table1[[#This Row],[income]],0)</f>
        <v>0</v>
      </c>
      <c r="BX84" s="2">
        <f ca="1">IF(Table1[[#This Row],[felid of work]]="general work",Table1[[#This Row],[income]],0)</f>
        <v>0</v>
      </c>
      <c r="BY84" s="2">
        <f ca="1">IF(Table1[[#This Row],[felid of work]]="health",Table1[[#This Row],[income]],0)</f>
        <v>0</v>
      </c>
      <c r="BZ84" s="2">
        <f ca="1">IF(Table1[[#This Row],[felid of work]]="agriculture",Table1[[#This Row],[income]],0)</f>
        <v>0</v>
      </c>
      <c r="CA84" s="8">
        <f ca="1">IF(Table1[[#This Row],[felid of work]]="it",Table1[[#This Row],[income]],0)</f>
        <v>0</v>
      </c>
      <c r="CB84" s="2"/>
      <c r="CC84" s="7">
        <f t="shared" ca="1" si="47"/>
        <v>1</v>
      </c>
      <c r="CD84" s="8"/>
      <c r="CE84" s="2"/>
      <c r="CF84" s="2">
        <f ca="1">IF(Table1[[#This Row],[net worth]]&gt;CG83,Table1[[#This Row],[age]],0)</f>
        <v>29</v>
      </c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4:98">
      <c r="D85">
        <f t="shared" ca="1" si="31"/>
        <v>1</v>
      </c>
      <c r="E85" t="str">
        <f t="shared" ca="1" si="32"/>
        <v>men</v>
      </c>
      <c r="F85">
        <f t="shared" ca="1" si="33"/>
        <v>36</v>
      </c>
      <c r="G85">
        <f t="shared" ca="1" si="34"/>
        <v>5</v>
      </c>
      <c r="H85" t="str">
        <f t="shared" ca="1" si="35"/>
        <v>general work</v>
      </c>
      <c r="I85">
        <f t="shared" ca="1" si="36"/>
        <v>3</v>
      </c>
      <c r="J85" t="str">
        <f t="shared" ca="1" si="37"/>
        <v>university</v>
      </c>
      <c r="K85">
        <f t="shared" ca="1" si="38"/>
        <v>2</v>
      </c>
      <c r="L85">
        <f t="shared" ca="1" si="39"/>
        <v>2</v>
      </c>
      <c r="M85">
        <f t="shared" ca="1" si="40"/>
        <v>442201</v>
      </c>
      <c r="N85">
        <f t="shared" ca="1" si="41"/>
        <v>7</v>
      </c>
      <c r="O85" t="str">
        <f t="shared" ca="1" si="42"/>
        <v>anathapur</v>
      </c>
      <c r="P85">
        <f t="shared" ca="1" si="48"/>
        <v>1326603</v>
      </c>
      <c r="Q85">
        <f t="shared" ca="1" si="43"/>
        <v>1247303.0124446957</v>
      </c>
      <c r="R85">
        <f t="shared" ca="1" si="49"/>
        <v>238943.87322735428</v>
      </c>
      <c r="S85">
        <f t="shared" ca="1" si="44"/>
        <v>212700</v>
      </c>
      <c r="T85">
        <f t="shared" ca="1" si="50"/>
        <v>473494.88368223287</v>
      </c>
      <c r="U85">
        <f t="shared" ca="1" si="51"/>
        <v>435734.52541539399</v>
      </c>
      <c r="V85">
        <f t="shared" ca="1" si="52"/>
        <v>2001281.3986427484</v>
      </c>
      <c r="W85">
        <f t="shared" ca="1" si="53"/>
        <v>1698946.8856720501</v>
      </c>
      <c r="X85">
        <f t="shared" ca="1" si="54"/>
        <v>302334.5129706983</v>
      </c>
      <c r="Y85" s="2"/>
      <c r="Z85" s="7">
        <f ca="1">IF(Table1[[#This Row],[gender]]="men",1,0)</f>
        <v>1</v>
      </c>
      <c r="AA85" s="2">
        <f ca="1">IF(Table1[[#This Row],[gender]]="women",1,0)</f>
        <v>0</v>
      </c>
      <c r="AB85" s="2"/>
      <c r="AC85" s="2"/>
      <c r="AD85" s="8"/>
      <c r="AF85" s="7">
        <f ca="1">IF(Table1[[#This Row],[felid of work]]= "teaching",1,0)</f>
        <v>0</v>
      </c>
      <c r="AG85" s="2">
        <f ca="1">IF(Table1[[#This Row],[felid of work]]="agriculture",1,0)</f>
        <v>0</v>
      </c>
      <c r="AH85" s="12">
        <f ca="1">IF(Table1[[#This Row],[felid of work]]="general work",1,0)</f>
        <v>1</v>
      </c>
      <c r="AI85" s="12">
        <f ca="1">IF(Table1[[#This Row],[felid of work]]="construction",1,0)</f>
        <v>0</v>
      </c>
      <c r="AJ85" s="2">
        <f ca="1">IF(Table1[[#This Row],[felid of work]]="health",1,0)</f>
        <v>0</v>
      </c>
      <c r="AK85" s="2"/>
      <c r="AL85" s="2"/>
      <c r="AM85" s="2"/>
      <c r="AN85" s="2"/>
      <c r="AO85" s="2">
        <f ca="1">IF(Table1[[#This Row],[felid of work]]="it",1,0)</f>
        <v>0</v>
      </c>
      <c r="AP85" s="2"/>
      <c r="AQ85" s="2"/>
      <c r="AR85" s="2"/>
      <c r="AS85" s="2"/>
      <c r="AT85" s="2"/>
      <c r="AU85" s="2"/>
      <c r="AV85" s="8"/>
      <c r="AW85" s="2"/>
      <c r="AX85" s="21">
        <f t="shared" ca="1" si="45"/>
        <v>119471.93661367714</v>
      </c>
      <c r="AY85" s="2"/>
      <c r="AZ85" s="7">
        <f ca="1">IF(Table1[[#This Row],[value of the debts]]&gt;$BA$6,1,0)</f>
        <v>1</v>
      </c>
      <c r="BA85" s="2"/>
      <c r="BB85" s="2"/>
      <c r="BC85" s="8"/>
      <c r="BD85" s="24">
        <f ca="1">Table1[[#This Row],[mortage left]]/Table1[[#This Row],[value of house]]</f>
        <v>0.9402232713514862</v>
      </c>
      <c r="BE85" s="2">
        <f t="shared" ca="1" si="46"/>
        <v>0</v>
      </c>
      <c r="BF85" s="2"/>
      <c r="BG85" s="2"/>
      <c r="BH85" s="7">
        <f ca="1">IF(Table1[[#This Row],[area]]="america",Table1[[#This Row],[income]],0)</f>
        <v>0</v>
      </c>
      <c r="BI85" s="2">
        <f ca="1">IF(Table1[[#This Row],[area]]="anathapur",Table1[[#This Row],[income]],0)</f>
        <v>442201</v>
      </c>
      <c r="BJ85" s="2">
        <f ca="1">IF(Table1[[#This Row],[area]]="banglore",Table1[[#This Row],[income]],0)</f>
        <v>0</v>
      </c>
      <c r="BK85" s="2">
        <f ca="1">IF(Table1[[#This Row],[area]]="chennai",Table1[[#This Row],[income]],0)</f>
        <v>0</v>
      </c>
      <c r="BL85" s="2">
        <f ca="1">IF(Table1[[#This Row],[area]]="china",Table1[[#This Row],[income]],0)</f>
        <v>0</v>
      </c>
      <c r="BM85" s="2">
        <f ca="1">IF(Table1[[#This Row],[area]]="eluru",Table1[[#This Row],[income]],0)</f>
        <v>0</v>
      </c>
      <c r="BN85" s="2">
        <f ca="1">IF(Table1[[#This Row],[area]]="hanuman junction",Table1[[#This Row],[income]],0)</f>
        <v>0</v>
      </c>
      <c r="BO85" s="2">
        <f ca="1">IF(Table1[[#This Row],[area]]="hyderabad",Table1[[#This Row],[income]],0)</f>
        <v>0</v>
      </c>
      <c r="BP85" s="2">
        <f ca="1">IF(Table1[[#This Row],[area]]="japan",Table1[[#This Row],[income]],0)</f>
        <v>0</v>
      </c>
      <c r="BQ85" s="2">
        <f ca="1">IF(Table1[[#This Row],[area]]="srikakulam",Table1[[#This Row],[income]],0)</f>
        <v>0</v>
      </c>
      <c r="BR85" s="2">
        <f ca="1">IF(Table1[[#This Row],[area]]="tirupathi",Table1[[#This Row],[income]],0)</f>
        <v>0</v>
      </c>
      <c r="BS85" s="2">
        <f ca="1">IF(Table1[[#This Row],[area]]="vijayawada",Table1[[#This Row],[income]],0)</f>
        <v>0</v>
      </c>
      <c r="BT85" s="8">
        <f ca="1">IF(Table1[[#This Row],[area]]="vizag",Table1[[#This Row],[income]],0)</f>
        <v>0</v>
      </c>
      <c r="BU85" s="2"/>
      <c r="BV85" s="7">
        <f ca="1">IF(Table1[[#This Row],[felid of work]]="teaching",Table1[[#This Row],[income]],0)</f>
        <v>0</v>
      </c>
      <c r="BW85" s="2">
        <f ca="1">IF(Table1[[#This Row],[felid of work]]="construction",Table1[[#This Row],[income]],0)</f>
        <v>0</v>
      </c>
      <c r="BX85" s="2">
        <f ca="1">IF(Table1[[#This Row],[felid of work]]="general work",Table1[[#This Row],[income]],0)</f>
        <v>442201</v>
      </c>
      <c r="BY85" s="2">
        <f ca="1">IF(Table1[[#This Row],[felid of work]]="health",Table1[[#This Row],[income]],0)</f>
        <v>0</v>
      </c>
      <c r="BZ85" s="2">
        <f ca="1">IF(Table1[[#This Row],[felid of work]]="agriculture",Table1[[#This Row],[income]],0)</f>
        <v>0</v>
      </c>
      <c r="CA85" s="8">
        <f ca="1">IF(Table1[[#This Row],[felid of work]]="it",Table1[[#This Row],[income]],0)</f>
        <v>0</v>
      </c>
      <c r="CB85" s="2"/>
      <c r="CC85" s="7">
        <f t="shared" ca="1" si="47"/>
        <v>1</v>
      </c>
      <c r="CD85" s="8"/>
      <c r="CE85" s="2"/>
      <c r="CF85" s="2">
        <f ca="1">IF(Table1[[#This Row],[net worth]]&gt;CG84,Table1[[#This Row],[age]],0)</f>
        <v>36</v>
      </c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4:98">
      <c r="D86">
        <f t="shared" ca="1" si="31"/>
        <v>1</v>
      </c>
      <c r="E86" t="str">
        <f t="shared" ca="1" si="32"/>
        <v>men</v>
      </c>
      <c r="F86">
        <f t="shared" ca="1" si="33"/>
        <v>25</v>
      </c>
      <c r="G86">
        <f t="shared" ca="1" si="34"/>
        <v>4</v>
      </c>
      <c r="H86" t="str">
        <f t="shared" ca="1" si="35"/>
        <v>it</v>
      </c>
      <c r="I86">
        <f t="shared" ca="1" si="36"/>
        <v>6</v>
      </c>
      <c r="J86" t="str">
        <f t="shared" ca="1" si="37"/>
        <v>other</v>
      </c>
      <c r="K86">
        <f t="shared" ca="1" si="38"/>
        <v>1</v>
      </c>
      <c r="L86">
        <f t="shared" ca="1" si="39"/>
        <v>2</v>
      </c>
      <c r="M86">
        <f t="shared" ca="1" si="40"/>
        <v>929953</v>
      </c>
      <c r="N86">
        <f t="shared" ca="1" si="41"/>
        <v>11</v>
      </c>
      <c r="O86" t="str">
        <f t="shared" ca="1" si="42"/>
        <v>america</v>
      </c>
      <c r="P86">
        <f t="shared" ca="1" si="48"/>
        <v>3719812</v>
      </c>
      <c r="Q86">
        <f t="shared" ca="1" si="43"/>
        <v>1463081.3023806468</v>
      </c>
      <c r="R86">
        <f t="shared" ca="1" si="49"/>
        <v>1785340.9156820055</v>
      </c>
      <c r="S86">
        <f t="shared" ca="1" si="44"/>
        <v>718856</v>
      </c>
      <c r="T86">
        <f t="shared" ca="1" si="50"/>
        <v>502118.07838858332</v>
      </c>
      <c r="U86">
        <f t="shared" ca="1" si="51"/>
        <v>1217645.3567651061</v>
      </c>
      <c r="V86">
        <f t="shared" ca="1" si="52"/>
        <v>6722798.272447112</v>
      </c>
      <c r="W86">
        <f t="shared" ca="1" si="53"/>
        <v>3967278.2180626523</v>
      </c>
      <c r="X86">
        <f t="shared" ca="1" si="54"/>
        <v>2755520.0543844597</v>
      </c>
      <c r="Y86" s="2"/>
      <c r="Z86" s="7">
        <f ca="1">IF(Table1[[#This Row],[gender]]="men",1,0)</f>
        <v>1</v>
      </c>
      <c r="AA86" s="2">
        <f ca="1">IF(Table1[[#This Row],[gender]]="women",1,0)</f>
        <v>0</v>
      </c>
      <c r="AB86" s="2"/>
      <c r="AC86" s="2"/>
      <c r="AD86" s="8"/>
      <c r="AF86" s="7">
        <f ca="1">IF(Table1[[#This Row],[felid of work]]= "teaching",1,0)</f>
        <v>0</v>
      </c>
      <c r="AG86" s="2">
        <f ca="1">IF(Table1[[#This Row],[felid of work]]="agriculture",1,0)</f>
        <v>0</v>
      </c>
      <c r="AH86" s="12">
        <f ca="1">IF(Table1[[#This Row],[felid of work]]="general work",1,0)</f>
        <v>0</v>
      </c>
      <c r="AI86" s="12">
        <f ca="1">IF(Table1[[#This Row],[felid of work]]="construction",1,0)</f>
        <v>0</v>
      </c>
      <c r="AJ86" s="2">
        <f ca="1">IF(Table1[[#This Row],[felid of work]]="health",1,0)</f>
        <v>0</v>
      </c>
      <c r="AK86" s="2"/>
      <c r="AL86" s="2"/>
      <c r="AM86" s="2"/>
      <c r="AN86" s="2"/>
      <c r="AO86" s="2">
        <f ca="1">IF(Table1[[#This Row],[felid of work]]="it",1,0)</f>
        <v>1</v>
      </c>
      <c r="AP86" s="2"/>
      <c r="AQ86" s="2"/>
      <c r="AR86" s="2"/>
      <c r="AS86" s="2"/>
      <c r="AT86" s="2"/>
      <c r="AU86" s="2"/>
      <c r="AV86" s="8"/>
      <c r="AW86" s="2"/>
      <c r="AX86" s="21">
        <f t="shared" ca="1" si="45"/>
        <v>892670.45784100273</v>
      </c>
      <c r="AY86" s="2"/>
      <c r="AZ86" s="7">
        <f ca="1">IF(Table1[[#This Row],[value of the debts]]&gt;$BA$6,1,0)</f>
        <v>1</v>
      </c>
      <c r="BA86" s="2"/>
      <c r="BB86" s="2"/>
      <c r="BC86" s="8"/>
      <c r="BD86" s="24">
        <f ca="1">Table1[[#This Row],[mortage left]]/Table1[[#This Row],[value of house]]</f>
        <v>0.39332130289935263</v>
      </c>
      <c r="BE86" s="2">
        <f t="shared" ca="1" si="46"/>
        <v>0</v>
      </c>
      <c r="BF86" s="2"/>
      <c r="BG86" s="2"/>
      <c r="BH86" s="7">
        <f ca="1">IF(Table1[[#This Row],[area]]="america",Table1[[#This Row],[income]],0)</f>
        <v>929953</v>
      </c>
      <c r="BI86" s="2">
        <f ca="1">IF(Table1[[#This Row],[area]]="anathapur",Table1[[#This Row],[income]],0)</f>
        <v>0</v>
      </c>
      <c r="BJ86" s="2">
        <f ca="1">IF(Table1[[#This Row],[area]]="banglore",Table1[[#This Row],[income]],0)</f>
        <v>0</v>
      </c>
      <c r="BK86" s="2">
        <f ca="1">IF(Table1[[#This Row],[area]]="chennai",Table1[[#This Row],[income]],0)</f>
        <v>0</v>
      </c>
      <c r="BL86" s="2">
        <f ca="1">IF(Table1[[#This Row],[area]]="china",Table1[[#This Row],[income]],0)</f>
        <v>0</v>
      </c>
      <c r="BM86" s="2">
        <f ca="1">IF(Table1[[#This Row],[area]]="eluru",Table1[[#This Row],[income]],0)</f>
        <v>0</v>
      </c>
      <c r="BN86" s="2">
        <f ca="1">IF(Table1[[#This Row],[area]]="hanuman junction",Table1[[#This Row],[income]],0)</f>
        <v>0</v>
      </c>
      <c r="BO86" s="2">
        <f ca="1">IF(Table1[[#This Row],[area]]="hyderabad",Table1[[#This Row],[income]],0)</f>
        <v>0</v>
      </c>
      <c r="BP86" s="2">
        <f ca="1">IF(Table1[[#This Row],[area]]="japan",Table1[[#This Row],[income]],0)</f>
        <v>0</v>
      </c>
      <c r="BQ86" s="2">
        <f ca="1">IF(Table1[[#This Row],[area]]="srikakulam",Table1[[#This Row],[income]],0)</f>
        <v>0</v>
      </c>
      <c r="BR86" s="2">
        <f ca="1">IF(Table1[[#This Row],[area]]="tirupathi",Table1[[#This Row],[income]],0)</f>
        <v>0</v>
      </c>
      <c r="BS86" s="2">
        <f ca="1">IF(Table1[[#This Row],[area]]="vijayawada",Table1[[#This Row],[income]],0)</f>
        <v>0</v>
      </c>
      <c r="BT86" s="8">
        <f ca="1">IF(Table1[[#This Row],[area]]="vizag",Table1[[#This Row],[income]],0)</f>
        <v>0</v>
      </c>
      <c r="BU86" s="2"/>
      <c r="BV86" s="7">
        <f ca="1">IF(Table1[[#This Row],[felid of work]]="teaching",Table1[[#This Row],[income]],0)</f>
        <v>0</v>
      </c>
      <c r="BW86" s="2">
        <f ca="1">IF(Table1[[#This Row],[felid of work]]="construction",Table1[[#This Row],[income]],0)</f>
        <v>0</v>
      </c>
      <c r="BX86" s="2">
        <f ca="1">IF(Table1[[#This Row],[felid of work]]="general work",Table1[[#This Row],[income]],0)</f>
        <v>0</v>
      </c>
      <c r="BY86" s="2">
        <f ca="1">IF(Table1[[#This Row],[felid of work]]="health",Table1[[#This Row],[income]],0)</f>
        <v>0</v>
      </c>
      <c r="BZ86" s="2">
        <f ca="1">IF(Table1[[#This Row],[felid of work]]="agriculture",Table1[[#This Row],[income]],0)</f>
        <v>0</v>
      </c>
      <c r="CA86" s="8">
        <f ca="1">IF(Table1[[#This Row],[felid of work]]="it",Table1[[#This Row],[income]],0)</f>
        <v>929953</v>
      </c>
      <c r="CB86" s="2"/>
      <c r="CC86" s="7">
        <f t="shared" ca="1" si="47"/>
        <v>1</v>
      </c>
      <c r="CD86" s="8"/>
      <c r="CE86" s="2"/>
      <c r="CF86" s="2">
        <f ca="1">IF(Table1[[#This Row],[net worth]]&gt;CG85,Table1[[#This Row],[age]],0)</f>
        <v>25</v>
      </c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4:98">
      <c r="D87">
        <f t="shared" ca="1" si="31"/>
        <v>1</v>
      </c>
      <c r="E87" t="str">
        <f t="shared" ca="1" si="32"/>
        <v>men</v>
      </c>
      <c r="F87">
        <f t="shared" ca="1" si="33"/>
        <v>34</v>
      </c>
      <c r="G87">
        <f t="shared" ca="1" si="34"/>
        <v>1</v>
      </c>
      <c r="H87" t="str">
        <f t="shared" ca="1" si="35"/>
        <v>health</v>
      </c>
      <c r="I87">
        <f t="shared" ca="1" si="36"/>
        <v>6</v>
      </c>
      <c r="J87" t="str">
        <f t="shared" ca="1" si="37"/>
        <v>other</v>
      </c>
      <c r="K87">
        <f t="shared" ca="1" si="38"/>
        <v>1</v>
      </c>
      <c r="L87">
        <f t="shared" ca="1" si="39"/>
        <v>1</v>
      </c>
      <c r="M87">
        <f t="shared" ca="1" si="40"/>
        <v>900709</v>
      </c>
      <c r="N87">
        <f t="shared" ca="1" si="41"/>
        <v>3</v>
      </c>
      <c r="O87" t="str">
        <f t="shared" ca="1" si="42"/>
        <v>hanuman junction</v>
      </c>
      <c r="P87">
        <f t="shared" ca="1" si="48"/>
        <v>4503545</v>
      </c>
      <c r="Q87">
        <f t="shared" ca="1" si="43"/>
        <v>956289.68239266938</v>
      </c>
      <c r="R87">
        <f t="shared" ca="1" si="49"/>
        <v>238893.66545188412</v>
      </c>
      <c r="S87">
        <f t="shared" ca="1" si="44"/>
        <v>17033</v>
      </c>
      <c r="T87">
        <f t="shared" ca="1" si="50"/>
        <v>54712.1435261898</v>
      </c>
      <c r="U87">
        <f t="shared" ca="1" si="51"/>
        <v>587032.25747146644</v>
      </c>
      <c r="V87">
        <f t="shared" ca="1" si="52"/>
        <v>5329470.9229233507</v>
      </c>
      <c r="W87">
        <f t="shared" ca="1" si="53"/>
        <v>1212216.3478445534</v>
      </c>
      <c r="X87">
        <f t="shared" ca="1" si="54"/>
        <v>4117254.5750787975</v>
      </c>
      <c r="Y87" s="2"/>
      <c r="Z87" s="7">
        <f ca="1">IF(Table1[[#This Row],[gender]]="men",1,0)</f>
        <v>1</v>
      </c>
      <c r="AA87" s="2">
        <f ca="1">IF(Table1[[#This Row],[gender]]="women",1,0)</f>
        <v>0</v>
      </c>
      <c r="AB87" s="2"/>
      <c r="AC87" s="2"/>
      <c r="AD87" s="8"/>
      <c r="AF87" s="7">
        <f ca="1">IF(Table1[[#This Row],[felid of work]]= "teaching",1,0)</f>
        <v>0</v>
      </c>
      <c r="AG87" s="2">
        <f ca="1">IF(Table1[[#This Row],[felid of work]]="agriculture",1,0)</f>
        <v>0</v>
      </c>
      <c r="AH87" s="12">
        <f ca="1">IF(Table1[[#This Row],[felid of work]]="general work",1,0)</f>
        <v>0</v>
      </c>
      <c r="AI87" s="12">
        <f ca="1">IF(Table1[[#This Row],[felid of work]]="construction",1,0)</f>
        <v>0</v>
      </c>
      <c r="AJ87" s="2">
        <f ca="1">IF(Table1[[#This Row],[felid of work]]="health",1,0)</f>
        <v>1</v>
      </c>
      <c r="AK87" s="2"/>
      <c r="AL87" s="2"/>
      <c r="AM87" s="2"/>
      <c r="AN87" s="2"/>
      <c r="AO87" s="2">
        <f ca="1">IF(Table1[[#This Row],[felid of work]]="it",1,0)</f>
        <v>0</v>
      </c>
      <c r="AP87" s="2"/>
      <c r="AQ87" s="2"/>
      <c r="AR87" s="2"/>
      <c r="AS87" s="2"/>
      <c r="AT87" s="2"/>
      <c r="AU87" s="2"/>
      <c r="AV87" s="8"/>
      <c r="AW87" s="2"/>
      <c r="AX87" s="21">
        <f t="shared" ca="1" si="45"/>
        <v>238893.66545188412</v>
      </c>
      <c r="AY87" s="2"/>
      <c r="AZ87" s="7">
        <f ca="1">IF(Table1[[#This Row],[value of the debts]]&gt;$BA$6,1,0)</f>
        <v>1</v>
      </c>
      <c r="BA87" s="2"/>
      <c r="BB87" s="2"/>
      <c r="BC87" s="8"/>
      <c r="BD87" s="24">
        <f ca="1">Table1[[#This Row],[mortage left]]/Table1[[#This Row],[value of house]]</f>
        <v>0.21234154036268527</v>
      </c>
      <c r="BE87" s="2">
        <f t="shared" ca="1" si="46"/>
        <v>1</v>
      </c>
      <c r="BF87" s="2"/>
      <c r="BG87" s="2"/>
      <c r="BH87" s="7">
        <f ca="1">IF(Table1[[#This Row],[area]]="america",Table1[[#This Row],[income]],0)</f>
        <v>0</v>
      </c>
      <c r="BI87" s="2">
        <f ca="1">IF(Table1[[#This Row],[area]]="anathapur",Table1[[#This Row],[income]],0)</f>
        <v>0</v>
      </c>
      <c r="BJ87" s="2">
        <f ca="1">IF(Table1[[#This Row],[area]]="banglore",Table1[[#This Row],[income]],0)</f>
        <v>0</v>
      </c>
      <c r="BK87" s="2">
        <f ca="1">IF(Table1[[#This Row],[area]]="chennai",Table1[[#This Row],[income]],0)</f>
        <v>0</v>
      </c>
      <c r="BL87" s="2">
        <f ca="1">IF(Table1[[#This Row],[area]]="china",Table1[[#This Row],[income]],0)</f>
        <v>0</v>
      </c>
      <c r="BM87" s="2">
        <f ca="1">IF(Table1[[#This Row],[area]]="eluru",Table1[[#This Row],[income]],0)</f>
        <v>0</v>
      </c>
      <c r="BN87" s="2">
        <f ca="1">IF(Table1[[#This Row],[area]]="hanuman junction",Table1[[#This Row],[income]],0)</f>
        <v>900709</v>
      </c>
      <c r="BO87" s="2">
        <f ca="1">IF(Table1[[#This Row],[area]]="hyderabad",Table1[[#This Row],[income]],0)</f>
        <v>0</v>
      </c>
      <c r="BP87" s="2">
        <f ca="1">IF(Table1[[#This Row],[area]]="japan",Table1[[#This Row],[income]],0)</f>
        <v>0</v>
      </c>
      <c r="BQ87" s="2">
        <f ca="1">IF(Table1[[#This Row],[area]]="srikakulam",Table1[[#This Row],[income]],0)</f>
        <v>0</v>
      </c>
      <c r="BR87" s="2">
        <f ca="1">IF(Table1[[#This Row],[area]]="tirupathi",Table1[[#This Row],[income]],0)</f>
        <v>0</v>
      </c>
      <c r="BS87" s="2">
        <f ca="1">IF(Table1[[#This Row],[area]]="vijayawada",Table1[[#This Row],[income]],0)</f>
        <v>0</v>
      </c>
      <c r="BT87" s="8">
        <f ca="1">IF(Table1[[#This Row],[area]]="vizag",Table1[[#This Row],[income]],0)</f>
        <v>0</v>
      </c>
      <c r="BU87" s="2"/>
      <c r="BV87" s="7">
        <f ca="1">IF(Table1[[#This Row],[felid of work]]="teaching",Table1[[#This Row],[income]],0)</f>
        <v>0</v>
      </c>
      <c r="BW87" s="2">
        <f ca="1">IF(Table1[[#This Row],[felid of work]]="construction",Table1[[#This Row],[income]],0)</f>
        <v>0</v>
      </c>
      <c r="BX87" s="2">
        <f ca="1">IF(Table1[[#This Row],[felid of work]]="general work",Table1[[#This Row],[income]],0)</f>
        <v>0</v>
      </c>
      <c r="BY87" s="2">
        <f ca="1">IF(Table1[[#This Row],[felid of work]]="health",Table1[[#This Row],[income]],0)</f>
        <v>900709</v>
      </c>
      <c r="BZ87" s="2">
        <f ca="1">IF(Table1[[#This Row],[felid of work]]="agriculture",Table1[[#This Row],[income]],0)</f>
        <v>0</v>
      </c>
      <c r="CA87" s="8">
        <f ca="1">IF(Table1[[#This Row],[felid of work]]="it",Table1[[#This Row],[income]],0)</f>
        <v>0</v>
      </c>
      <c r="CB87" s="2"/>
      <c r="CC87" s="7">
        <f t="shared" ca="1" si="47"/>
        <v>1</v>
      </c>
      <c r="CD87" s="8"/>
      <c r="CE87" s="2"/>
      <c r="CF87" s="2">
        <f ca="1">IF(Table1[[#This Row],[net worth]]&gt;CG86,Table1[[#This Row],[age]],0)</f>
        <v>34</v>
      </c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4:98">
      <c r="D88">
        <f t="shared" ca="1" si="31"/>
        <v>2</v>
      </c>
      <c r="E88" t="str">
        <f t="shared" ca="1" si="32"/>
        <v>women</v>
      </c>
      <c r="F88">
        <f t="shared" ca="1" si="33"/>
        <v>44</v>
      </c>
      <c r="G88">
        <f t="shared" ca="1" si="34"/>
        <v>5</v>
      </c>
      <c r="H88" t="str">
        <f t="shared" ca="1" si="35"/>
        <v>general work</v>
      </c>
      <c r="I88">
        <f t="shared" ca="1" si="36"/>
        <v>5</v>
      </c>
      <c r="J88" t="str">
        <f t="shared" ca="1" si="37"/>
        <v>other</v>
      </c>
      <c r="K88">
        <f t="shared" ca="1" si="38"/>
        <v>4</v>
      </c>
      <c r="L88">
        <f t="shared" ca="1" si="39"/>
        <v>1</v>
      </c>
      <c r="M88">
        <f t="shared" ca="1" si="40"/>
        <v>628953</v>
      </c>
      <c r="N88">
        <f t="shared" ca="1" si="41"/>
        <v>1</v>
      </c>
      <c r="O88" t="str">
        <f t="shared" ca="1" si="42"/>
        <v>eluru</v>
      </c>
      <c r="P88">
        <f t="shared" ca="1" si="48"/>
        <v>2515812</v>
      </c>
      <c r="Q88">
        <f t="shared" ca="1" si="43"/>
        <v>2162466.6146783885</v>
      </c>
      <c r="R88">
        <f t="shared" ca="1" si="49"/>
        <v>411665.5194207874</v>
      </c>
      <c r="S88">
        <f t="shared" ca="1" si="44"/>
        <v>328651</v>
      </c>
      <c r="T88">
        <f t="shared" ca="1" si="50"/>
        <v>35715.464586995222</v>
      </c>
      <c r="U88">
        <f t="shared" ca="1" si="51"/>
        <v>3518.5379560921619</v>
      </c>
      <c r="V88">
        <f t="shared" ca="1" si="52"/>
        <v>2930996.0573768793</v>
      </c>
      <c r="W88">
        <f t="shared" ca="1" si="53"/>
        <v>2902783.1340991757</v>
      </c>
      <c r="X88">
        <f t="shared" ca="1" si="54"/>
        <v>28212.92327770358</v>
      </c>
      <c r="Y88" s="2"/>
      <c r="Z88" s="7">
        <f ca="1">IF(Table1[[#This Row],[gender]]="men",1,0)</f>
        <v>0</v>
      </c>
      <c r="AA88" s="2">
        <f ca="1">IF(Table1[[#This Row],[gender]]="women",1,0)</f>
        <v>1</v>
      </c>
      <c r="AB88" s="2"/>
      <c r="AC88" s="2"/>
      <c r="AD88" s="8"/>
      <c r="AF88" s="7">
        <f ca="1">IF(Table1[[#This Row],[felid of work]]= "teaching",1,0)</f>
        <v>0</v>
      </c>
      <c r="AG88" s="2">
        <f ca="1">IF(Table1[[#This Row],[felid of work]]="agriculture",1,0)</f>
        <v>0</v>
      </c>
      <c r="AH88" s="12">
        <f ca="1">IF(Table1[[#This Row],[felid of work]]="general work",1,0)</f>
        <v>1</v>
      </c>
      <c r="AI88" s="12">
        <f ca="1">IF(Table1[[#This Row],[felid of work]]="construction",1,0)</f>
        <v>0</v>
      </c>
      <c r="AJ88" s="2">
        <f ca="1">IF(Table1[[#This Row],[felid of work]]="health",1,0)</f>
        <v>0</v>
      </c>
      <c r="AK88" s="2"/>
      <c r="AL88" s="2"/>
      <c r="AM88" s="2"/>
      <c r="AN88" s="2"/>
      <c r="AO88" s="2">
        <f ca="1">IF(Table1[[#This Row],[felid of work]]="it",1,0)</f>
        <v>0</v>
      </c>
      <c r="AP88" s="2"/>
      <c r="AQ88" s="2"/>
      <c r="AR88" s="2"/>
      <c r="AS88" s="2"/>
      <c r="AT88" s="2"/>
      <c r="AU88" s="2"/>
      <c r="AV88" s="8"/>
      <c r="AW88" s="2"/>
      <c r="AX88" s="21">
        <f t="shared" ca="1" si="45"/>
        <v>411665.5194207874</v>
      </c>
      <c r="AY88" s="2"/>
      <c r="AZ88" s="7">
        <f ca="1">IF(Table1[[#This Row],[value of the debts]]&gt;$BA$6,1,0)</f>
        <v>1</v>
      </c>
      <c r="BA88" s="2"/>
      <c r="BB88" s="2"/>
      <c r="BC88" s="8"/>
      <c r="BD88" s="24">
        <f ca="1">Table1[[#This Row],[mortage left]]/Table1[[#This Row],[value of house]]</f>
        <v>0.85955016300041043</v>
      </c>
      <c r="BE88" s="2">
        <f t="shared" ca="1" si="46"/>
        <v>0</v>
      </c>
      <c r="BF88" s="2"/>
      <c r="BG88" s="2"/>
      <c r="BH88" s="7">
        <f ca="1">IF(Table1[[#This Row],[area]]="america",Table1[[#This Row],[income]],0)</f>
        <v>0</v>
      </c>
      <c r="BI88" s="2">
        <f ca="1">IF(Table1[[#This Row],[area]]="anathapur",Table1[[#This Row],[income]],0)</f>
        <v>0</v>
      </c>
      <c r="BJ88" s="2">
        <f ca="1">IF(Table1[[#This Row],[area]]="banglore",Table1[[#This Row],[income]],0)</f>
        <v>0</v>
      </c>
      <c r="BK88" s="2">
        <f ca="1">IF(Table1[[#This Row],[area]]="chennai",Table1[[#This Row],[income]],0)</f>
        <v>0</v>
      </c>
      <c r="BL88" s="2">
        <f ca="1">IF(Table1[[#This Row],[area]]="china",Table1[[#This Row],[income]],0)</f>
        <v>0</v>
      </c>
      <c r="BM88" s="2">
        <f ca="1">IF(Table1[[#This Row],[area]]="eluru",Table1[[#This Row],[income]],0)</f>
        <v>628953</v>
      </c>
      <c r="BN88" s="2">
        <f ca="1">IF(Table1[[#This Row],[area]]="hanuman junction",Table1[[#This Row],[income]],0)</f>
        <v>0</v>
      </c>
      <c r="BO88" s="2">
        <f ca="1">IF(Table1[[#This Row],[area]]="hyderabad",Table1[[#This Row],[income]],0)</f>
        <v>0</v>
      </c>
      <c r="BP88" s="2">
        <f ca="1">IF(Table1[[#This Row],[area]]="japan",Table1[[#This Row],[income]],0)</f>
        <v>0</v>
      </c>
      <c r="BQ88" s="2">
        <f ca="1">IF(Table1[[#This Row],[area]]="srikakulam",Table1[[#This Row],[income]],0)</f>
        <v>0</v>
      </c>
      <c r="BR88" s="2">
        <f ca="1">IF(Table1[[#This Row],[area]]="tirupathi",Table1[[#This Row],[income]],0)</f>
        <v>0</v>
      </c>
      <c r="BS88" s="2">
        <f ca="1">IF(Table1[[#This Row],[area]]="vijayawada",Table1[[#This Row],[income]],0)</f>
        <v>0</v>
      </c>
      <c r="BT88" s="8">
        <f ca="1">IF(Table1[[#This Row],[area]]="vizag",Table1[[#This Row],[income]],0)</f>
        <v>0</v>
      </c>
      <c r="BU88" s="2"/>
      <c r="BV88" s="7">
        <f ca="1">IF(Table1[[#This Row],[felid of work]]="teaching",Table1[[#This Row],[income]],0)</f>
        <v>0</v>
      </c>
      <c r="BW88" s="2">
        <f ca="1">IF(Table1[[#This Row],[felid of work]]="construction",Table1[[#This Row],[income]],0)</f>
        <v>0</v>
      </c>
      <c r="BX88" s="2">
        <f ca="1">IF(Table1[[#This Row],[felid of work]]="general work",Table1[[#This Row],[income]],0)</f>
        <v>628953</v>
      </c>
      <c r="BY88" s="2">
        <f ca="1">IF(Table1[[#This Row],[felid of work]]="health",Table1[[#This Row],[income]],0)</f>
        <v>0</v>
      </c>
      <c r="BZ88" s="2">
        <f ca="1">IF(Table1[[#This Row],[felid of work]]="agriculture",Table1[[#This Row],[income]],0)</f>
        <v>0</v>
      </c>
      <c r="CA88" s="8">
        <f ca="1">IF(Table1[[#This Row],[felid of work]]="it",Table1[[#This Row],[income]],0)</f>
        <v>0</v>
      </c>
      <c r="CB88" s="2"/>
      <c r="CC88" s="7">
        <f t="shared" ca="1" si="47"/>
        <v>1</v>
      </c>
      <c r="CD88" s="8"/>
      <c r="CE88" s="2"/>
      <c r="CF88" s="2">
        <f ca="1">IF(Table1[[#This Row],[net worth]]&gt;CG87,Table1[[#This Row],[age]],0)</f>
        <v>44</v>
      </c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4:98">
      <c r="D89">
        <f t="shared" ca="1" si="31"/>
        <v>1</v>
      </c>
      <c r="E89" t="str">
        <f t="shared" ca="1" si="32"/>
        <v>men</v>
      </c>
      <c r="F89">
        <f t="shared" ca="1" si="33"/>
        <v>33</v>
      </c>
      <c r="G89">
        <f t="shared" ca="1" si="34"/>
        <v>1</v>
      </c>
      <c r="H89" t="str">
        <f t="shared" ca="1" si="35"/>
        <v>health</v>
      </c>
      <c r="I89">
        <f t="shared" ca="1" si="36"/>
        <v>6</v>
      </c>
      <c r="J89" t="str">
        <f t="shared" ca="1" si="37"/>
        <v>other</v>
      </c>
      <c r="K89">
        <f t="shared" ca="1" si="38"/>
        <v>1</v>
      </c>
      <c r="L89">
        <f t="shared" ca="1" si="39"/>
        <v>2</v>
      </c>
      <c r="M89">
        <f t="shared" ca="1" si="40"/>
        <v>972127</v>
      </c>
      <c r="N89">
        <f t="shared" ca="1" si="41"/>
        <v>9</v>
      </c>
      <c r="O89" t="str">
        <f t="shared" ca="1" si="42"/>
        <v>chennai</v>
      </c>
      <c r="P89">
        <f t="shared" ca="1" si="48"/>
        <v>2916381</v>
      </c>
      <c r="Q89">
        <f t="shared" ca="1" si="43"/>
        <v>2675753.3129357914</v>
      </c>
      <c r="R89">
        <f t="shared" ca="1" si="49"/>
        <v>608955.62678490335</v>
      </c>
      <c r="S89">
        <f t="shared" ca="1" si="44"/>
        <v>419497</v>
      </c>
      <c r="T89">
        <f t="shared" ca="1" si="50"/>
        <v>795705.59702277649</v>
      </c>
      <c r="U89">
        <f t="shared" ca="1" si="51"/>
        <v>1367776.2747371816</v>
      </c>
      <c r="V89">
        <f t="shared" ca="1" si="52"/>
        <v>4893112.9015220851</v>
      </c>
      <c r="W89">
        <f t="shared" ca="1" si="53"/>
        <v>3704205.9397206949</v>
      </c>
      <c r="X89">
        <f t="shared" ca="1" si="54"/>
        <v>1188906.9618013902</v>
      </c>
      <c r="Y89" s="2"/>
      <c r="Z89" s="7">
        <f ca="1">IF(Table1[[#This Row],[gender]]="men",1,0)</f>
        <v>1</v>
      </c>
      <c r="AA89" s="2">
        <f ca="1">IF(Table1[[#This Row],[gender]]="women",1,0)</f>
        <v>0</v>
      </c>
      <c r="AB89" s="2"/>
      <c r="AC89" s="2"/>
      <c r="AD89" s="8"/>
      <c r="AF89" s="7">
        <f ca="1">IF(Table1[[#This Row],[felid of work]]= "teaching",1,0)</f>
        <v>0</v>
      </c>
      <c r="AG89" s="2">
        <f ca="1">IF(Table1[[#This Row],[felid of work]]="agriculture",1,0)</f>
        <v>0</v>
      </c>
      <c r="AH89" s="12">
        <f ca="1">IF(Table1[[#This Row],[felid of work]]="general work",1,0)</f>
        <v>0</v>
      </c>
      <c r="AI89" s="12">
        <f ca="1">IF(Table1[[#This Row],[felid of work]]="construction",1,0)</f>
        <v>0</v>
      </c>
      <c r="AJ89" s="2">
        <f ca="1">IF(Table1[[#This Row],[felid of work]]="health",1,0)</f>
        <v>1</v>
      </c>
      <c r="AK89" s="2"/>
      <c r="AL89" s="2"/>
      <c r="AM89" s="2"/>
      <c r="AN89" s="2"/>
      <c r="AO89" s="2">
        <f ca="1">IF(Table1[[#This Row],[felid of work]]="it",1,0)</f>
        <v>0</v>
      </c>
      <c r="AP89" s="2"/>
      <c r="AQ89" s="2"/>
      <c r="AR89" s="2"/>
      <c r="AS89" s="2"/>
      <c r="AT89" s="2"/>
      <c r="AU89" s="2"/>
      <c r="AV89" s="8"/>
      <c r="AW89" s="2"/>
      <c r="AX89" s="21">
        <f t="shared" ca="1" si="45"/>
        <v>304477.81339245167</v>
      </c>
      <c r="AY89" s="2"/>
      <c r="AZ89" s="7">
        <f ca="1">IF(Table1[[#This Row],[value of the debts]]&gt;$BA$6,1,0)</f>
        <v>1</v>
      </c>
      <c r="BA89" s="2"/>
      <c r="BB89" s="2"/>
      <c r="BC89" s="8"/>
      <c r="BD89" s="24">
        <f ca="1">Table1[[#This Row],[mortage left]]/Table1[[#This Row],[value of house]]</f>
        <v>0.91749099755340313</v>
      </c>
      <c r="BE89" s="2">
        <f t="shared" ca="1" si="46"/>
        <v>0</v>
      </c>
      <c r="BF89" s="2"/>
      <c r="BG89" s="2"/>
      <c r="BH89" s="7">
        <f ca="1">IF(Table1[[#This Row],[area]]="america",Table1[[#This Row],[income]],0)</f>
        <v>0</v>
      </c>
      <c r="BI89" s="2">
        <f ca="1">IF(Table1[[#This Row],[area]]="anathapur",Table1[[#This Row],[income]],0)</f>
        <v>0</v>
      </c>
      <c r="BJ89" s="2">
        <f ca="1">IF(Table1[[#This Row],[area]]="banglore",Table1[[#This Row],[income]],0)</f>
        <v>0</v>
      </c>
      <c r="BK89" s="2">
        <f ca="1">IF(Table1[[#This Row],[area]]="chennai",Table1[[#This Row],[income]],0)</f>
        <v>972127</v>
      </c>
      <c r="BL89" s="2">
        <f ca="1">IF(Table1[[#This Row],[area]]="china",Table1[[#This Row],[income]],0)</f>
        <v>0</v>
      </c>
      <c r="BM89" s="2">
        <f ca="1">IF(Table1[[#This Row],[area]]="eluru",Table1[[#This Row],[income]],0)</f>
        <v>0</v>
      </c>
      <c r="BN89" s="2">
        <f ca="1">IF(Table1[[#This Row],[area]]="hanuman junction",Table1[[#This Row],[income]],0)</f>
        <v>0</v>
      </c>
      <c r="BO89" s="2">
        <f ca="1">IF(Table1[[#This Row],[area]]="hyderabad",Table1[[#This Row],[income]],0)</f>
        <v>0</v>
      </c>
      <c r="BP89" s="2">
        <f ca="1">IF(Table1[[#This Row],[area]]="japan",Table1[[#This Row],[income]],0)</f>
        <v>0</v>
      </c>
      <c r="BQ89" s="2">
        <f ca="1">IF(Table1[[#This Row],[area]]="srikakulam",Table1[[#This Row],[income]],0)</f>
        <v>0</v>
      </c>
      <c r="BR89" s="2">
        <f ca="1">IF(Table1[[#This Row],[area]]="tirupathi",Table1[[#This Row],[income]],0)</f>
        <v>0</v>
      </c>
      <c r="BS89" s="2">
        <f ca="1">IF(Table1[[#This Row],[area]]="vijayawada",Table1[[#This Row],[income]],0)</f>
        <v>0</v>
      </c>
      <c r="BT89" s="8">
        <f ca="1">IF(Table1[[#This Row],[area]]="vizag",Table1[[#This Row],[income]],0)</f>
        <v>0</v>
      </c>
      <c r="BU89" s="2"/>
      <c r="BV89" s="7">
        <f ca="1">IF(Table1[[#This Row],[felid of work]]="teaching",Table1[[#This Row],[income]],0)</f>
        <v>0</v>
      </c>
      <c r="BW89" s="2">
        <f ca="1">IF(Table1[[#This Row],[felid of work]]="construction",Table1[[#This Row],[income]],0)</f>
        <v>0</v>
      </c>
      <c r="BX89" s="2">
        <f ca="1">IF(Table1[[#This Row],[felid of work]]="general work",Table1[[#This Row],[income]],0)</f>
        <v>0</v>
      </c>
      <c r="BY89" s="2">
        <f ca="1">IF(Table1[[#This Row],[felid of work]]="health",Table1[[#This Row],[income]],0)</f>
        <v>972127</v>
      </c>
      <c r="BZ89" s="2">
        <f ca="1">IF(Table1[[#This Row],[felid of work]]="agriculture",Table1[[#This Row],[income]],0)</f>
        <v>0</v>
      </c>
      <c r="CA89" s="8">
        <f ca="1">IF(Table1[[#This Row],[felid of work]]="it",Table1[[#This Row],[income]],0)</f>
        <v>0</v>
      </c>
      <c r="CB89" s="2"/>
      <c r="CC89" s="7">
        <f t="shared" ca="1" si="47"/>
        <v>1</v>
      </c>
      <c r="CD89" s="8"/>
      <c r="CE89" s="2"/>
      <c r="CF89" s="2">
        <f ca="1">IF(Table1[[#This Row],[net worth]]&gt;CG88,Table1[[#This Row],[age]],0)</f>
        <v>33</v>
      </c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4:98">
      <c r="D90">
        <f t="shared" ca="1" si="31"/>
        <v>2</v>
      </c>
      <c r="E90" t="str">
        <f t="shared" ca="1" si="32"/>
        <v>women</v>
      </c>
      <c r="F90">
        <f t="shared" ca="1" si="33"/>
        <v>38</v>
      </c>
      <c r="G90">
        <f t="shared" ca="1" si="34"/>
        <v>5</v>
      </c>
      <c r="H90" t="str">
        <f t="shared" ca="1" si="35"/>
        <v>general work</v>
      </c>
      <c r="I90">
        <f t="shared" ca="1" si="36"/>
        <v>4</v>
      </c>
      <c r="J90" t="str">
        <f t="shared" ca="1" si="37"/>
        <v>techincal</v>
      </c>
      <c r="K90">
        <f t="shared" ca="1" si="38"/>
        <v>1</v>
      </c>
      <c r="L90">
        <f t="shared" ca="1" si="39"/>
        <v>1</v>
      </c>
      <c r="M90">
        <f t="shared" ca="1" si="40"/>
        <v>414405</v>
      </c>
      <c r="N90">
        <f t="shared" ca="1" si="41"/>
        <v>14</v>
      </c>
      <c r="O90" t="str">
        <f t="shared" ca="1" si="42"/>
        <v>china</v>
      </c>
      <c r="P90">
        <f t="shared" ca="1" si="48"/>
        <v>1657620</v>
      </c>
      <c r="Q90">
        <f t="shared" ca="1" si="43"/>
        <v>792182.32339021657</v>
      </c>
      <c r="R90">
        <f t="shared" ca="1" si="49"/>
        <v>408806.70233651815</v>
      </c>
      <c r="S90">
        <f t="shared" ca="1" si="44"/>
        <v>229539</v>
      </c>
      <c r="T90">
        <f t="shared" ca="1" si="50"/>
        <v>814549.12613134948</v>
      </c>
      <c r="U90">
        <f t="shared" ca="1" si="51"/>
        <v>110295.28927042714</v>
      </c>
      <c r="V90">
        <f t="shared" ca="1" si="52"/>
        <v>2176721.9916069452</v>
      </c>
      <c r="W90">
        <f t="shared" ca="1" si="53"/>
        <v>1430528.0257267347</v>
      </c>
      <c r="X90">
        <f t="shared" ca="1" si="54"/>
        <v>746193.96588021051</v>
      </c>
      <c r="Y90" s="2"/>
      <c r="Z90" s="7">
        <f ca="1">IF(Table1[[#This Row],[gender]]="men",1,0)</f>
        <v>0</v>
      </c>
      <c r="AA90" s="2">
        <f ca="1">IF(Table1[[#This Row],[gender]]="women",1,0)</f>
        <v>1</v>
      </c>
      <c r="AB90" s="2"/>
      <c r="AC90" s="2"/>
      <c r="AD90" s="8"/>
      <c r="AF90" s="7">
        <f ca="1">IF(Table1[[#This Row],[felid of work]]= "teaching",1,0)</f>
        <v>0</v>
      </c>
      <c r="AG90" s="2">
        <f ca="1">IF(Table1[[#This Row],[felid of work]]="agriculture",1,0)</f>
        <v>0</v>
      </c>
      <c r="AH90" s="12">
        <f ca="1">IF(Table1[[#This Row],[felid of work]]="general work",1,0)</f>
        <v>1</v>
      </c>
      <c r="AI90" s="12">
        <f ca="1">IF(Table1[[#This Row],[felid of work]]="construction",1,0)</f>
        <v>0</v>
      </c>
      <c r="AJ90" s="2">
        <f ca="1">IF(Table1[[#This Row],[felid of work]]="health",1,0)</f>
        <v>0</v>
      </c>
      <c r="AK90" s="2"/>
      <c r="AL90" s="2"/>
      <c r="AM90" s="2"/>
      <c r="AN90" s="2"/>
      <c r="AO90" s="2">
        <f ca="1">IF(Table1[[#This Row],[felid of work]]="it",1,0)</f>
        <v>0</v>
      </c>
      <c r="AP90" s="2"/>
      <c r="AQ90" s="2"/>
      <c r="AR90" s="2"/>
      <c r="AS90" s="2"/>
      <c r="AT90" s="2"/>
      <c r="AU90" s="2"/>
      <c r="AV90" s="8"/>
      <c r="AW90" s="2"/>
      <c r="AX90" s="21">
        <f t="shared" ca="1" si="45"/>
        <v>408806.70233651815</v>
      </c>
      <c r="AY90" s="2"/>
      <c r="AZ90" s="7">
        <f ca="1">IF(Table1[[#This Row],[value of the debts]]&gt;$BA$6,1,0)</f>
        <v>1</v>
      </c>
      <c r="BA90" s="2"/>
      <c r="BB90" s="2"/>
      <c r="BC90" s="8"/>
      <c r="BD90" s="24">
        <f ca="1">Table1[[#This Row],[mortage left]]/Table1[[#This Row],[value of house]]</f>
        <v>0.47790345398234613</v>
      </c>
      <c r="BE90" s="2">
        <f t="shared" ca="1" si="46"/>
        <v>0</v>
      </c>
      <c r="BF90" s="2"/>
      <c r="BG90" s="2"/>
      <c r="BH90" s="7">
        <f ca="1">IF(Table1[[#This Row],[area]]="america",Table1[[#This Row],[income]],0)</f>
        <v>0</v>
      </c>
      <c r="BI90" s="2">
        <f ca="1">IF(Table1[[#This Row],[area]]="anathapur",Table1[[#This Row],[income]],0)</f>
        <v>0</v>
      </c>
      <c r="BJ90" s="2">
        <f ca="1">IF(Table1[[#This Row],[area]]="banglore",Table1[[#This Row],[income]],0)</f>
        <v>0</v>
      </c>
      <c r="BK90" s="2">
        <f ca="1">IF(Table1[[#This Row],[area]]="chennai",Table1[[#This Row],[income]],0)</f>
        <v>0</v>
      </c>
      <c r="BL90" s="2">
        <f ca="1">IF(Table1[[#This Row],[area]]="china",Table1[[#This Row],[income]],0)</f>
        <v>414405</v>
      </c>
      <c r="BM90" s="2">
        <f ca="1">IF(Table1[[#This Row],[area]]="eluru",Table1[[#This Row],[income]],0)</f>
        <v>0</v>
      </c>
      <c r="BN90" s="2">
        <f ca="1">IF(Table1[[#This Row],[area]]="hanuman junction",Table1[[#This Row],[income]],0)</f>
        <v>0</v>
      </c>
      <c r="BO90" s="2">
        <f ca="1">IF(Table1[[#This Row],[area]]="hyderabad",Table1[[#This Row],[income]],0)</f>
        <v>0</v>
      </c>
      <c r="BP90" s="2">
        <f ca="1">IF(Table1[[#This Row],[area]]="japan",Table1[[#This Row],[income]],0)</f>
        <v>0</v>
      </c>
      <c r="BQ90" s="2">
        <f ca="1">IF(Table1[[#This Row],[area]]="srikakulam",Table1[[#This Row],[income]],0)</f>
        <v>0</v>
      </c>
      <c r="BR90" s="2">
        <f ca="1">IF(Table1[[#This Row],[area]]="tirupathi",Table1[[#This Row],[income]],0)</f>
        <v>0</v>
      </c>
      <c r="BS90" s="2">
        <f ca="1">IF(Table1[[#This Row],[area]]="vijayawada",Table1[[#This Row],[income]],0)</f>
        <v>0</v>
      </c>
      <c r="BT90" s="8">
        <f ca="1">IF(Table1[[#This Row],[area]]="vizag",Table1[[#This Row],[income]],0)</f>
        <v>0</v>
      </c>
      <c r="BU90" s="2"/>
      <c r="BV90" s="7">
        <f ca="1">IF(Table1[[#This Row],[felid of work]]="teaching",Table1[[#This Row],[income]],0)</f>
        <v>0</v>
      </c>
      <c r="BW90" s="2">
        <f ca="1">IF(Table1[[#This Row],[felid of work]]="construction",Table1[[#This Row],[income]],0)</f>
        <v>0</v>
      </c>
      <c r="BX90" s="2">
        <f ca="1">IF(Table1[[#This Row],[felid of work]]="general work",Table1[[#This Row],[income]],0)</f>
        <v>414405</v>
      </c>
      <c r="BY90" s="2">
        <f ca="1">IF(Table1[[#This Row],[felid of work]]="health",Table1[[#This Row],[income]],0)</f>
        <v>0</v>
      </c>
      <c r="BZ90" s="2">
        <f ca="1">IF(Table1[[#This Row],[felid of work]]="agriculture",Table1[[#This Row],[income]],0)</f>
        <v>0</v>
      </c>
      <c r="CA90" s="8">
        <f ca="1">IF(Table1[[#This Row],[felid of work]]="it",Table1[[#This Row],[income]],0)</f>
        <v>0</v>
      </c>
      <c r="CB90" s="2"/>
      <c r="CC90" s="7">
        <f t="shared" ca="1" si="47"/>
        <v>1</v>
      </c>
      <c r="CD90" s="8"/>
      <c r="CE90" s="2"/>
      <c r="CF90" s="2">
        <f ca="1">IF(Table1[[#This Row],[net worth]]&gt;CG89,Table1[[#This Row],[age]],0)</f>
        <v>38</v>
      </c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4:98">
      <c r="D91">
        <f t="shared" ca="1" si="31"/>
        <v>2</v>
      </c>
      <c r="E91" t="str">
        <f t="shared" ca="1" si="32"/>
        <v>women</v>
      </c>
      <c r="F91">
        <f t="shared" ca="1" si="33"/>
        <v>37</v>
      </c>
      <c r="G91">
        <f t="shared" ca="1" si="34"/>
        <v>4</v>
      </c>
      <c r="H91" t="str">
        <f t="shared" ca="1" si="35"/>
        <v>it</v>
      </c>
      <c r="I91">
        <f t="shared" ca="1" si="36"/>
        <v>6</v>
      </c>
      <c r="J91" t="str">
        <f t="shared" ca="1" si="37"/>
        <v>other</v>
      </c>
      <c r="K91">
        <f t="shared" ca="1" si="38"/>
        <v>1</v>
      </c>
      <c r="L91">
        <f t="shared" ca="1" si="39"/>
        <v>1</v>
      </c>
      <c r="M91">
        <f t="shared" ca="1" si="40"/>
        <v>706385</v>
      </c>
      <c r="N91">
        <f t="shared" ca="1" si="41"/>
        <v>11</v>
      </c>
      <c r="O91" t="str">
        <f t="shared" ca="1" si="42"/>
        <v>america</v>
      </c>
      <c r="P91">
        <f t="shared" ca="1" si="48"/>
        <v>3531925</v>
      </c>
      <c r="Q91">
        <f t="shared" ca="1" si="43"/>
        <v>3483120.478972028</v>
      </c>
      <c r="R91">
        <f t="shared" ca="1" si="49"/>
        <v>294270.16411145125</v>
      </c>
      <c r="S91">
        <f t="shared" ca="1" si="44"/>
        <v>199594</v>
      </c>
      <c r="T91">
        <f t="shared" ca="1" si="50"/>
        <v>816731.93745239661</v>
      </c>
      <c r="U91">
        <f t="shared" ca="1" si="51"/>
        <v>295605.97464746935</v>
      </c>
      <c r="V91">
        <f t="shared" ca="1" si="52"/>
        <v>4121801.1387589206</v>
      </c>
      <c r="W91">
        <f t="shared" ca="1" si="53"/>
        <v>3976984.6430834793</v>
      </c>
      <c r="X91">
        <f t="shared" ca="1" si="54"/>
        <v>144816.49567544134</v>
      </c>
      <c r="Y91" s="2"/>
      <c r="Z91" s="7">
        <f ca="1">IF(Table1[[#This Row],[gender]]="men",1,0)</f>
        <v>0</v>
      </c>
      <c r="AA91" s="2">
        <f ca="1">IF(Table1[[#This Row],[gender]]="women",1,0)</f>
        <v>1</v>
      </c>
      <c r="AB91" s="2"/>
      <c r="AC91" s="2"/>
      <c r="AD91" s="8"/>
      <c r="AF91" s="7">
        <f ca="1">IF(Table1[[#This Row],[felid of work]]= "teaching",1,0)</f>
        <v>0</v>
      </c>
      <c r="AG91" s="2">
        <f ca="1">IF(Table1[[#This Row],[felid of work]]="agriculture",1,0)</f>
        <v>0</v>
      </c>
      <c r="AH91" s="12">
        <f ca="1">IF(Table1[[#This Row],[felid of work]]="general work",1,0)</f>
        <v>0</v>
      </c>
      <c r="AI91" s="12">
        <f ca="1">IF(Table1[[#This Row],[felid of work]]="construction",1,0)</f>
        <v>0</v>
      </c>
      <c r="AJ91" s="2">
        <f ca="1">IF(Table1[[#This Row],[felid of work]]="health",1,0)</f>
        <v>0</v>
      </c>
      <c r="AK91" s="2"/>
      <c r="AL91" s="2"/>
      <c r="AM91" s="2"/>
      <c r="AN91" s="2"/>
      <c r="AO91" s="2">
        <f ca="1">IF(Table1[[#This Row],[felid of work]]="it",1,0)</f>
        <v>1</v>
      </c>
      <c r="AP91" s="2"/>
      <c r="AQ91" s="2"/>
      <c r="AR91" s="2"/>
      <c r="AS91" s="2"/>
      <c r="AT91" s="2"/>
      <c r="AU91" s="2"/>
      <c r="AV91" s="8"/>
      <c r="AW91" s="2"/>
      <c r="AX91" s="21">
        <f t="shared" ca="1" si="45"/>
        <v>294270.16411145125</v>
      </c>
      <c r="AY91" s="2"/>
      <c r="AZ91" s="7">
        <f ca="1">IF(Table1[[#This Row],[value of the debts]]&gt;$BA$6,1,0)</f>
        <v>1</v>
      </c>
      <c r="BA91" s="2"/>
      <c r="BB91" s="2"/>
      <c r="BC91" s="8"/>
      <c r="BD91" s="24">
        <f ca="1">Table1[[#This Row],[mortage left]]/Table1[[#This Row],[value of house]]</f>
        <v>0.98618189201979889</v>
      </c>
      <c r="BE91" s="2">
        <f t="shared" ca="1" si="46"/>
        <v>0</v>
      </c>
      <c r="BF91" s="2"/>
      <c r="BG91" s="2"/>
      <c r="BH91" s="7">
        <f ca="1">IF(Table1[[#This Row],[area]]="america",Table1[[#This Row],[income]],0)</f>
        <v>706385</v>
      </c>
      <c r="BI91" s="2">
        <f ca="1">IF(Table1[[#This Row],[area]]="anathapur",Table1[[#This Row],[income]],0)</f>
        <v>0</v>
      </c>
      <c r="BJ91" s="2">
        <f ca="1">IF(Table1[[#This Row],[area]]="banglore",Table1[[#This Row],[income]],0)</f>
        <v>0</v>
      </c>
      <c r="BK91" s="2">
        <f ca="1">IF(Table1[[#This Row],[area]]="chennai",Table1[[#This Row],[income]],0)</f>
        <v>0</v>
      </c>
      <c r="BL91" s="2">
        <f ca="1">IF(Table1[[#This Row],[area]]="china",Table1[[#This Row],[income]],0)</f>
        <v>0</v>
      </c>
      <c r="BM91" s="2">
        <f ca="1">IF(Table1[[#This Row],[area]]="eluru",Table1[[#This Row],[income]],0)</f>
        <v>0</v>
      </c>
      <c r="BN91" s="2">
        <f ca="1">IF(Table1[[#This Row],[area]]="hanuman junction",Table1[[#This Row],[income]],0)</f>
        <v>0</v>
      </c>
      <c r="BO91" s="2">
        <f ca="1">IF(Table1[[#This Row],[area]]="hyderabad",Table1[[#This Row],[income]],0)</f>
        <v>0</v>
      </c>
      <c r="BP91" s="2">
        <f ca="1">IF(Table1[[#This Row],[area]]="japan",Table1[[#This Row],[income]],0)</f>
        <v>0</v>
      </c>
      <c r="BQ91" s="2">
        <f ca="1">IF(Table1[[#This Row],[area]]="srikakulam",Table1[[#This Row],[income]],0)</f>
        <v>0</v>
      </c>
      <c r="BR91" s="2">
        <f ca="1">IF(Table1[[#This Row],[area]]="tirupathi",Table1[[#This Row],[income]],0)</f>
        <v>0</v>
      </c>
      <c r="BS91" s="2">
        <f ca="1">IF(Table1[[#This Row],[area]]="vijayawada",Table1[[#This Row],[income]],0)</f>
        <v>0</v>
      </c>
      <c r="BT91" s="8">
        <f ca="1">IF(Table1[[#This Row],[area]]="vizag",Table1[[#This Row],[income]],0)</f>
        <v>0</v>
      </c>
      <c r="BU91" s="2"/>
      <c r="BV91" s="7">
        <f ca="1">IF(Table1[[#This Row],[felid of work]]="teaching",Table1[[#This Row],[income]],0)</f>
        <v>0</v>
      </c>
      <c r="BW91" s="2">
        <f ca="1">IF(Table1[[#This Row],[felid of work]]="construction",Table1[[#This Row],[income]],0)</f>
        <v>0</v>
      </c>
      <c r="BX91" s="2">
        <f ca="1">IF(Table1[[#This Row],[felid of work]]="general work",Table1[[#This Row],[income]],0)</f>
        <v>0</v>
      </c>
      <c r="BY91" s="2">
        <f ca="1">IF(Table1[[#This Row],[felid of work]]="health",Table1[[#This Row],[income]],0)</f>
        <v>0</v>
      </c>
      <c r="BZ91" s="2">
        <f ca="1">IF(Table1[[#This Row],[felid of work]]="agriculture",Table1[[#This Row],[income]],0)</f>
        <v>0</v>
      </c>
      <c r="CA91" s="8">
        <f ca="1">IF(Table1[[#This Row],[felid of work]]="it",Table1[[#This Row],[income]],0)</f>
        <v>706385</v>
      </c>
      <c r="CB91" s="2"/>
      <c r="CC91" s="7">
        <f t="shared" ca="1" si="47"/>
        <v>1</v>
      </c>
      <c r="CD91" s="8"/>
      <c r="CE91" s="2"/>
      <c r="CF91" s="2">
        <f ca="1">IF(Table1[[#This Row],[net worth]]&gt;CG90,Table1[[#This Row],[age]],0)</f>
        <v>37</v>
      </c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4:98">
      <c r="D92">
        <f t="shared" ca="1" si="31"/>
        <v>2</v>
      </c>
      <c r="E92" t="str">
        <f t="shared" ca="1" si="32"/>
        <v>women</v>
      </c>
      <c r="F92">
        <f t="shared" ca="1" si="33"/>
        <v>42</v>
      </c>
      <c r="G92">
        <f t="shared" ca="1" si="34"/>
        <v>1</v>
      </c>
      <c r="H92" t="str">
        <f t="shared" ca="1" si="35"/>
        <v>health</v>
      </c>
      <c r="I92">
        <f t="shared" ca="1" si="36"/>
        <v>5</v>
      </c>
      <c r="J92" t="str">
        <f t="shared" ca="1" si="37"/>
        <v>other</v>
      </c>
      <c r="K92">
        <f t="shared" ca="1" si="38"/>
        <v>2</v>
      </c>
      <c r="L92">
        <f t="shared" ca="1" si="39"/>
        <v>2</v>
      </c>
      <c r="M92">
        <f t="shared" ca="1" si="40"/>
        <v>662351</v>
      </c>
      <c r="N92">
        <f t="shared" ca="1" si="41"/>
        <v>11</v>
      </c>
      <c r="O92" t="str">
        <f t="shared" ca="1" si="42"/>
        <v>america</v>
      </c>
      <c r="P92">
        <f t="shared" ca="1" si="48"/>
        <v>1987053</v>
      </c>
      <c r="Q92">
        <f t="shared" ca="1" si="43"/>
        <v>1620532.1862000464</v>
      </c>
      <c r="R92">
        <f t="shared" ca="1" si="49"/>
        <v>241905.99440045175</v>
      </c>
      <c r="S92">
        <f t="shared" ca="1" si="44"/>
        <v>208422</v>
      </c>
      <c r="T92">
        <f t="shared" ca="1" si="50"/>
        <v>88440.065638703236</v>
      </c>
      <c r="U92">
        <f t="shared" ca="1" si="51"/>
        <v>711953.73725720635</v>
      </c>
      <c r="V92">
        <f t="shared" ca="1" si="52"/>
        <v>2940912.7316576582</v>
      </c>
      <c r="W92">
        <f t="shared" ca="1" si="53"/>
        <v>2070860.1806004981</v>
      </c>
      <c r="X92">
        <f t="shared" ca="1" si="54"/>
        <v>870052.55105716013</v>
      </c>
      <c r="Y92" s="2"/>
      <c r="Z92" s="7">
        <f ca="1">IF(Table1[[#This Row],[gender]]="men",1,0)</f>
        <v>0</v>
      </c>
      <c r="AA92" s="2">
        <f ca="1">IF(Table1[[#This Row],[gender]]="women",1,0)</f>
        <v>1</v>
      </c>
      <c r="AB92" s="2"/>
      <c r="AC92" s="2"/>
      <c r="AD92" s="8"/>
      <c r="AF92" s="7">
        <f ca="1">IF(Table1[[#This Row],[felid of work]]= "teaching",1,0)</f>
        <v>0</v>
      </c>
      <c r="AG92" s="2">
        <f ca="1">IF(Table1[[#This Row],[felid of work]]="agriculture",1,0)</f>
        <v>0</v>
      </c>
      <c r="AH92" s="12">
        <f ca="1">IF(Table1[[#This Row],[felid of work]]="general work",1,0)</f>
        <v>0</v>
      </c>
      <c r="AI92" s="12">
        <f ca="1">IF(Table1[[#This Row],[felid of work]]="construction",1,0)</f>
        <v>0</v>
      </c>
      <c r="AJ92" s="2">
        <f ca="1">IF(Table1[[#This Row],[felid of work]]="health",1,0)</f>
        <v>1</v>
      </c>
      <c r="AK92" s="2"/>
      <c r="AL92" s="2"/>
      <c r="AM92" s="2"/>
      <c r="AN92" s="2"/>
      <c r="AO92" s="2">
        <f ca="1">IF(Table1[[#This Row],[felid of work]]="it",1,0)</f>
        <v>0</v>
      </c>
      <c r="AP92" s="2"/>
      <c r="AQ92" s="2"/>
      <c r="AR92" s="2"/>
      <c r="AS92" s="2"/>
      <c r="AT92" s="2"/>
      <c r="AU92" s="2"/>
      <c r="AV92" s="8"/>
      <c r="AW92" s="2"/>
      <c r="AX92" s="21">
        <f t="shared" ca="1" si="45"/>
        <v>120952.99720022587</v>
      </c>
      <c r="AY92" s="2"/>
      <c r="AZ92" s="7">
        <f ca="1">IF(Table1[[#This Row],[value of the debts]]&gt;$BA$6,1,0)</f>
        <v>1</v>
      </c>
      <c r="BA92" s="2"/>
      <c r="BB92" s="2"/>
      <c r="BC92" s="8"/>
      <c r="BD92" s="24">
        <f ca="1">Table1[[#This Row],[mortage left]]/Table1[[#This Row],[value of house]]</f>
        <v>0.81554552706950767</v>
      </c>
      <c r="BE92" s="2">
        <f t="shared" ca="1" si="46"/>
        <v>0</v>
      </c>
      <c r="BF92" s="2"/>
      <c r="BG92" s="2"/>
      <c r="BH92" s="7">
        <f ca="1">IF(Table1[[#This Row],[area]]="america",Table1[[#This Row],[income]],0)</f>
        <v>662351</v>
      </c>
      <c r="BI92" s="2">
        <f ca="1">IF(Table1[[#This Row],[area]]="anathapur",Table1[[#This Row],[income]],0)</f>
        <v>0</v>
      </c>
      <c r="BJ92" s="2">
        <f ca="1">IF(Table1[[#This Row],[area]]="banglore",Table1[[#This Row],[income]],0)</f>
        <v>0</v>
      </c>
      <c r="BK92" s="2">
        <f ca="1">IF(Table1[[#This Row],[area]]="chennai",Table1[[#This Row],[income]],0)</f>
        <v>0</v>
      </c>
      <c r="BL92" s="2">
        <f ca="1">IF(Table1[[#This Row],[area]]="china",Table1[[#This Row],[income]],0)</f>
        <v>0</v>
      </c>
      <c r="BM92" s="2">
        <f ca="1">IF(Table1[[#This Row],[area]]="eluru",Table1[[#This Row],[income]],0)</f>
        <v>0</v>
      </c>
      <c r="BN92" s="2">
        <f ca="1">IF(Table1[[#This Row],[area]]="hanuman junction",Table1[[#This Row],[income]],0)</f>
        <v>0</v>
      </c>
      <c r="BO92" s="2">
        <f ca="1">IF(Table1[[#This Row],[area]]="hyderabad",Table1[[#This Row],[income]],0)</f>
        <v>0</v>
      </c>
      <c r="BP92" s="2">
        <f ca="1">IF(Table1[[#This Row],[area]]="japan",Table1[[#This Row],[income]],0)</f>
        <v>0</v>
      </c>
      <c r="BQ92" s="2">
        <f ca="1">IF(Table1[[#This Row],[area]]="srikakulam",Table1[[#This Row],[income]],0)</f>
        <v>0</v>
      </c>
      <c r="BR92" s="2">
        <f ca="1">IF(Table1[[#This Row],[area]]="tirupathi",Table1[[#This Row],[income]],0)</f>
        <v>0</v>
      </c>
      <c r="BS92" s="2">
        <f ca="1">IF(Table1[[#This Row],[area]]="vijayawada",Table1[[#This Row],[income]],0)</f>
        <v>0</v>
      </c>
      <c r="BT92" s="8">
        <f ca="1">IF(Table1[[#This Row],[area]]="vizag",Table1[[#This Row],[income]],0)</f>
        <v>0</v>
      </c>
      <c r="BU92" s="2"/>
      <c r="BV92" s="7">
        <f ca="1">IF(Table1[[#This Row],[felid of work]]="teaching",Table1[[#This Row],[income]],0)</f>
        <v>0</v>
      </c>
      <c r="BW92" s="2">
        <f ca="1">IF(Table1[[#This Row],[felid of work]]="construction",Table1[[#This Row],[income]],0)</f>
        <v>0</v>
      </c>
      <c r="BX92" s="2">
        <f ca="1">IF(Table1[[#This Row],[felid of work]]="general work",Table1[[#This Row],[income]],0)</f>
        <v>0</v>
      </c>
      <c r="BY92" s="2">
        <f ca="1">IF(Table1[[#This Row],[felid of work]]="health",Table1[[#This Row],[income]],0)</f>
        <v>662351</v>
      </c>
      <c r="BZ92" s="2">
        <f ca="1">IF(Table1[[#This Row],[felid of work]]="agriculture",Table1[[#This Row],[income]],0)</f>
        <v>0</v>
      </c>
      <c r="CA92" s="8">
        <f ca="1">IF(Table1[[#This Row],[felid of work]]="it",Table1[[#This Row],[income]],0)</f>
        <v>0</v>
      </c>
      <c r="CB92" s="2"/>
      <c r="CC92" s="7">
        <f t="shared" ca="1" si="47"/>
        <v>1</v>
      </c>
      <c r="CD92" s="8"/>
      <c r="CE92" s="2"/>
      <c r="CF92" s="2">
        <f ca="1">IF(Table1[[#This Row],[net worth]]&gt;CG91,Table1[[#This Row],[age]],0)</f>
        <v>42</v>
      </c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4:98">
      <c r="D93">
        <f t="shared" ca="1" si="31"/>
        <v>2</v>
      </c>
      <c r="E93" t="str">
        <f t="shared" ca="1" si="32"/>
        <v>women</v>
      </c>
      <c r="F93">
        <f t="shared" ca="1" si="33"/>
        <v>30</v>
      </c>
      <c r="G93">
        <f t="shared" ca="1" si="34"/>
        <v>4</v>
      </c>
      <c r="H93" t="str">
        <f t="shared" ca="1" si="35"/>
        <v>it</v>
      </c>
      <c r="I93">
        <f t="shared" ca="1" si="36"/>
        <v>4</v>
      </c>
      <c r="J93" t="str">
        <f t="shared" ca="1" si="37"/>
        <v>techincal</v>
      </c>
      <c r="K93">
        <f t="shared" ca="1" si="38"/>
        <v>2</v>
      </c>
      <c r="L93">
        <f t="shared" ca="1" si="39"/>
        <v>1</v>
      </c>
      <c r="M93">
        <f t="shared" ca="1" si="40"/>
        <v>624190</v>
      </c>
      <c r="N93">
        <f t="shared" ca="1" si="41"/>
        <v>7</v>
      </c>
      <c r="O93" t="str">
        <f t="shared" ca="1" si="42"/>
        <v>anathapur</v>
      </c>
      <c r="P93">
        <f t="shared" ca="1" si="48"/>
        <v>2496760</v>
      </c>
      <c r="Q93">
        <f t="shared" ca="1" si="43"/>
        <v>1352077.045120917</v>
      </c>
      <c r="R93">
        <f t="shared" ca="1" si="49"/>
        <v>568987.34497967258</v>
      </c>
      <c r="S93">
        <f t="shared" ca="1" si="44"/>
        <v>63572</v>
      </c>
      <c r="T93">
        <f t="shared" ca="1" si="50"/>
        <v>1007426.9654301404</v>
      </c>
      <c r="U93">
        <f t="shared" ca="1" si="51"/>
        <v>803429.74016780057</v>
      </c>
      <c r="V93">
        <f t="shared" ca="1" si="52"/>
        <v>3869177.085147473</v>
      </c>
      <c r="W93">
        <f t="shared" ca="1" si="53"/>
        <v>1984636.3901005895</v>
      </c>
      <c r="X93">
        <f t="shared" ca="1" si="54"/>
        <v>1884540.6950468835</v>
      </c>
      <c r="Y93" s="2"/>
      <c r="Z93" s="7">
        <f ca="1">IF(Table1[[#This Row],[gender]]="men",1,0)</f>
        <v>0</v>
      </c>
      <c r="AA93" s="2">
        <f ca="1">IF(Table1[[#This Row],[gender]]="women",1,0)</f>
        <v>1</v>
      </c>
      <c r="AB93" s="2"/>
      <c r="AC93" s="2"/>
      <c r="AD93" s="8"/>
      <c r="AF93" s="7">
        <f ca="1">IF(Table1[[#This Row],[felid of work]]= "teaching",1,0)</f>
        <v>0</v>
      </c>
      <c r="AG93" s="2">
        <f ca="1">IF(Table1[[#This Row],[felid of work]]="agriculture",1,0)</f>
        <v>0</v>
      </c>
      <c r="AH93" s="12">
        <f ca="1">IF(Table1[[#This Row],[felid of work]]="general work",1,0)</f>
        <v>0</v>
      </c>
      <c r="AI93" s="12">
        <f ca="1">IF(Table1[[#This Row],[felid of work]]="construction",1,0)</f>
        <v>0</v>
      </c>
      <c r="AJ93" s="2">
        <f ca="1">IF(Table1[[#This Row],[felid of work]]="health",1,0)</f>
        <v>0</v>
      </c>
      <c r="AK93" s="2"/>
      <c r="AL93" s="2"/>
      <c r="AM93" s="2"/>
      <c r="AN93" s="2"/>
      <c r="AO93" s="2">
        <f ca="1">IF(Table1[[#This Row],[felid of work]]="it",1,0)</f>
        <v>1</v>
      </c>
      <c r="AP93" s="2"/>
      <c r="AQ93" s="2"/>
      <c r="AR93" s="2"/>
      <c r="AS93" s="2"/>
      <c r="AT93" s="2"/>
      <c r="AU93" s="2"/>
      <c r="AV93" s="8"/>
      <c r="AW93" s="2"/>
      <c r="AX93" s="21">
        <f t="shared" ca="1" si="45"/>
        <v>568987.34497967258</v>
      </c>
      <c r="AY93" s="2"/>
      <c r="AZ93" s="7">
        <f ca="1">IF(Table1[[#This Row],[value of the debts]]&gt;$BA$6,1,0)</f>
        <v>1</v>
      </c>
      <c r="BA93" s="2"/>
      <c r="BB93" s="2"/>
      <c r="BC93" s="8"/>
      <c r="BD93" s="24">
        <f ca="1">Table1[[#This Row],[mortage left]]/Table1[[#This Row],[value of house]]</f>
        <v>0.54153264435545145</v>
      </c>
      <c r="BE93" s="2">
        <f t="shared" ca="1" si="46"/>
        <v>0</v>
      </c>
      <c r="BF93" s="2"/>
      <c r="BG93" s="2"/>
      <c r="BH93" s="7">
        <f ca="1">IF(Table1[[#This Row],[area]]="america",Table1[[#This Row],[income]],0)</f>
        <v>0</v>
      </c>
      <c r="BI93" s="2">
        <f ca="1">IF(Table1[[#This Row],[area]]="anathapur",Table1[[#This Row],[income]],0)</f>
        <v>624190</v>
      </c>
      <c r="BJ93" s="2">
        <f ca="1">IF(Table1[[#This Row],[area]]="banglore",Table1[[#This Row],[income]],0)</f>
        <v>0</v>
      </c>
      <c r="BK93" s="2">
        <f ca="1">IF(Table1[[#This Row],[area]]="chennai",Table1[[#This Row],[income]],0)</f>
        <v>0</v>
      </c>
      <c r="BL93" s="2">
        <f ca="1">IF(Table1[[#This Row],[area]]="china",Table1[[#This Row],[income]],0)</f>
        <v>0</v>
      </c>
      <c r="BM93" s="2">
        <f ca="1">IF(Table1[[#This Row],[area]]="eluru",Table1[[#This Row],[income]],0)</f>
        <v>0</v>
      </c>
      <c r="BN93" s="2">
        <f ca="1">IF(Table1[[#This Row],[area]]="hanuman junction",Table1[[#This Row],[income]],0)</f>
        <v>0</v>
      </c>
      <c r="BO93" s="2">
        <f ca="1">IF(Table1[[#This Row],[area]]="hyderabad",Table1[[#This Row],[income]],0)</f>
        <v>0</v>
      </c>
      <c r="BP93" s="2">
        <f ca="1">IF(Table1[[#This Row],[area]]="japan",Table1[[#This Row],[income]],0)</f>
        <v>0</v>
      </c>
      <c r="BQ93" s="2">
        <f ca="1">IF(Table1[[#This Row],[area]]="srikakulam",Table1[[#This Row],[income]],0)</f>
        <v>0</v>
      </c>
      <c r="BR93" s="2">
        <f ca="1">IF(Table1[[#This Row],[area]]="tirupathi",Table1[[#This Row],[income]],0)</f>
        <v>0</v>
      </c>
      <c r="BS93" s="2">
        <f ca="1">IF(Table1[[#This Row],[area]]="vijayawada",Table1[[#This Row],[income]],0)</f>
        <v>0</v>
      </c>
      <c r="BT93" s="8">
        <f ca="1">IF(Table1[[#This Row],[area]]="vizag",Table1[[#This Row],[income]],0)</f>
        <v>0</v>
      </c>
      <c r="BU93" s="2"/>
      <c r="BV93" s="7">
        <f ca="1">IF(Table1[[#This Row],[felid of work]]="teaching",Table1[[#This Row],[income]],0)</f>
        <v>0</v>
      </c>
      <c r="BW93" s="2">
        <f ca="1">IF(Table1[[#This Row],[felid of work]]="construction",Table1[[#This Row],[income]],0)</f>
        <v>0</v>
      </c>
      <c r="BX93" s="2">
        <f ca="1">IF(Table1[[#This Row],[felid of work]]="general work",Table1[[#This Row],[income]],0)</f>
        <v>0</v>
      </c>
      <c r="BY93" s="2">
        <f ca="1">IF(Table1[[#This Row],[felid of work]]="health",Table1[[#This Row],[income]],0)</f>
        <v>0</v>
      </c>
      <c r="BZ93" s="2">
        <f ca="1">IF(Table1[[#This Row],[felid of work]]="agriculture",Table1[[#This Row],[income]],0)</f>
        <v>0</v>
      </c>
      <c r="CA93" s="8">
        <f ca="1">IF(Table1[[#This Row],[felid of work]]="it",Table1[[#This Row],[income]],0)</f>
        <v>624190</v>
      </c>
      <c r="CB93" s="2"/>
      <c r="CC93" s="7">
        <f t="shared" ca="1" si="47"/>
        <v>1</v>
      </c>
      <c r="CD93" s="8"/>
      <c r="CE93" s="2"/>
      <c r="CF93" s="2">
        <f ca="1">IF(Table1[[#This Row],[net worth]]&gt;CG92,Table1[[#This Row],[age]],0)</f>
        <v>30</v>
      </c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4:98">
      <c r="D94">
        <f t="shared" ca="1" si="31"/>
        <v>1</v>
      </c>
      <c r="E94" t="str">
        <f t="shared" ca="1" si="32"/>
        <v>men</v>
      </c>
      <c r="F94">
        <f t="shared" ca="1" si="33"/>
        <v>38</v>
      </c>
      <c r="G94">
        <f t="shared" ca="1" si="34"/>
        <v>5</v>
      </c>
      <c r="H94" t="str">
        <f t="shared" ca="1" si="35"/>
        <v>general work</v>
      </c>
      <c r="I94">
        <f t="shared" ca="1" si="36"/>
        <v>6</v>
      </c>
      <c r="J94" t="str">
        <f t="shared" ca="1" si="37"/>
        <v>other</v>
      </c>
      <c r="K94">
        <f t="shared" ca="1" si="38"/>
        <v>3</v>
      </c>
      <c r="L94">
        <f t="shared" ca="1" si="39"/>
        <v>1</v>
      </c>
      <c r="M94">
        <f t="shared" ca="1" si="40"/>
        <v>462579</v>
      </c>
      <c r="N94">
        <f t="shared" ca="1" si="41"/>
        <v>6</v>
      </c>
      <c r="O94" t="str">
        <f t="shared" ca="1" si="42"/>
        <v>tirupathi</v>
      </c>
      <c r="P94">
        <f t="shared" ca="1" si="48"/>
        <v>2312895</v>
      </c>
      <c r="Q94">
        <f t="shared" ca="1" si="43"/>
        <v>388884.1368696891</v>
      </c>
      <c r="R94">
        <f t="shared" ca="1" si="49"/>
        <v>250788.45274540855</v>
      </c>
      <c r="S94">
        <f t="shared" ca="1" si="44"/>
        <v>67212</v>
      </c>
      <c r="T94">
        <f t="shared" ca="1" si="50"/>
        <v>150256.03729561216</v>
      </c>
      <c r="U94">
        <f t="shared" ca="1" si="51"/>
        <v>624005.14931209828</v>
      </c>
      <c r="V94">
        <f t="shared" ca="1" si="52"/>
        <v>3187688.6020575073</v>
      </c>
      <c r="W94">
        <f t="shared" ca="1" si="53"/>
        <v>706884.58961509762</v>
      </c>
      <c r="X94">
        <f t="shared" ca="1" si="54"/>
        <v>2480804.0124424095</v>
      </c>
      <c r="Y94" s="2"/>
      <c r="Z94" s="7">
        <f ca="1">IF(Table1[[#This Row],[gender]]="men",1,0)</f>
        <v>1</v>
      </c>
      <c r="AA94" s="2">
        <f ca="1">IF(Table1[[#This Row],[gender]]="women",1,0)</f>
        <v>0</v>
      </c>
      <c r="AB94" s="2"/>
      <c r="AC94" s="2"/>
      <c r="AD94" s="8"/>
      <c r="AF94" s="7">
        <f ca="1">IF(Table1[[#This Row],[felid of work]]= "teaching",1,0)</f>
        <v>0</v>
      </c>
      <c r="AG94" s="2">
        <f ca="1">IF(Table1[[#This Row],[felid of work]]="agriculture",1,0)</f>
        <v>0</v>
      </c>
      <c r="AH94" s="12">
        <f ca="1">IF(Table1[[#This Row],[felid of work]]="general work",1,0)</f>
        <v>1</v>
      </c>
      <c r="AI94" s="12">
        <f ca="1">IF(Table1[[#This Row],[felid of work]]="construction",1,0)</f>
        <v>0</v>
      </c>
      <c r="AJ94" s="2">
        <f ca="1">IF(Table1[[#This Row],[felid of work]]="health",1,0)</f>
        <v>0</v>
      </c>
      <c r="AK94" s="2"/>
      <c r="AL94" s="2"/>
      <c r="AM94" s="2"/>
      <c r="AN94" s="2"/>
      <c r="AO94" s="2">
        <f ca="1">IF(Table1[[#This Row],[felid of work]]="it",1,0)</f>
        <v>0</v>
      </c>
      <c r="AP94" s="2"/>
      <c r="AQ94" s="2"/>
      <c r="AR94" s="2"/>
      <c r="AS94" s="2"/>
      <c r="AT94" s="2"/>
      <c r="AU94" s="2"/>
      <c r="AV94" s="8"/>
      <c r="AW94" s="2"/>
      <c r="AX94" s="21">
        <f t="shared" ca="1" si="45"/>
        <v>250788.45274540855</v>
      </c>
      <c r="AY94" s="2"/>
      <c r="AZ94" s="7">
        <f ca="1">IF(Table1[[#This Row],[value of the debts]]&gt;$BA$6,1,0)</f>
        <v>1</v>
      </c>
      <c r="BA94" s="2"/>
      <c r="BB94" s="2"/>
      <c r="BC94" s="8"/>
      <c r="BD94" s="24">
        <f ca="1">Table1[[#This Row],[mortage left]]/Table1[[#This Row],[value of house]]</f>
        <v>0.16813739355642565</v>
      </c>
      <c r="BE94" s="2">
        <f t="shared" ca="1" si="46"/>
        <v>1</v>
      </c>
      <c r="BF94" s="2"/>
      <c r="BG94" s="2"/>
      <c r="BH94" s="7">
        <f ca="1">IF(Table1[[#This Row],[area]]="america",Table1[[#This Row],[income]],0)</f>
        <v>0</v>
      </c>
      <c r="BI94" s="2">
        <f ca="1">IF(Table1[[#This Row],[area]]="anathapur",Table1[[#This Row],[income]],0)</f>
        <v>0</v>
      </c>
      <c r="BJ94" s="2">
        <f ca="1">IF(Table1[[#This Row],[area]]="banglore",Table1[[#This Row],[income]],0)</f>
        <v>0</v>
      </c>
      <c r="BK94" s="2">
        <f ca="1">IF(Table1[[#This Row],[area]]="chennai",Table1[[#This Row],[income]],0)</f>
        <v>0</v>
      </c>
      <c r="BL94" s="2">
        <f ca="1">IF(Table1[[#This Row],[area]]="china",Table1[[#This Row],[income]],0)</f>
        <v>0</v>
      </c>
      <c r="BM94" s="2">
        <f ca="1">IF(Table1[[#This Row],[area]]="eluru",Table1[[#This Row],[income]],0)</f>
        <v>0</v>
      </c>
      <c r="BN94" s="2">
        <f ca="1">IF(Table1[[#This Row],[area]]="hanuman junction",Table1[[#This Row],[income]],0)</f>
        <v>0</v>
      </c>
      <c r="BO94" s="2">
        <f ca="1">IF(Table1[[#This Row],[area]]="hyderabad",Table1[[#This Row],[income]],0)</f>
        <v>0</v>
      </c>
      <c r="BP94" s="2">
        <f ca="1">IF(Table1[[#This Row],[area]]="japan",Table1[[#This Row],[income]],0)</f>
        <v>0</v>
      </c>
      <c r="BQ94" s="2">
        <f ca="1">IF(Table1[[#This Row],[area]]="srikakulam",Table1[[#This Row],[income]],0)</f>
        <v>0</v>
      </c>
      <c r="BR94" s="2">
        <f ca="1">IF(Table1[[#This Row],[area]]="tirupathi",Table1[[#This Row],[income]],0)</f>
        <v>462579</v>
      </c>
      <c r="BS94" s="2">
        <f ca="1">IF(Table1[[#This Row],[area]]="vijayawada",Table1[[#This Row],[income]],0)</f>
        <v>0</v>
      </c>
      <c r="BT94" s="8">
        <f ca="1">IF(Table1[[#This Row],[area]]="vizag",Table1[[#This Row],[income]],0)</f>
        <v>0</v>
      </c>
      <c r="BU94" s="2"/>
      <c r="BV94" s="7">
        <f ca="1">IF(Table1[[#This Row],[felid of work]]="teaching",Table1[[#This Row],[income]],0)</f>
        <v>0</v>
      </c>
      <c r="BW94" s="2">
        <f ca="1">IF(Table1[[#This Row],[felid of work]]="construction",Table1[[#This Row],[income]],0)</f>
        <v>0</v>
      </c>
      <c r="BX94" s="2">
        <f ca="1">IF(Table1[[#This Row],[felid of work]]="general work",Table1[[#This Row],[income]],0)</f>
        <v>462579</v>
      </c>
      <c r="BY94" s="2">
        <f ca="1">IF(Table1[[#This Row],[felid of work]]="health",Table1[[#This Row],[income]],0)</f>
        <v>0</v>
      </c>
      <c r="BZ94" s="2">
        <f ca="1">IF(Table1[[#This Row],[felid of work]]="agriculture",Table1[[#This Row],[income]],0)</f>
        <v>0</v>
      </c>
      <c r="CA94" s="8">
        <f ca="1">IF(Table1[[#This Row],[felid of work]]="it",Table1[[#This Row],[income]],0)</f>
        <v>0</v>
      </c>
      <c r="CB94" s="2"/>
      <c r="CC94" s="7">
        <f t="shared" ca="1" si="47"/>
        <v>1</v>
      </c>
      <c r="CD94" s="8"/>
      <c r="CE94" s="2"/>
      <c r="CF94" s="2">
        <f ca="1">IF(Table1[[#This Row],[net worth]]&gt;CG93,Table1[[#This Row],[age]],0)</f>
        <v>38</v>
      </c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4:98">
      <c r="D95">
        <f t="shared" ca="1" si="31"/>
        <v>2</v>
      </c>
      <c r="E95" t="str">
        <f t="shared" ca="1" si="32"/>
        <v>women</v>
      </c>
      <c r="F95">
        <f t="shared" ca="1" si="33"/>
        <v>38</v>
      </c>
      <c r="G95">
        <f t="shared" ca="1" si="34"/>
        <v>5</v>
      </c>
      <c r="H95" t="str">
        <f t="shared" ca="1" si="35"/>
        <v>general work</v>
      </c>
      <c r="I95">
        <f t="shared" ca="1" si="36"/>
        <v>5</v>
      </c>
      <c r="J95" t="str">
        <f t="shared" ca="1" si="37"/>
        <v>other</v>
      </c>
      <c r="K95">
        <f t="shared" ca="1" si="38"/>
        <v>2</v>
      </c>
      <c r="L95">
        <f t="shared" ca="1" si="39"/>
        <v>2</v>
      </c>
      <c r="M95">
        <f t="shared" ca="1" si="40"/>
        <v>740521</v>
      </c>
      <c r="N95">
        <f t="shared" ca="1" si="41"/>
        <v>2</v>
      </c>
      <c r="O95" t="str">
        <f t="shared" ca="1" si="42"/>
        <v>vijayawada</v>
      </c>
      <c r="P95">
        <f t="shared" ca="1" si="48"/>
        <v>3702605</v>
      </c>
      <c r="Q95">
        <f t="shared" ca="1" si="43"/>
        <v>2939307.3116139546</v>
      </c>
      <c r="R95">
        <f t="shared" ca="1" si="49"/>
        <v>1306952.4197028757</v>
      </c>
      <c r="S95">
        <f t="shared" ca="1" si="44"/>
        <v>839463</v>
      </c>
      <c r="T95">
        <f t="shared" ca="1" si="50"/>
        <v>510056.78467795457</v>
      </c>
      <c r="U95">
        <f t="shared" ca="1" si="51"/>
        <v>148539.66803518392</v>
      </c>
      <c r="V95">
        <f t="shared" ca="1" si="52"/>
        <v>5158097.0877380595</v>
      </c>
      <c r="W95">
        <f t="shared" ca="1" si="53"/>
        <v>5085722.73131683</v>
      </c>
      <c r="X95">
        <f t="shared" ca="1" si="54"/>
        <v>72374.35642122943</v>
      </c>
      <c r="Y95" s="2"/>
      <c r="Z95" s="7">
        <f ca="1">IF(Table1[[#This Row],[gender]]="men",1,0)</f>
        <v>0</v>
      </c>
      <c r="AA95" s="2">
        <f ca="1">IF(Table1[[#This Row],[gender]]="women",1,0)</f>
        <v>1</v>
      </c>
      <c r="AB95" s="2"/>
      <c r="AC95" s="2"/>
      <c r="AD95" s="8"/>
      <c r="AF95" s="7">
        <f ca="1">IF(Table1[[#This Row],[felid of work]]= "teaching",1,0)</f>
        <v>0</v>
      </c>
      <c r="AG95" s="2">
        <f ca="1">IF(Table1[[#This Row],[felid of work]]="agriculture",1,0)</f>
        <v>0</v>
      </c>
      <c r="AH95" s="12">
        <f ca="1">IF(Table1[[#This Row],[felid of work]]="general work",1,0)</f>
        <v>1</v>
      </c>
      <c r="AI95" s="12">
        <f ca="1">IF(Table1[[#This Row],[felid of work]]="construction",1,0)</f>
        <v>0</v>
      </c>
      <c r="AJ95" s="2">
        <f ca="1">IF(Table1[[#This Row],[felid of work]]="health",1,0)</f>
        <v>0</v>
      </c>
      <c r="AK95" s="2"/>
      <c r="AL95" s="2"/>
      <c r="AM95" s="2"/>
      <c r="AN95" s="2"/>
      <c r="AO95" s="2">
        <f ca="1">IF(Table1[[#This Row],[felid of work]]="it",1,0)</f>
        <v>0</v>
      </c>
      <c r="AP95" s="2"/>
      <c r="AQ95" s="2"/>
      <c r="AR95" s="2"/>
      <c r="AS95" s="2"/>
      <c r="AT95" s="2"/>
      <c r="AU95" s="2"/>
      <c r="AV95" s="8"/>
      <c r="AW95" s="2"/>
      <c r="AX95" s="21">
        <f t="shared" ca="1" si="45"/>
        <v>653476.20985143783</v>
      </c>
      <c r="AY95" s="2"/>
      <c r="AZ95" s="7">
        <f ca="1">IF(Table1[[#This Row],[value of the debts]]&gt;$BA$6,1,0)</f>
        <v>1</v>
      </c>
      <c r="BA95" s="2"/>
      <c r="BB95" s="2"/>
      <c r="BC95" s="8"/>
      <c r="BD95" s="24">
        <f ca="1">Table1[[#This Row],[mortage left]]/Table1[[#This Row],[value of house]]</f>
        <v>0.79384846928418085</v>
      </c>
      <c r="BE95" s="2">
        <f t="shared" ca="1" si="46"/>
        <v>0</v>
      </c>
      <c r="BF95" s="2"/>
      <c r="BG95" s="2"/>
      <c r="BH95" s="7">
        <f ca="1">IF(Table1[[#This Row],[area]]="america",Table1[[#This Row],[income]],0)</f>
        <v>0</v>
      </c>
      <c r="BI95" s="2">
        <f ca="1">IF(Table1[[#This Row],[area]]="anathapur",Table1[[#This Row],[income]],0)</f>
        <v>0</v>
      </c>
      <c r="BJ95" s="2">
        <f ca="1">IF(Table1[[#This Row],[area]]="banglore",Table1[[#This Row],[income]],0)</f>
        <v>0</v>
      </c>
      <c r="BK95" s="2">
        <f ca="1">IF(Table1[[#This Row],[area]]="chennai",Table1[[#This Row],[income]],0)</f>
        <v>0</v>
      </c>
      <c r="BL95" s="2">
        <f ca="1">IF(Table1[[#This Row],[area]]="china",Table1[[#This Row],[income]],0)</f>
        <v>0</v>
      </c>
      <c r="BM95" s="2">
        <f ca="1">IF(Table1[[#This Row],[area]]="eluru",Table1[[#This Row],[income]],0)</f>
        <v>0</v>
      </c>
      <c r="BN95" s="2">
        <f ca="1">IF(Table1[[#This Row],[area]]="hanuman junction",Table1[[#This Row],[income]],0)</f>
        <v>0</v>
      </c>
      <c r="BO95" s="2">
        <f ca="1">IF(Table1[[#This Row],[area]]="hyderabad",Table1[[#This Row],[income]],0)</f>
        <v>0</v>
      </c>
      <c r="BP95" s="2">
        <f ca="1">IF(Table1[[#This Row],[area]]="japan",Table1[[#This Row],[income]],0)</f>
        <v>0</v>
      </c>
      <c r="BQ95" s="2">
        <f ca="1">IF(Table1[[#This Row],[area]]="srikakulam",Table1[[#This Row],[income]],0)</f>
        <v>0</v>
      </c>
      <c r="BR95" s="2">
        <f ca="1">IF(Table1[[#This Row],[area]]="tirupathi",Table1[[#This Row],[income]],0)</f>
        <v>0</v>
      </c>
      <c r="BS95" s="2">
        <f ca="1">IF(Table1[[#This Row],[area]]="vijayawada",Table1[[#This Row],[income]],0)</f>
        <v>740521</v>
      </c>
      <c r="BT95" s="8">
        <f ca="1">IF(Table1[[#This Row],[area]]="vizag",Table1[[#This Row],[income]],0)</f>
        <v>0</v>
      </c>
      <c r="BU95" s="2"/>
      <c r="BV95" s="7">
        <f ca="1">IF(Table1[[#This Row],[felid of work]]="teaching",Table1[[#This Row],[income]],0)</f>
        <v>0</v>
      </c>
      <c r="BW95" s="2">
        <f ca="1">IF(Table1[[#This Row],[felid of work]]="construction",Table1[[#This Row],[income]],0)</f>
        <v>0</v>
      </c>
      <c r="BX95" s="2">
        <f ca="1">IF(Table1[[#This Row],[felid of work]]="general work",Table1[[#This Row],[income]],0)</f>
        <v>740521</v>
      </c>
      <c r="BY95" s="2">
        <f ca="1">IF(Table1[[#This Row],[felid of work]]="health",Table1[[#This Row],[income]],0)</f>
        <v>0</v>
      </c>
      <c r="BZ95" s="2">
        <f ca="1">IF(Table1[[#This Row],[felid of work]]="agriculture",Table1[[#This Row],[income]],0)</f>
        <v>0</v>
      </c>
      <c r="CA95" s="8">
        <f ca="1">IF(Table1[[#This Row],[felid of work]]="it",Table1[[#This Row],[income]],0)</f>
        <v>0</v>
      </c>
      <c r="CB95" s="2"/>
      <c r="CC95" s="7">
        <f t="shared" ca="1" si="47"/>
        <v>1</v>
      </c>
      <c r="CD95" s="8"/>
      <c r="CE95" s="2"/>
      <c r="CF95" s="2">
        <f ca="1">IF(Table1[[#This Row],[net worth]]&gt;CG94,Table1[[#This Row],[age]],0)</f>
        <v>38</v>
      </c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4:98">
      <c r="D96">
        <f t="shared" ca="1" si="31"/>
        <v>2</v>
      </c>
      <c r="E96" t="str">
        <f t="shared" ca="1" si="32"/>
        <v>women</v>
      </c>
      <c r="F96">
        <f t="shared" ca="1" si="33"/>
        <v>37</v>
      </c>
      <c r="G96">
        <f t="shared" ca="1" si="34"/>
        <v>2</v>
      </c>
      <c r="H96" t="str">
        <f t="shared" ca="1" si="35"/>
        <v>construction</v>
      </c>
      <c r="I96">
        <f t="shared" ca="1" si="36"/>
        <v>2</v>
      </c>
      <c r="J96" t="str">
        <f t="shared" ca="1" si="37"/>
        <v>college</v>
      </c>
      <c r="K96">
        <f t="shared" ca="1" si="38"/>
        <v>3</v>
      </c>
      <c r="L96">
        <f t="shared" ca="1" si="39"/>
        <v>2</v>
      </c>
      <c r="M96">
        <f t="shared" ca="1" si="40"/>
        <v>874441</v>
      </c>
      <c r="N96">
        <f t="shared" ca="1" si="41"/>
        <v>2</v>
      </c>
      <c r="O96" t="str">
        <f t="shared" ca="1" si="42"/>
        <v>vijayawada</v>
      </c>
      <c r="P96">
        <f t="shared" ca="1" si="48"/>
        <v>4372205</v>
      </c>
      <c r="Q96">
        <f t="shared" ca="1" si="43"/>
        <v>2157897.6790728131</v>
      </c>
      <c r="R96">
        <f t="shared" ca="1" si="49"/>
        <v>434056.48752689734</v>
      </c>
      <c r="S96">
        <f t="shared" ca="1" si="44"/>
        <v>182425</v>
      </c>
      <c r="T96">
        <f t="shared" ca="1" si="50"/>
        <v>322277.84262005746</v>
      </c>
      <c r="U96">
        <f t="shared" ca="1" si="51"/>
        <v>1056969.1351559844</v>
      </c>
      <c r="V96">
        <f t="shared" ca="1" si="52"/>
        <v>5863230.6226828815</v>
      </c>
      <c r="W96">
        <f t="shared" ca="1" si="53"/>
        <v>2774379.1665997105</v>
      </c>
      <c r="X96">
        <f t="shared" ca="1" si="54"/>
        <v>3088851.4560831711</v>
      </c>
      <c r="Y96" s="2"/>
      <c r="Z96" s="7">
        <f ca="1">IF(Table1[[#This Row],[gender]]="men",1,0)</f>
        <v>0</v>
      </c>
      <c r="AA96" s="2">
        <f ca="1">IF(Table1[[#This Row],[gender]]="women",1,0)</f>
        <v>1</v>
      </c>
      <c r="AB96" s="2"/>
      <c r="AC96" s="2"/>
      <c r="AD96" s="8"/>
      <c r="AF96" s="7">
        <f ca="1">IF(Table1[[#This Row],[felid of work]]= "teaching",1,0)</f>
        <v>0</v>
      </c>
      <c r="AG96" s="2">
        <f ca="1">IF(Table1[[#This Row],[felid of work]]="agriculture",1,0)</f>
        <v>0</v>
      </c>
      <c r="AH96" s="12">
        <f ca="1">IF(Table1[[#This Row],[felid of work]]="general work",1,0)</f>
        <v>0</v>
      </c>
      <c r="AI96" s="12">
        <f ca="1">IF(Table1[[#This Row],[felid of work]]="construction",1,0)</f>
        <v>1</v>
      </c>
      <c r="AJ96" s="2">
        <f ca="1">IF(Table1[[#This Row],[felid of work]]="health",1,0)</f>
        <v>0</v>
      </c>
      <c r="AK96" s="2"/>
      <c r="AL96" s="2"/>
      <c r="AM96" s="2"/>
      <c r="AN96" s="2"/>
      <c r="AO96" s="2">
        <f ca="1">IF(Table1[[#This Row],[felid of work]]="it",1,0)</f>
        <v>0</v>
      </c>
      <c r="AP96" s="2"/>
      <c r="AQ96" s="2"/>
      <c r="AR96" s="2"/>
      <c r="AS96" s="2"/>
      <c r="AT96" s="2"/>
      <c r="AU96" s="2"/>
      <c r="AV96" s="8"/>
      <c r="AW96" s="2"/>
      <c r="AX96" s="21">
        <f t="shared" ca="1" si="45"/>
        <v>217028.24376344867</v>
      </c>
      <c r="AY96" s="2"/>
      <c r="AZ96" s="7">
        <f ca="1">IF(Table1[[#This Row],[value of the debts]]&gt;$BA$6,1,0)</f>
        <v>1</v>
      </c>
      <c r="BA96" s="2"/>
      <c r="BB96" s="2"/>
      <c r="BC96" s="8"/>
      <c r="BD96" s="24">
        <f ca="1">Table1[[#This Row],[mortage left]]/Table1[[#This Row],[value of house]]</f>
        <v>0.49354906256061032</v>
      </c>
      <c r="BE96" s="2">
        <f t="shared" ca="1" si="46"/>
        <v>0</v>
      </c>
      <c r="BF96" s="2"/>
      <c r="BG96" s="2"/>
      <c r="BH96" s="7">
        <f ca="1">IF(Table1[[#This Row],[area]]="america",Table1[[#This Row],[income]],0)</f>
        <v>0</v>
      </c>
      <c r="BI96" s="2">
        <f ca="1">IF(Table1[[#This Row],[area]]="anathapur",Table1[[#This Row],[income]],0)</f>
        <v>0</v>
      </c>
      <c r="BJ96" s="2">
        <f ca="1">IF(Table1[[#This Row],[area]]="banglore",Table1[[#This Row],[income]],0)</f>
        <v>0</v>
      </c>
      <c r="BK96" s="2">
        <f ca="1">IF(Table1[[#This Row],[area]]="chennai",Table1[[#This Row],[income]],0)</f>
        <v>0</v>
      </c>
      <c r="BL96" s="2">
        <f ca="1">IF(Table1[[#This Row],[area]]="china",Table1[[#This Row],[income]],0)</f>
        <v>0</v>
      </c>
      <c r="BM96" s="2">
        <f ca="1">IF(Table1[[#This Row],[area]]="eluru",Table1[[#This Row],[income]],0)</f>
        <v>0</v>
      </c>
      <c r="BN96" s="2">
        <f ca="1">IF(Table1[[#This Row],[area]]="hanuman junction",Table1[[#This Row],[income]],0)</f>
        <v>0</v>
      </c>
      <c r="BO96" s="2">
        <f ca="1">IF(Table1[[#This Row],[area]]="hyderabad",Table1[[#This Row],[income]],0)</f>
        <v>0</v>
      </c>
      <c r="BP96" s="2">
        <f ca="1">IF(Table1[[#This Row],[area]]="japan",Table1[[#This Row],[income]],0)</f>
        <v>0</v>
      </c>
      <c r="BQ96" s="2">
        <f ca="1">IF(Table1[[#This Row],[area]]="srikakulam",Table1[[#This Row],[income]],0)</f>
        <v>0</v>
      </c>
      <c r="BR96" s="2">
        <f ca="1">IF(Table1[[#This Row],[area]]="tirupathi",Table1[[#This Row],[income]],0)</f>
        <v>0</v>
      </c>
      <c r="BS96" s="2">
        <f ca="1">IF(Table1[[#This Row],[area]]="vijayawada",Table1[[#This Row],[income]],0)</f>
        <v>874441</v>
      </c>
      <c r="BT96" s="8">
        <f ca="1">IF(Table1[[#This Row],[area]]="vizag",Table1[[#This Row],[income]],0)</f>
        <v>0</v>
      </c>
      <c r="BU96" s="2"/>
      <c r="BV96" s="7">
        <f ca="1">IF(Table1[[#This Row],[felid of work]]="teaching",Table1[[#This Row],[income]],0)</f>
        <v>0</v>
      </c>
      <c r="BW96" s="2">
        <f ca="1">IF(Table1[[#This Row],[felid of work]]="construction",Table1[[#This Row],[income]],0)</f>
        <v>874441</v>
      </c>
      <c r="BX96" s="2">
        <f ca="1">IF(Table1[[#This Row],[felid of work]]="general work",Table1[[#This Row],[income]],0)</f>
        <v>0</v>
      </c>
      <c r="BY96" s="2">
        <f ca="1">IF(Table1[[#This Row],[felid of work]]="health",Table1[[#This Row],[income]],0)</f>
        <v>0</v>
      </c>
      <c r="BZ96" s="2">
        <f ca="1">IF(Table1[[#This Row],[felid of work]]="agriculture",Table1[[#This Row],[income]],0)</f>
        <v>0</v>
      </c>
      <c r="CA96" s="8">
        <f ca="1">IF(Table1[[#This Row],[felid of work]]="it",Table1[[#This Row],[income]],0)</f>
        <v>0</v>
      </c>
      <c r="CB96" s="2"/>
      <c r="CC96" s="7">
        <f t="shared" ca="1" si="47"/>
        <v>1</v>
      </c>
      <c r="CD96" s="8"/>
      <c r="CE96" s="2"/>
      <c r="CF96" s="2">
        <f ca="1">IF(Table1[[#This Row],[net worth]]&gt;CG95,Table1[[#This Row],[age]],0)</f>
        <v>37</v>
      </c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4:98">
      <c r="D97">
        <f t="shared" ca="1" si="31"/>
        <v>2</v>
      </c>
      <c r="E97" t="str">
        <f t="shared" ca="1" si="32"/>
        <v>women</v>
      </c>
      <c r="F97">
        <f t="shared" ca="1" si="33"/>
        <v>44</v>
      </c>
      <c r="G97">
        <f t="shared" ca="1" si="34"/>
        <v>4</v>
      </c>
      <c r="H97" t="str">
        <f t="shared" ca="1" si="35"/>
        <v>it</v>
      </c>
      <c r="I97">
        <f t="shared" ca="1" si="36"/>
        <v>4</v>
      </c>
      <c r="J97" t="str">
        <f t="shared" ca="1" si="37"/>
        <v>techincal</v>
      </c>
      <c r="K97">
        <f t="shared" ca="1" si="38"/>
        <v>1</v>
      </c>
      <c r="L97">
        <f t="shared" ca="1" si="39"/>
        <v>2</v>
      </c>
      <c r="M97">
        <f t="shared" ca="1" si="40"/>
        <v>549363</v>
      </c>
      <c r="N97">
        <f t="shared" ca="1" si="41"/>
        <v>6</v>
      </c>
      <c r="O97" t="str">
        <f t="shared" ca="1" si="42"/>
        <v>tirupathi</v>
      </c>
      <c r="P97">
        <f t="shared" ca="1" si="48"/>
        <v>2197452</v>
      </c>
      <c r="Q97">
        <f t="shared" ca="1" si="43"/>
        <v>7971.1114269440586</v>
      </c>
      <c r="R97">
        <f t="shared" ca="1" si="49"/>
        <v>59949.924660650984</v>
      </c>
      <c r="S97">
        <f t="shared" ca="1" si="44"/>
        <v>38008</v>
      </c>
      <c r="T97">
        <f t="shared" ca="1" si="50"/>
        <v>159126.51944605724</v>
      </c>
      <c r="U97">
        <f t="shared" ca="1" si="51"/>
        <v>159709.05295398075</v>
      </c>
      <c r="V97">
        <f t="shared" ca="1" si="52"/>
        <v>2417110.9776146319</v>
      </c>
      <c r="W97">
        <f t="shared" ca="1" si="53"/>
        <v>105929.03608759504</v>
      </c>
      <c r="X97">
        <f t="shared" ca="1" si="54"/>
        <v>2311181.9415270369</v>
      </c>
      <c r="Y97" s="2"/>
      <c r="Z97" s="7">
        <f ca="1">IF(Table1[[#This Row],[gender]]="men",1,0)</f>
        <v>0</v>
      </c>
      <c r="AA97" s="2">
        <f ca="1">IF(Table1[[#This Row],[gender]]="women",1,0)</f>
        <v>1</v>
      </c>
      <c r="AB97" s="2"/>
      <c r="AC97" s="2"/>
      <c r="AD97" s="8"/>
      <c r="AF97" s="7">
        <f ca="1">IF(Table1[[#This Row],[felid of work]]= "teaching",1,0)</f>
        <v>0</v>
      </c>
      <c r="AG97" s="2">
        <f ca="1">IF(Table1[[#This Row],[felid of work]]="agriculture",1,0)</f>
        <v>0</v>
      </c>
      <c r="AH97" s="12">
        <f ca="1">IF(Table1[[#This Row],[felid of work]]="general work",1,0)</f>
        <v>0</v>
      </c>
      <c r="AI97" s="12">
        <f ca="1">IF(Table1[[#This Row],[felid of work]]="construction",1,0)</f>
        <v>0</v>
      </c>
      <c r="AJ97" s="2">
        <f ca="1">IF(Table1[[#This Row],[felid of work]]="health",1,0)</f>
        <v>0</v>
      </c>
      <c r="AK97" s="2"/>
      <c r="AL97" s="2"/>
      <c r="AM97" s="2"/>
      <c r="AN97" s="2"/>
      <c r="AO97" s="2">
        <f ca="1">IF(Table1[[#This Row],[felid of work]]="it",1,0)</f>
        <v>1</v>
      </c>
      <c r="AP97" s="2"/>
      <c r="AQ97" s="2"/>
      <c r="AR97" s="2"/>
      <c r="AS97" s="2"/>
      <c r="AT97" s="2"/>
      <c r="AU97" s="2"/>
      <c r="AV97" s="8"/>
      <c r="AW97" s="2"/>
      <c r="AX97" s="21">
        <f t="shared" ca="1" si="45"/>
        <v>29974.962330325492</v>
      </c>
      <c r="AY97" s="2"/>
      <c r="AZ97" s="7">
        <f ca="1">IF(Table1[[#This Row],[value of the debts]]&gt;$BA$6,1,0)</f>
        <v>1</v>
      </c>
      <c r="BA97" s="2"/>
      <c r="BB97" s="2"/>
      <c r="BC97" s="8"/>
      <c r="BD97" s="24">
        <f ca="1">Table1[[#This Row],[mortage left]]/Table1[[#This Row],[value of house]]</f>
        <v>3.6274336945444352E-3</v>
      </c>
      <c r="BE97" s="2">
        <f t="shared" ca="1" si="46"/>
        <v>1</v>
      </c>
      <c r="BF97" s="2"/>
      <c r="BG97" s="2"/>
      <c r="BH97" s="7">
        <f ca="1">IF(Table1[[#This Row],[area]]="america",Table1[[#This Row],[income]],0)</f>
        <v>0</v>
      </c>
      <c r="BI97" s="2">
        <f ca="1">IF(Table1[[#This Row],[area]]="anathapur",Table1[[#This Row],[income]],0)</f>
        <v>0</v>
      </c>
      <c r="BJ97" s="2">
        <f ca="1">IF(Table1[[#This Row],[area]]="banglore",Table1[[#This Row],[income]],0)</f>
        <v>0</v>
      </c>
      <c r="BK97" s="2">
        <f ca="1">IF(Table1[[#This Row],[area]]="chennai",Table1[[#This Row],[income]],0)</f>
        <v>0</v>
      </c>
      <c r="BL97" s="2">
        <f ca="1">IF(Table1[[#This Row],[area]]="china",Table1[[#This Row],[income]],0)</f>
        <v>0</v>
      </c>
      <c r="BM97" s="2">
        <f ca="1">IF(Table1[[#This Row],[area]]="eluru",Table1[[#This Row],[income]],0)</f>
        <v>0</v>
      </c>
      <c r="BN97" s="2">
        <f ca="1">IF(Table1[[#This Row],[area]]="hanuman junction",Table1[[#This Row],[income]],0)</f>
        <v>0</v>
      </c>
      <c r="BO97" s="2">
        <f ca="1">IF(Table1[[#This Row],[area]]="hyderabad",Table1[[#This Row],[income]],0)</f>
        <v>0</v>
      </c>
      <c r="BP97" s="2">
        <f ca="1">IF(Table1[[#This Row],[area]]="japan",Table1[[#This Row],[income]],0)</f>
        <v>0</v>
      </c>
      <c r="BQ97" s="2">
        <f ca="1">IF(Table1[[#This Row],[area]]="srikakulam",Table1[[#This Row],[income]],0)</f>
        <v>0</v>
      </c>
      <c r="BR97" s="2">
        <f ca="1">IF(Table1[[#This Row],[area]]="tirupathi",Table1[[#This Row],[income]],0)</f>
        <v>549363</v>
      </c>
      <c r="BS97" s="2">
        <f ca="1">IF(Table1[[#This Row],[area]]="vijayawada",Table1[[#This Row],[income]],0)</f>
        <v>0</v>
      </c>
      <c r="BT97" s="8">
        <f ca="1">IF(Table1[[#This Row],[area]]="vizag",Table1[[#This Row],[income]],0)</f>
        <v>0</v>
      </c>
      <c r="BU97" s="2"/>
      <c r="BV97" s="7">
        <f ca="1">IF(Table1[[#This Row],[felid of work]]="teaching",Table1[[#This Row],[income]],0)</f>
        <v>0</v>
      </c>
      <c r="BW97" s="2">
        <f ca="1">IF(Table1[[#This Row],[felid of work]]="construction",Table1[[#This Row],[income]],0)</f>
        <v>0</v>
      </c>
      <c r="BX97" s="2">
        <f ca="1">IF(Table1[[#This Row],[felid of work]]="general work",Table1[[#This Row],[income]],0)</f>
        <v>0</v>
      </c>
      <c r="BY97" s="2">
        <f ca="1">IF(Table1[[#This Row],[felid of work]]="health",Table1[[#This Row],[income]],0)</f>
        <v>0</v>
      </c>
      <c r="BZ97" s="2">
        <f ca="1">IF(Table1[[#This Row],[felid of work]]="agriculture",Table1[[#This Row],[income]],0)</f>
        <v>0</v>
      </c>
      <c r="CA97" s="8">
        <f ca="1">IF(Table1[[#This Row],[felid of work]]="it",Table1[[#This Row],[income]],0)</f>
        <v>549363</v>
      </c>
      <c r="CB97" s="2"/>
      <c r="CC97" s="7">
        <f t="shared" ca="1" si="47"/>
        <v>0</v>
      </c>
      <c r="CD97" s="8"/>
      <c r="CE97" s="2"/>
      <c r="CF97" s="2">
        <f ca="1">IF(Table1[[#This Row],[net worth]]&gt;CG96,Table1[[#This Row],[age]],0)</f>
        <v>44</v>
      </c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4:98">
      <c r="D98">
        <f t="shared" ca="1" si="31"/>
        <v>1</v>
      </c>
      <c r="E98" t="str">
        <f t="shared" ca="1" si="32"/>
        <v>men</v>
      </c>
      <c r="F98">
        <f t="shared" ca="1" si="33"/>
        <v>28</v>
      </c>
      <c r="G98">
        <f t="shared" ca="1" si="34"/>
        <v>4</v>
      </c>
      <c r="H98" t="str">
        <f t="shared" ca="1" si="35"/>
        <v>it</v>
      </c>
      <c r="I98">
        <f t="shared" ca="1" si="36"/>
        <v>2</v>
      </c>
      <c r="J98" t="str">
        <f t="shared" ca="1" si="37"/>
        <v>college</v>
      </c>
      <c r="K98">
        <f t="shared" ca="1" si="38"/>
        <v>3</v>
      </c>
      <c r="L98">
        <f t="shared" ca="1" si="39"/>
        <v>1</v>
      </c>
      <c r="M98">
        <f t="shared" ca="1" si="40"/>
        <v>712170</v>
      </c>
      <c r="N98">
        <f t="shared" ca="1" si="41"/>
        <v>14</v>
      </c>
      <c r="O98" t="str">
        <f t="shared" ca="1" si="42"/>
        <v>china</v>
      </c>
      <c r="P98">
        <f t="shared" ca="1" si="48"/>
        <v>3560850</v>
      </c>
      <c r="Q98">
        <f t="shared" ca="1" si="43"/>
        <v>3529674.301122399</v>
      </c>
      <c r="R98">
        <f t="shared" ca="1" si="49"/>
        <v>606210.19380159304</v>
      </c>
      <c r="S98">
        <f t="shared" ca="1" si="44"/>
        <v>198821</v>
      </c>
      <c r="T98">
        <f t="shared" ca="1" si="50"/>
        <v>625364.46134631475</v>
      </c>
      <c r="U98">
        <f t="shared" ca="1" si="51"/>
        <v>248770.13480121165</v>
      </c>
      <c r="V98">
        <f t="shared" ca="1" si="52"/>
        <v>4415830.3286028048</v>
      </c>
      <c r="W98">
        <f t="shared" ca="1" si="53"/>
        <v>4334705.4949239921</v>
      </c>
      <c r="X98">
        <f t="shared" ca="1" si="54"/>
        <v>81124.83367881272</v>
      </c>
      <c r="Y98" s="2"/>
      <c r="Z98" s="7">
        <f ca="1">IF(Table1[[#This Row],[gender]]="men",1,0)</f>
        <v>1</v>
      </c>
      <c r="AA98" s="2">
        <f ca="1">IF(Table1[[#This Row],[gender]]="women",1,0)</f>
        <v>0</v>
      </c>
      <c r="AB98" s="2"/>
      <c r="AC98" s="2"/>
      <c r="AD98" s="8"/>
      <c r="AF98" s="7">
        <f ca="1">IF(Table1[[#This Row],[felid of work]]= "teaching",1,0)</f>
        <v>0</v>
      </c>
      <c r="AG98" s="2">
        <f ca="1">IF(Table1[[#This Row],[felid of work]]="agriculture",1,0)</f>
        <v>0</v>
      </c>
      <c r="AH98" s="12">
        <f ca="1">IF(Table1[[#This Row],[felid of work]]="general work",1,0)</f>
        <v>0</v>
      </c>
      <c r="AI98" s="12">
        <f ca="1">IF(Table1[[#This Row],[felid of work]]="construction",1,0)</f>
        <v>0</v>
      </c>
      <c r="AJ98" s="2">
        <f ca="1">IF(Table1[[#This Row],[felid of work]]="health",1,0)</f>
        <v>0</v>
      </c>
      <c r="AK98" s="2"/>
      <c r="AL98" s="2"/>
      <c r="AM98" s="2"/>
      <c r="AN98" s="2"/>
      <c r="AO98" s="2">
        <f ca="1">IF(Table1[[#This Row],[felid of work]]="it",1,0)</f>
        <v>1</v>
      </c>
      <c r="AP98" s="2"/>
      <c r="AQ98" s="2"/>
      <c r="AR98" s="2"/>
      <c r="AS98" s="2"/>
      <c r="AT98" s="2"/>
      <c r="AU98" s="2"/>
      <c r="AV98" s="8"/>
      <c r="AW98" s="2"/>
      <c r="AX98" s="21">
        <f t="shared" ca="1" si="45"/>
        <v>606210.19380159304</v>
      </c>
      <c r="AY98" s="2"/>
      <c r="AZ98" s="7">
        <f ca="1">IF(Table1[[#This Row],[value of the debts]]&gt;$BA$6,1,0)</f>
        <v>1</v>
      </c>
      <c r="BA98" s="2"/>
      <c r="BB98" s="2"/>
      <c r="BC98" s="8"/>
      <c r="BD98" s="24">
        <f ca="1">Table1[[#This Row],[mortage left]]/Table1[[#This Row],[value of house]]</f>
        <v>0.99124487162402208</v>
      </c>
      <c r="BE98" s="2">
        <f t="shared" ca="1" si="46"/>
        <v>0</v>
      </c>
      <c r="BF98" s="2"/>
      <c r="BG98" s="2"/>
      <c r="BH98" s="7">
        <f ca="1">IF(Table1[[#This Row],[area]]="america",Table1[[#This Row],[income]],0)</f>
        <v>0</v>
      </c>
      <c r="BI98" s="2">
        <f ca="1">IF(Table1[[#This Row],[area]]="anathapur",Table1[[#This Row],[income]],0)</f>
        <v>0</v>
      </c>
      <c r="BJ98" s="2">
        <f ca="1">IF(Table1[[#This Row],[area]]="banglore",Table1[[#This Row],[income]],0)</f>
        <v>0</v>
      </c>
      <c r="BK98" s="2">
        <f ca="1">IF(Table1[[#This Row],[area]]="chennai",Table1[[#This Row],[income]],0)</f>
        <v>0</v>
      </c>
      <c r="BL98" s="2">
        <f ca="1">IF(Table1[[#This Row],[area]]="china",Table1[[#This Row],[income]],0)</f>
        <v>712170</v>
      </c>
      <c r="BM98" s="2">
        <f ca="1">IF(Table1[[#This Row],[area]]="eluru",Table1[[#This Row],[income]],0)</f>
        <v>0</v>
      </c>
      <c r="BN98" s="2">
        <f ca="1">IF(Table1[[#This Row],[area]]="hanuman junction",Table1[[#This Row],[income]],0)</f>
        <v>0</v>
      </c>
      <c r="BO98" s="2">
        <f ca="1">IF(Table1[[#This Row],[area]]="hyderabad",Table1[[#This Row],[income]],0)</f>
        <v>0</v>
      </c>
      <c r="BP98" s="2">
        <f ca="1">IF(Table1[[#This Row],[area]]="japan",Table1[[#This Row],[income]],0)</f>
        <v>0</v>
      </c>
      <c r="BQ98" s="2">
        <f ca="1">IF(Table1[[#This Row],[area]]="srikakulam",Table1[[#This Row],[income]],0)</f>
        <v>0</v>
      </c>
      <c r="BR98" s="2">
        <f ca="1">IF(Table1[[#This Row],[area]]="tirupathi",Table1[[#This Row],[income]],0)</f>
        <v>0</v>
      </c>
      <c r="BS98" s="2">
        <f ca="1">IF(Table1[[#This Row],[area]]="vijayawada",Table1[[#This Row],[income]],0)</f>
        <v>0</v>
      </c>
      <c r="BT98" s="8">
        <f ca="1">IF(Table1[[#This Row],[area]]="vizag",Table1[[#This Row],[income]],0)</f>
        <v>0</v>
      </c>
      <c r="BU98" s="2"/>
      <c r="BV98" s="7">
        <f ca="1">IF(Table1[[#This Row],[felid of work]]="teaching",Table1[[#This Row],[income]],0)</f>
        <v>0</v>
      </c>
      <c r="BW98" s="2">
        <f ca="1">IF(Table1[[#This Row],[felid of work]]="construction",Table1[[#This Row],[income]],0)</f>
        <v>0</v>
      </c>
      <c r="BX98" s="2">
        <f ca="1">IF(Table1[[#This Row],[felid of work]]="general work",Table1[[#This Row],[income]],0)</f>
        <v>0</v>
      </c>
      <c r="BY98" s="2">
        <f ca="1">IF(Table1[[#This Row],[felid of work]]="health",Table1[[#This Row],[income]],0)</f>
        <v>0</v>
      </c>
      <c r="BZ98" s="2">
        <f ca="1">IF(Table1[[#This Row],[felid of work]]="agriculture",Table1[[#This Row],[income]],0)</f>
        <v>0</v>
      </c>
      <c r="CA98" s="8">
        <f ca="1">IF(Table1[[#This Row],[felid of work]]="it",Table1[[#This Row],[income]],0)</f>
        <v>712170</v>
      </c>
      <c r="CB98" s="2"/>
      <c r="CC98" s="7">
        <f t="shared" ca="1" si="47"/>
        <v>1</v>
      </c>
      <c r="CD98" s="8"/>
      <c r="CE98" s="2"/>
      <c r="CF98" s="2">
        <f ca="1">IF(Table1[[#This Row],[net worth]]&gt;CG97,Table1[[#This Row],[age]],0)</f>
        <v>28</v>
      </c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4:98">
      <c r="D99">
        <f t="shared" ca="1" si="31"/>
        <v>1</v>
      </c>
      <c r="E99" t="str">
        <f t="shared" ca="1" si="32"/>
        <v>men</v>
      </c>
      <c r="F99">
        <f t="shared" ca="1" si="33"/>
        <v>29</v>
      </c>
      <c r="G99">
        <f t="shared" ca="1" si="34"/>
        <v>2</v>
      </c>
      <c r="H99" t="str">
        <f t="shared" ca="1" si="35"/>
        <v>construction</v>
      </c>
      <c r="I99">
        <f t="shared" ca="1" si="36"/>
        <v>4</v>
      </c>
      <c r="J99" t="str">
        <f t="shared" ca="1" si="37"/>
        <v>techincal</v>
      </c>
      <c r="K99">
        <f t="shared" ca="1" si="38"/>
        <v>2</v>
      </c>
      <c r="L99">
        <f t="shared" ca="1" si="39"/>
        <v>2</v>
      </c>
      <c r="M99">
        <f t="shared" ca="1" si="40"/>
        <v>905688</v>
      </c>
      <c r="N99">
        <f t="shared" ca="1" si="41"/>
        <v>1</v>
      </c>
      <c r="O99" t="str">
        <f t="shared" ca="1" si="42"/>
        <v>eluru</v>
      </c>
      <c r="P99">
        <f t="shared" ca="1" si="48"/>
        <v>3622752</v>
      </c>
      <c r="Q99">
        <f t="shared" ca="1" si="43"/>
        <v>617949.0302203371</v>
      </c>
      <c r="R99">
        <f t="shared" ca="1" si="49"/>
        <v>1239848.245565163</v>
      </c>
      <c r="S99">
        <f t="shared" ca="1" si="44"/>
        <v>704870</v>
      </c>
      <c r="T99">
        <f t="shared" ca="1" si="50"/>
        <v>772487.85757811356</v>
      </c>
      <c r="U99">
        <f t="shared" ca="1" si="51"/>
        <v>689412.52818430227</v>
      </c>
      <c r="V99">
        <f t="shared" ca="1" si="52"/>
        <v>5552012.7737494651</v>
      </c>
      <c r="W99">
        <f t="shared" ca="1" si="53"/>
        <v>2562667.2757855002</v>
      </c>
      <c r="X99">
        <f t="shared" ca="1" si="54"/>
        <v>2989345.4979639649</v>
      </c>
      <c r="Y99" s="2"/>
      <c r="Z99" s="7">
        <f ca="1">IF(Table1[[#This Row],[gender]]="men",1,0)</f>
        <v>1</v>
      </c>
      <c r="AA99" s="2">
        <f ca="1">IF(Table1[[#This Row],[gender]]="women",1,0)</f>
        <v>0</v>
      </c>
      <c r="AB99" s="2"/>
      <c r="AC99" s="2"/>
      <c r="AD99" s="8"/>
      <c r="AF99" s="7">
        <f ca="1">IF(Table1[[#This Row],[felid of work]]= "teaching",1,0)</f>
        <v>0</v>
      </c>
      <c r="AG99" s="2">
        <f ca="1">IF(Table1[[#This Row],[felid of work]]="agriculture",1,0)</f>
        <v>0</v>
      </c>
      <c r="AH99" s="12">
        <f ca="1">IF(Table1[[#This Row],[felid of work]]="general work",1,0)</f>
        <v>0</v>
      </c>
      <c r="AI99" s="12">
        <f ca="1">IF(Table1[[#This Row],[felid of work]]="construction",1,0)</f>
        <v>1</v>
      </c>
      <c r="AJ99" s="2">
        <f ca="1">IF(Table1[[#This Row],[felid of work]]="health",1,0)</f>
        <v>0</v>
      </c>
      <c r="AK99" s="2"/>
      <c r="AL99" s="2"/>
      <c r="AM99" s="2"/>
      <c r="AN99" s="2"/>
      <c r="AO99" s="2">
        <f ca="1">IF(Table1[[#This Row],[felid of work]]="it",1,0)</f>
        <v>0</v>
      </c>
      <c r="AP99" s="2"/>
      <c r="AQ99" s="2"/>
      <c r="AR99" s="2"/>
      <c r="AS99" s="2"/>
      <c r="AT99" s="2"/>
      <c r="AU99" s="2"/>
      <c r="AV99" s="8"/>
      <c r="AW99" s="2"/>
      <c r="AX99" s="21">
        <f t="shared" ca="1" si="45"/>
        <v>619924.12278258149</v>
      </c>
      <c r="AY99" s="2"/>
      <c r="AZ99" s="7">
        <f ca="1">IF(Table1[[#This Row],[value of the debts]]&gt;$BA$6,1,0)</f>
        <v>1</v>
      </c>
      <c r="BA99" s="2"/>
      <c r="BB99" s="2"/>
      <c r="BC99" s="8"/>
      <c r="BD99" s="24">
        <f ca="1">Table1[[#This Row],[mortage left]]/Table1[[#This Row],[value of house]]</f>
        <v>0.17057447769550252</v>
      </c>
      <c r="BE99" s="2">
        <f t="shared" ca="1" si="46"/>
        <v>1</v>
      </c>
      <c r="BF99" s="2"/>
      <c r="BG99" s="2"/>
      <c r="BH99" s="7">
        <f ca="1">IF(Table1[[#This Row],[area]]="america",Table1[[#This Row],[income]],0)</f>
        <v>0</v>
      </c>
      <c r="BI99" s="2">
        <f ca="1">IF(Table1[[#This Row],[area]]="anathapur",Table1[[#This Row],[income]],0)</f>
        <v>0</v>
      </c>
      <c r="BJ99" s="2">
        <f ca="1">IF(Table1[[#This Row],[area]]="banglore",Table1[[#This Row],[income]],0)</f>
        <v>0</v>
      </c>
      <c r="BK99" s="2">
        <f ca="1">IF(Table1[[#This Row],[area]]="chennai",Table1[[#This Row],[income]],0)</f>
        <v>0</v>
      </c>
      <c r="BL99" s="2">
        <f ca="1">IF(Table1[[#This Row],[area]]="china",Table1[[#This Row],[income]],0)</f>
        <v>0</v>
      </c>
      <c r="BM99" s="2">
        <f ca="1">IF(Table1[[#This Row],[area]]="eluru",Table1[[#This Row],[income]],0)</f>
        <v>905688</v>
      </c>
      <c r="BN99" s="2">
        <f ca="1">IF(Table1[[#This Row],[area]]="hanuman junction",Table1[[#This Row],[income]],0)</f>
        <v>0</v>
      </c>
      <c r="BO99" s="2">
        <f ca="1">IF(Table1[[#This Row],[area]]="hyderabad",Table1[[#This Row],[income]],0)</f>
        <v>0</v>
      </c>
      <c r="BP99" s="2">
        <f ca="1">IF(Table1[[#This Row],[area]]="japan",Table1[[#This Row],[income]],0)</f>
        <v>0</v>
      </c>
      <c r="BQ99" s="2">
        <f ca="1">IF(Table1[[#This Row],[area]]="srikakulam",Table1[[#This Row],[income]],0)</f>
        <v>0</v>
      </c>
      <c r="BR99" s="2">
        <f ca="1">IF(Table1[[#This Row],[area]]="tirupathi",Table1[[#This Row],[income]],0)</f>
        <v>0</v>
      </c>
      <c r="BS99" s="2">
        <f ca="1">IF(Table1[[#This Row],[area]]="vijayawada",Table1[[#This Row],[income]],0)</f>
        <v>0</v>
      </c>
      <c r="BT99" s="8">
        <f ca="1">IF(Table1[[#This Row],[area]]="vizag",Table1[[#This Row],[income]],0)</f>
        <v>0</v>
      </c>
      <c r="BU99" s="2"/>
      <c r="BV99" s="7">
        <f ca="1">IF(Table1[[#This Row],[felid of work]]="teaching",Table1[[#This Row],[income]],0)</f>
        <v>0</v>
      </c>
      <c r="BW99" s="2">
        <f ca="1">IF(Table1[[#This Row],[felid of work]]="construction",Table1[[#This Row],[income]],0)</f>
        <v>905688</v>
      </c>
      <c r="BX99" s="2">
        <f ca="1">IF(Table1[[#This Row],[felid of work]]="general work",Table1[[#This Row],[income]],0)</f>
        <v>0</v>
      </c>
      <c r="BY99" s="2">
        <f ca="1">IF(Table1[[#This Row],[felid of work]]="health",Table1[[#This Row],[income]],0)</f>
        <v>0</v>
      </c>
      <c r="BZ99" s="2">
        <f ca="1">IF(Table1[[#This Row],[felid of work]]="agriculture",Table1[[#This Row],[income]],0)</f>
        <v>0</v>
      </c>
      <c r="CA99" s="8">
        <f ca="1">IF(Table1[[#This Row],[felid of work]]="it",Table1[[#This Row],[income]],0)</f>
        <v>0</v>
      </c>
      <c r="CB99" s="2"/>
      <c r="CC99" s="7">
        <f t="shared" ca="1" si="47"/>
        <v>1</v>
      </c>
      <c r="CD99" s="8"/>
      <c r="CE99" s="2"/>
      <c r="CF99" s="2">
        <f ca="1">IF(Table1[[#This Row],[net worth]]&gt;CG98,Table1[[#This Row],[age]],0)</f>
        <v>29</v>
      </c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4:98">
      <c r="D100">
        <f t="shared" ca="1" si="31"/>
        <v>1</v>
      </c>
      <c r="E100" t="str">
        <f t="shared" ca="1" si="32"/>
        <v>men</v>
      </c>
      <c r="F100">
        <f t="shared" ca="1" si="33"/>
        <v>42</v>
      </c>
      <c r="G100">
        <f t="shared" ca="1" si="34"/>
        <v>5</v>
      </c>
      <c r="H100" t="str">
        <f t="shared" ca="1" si="35"/>
        <v>general work</v>
      </c>
      <c r="I100">
        <f t="shared" ca="1" si="36"/>
        <v>5</v>
      </c>
      <c r="J100" t="str">
        <f t="shared" ca="1" si="37"/>
        <v>other</v>
      </c>
      <c r="K100">
        <f t="shared" ca="1" si="38"/>
        <v>4</v>
      </c>
      <c r="L100">
        <f t="shared" ca="1" si="39"/>
        <v>2</v>
      </c>
      <c r="M100">
        <f t="shared" ca="1" si="40"/>
        <v>259312</v>
      </c>
      <c r="N100">
        <f t="shared" ca="1" si="41"/>
        <v>12</v>
      </c>
      <c r="O100" t="str">
        <f t="shared" ca="1" si="42"/>
        <v>japan</v>
      </c>
      <c r="P100">
        <f t="shared" ca="1" si="48"/>
        <v>1037248</v>
      </c>
      <c r="Q100">
        <f t="shared" ca="1" si="43"/>
        <v>906983.62949012255</v>
      </c>
      <c r="R100">
        <f t="shared" ca="1" si="49"/>
        <v>492488.07087222551</v>
      </c>
      <c r="S100">
        <f t="shared" ca="1" si="44"/>
        <v>210978</v>
      </c>
      <c r="T100">
        <f t="shared" ca="1" si="50"/>
        <v>157962.59210886704</v>
      </c>
      <c r="U100">
        <f t="shared" ca="1" si="51"/>
        <v>387653.24034185172</v>
      </c>
      <c r="V100">
        <f t="shared" ca="1" si="52"/>
        <v>1917389.3112140773</v>
      </c>
      <c r="W100">
        <f t="shared" ca="1" si="53"/>
        <v>1610449.700362348</v>
      </c>
      <c r="X100">
        <f t="shared" ca="1" si="54"/>
        <v>306939.61085172929</v>
      </c>
      <c r="Y100" s="2"/>
      <c r="Z100" s="7">
        <f ca="1">IF(Table1[[#This Row],[gender]]="men",1,0)</f>
        <v>1</v>
      </c>
      <c r="AA100" s="2">
        <f ca="1">IF(Table1[[#This Row],[gender]]="women",1,0)</f>
        <v>0</v>
      </c>
      <c r="AB100" s="2"/>
      <c r="AC100" s="2"/>
      <c r="AD100" s="8"/>
      <c r="AF100" s="7">
        <f ca="1">IF(Table1[[#This Row],[felid of work]]= "teaching",1,0)</f>
        <v>0</v>
      </c>
      <c r="AG100" s="2">
        <f ca="1">IF(Table1[[#This Row],[felid of work]]="agriculture",1,0)</f>
        <v>0</v>
      </c>
      <c r="AH100" s="12">
        <f ca="1">IF(Table1[[#This Row],[felid of work]]="general work",1,0)</f>
        <v>1</v>
      </c>
      <c r="AI100" s="12">
        <f ca="1">IF(Table1[[#This Row],[felid of work]]="construction",1,0)</f>
        <v>0</v>
      </c>
      <c r="AJ100" s="2">
        <f ca="1">IF(Table1[[#This Row],[felid of work]]="health",1,0)</f>
        <v>0</v>
      </c>
      <c r="AK100" s="2"/>
      <c r="AL100" s="2"/>
      <c r="AM100" s="2"/>
      <c r="AN100" s="2"/>
      <c r="AO100" s="2">
        <f ca="1">IF(Table1[[#This Row],[felid of work]]="it",1,0)</f>
        <v>0</v>
      </c>
      <c r="AP100" s="2"/>
      <c r="AQ100" s="2"/>
      <c r="AR100" s="2"/>
      <c r="AS100" s="2"/>
      <c r="AT100" s="2"/>
      <c r="AU100" s="2"/>
      <c r="AV100" s="8"/>
      <c r="AW100" s="2"/>
      <c r="AX100" s="21">
        <f t="shared" ca="1" si="45"/>
        <v>246244.03543611275</v>
      </c>
      <c r="AY100" s="2"/>
      <c r="AZ100" s="7">
        <f ca="1">IF(Table1[[#This Row],[value of the debts]]&gt;$BA$6,1,0)</f>
        <v>1</v>
      </c>
      <c r="BA100" s="2"/>
      <c r="BB100" s="2"/>
      <c r="BC100" s="8"/>
      <c r="BD100" s="24">
        <f ca="1">Table1[[#This Row],[mortage left]]/Table1[[#This Row],[value of house]]</f>
        <v>0.87441347632400601</v>
      </c>
      <c r="BE100" s="2">
        <f t="shared" ca="1" si="46"/>
        <v>0</v>
      </c>
      <c r="BF100" s="2"/>
      <c r="BG100" s="2"/>
      <c r="BH100" s="7">
        <f ca="1">IF(Table1[[#This Row],[area]]="america",Table1[[#This Row],[income]],0)</f>
        <v>0</v>
      </c>
      <c r="BI100" s="2">
        <f ca="1">IF(Table1[[#This Row],[area]]="anathapur",Table1[[#This Row],[income]],0)</f>
        <v>0</v>
      </c>
      <c r="BJ100" s="2">
        <f ca="1">IF(Table1[[#This Row],[area]]="banglore",Table1[[#This Row],[income]],0)</f>
        <v>0</v>
      </c>
      <c r="BK100" s="2">
        <f ca="1">IF(Table1[[#This Row],[area]]="chennai",Table1[[#This Row],[income]],0)</f>
        <v>0</v>
      </c>
      <c r="BL100" s="2">
        <f ca="1">IF(Table1[[#This Row],[area]]="china",Table1[[#This Row],[income]],0)</f>
        <v>0</v>
      </c>
      <c r="BM100" s="2">
        <f ca="1">IF(Table1[[#This Row],[area]]="eluru",Table1[[#This Row],[income]],0)</f>
        <v>0</v>
      </c>
      <c r="BN100" s="2">
        <f ca="1">IF(Table1[[#This Row],[area]]="hanuman junction",Table1[[#This Row],[income]],0)</f>
        <v>0</v>
      </c>
      <c r="BO100" s="2">
        <f ca="1">IF(Table1[[#This Row],[area]]="hyderabad",Table1[[#This Row],[income]],0)</f>
        <v>0</v>
      </c>
      <c r="BP100" s="2">
        <f ca="1">IF(Table1[[#This Row],[area]]="japan",Table1[[#This Row],[income]],0)</f>
        <v>259312</v>
      </c>
      <c r="BQ100" s="2">
        <f ca="1">IF(Table1[[#This Row],[area]]="srikakulam",Table1[[#This Row],[income]],0)</f>
        <v>0</v>
      </c>
      <c r="BR100" s="2">
        <f ca="1">IF(Table1[[#This Row],[area]]="tirupathi",Table1[[#This Row],[income]],0)</f>
        <v>0</v>
      </c>
      <c r="BS100" s="2">
        <f ca="1">IF(Table1[[#This Row],[area]]="vijayawada",Table1[[#This Row],[income]],0)</f>
        <v>0</v>
      </c>
      <c r="BT100" s="8">
        <f ca="1">IF(Table1[[#This Row],[area]]="vizag",Table1[[#This Row],[income]],0)</f>
        <v>0</v>
      </c>
      <c r="BU100" s="2"/>
      <c r="BV100" s="7">
        <f ca="1">IF(Table1[[#This Row],[felid of work]]="teaching",Table1[[#This Row],[income]],0)</f>
        <v>0</v>
      </c>
      <c r="BW100" s="2">
        <f ca="1">IF(Table1[[#This Row],[felid of work]]="construction",Table1[[#This Row],[income]],0)</f>
        <v>0</v>
      </c>
      <c r="BX100" s="2">
        <f ca="1">IF(Table1[[#This Row],[felid of work]]="general work",Table1[[#This Row],[income]],0)</f>
        <v>259312</v>
      </c>
      <c r="BY100" s="2">
        <f ca="1">IF(Table1[[#This Row],[felid of work]]="health",Table1[[#This Row],[income]],0)</f>
        <v>0</v>
      </c>
      <c r="BZ100" s="2">
        <f ca="1">IF(Table1[[#This Row],[felid of work]]="agriculture",Table1[[#This Row],[income]],0)</f>
        <v>0</v>
      </c>
      <c r="CA100" s="8">
        <f ca="1">IF(Table1[[#This Row],[felid of work]]="it",Table1[[#This Row],[income]],0)</f>
        <v>0</v>
      </c>
      <c r="CB100" s="2"/>
      <c r="CC100" s="7">
        <f t="shared" ca="1" si="47"/>
        <v>1</v>
      </c>
      <c r="CD100" s="8"/>
      <c r="CE100" s="2"/>
      <c r="CF100" s="2">
        <f ca="1">IF(Table1[[#This Row],[net worth]]&gt;CG99,Table1[[#This Row],[age]],0)</f>
        <v>42</v>
      </c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4:98">
      <c r="D101">
        <f t="shared" ca="1" si="31"/>
        <v>1</v>
      </c>
      <c r="E101" t="str">
        <f t="shared" ca="1" si="32"/>
        <v>men</v>
      </c>
      <c r="F101">
        <f t="shared" ca="1" si="33"/>
        <v>40</v>
      </c>
      <c r="G101">
        <f t="shared" ca="1" si="34"/>
        <v>6</v>
      </c>
      <c r="H101" t="str">
        <f t="shared" ca="1" si="35"/>
        <v>agriculture</v>
      </c>
      <c r="I101">
        <f t="shared" ca="1" si="36"/>
        <v>4</v>
      </c>
      <c r="J101" t="str">
        <f t="shared" ca="1" si="37"/>
        <v>techincal</v>
      </c>
      <c r="K101">
        <f t="shared" ca="1" si="38"/>
        <v>2</v>
      </c>
      <c r="L101">
        <f t="shared" ca="1" si="39"/>
        <v>1</v>
      </c>
      <c r="M101">
        <f t="shared" ca="1" si="40"/>
        <v>779952</v>
      </c>
      <c r="N101">
        <f t="shared" ca="1" si="41"/>
        <v>7</v>
      </c>
      <c r="O101" t="str">
        <f t="shared" ca="1" si="42"/>
        <v>anathapur</v>
      </c>
      <c r="P101">
        <f t="shared" ca="1" si="48"/>
        <v>4679712</v>
      </c>
      <c r="Q101">
        <f t="shared" ca="1" si="43"/>
        <v>3255051.2174170213</v>
      </c>
      <c r="R101">
        <f t="shared" ca="1" si="49"/>
        <v>228298.473475373</v>
      </c>
      <c r="S101">
        <f t="shared" ca="1" si="44"/>
        <v>32518</v>
      </c>
      <c r="T101">
        <f t="shared" ca="1" si="50"/>
        <v>863739.68720545818</v>
      </c>
      <c r="U101">
        <f t="shared" ca="1" si="51"/>
        <v>416719.60768219008</v>
      </c>
      <c r="V101">
        <f t="shared" ca="1" si="52"/>
        <v>5324730.0811575633</v>
      </c>
      <c r="W101">
        <f t="shared" ca="1" si="53"/>
        <v>3515867.6908923942</v>
      </c>
      <c r="X101">
        <f t="shared" ca="1" si="54"/>
        <v>1808862.3902651691</v>
      </c>
      <c r="Y101" s="2"/>
      <c r="Z101" s="7">
        <f ca="1">IF(Table1[[#This Row],[gender]]="men",1,0)</f>
        <v>1</v>
      </c>
      <c r="AA101" s="2">
        <f ca="1">IF(Table1[[#This Row],[gender]]="women",1,0)</f>
        <v>0</v>
      </c>
      <c r="AB101" s="2"/>
      <c r="AC101" s="2"/>
      <c r="AD101" s="8"/>
      <c r="AF101" s="7">
        <f ca="1">IF(Table1[[#This Row],[felid of work]]= "teaching",1,0)</f>
        <v>0</v>
      </c>
      <c r="AG101" s="2">
        <f ca="1">IF(Table1[[#This Row],[felid of work]]="agriculture",1,0)</f>
        <v>1</v>
      </c>
      <c r="AH101" s="12">
        <f ca="1">IF(Table1[[#This Row],[felid of work]]="general work",1,0)</f>
        <v>0</v>
      </c>
      <c r="AI101" s="12">
        <f ca="1">IF(Table1[[#This Row],[felid of work]]="construction",1,0)</f>
        <v>0</v>
      </c>
      <c r="AJ101" s="2">
        <f ca="1">IF(Table1[[#This Row],[felid of work]]="health",1,0)</f>
        <v>0</v>
      </c>
      <c r="AK101" s="2"/>
      <c r="AL101" s="2"/>
      <c r="AM101" s="2"/>
      <c r="AN101" s="2"/>
      <c r="AO101" s="2">
        <f ca="1">IF(Table1[[#This Row],[felid of work]]="it",1,0)</f>
        <v>0</v>
      </c>
      <c r="AP101" s="2"/>
      <c r="AQ101" s="2"/>
      <c r="AR101" s="2"/>
      <c r="AS101" s="2"/>
      <c r="AT101" s="2"/>
      <c r="AU101" s="2"/>
      <c r="AV101" s="8"/>
      <c r="AW101" s="2"/>
      <c r="AX101" s="21">
        <f t="shared" ca="1" si="45"/>
        <v>228298.473475373</v>
      </c>
      <c r="AY101" s="2"/>
      <c r="AZ101" s="7">
        <f ca="1">IF(Table1[[#This Row],[value of the debts]]&gt;$BA$6,1,0)</f>
        <v>1</v>
      </c>
      <c r="BA101" s="2"/>
      <c r="BB101" s="2"/>
      <c r="BC101" s="8"/>
      <c r="BD101" s="24">
        <f ca="1">Table1[[#This Row],[mortage left]]/Table1[[#This Row],[value of house]]</f>
        <v>0.6955665685018696</v>
      </c>
      <c r="BE101" s="2">
        <f t="shared" ca="1" si="46"/>
        <v>0</v>
      </c>
      <c r="BF101" s="2"/>
      <c r="BG101" s="2"/>
      <c r="BH101" s="7">
        <f ca="1">IF(Table1[[#This Row],[area]]="america",Table1[[#This Row],[income]],0)</f>
        <v>0</v>
      </c>
      <c r="BI101" s="2">
        <f ca="1">IF(Table1[[#This Row],[area]]="anathapur",Table1[[#This Row],[income]],0)</f>
        <v>779952</v>
      </c>
      <c r="BJ101" s="2">
        <f ca="1">IF(Table1[[#This Row],[area]]="banglore",Table1[[#This Row],[income]],0)</f>
        <v>0</v>
      </c>
      <c r="BK101" s="2">
        <f ca="1">IF(Table1[[#This Row],[area]]="chennai",Table1[[#This Row],[income]],0)</f>
        <v>0</v>
      </c>
      <c r="BL101" s="2">
        <f ca="1">IF(Table1[[#This Row],[area]]="china",Table1[[#This Row],[income]],0)</f>
        <v>0</v>
      </c>
      <c r="BM101" s="2">
        <f ca="1">IF(Table1[[#This Row],[area]]="eluru",Table1[[#This Row],[income]],0)</f>
        <v>0</v>
      </c>
      <c r="BN101" s="2">
        <f ca="1">IF(Table1[[#This Row],[area]]="hanuman junction",Table1[[#This Row],[income]],0)</f>
        <v>0</v>
      </c>
      <c r="BO101" s="2">
        <f ca="1">IF(Table1[[#This Row],[area]]="hyderabad",Table1[[#This Row],[income]],0)</f>
        <v>0</v>
      </c>
      <c r="BP101" s="2">
        <f ca="1">IF(Table1[[#This Row],[area]]="japan",Table1[[#This Row],[income]],0)</f>
        <v>0</v>
      </c>
      <c r="BQ101" s="2">
        <f ca="1">IF(Table1[[#This Row],[area]]="srikakulam",Table1[[#This Row],[income]],0)</f>
        <v>0</v>
      </c>
      <c r="BR101" s="2">
        <f ca="1">IF(Table1[[#This Row],[area]]="tirupathi",Table1[[#This Row],[income]],0)</f>
        <v>0</v>
      </c>
      <c r="BS101" s="2">
        <f ca="1">IF(Table1[[#This Row],[area]]="vijayawada",Table1[[#This Row],[income]],0)</f>
        <v>0</v>
      </c>
      <c r="BT101" s="8">
        <f ca="1">IF(Table1[[#This Row],[area]]="vizag",Table1[[#This Row],[income]],0)</f>
        <v>0</v>
      </c>
      <c r="BU101" s="2"/>
      <c r="BV101" s="7">
        <f ca="1">IF(Table1[[#This Row],[felid of work]]="teaching",Table1[[#This Row],[income]],0)</f>
        <v>0</v>
      </c>
      <c r="BW101" s="2">
        <f ca="1">IF(Table1[[#This Row],[felid of work]]="construction",Table1[[#This Row],[income]],0)</f>
        <v>0</v>
      </c>
      <c r="BX101" s="2">
        <f ca="1">IF(Table1[[#This Row],[felid of work]]="general work",Table1[[#This Row],[income]],0)</f>
        <v>0</v>
      </c>
      <c r="BY101" s="2">
        <f ca="1">IF(Table1[[#This Row],[felid of work]]="health",Table1[[#This Row],[income]],0)</f>
        <v>0</v>
      </c>
      <c r="BZ101" s="2">
        <f ca="1">IF(Table1[[#This Row],[felid of work]]="agriculture",Table1[[#This Row],[income]],0)</f>
        <v>779952</v>
      </c>
      <c r="CA101" s="8">
        <f ca="1">IF(Table1[[#This Row],[felid of work]]="it",Table1[[#This Row],[income]],0)</f>
        <v>0</v>
      </c>
      <c r="CB101" s="2"/>
      <c r="CC101" s="7">
        <f t="shared" ca="1" si="47"/>
        <v>1</v>
      </c>
      <c r="CD101" s="8"/>
      <c r="CE101" s="2"/>
      <c r="CF101" s="2">
        <f ca="1">IF(Table1[[#This Row],[net worth]]&gt;CG100,Table1[[#This Row],[age]],0)</f>
        <v>40</v>
      </c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4:98">
      <c r="D102">
        <f t="shared" ca="1" si="31"/>
        <v>1</v>
      </c>
      <c r="E102" t="str">
        <f t="shared" ca="1" si="32"/>
        <v>men</v>
      </c>
      <c r="F102">
        <f t="shared" ca="1" si="33"/>
        <v>39</v>
      </c>
      <c r="G102">
        <f t="shared" ca="1" si="34"/>
        <v>4</v>
      </c>
      <c r="H102" t="str">
        <f t="shared" ca="1" si="35"/>
        <v>it</v>
      </c>
      <c r="I102">
        <f t="shared" ca="1" si="36"/>
        <v>2</v>
      </c>
      <c r="J102" t="str">
        <f t="shared" ca="1" si="37"/>
        <v>college</v>
      </c>
      <c r="K102">
        <f t="shared" ca="1" si="38"/>
        <v>2</v>
      </c>
      <c r="L102">
        <f t="shared" ca="1" si="39"/>
        <v>2</v>
      </c>
      <c r="M102">
        <f t="shared" ca="1" si="40"/>
        <v>681043</v>
      </c>
      <c r="N102">
        <f t="shared" ca="1" si="41"/>
        <v>13</v>
      </c>
      <c r="O102" t="str">
        <f t="shared" ca="1" si="42"/>
        <v>china</v>
      </c>
      <c r="P102">
        <f t="shared" ca="1" si="48"/>
        <v>2043129</v>
      </c>
      <c r="Q102">
        <f t="shared" ca="1" si="43"/>
        <v>1152714.5335482883</v>
      </c>
      <c r="R102">
        <f t="shared" ca="1" si="49"/>
        <v>302100.63550265634</v>
      </c>
      <c r="S102">
        <f t="shared" ca="1" si="44"/>
        <v>93050</v>
      </c>
      <c r="T102">
        <f t="shared" ca="1" si="50"/>
        <v>795674.60376098857</v>
      </c>
      <c r="U102">
        <f t="shared" ca="1" si="51"/>
        <v>101334.41663970178</v>
      </c>
      <c r="V102">
        <f t="shared" ca="1" si="52"/>
        <v>2446564.0521423584</v>
      </c>
      <c r="W102">
        <f t="shared" ca="1" si="53"/>
        <v>1547865.1690509445</v>
      </c>
      <c r="X102">
        <f t="shared" ca="1" si="54"/>
        <v>898698.88309141388</v>
      </c>
      <c r="Y102" s="2"/>
      <c r="Z102" s="7">
        <f ca="1">IF(Table1[[#This Row],[gender]]="men",1,0)</f>
        <v>1</v>
      </c>
      <c r="AA102" s="2">
        <f ca="1">IF(Table1[[#This Row],[gender]]="women",1,0)</f>
        <v>0</v>
      </c>
      <c r="AB102" s="2"/>
      <c r="AC102" s="2"/>
      <c r="AD102" s="8"/>
      <c r="AF102" s="7">
        <f ca="1">IF(Table1[[#This Row],[felid of work]]= "teaching",1,0)</f>
        <v>0</v>
      </c>
      <c r="AG102" s="2">
        <f ca="1">IF(Table1[[#This Row],[felid of work]]="agriculture",1,0)</f>
        <v>0</v>
      </c>
      <c r="AH102" s="12">
        <f ca="1">IF(Table1[[#This Row],[felid of work]]="general work",1,0)</f>
        <v>0</v>
      </c>
      <c r="AI102" s="12">
        <f ca="1">IF(Table1[[#This Row],[felid of work]]="construction",1,0)</f>
        <v>0</v>
      </c>
      <c r="AJ102" s="2">
        <f ca="1">IF(Table1[[#This Row],[felid of work]]="health",1,0)</f>
        <v>0</v>
      </c>
      <c r="AK102" s="2"/>
      <c r="AL102" s="2"/>
      <c r="AM102" s="2"/>
      <c r="AN102" s="2"/>
      <c r="AO102" s="2">
        <f ca="1">IF(Table1[[#This Row],[felid of work]]="it",1,0)</f>
        <v>1</v>
      </c>
      <c r="AP102" s="2"/>
      <c r="AQ102" s="2"/>
      <c r="AR102" s="2"/>
      <c r="AS102" s="2"/>
      <c r="AT102" s="2"/>
      <c r="AU102" s="2"/>
      <c r="AV102" s="8"/>
      <c r="AW102" s="2"/>
      <c r="AX102" s="21">
        <f t="shared" ca="1" si="45"/>
        <v>151050.31775132817</v>
      </c>
      <c r="AY102" s="2"/>
      <c r="AZ102" s="7">
        <f ca="1">IF(Table1[[#This Row],[value of the debts]]&gt;$BA$6,1,0)</f>
        <v>1</v>
      </c>
      <c r="BA102" s="2"/>
      <c r="BB102" s="2"/>
      <c r="BC102" s="8"/>
      <c r="BD102" s="24">
        <f ca="1">Table1[[#This Row],[mortage left]]/Table1[[#This Row],[value of house]]</f>
        <v>0.56419077481073798</v>
      </c>
      <c r="BE102" s="2">
        <f t="shared" ca="1" si="46"/>
        <v>0</v>
      </c>
      <c r="BF102" s="2"/>
      <c r="BG102" s="2"/>
      <c r="BH102" s="7">
        <f ca="1">IF(Table1[[#This Row],[area]]="america",Table1[[#This Row],[income]],0)</f>
        <v>0</v>
      </c>
      <c r="BI102" s="2">
        <f ca="1">IF(Table1[[#This Row],[area]]="anathapur",Table1[[#This Row],[income]],0)</f>
        <v>0</v>
      </c>
      <c r="BJ102" s="2">
        <f ca="1">IF(Table1[[#This Row],[area]]="banglore",Table1[[#This Row],[income]],0)</f>
        <v>0</v>
      </c>
      <c r="BK102" s="2">
        <f ca="1">IF(Table1[[#This Row],[area]]="chennai",Table1[[#This Row],[income]],0)</f>
        <v>0</v>
      </c>
      <c r="BL102" s="2">
        <f ca="1">IF(Table1[[#This Row],[area]]="china",Table1[[#This Row],[income]],0)</f>
        <v>681043</v>
      </c>
      <c r="BM102" s="2">
        <f ca="1">IF(Table1[[#This Row],[area]]="eluru",Table1[[#This Row],[income]],0)</f>
        <v>0</v>
      </c>
      <c r="BN102" s="2">
        <f ca="1">IF(Table1[[#This Row],[area]]="hanuman junction",Table1[[#This Row],[income]],0)</f>
        <v>0</v>
      </c>
      <c r="BO102" s="2">
        <f ca="1">IF(Table1[[#This Row],[area]]="hyderabad",Table1[[#This Row],[income]],0)</f>
        <v>0</v>
      </c>
      <c r="BP102" s="2">
        <f ca="1">IF(Table1[[#This Row],[area]]="japan",Table1[[#This Row],[income]],0)</f>
        <v>0</v>
      </c>
      <c r="BQ102" s="2">
        <f ca="1">IF(Table1[[#This Row],[area]]="srikakulam",Table1[[#This Row],[income]],0)</f>
        <v>0</v>
      </c>
      <c r="BR102" s="2">
        <f ca="1">IF(Table1[[#This Row],[area]]="tirupathi",Table1[[#This Row],[income]],0)</f>
        <v>0</v>
      </c>
      <c r="BS102" s="2">
        <f ca="1">IF(Table1[[#This Row],[area]]="vijayawada",Table1[[#This Row],[income]],0)</f>
        <v>0</v>
      </c>
      <c r="BT102" s="8">
        <f ca="1">IF(Table1[[#This Row],[area]]="vizag",Table1[[#This Row],[income]],0)</f>
        <v>0</v>
      </c>
      <c r="BU102" s="2"/>
      <c r="BV102" s="7">
        <f ca="1">IF(Table1[[#This Row],[felid of work]]="teaching",Table1[[#This Row],[income]],0)</f>
        <v>0</v>
      </c>
      <c r="BW102" s="2">
        <f ca="1">IF(Table1[[#This Row],[felid of work]]="construction",Table1[[#This Row],[income]],0)</f>
        <v>0</v>
      </c>
      <c r="BX102" s="2">
        <f ca="1">IF(Table1[[#This Row],[felid of work]]="general work",Table1[[#This Row],[income]],0)</f>
        <v>0</v>
      </c>
      <c r="BY102" s="2">
        <f ca="1">IF(Table1[[#This Row],[felid of work]]="health",Table1[[#This Row],[income]],0)</f>
        <v>0</v>
      </c>
      <c r="BZ102" s="2">
        <f ca="1">IF(Table1[[#This Row],[felid of work]]="agriculture",Table1[[#This Row],[income]],0)</f>
        <v>0</v>
      </c>
      <c r="CA102" s="8">
        <f ca="1">IF(Table1[[#This Row],[felid of work]]="it",Table1[[#This Row],[income]],0)</f>
        <v>681043</v>
      </c>
      <c r="CB102" s="2"/>
      <c r="CC102" s="7">
        <f t="shared" ca="1" si="47"/>
        <v>1</v>
      </c>
      <c r="CD102" s="8"/>
      <c r="CE102" s="2"/>
      <c r="CF102" s="2">
        <f ca="1">IF(Table1[[#This Row],[net worth]]&gt;CG101,Table1[[#This Row],[age]],0)</f>
        <v>39</v>
      </c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4:98">
      <c r="D103">
        <f t="shared" ca="1" si="31"/>
        <v>1</v>
      </c>
      <c r="E103" t="str">
        <f t="shared" ca="1" si="32"/>
        <v>men</v>
      </c>
      <c r="F103">
        <f t="shared" ca="1" si="33"/>
        <v>33</v>
      </c>
      <c r="G103">
        <f t="shared" ca="1" si="34"/>
        <v>2</v>
      </c>
      <c r="H103" t="str">
        <f t="shared" ca="1" si="35"/>
        <v>construction</v>
      </c>
      <c r="I103">
        <f t="shared" ca="1" si="36"/>
        <v>6</v>
      </c>
      <c r="J103" t="str">
        <f t="shared" ca="1" si="37"/>
        <v>other</v>
      </c>
      <c r="K103">
        <f t="shared" ca="1" si="38"/>
        <v>1</v>
      </c>
      <c r="L103">
        <f t="shared" ca="1" si="39"/>
        <v>2</v>
      </c>
      <c r="M103">
        <f t="shared" ca="1" si="40"/>
        <v>583708</v>
      </c>
      <c r="N103">
        <f t="shared" ca="1" si="41"/>
        <v>6</v>
      </c>
      <c r="O103" t="str">
        <f t="shared" ca="1" si="42"/>
        <v>tirupathi</v>
      </c>
      <c r="P103">
        <f t="shared" ca="1" si="48"/>
        <v>1751124</v>
      </c>
      <c r="Q103">
        <f t="shared" ca="1" si="43"/>
        <v>1272528.5228402657</v>
      </c>
      <c r="R103">
        <f t="shared" ca="1" si="49"/>
        <v>738856.73432303232</v>
      </c>
      <c r="S103">
        <f t="shared" ca="1" si="44"/>
        <v>10786</v>
      </c>
      <c r="T103">
        <f t="shared" ca="1" si="50"/>
        <v>1157075.1538270658</v>
      </c>
      <c r="U103">
        <f t="shared" ca="1" si="51"/>
        <v>101898.06546234651</v>
      </c>
      <c r="V103">
        <f t="shared" ca="1" si="52"/>
        <v>2591878.7997853789</v>
      </c>
      <c r="W103">
        <f t="shared" ca="1" si="53"/>
        <v>2022171.2571632979</v>
      </c>
      <c r="X103">
        <f t="shared" ca="1" si="54"/>
        <v>569707.542622081</v>
      </c>
      <c r="Y103" s="2"/>
      <c r="Z103" s="7">
        <f ca="1">IF(Table1[[#This Row],[gender]]="men",1,0)</f>
        <v>1</v>
      </c>
      <c r="AA103" s="2">
        <f ca="1">IF(Table1[[#This Row],[gender]]="women",1,0)</f>
        <v>0</v>
      </c>
      <c r="AB103" s="2"/>
      <c r="AC103" s="2"/>
      <c r="AD103" s="8"/>
      <c r="AF103" s="7">
        <f ca="1">IF(Table1[[#This Row],[felid of work]]= "teaching",1,0)</f>
        <v>0</v>
      </c>
      <c r="AG103" s="2">
        <f ca="1">IF(Table1[[#This Row],[felid of work]]="agriculture",1,0)</f>
        <v>0</v>
      </c>
      <c r="AH103" s="12">
        <f ca="1">IF(Table1[[#This Row],[felid of work]]="general work",1,0)</f>
        <v>0</v>
      </c>
      <c r="AI103" s="12">
        <f ca="1">IF(Table1[[#This Row],[felid of work]]="construction",1,0)</f>
        <v>1</v>
      </c>
      <c r="AJ103" s="2">
        <f ca="1">IF(Table1[[#This Row],[felid of work]]="health",1,0)</f>
        <v>0</v>
      </c>
      <c r="AK103" s="2"/>
      <c r="AL103" s="2"/>
      <c r="AM103" s="2"/>
      <c r="AN103" s="2"/>
      <c r="AO103" s="2">
        <f ca="1">IF(Table1[[#This Row],[felid of work]]="it",1,0)</f>
        <v>0</v>
      </c>
      <c r="AP103" s="2"/>
      <c r="AQ103" s="2"/>
      <c r="AR103" s="2"/>
      <c r="AS103" s="2"/>
      <c r="AT103" s="2"/>
      <c r="AU103" s="2"/>
      <c r="AV103" s="8"/>
      <c r="AW103" s="2"/>
      <c r="AX103" s="21">
        <f t="shared" ca="1" si="45"/>
        <v>369428.36716151616</v>
      </c>
      <c r="AY103" s="2"/>
      <c r="AZ103" s="7">
        <f ca="1">IF(Table1[[#This Row],[value of the debts]]&gt;$BA$6,1,0)</f>
        <v>1</v>
      </c>
      <c r="BA103" s="2"/>
      <c r="BB103" s="2"/>
      <c r="BC103" s="8"/>
      <c r="BD103" s="24">
        <f ca="1">Table1[[#This Row],[mortage left]]/Table1[[#This Row],[value of house]]</f>
        <v>0.72669241175397381</v>
      </c>
      <c r="BE103" s="2">
        <f t="shared" ca="1" si="46"/>
        <v>0</v>
      </c>
      <c r="BF103" s="2"/>
      <c r="BG103" s="2"/>
      <c r="BH103" s="7">
        <f ca="1">IF(Table1[[#This Row],[area]]="america",Table1[[#This Row],[income]],0)</f>
        <v>0</v>
      </c>
      <c r="BI103" s="2">
        <f ca="1">IF(Table1[[#This Row],[area]]="anathapur",Table1[[#This Row],[income]],0)</f>
        <v>0</v>
      </c>
      <c r="BJ103" s="2">
        <f ca="1">IF(Table1[[#This Row],[area]]="banglore",Table1[[#This Row],[income]],0)</f>
        <v>0</v>
      </c>
      <c r="BK103" s="2">
        <f ca="1">IF(Table1[[#This Row],[area]]="chennai",Table1[[#This Row],[income]],0)</f>
        <v>0</v>
      </c>
      <c r="BL103" s="2">
        <f ca="1">IF(Table1[[#This Row],[area]]="china",Table1[[#This Row],[income]],0)</f>
        <v>0</v>
      </c>
      <c r="BM103" s="2">
        <f ca="1">IF(Table1[[#This Row],[area]]="eluru",Table1[[#This Row],[income]],0)</f>
        <v>0</v>
      </c>
      <c r="BN103" s="2">
        <f ca="1">IF(Table1[[#This Row],[area]]="hanuman junction",Table1[[#This Row],[income]],0)</f>
        <v>0</v>
      </c>
      <c r="BO103" s="2">
        <f ca="1">IF(Table1[[#This Row],[area]]="hyderabad",Table1[[#This Row],[income]],0)</f>
        <v>0</v>
      </c>
      <c r="BP103" s="2">
        <f ca="1">IF(Table1[[#This Row],[area]]="japan",Table1[[#This Row],[income]],0)</f>
        <v>0</v>
      </c>
      <c r="BQ103" s="2">
        <f ca="1">IF(Table1[[#This Row],[area]]="srikakulam",Table1[[#This Row],[income]],0)</f>
        <v>0</v>
      </c>
      <c r="BR103" s="2">
        <f ca="1">IF(Table1[[#This Row],[area]]="tirupathi",Table1[[#This Row],[income]],0)</f>
        <v>583708</v>
      </c>
      <c r="BS103" s="2">
        <f ca="1">IF(Table1[[#This Row],[area]]="vijayawada",Table1[[#This Row],[income]],0)</f>
        <v>0</v>
      </c>
      <c r="BT103" s="8">
        <f ca="1">IF(Table1[[#This Row],[area]]="vizag",Table1[[#This Row],[income]],0)</f>
        <v>0</v>
      </c>
      <c r="BU103" s="2"/>
      <c r="BV103" s="7">
        <f ca="1">IF(Table1[[#This Row],[felid of work]]="teaching",Table1[[#This Row],[income]],0)</f>
        <v>0</v>
      </c>
      <c r="BW103" s="2">
        <f ca="1">IF(Table1[[#This Row],[felid of work]]="construction",Table1[[#This Row],[income]],0)</f>
        <v>583708</v>
      </c>
      <c r="BX103" s="2">
        <f ca="1">IF(Table1[[#This Row],[felid of work]]="general work",Table1[[#This Row],[income]],0)</f>
        <v>0</v>
      </c>
      <c r="BY103" s="2">
        <f ca="1">IF(Table1[[#This Row],[felid of work]]="health",Table1[[#This Row],[income]],0)</f>
        <v>0</v>
      </c>
      <c r="BZ103" s="2">
        <f ca="1">IF(Table1[[#This Row],[felid of work]]="agriculture",Table1[[#This Row],[income]],0)</f>
        <v>0</v>
      </c>
      <c r="CA103" s="8">
        <f ca="1">IF(Table1[[#This Row],[felid of work]]="it",Table1[[#This Row],[income]],0)</f>
        <v>0</v>
      </c>
      <c r="CB103" s="2"/>
      <c r="CC103" s="7">
        <f t="shared" ca="1" si="47"/>
        <v>1</v>
      </c>
      <c r="CD103" s="8"/>
      <c r="CE103" s="2"/>
      <c r="CF103" s="2">
        <f ca="1">IF(Table1[[#This Row],[net worth]]&gt;CG102,Table1[[#This Row],[age]],0)</f>
        <v>33</v>
      </c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4:98">
      <c r="D104">
        <f t="shared" ca="1" si="31"/>
        <v>1</v>
      </c>
      <c r="E104" t="str">
        <f t="shared" ca="1" si="32"/>
        <v>men</v>
      </c>
      <c r="F104">
        <f t="shared" ca="1" si="33"/>
        <v>28</v>
      </c>
      <c r="G104">
        <f t="shared" ca="1" si="34"/>
        <v>6</v>
      </c>
      <c r="H104" t="str">
        <f t="shared" ca="1" si="35"/>
        <v>agriculture</v>
      </c>
      <c r="I104">
        <f t="shared" ca="1" si="36"/>
        <v>6</v>
      </c>
      <c r="J104" t="str">
        <f t="shared" ca="1" si="37"/>
        <v>other</v>
      </c>
      <c r="K104">
        <f t="shared" ca="1" si="38"/>
        <v>2</v>
      </c>
      <c r="L104">
        <f t="shared" ca="1" si="39"/>
        <v>1</v>
      </c>
      <c r="M104">
        <f t="shared" ca="1" si="40"/>
        <v>526664</v>
      </c>
      <c r="N104">
        <f t="shared" ca="1" si="41"/>
        <v>11</v>
      </c>
      <c r="O104" t="str">
        <f t="shared" ca="1" si="42"/>
        <v>america</v>
      </c>
      <c r="P104">
        <f t="shared" ca="1" si="48"/>
        <v>2633320</v>
      </c>
      <c r="Q104">
        <f t="shared" ca="1" si="43"/>
        <v>758559.21671862365</v>
      </c>
      <c r="R104">
        <f t="shared" ca="1" si="49"/>
        <v>14712.477192803017</v>
      </c>
      <c r="S104">
        <f t="shared" ca="1" si="44"/>
        <v>5596</v>
      </c>
      <c r="T104">
        <f t="shared" ca="1" si="50"/>
        <v>20290.677891634019</v>
      </c>
      <c r="U104">
        <f t="shared" ca="1" si="51"/>
        <v>311915.02188696928</v>
      </c>
      <c r="V104">
        <f t="shared" ca="1" si="52"/>
        <v>2959947.4990797723</v>
      </c>
      <c r="W104">
        <f t="shared" ca="1" si="53"/>
        <v>778867.6939114267</v>
      </c>
      <c r="X104">
        <f t="shared" ca="1" si="54"/>
        <v>2181079.8051683456</v>
      </c>
      <c r="Y104" s="2"/>
      <c r="Z104" s="7">
        <f ca="1">IF(Table1[[#This Row],[gender]]="men",1,0)</f>
        <v>1</v>
      </c>
      <c r="AA104" s="2">
        <f ca="1">IF(Table1[[#This Row],[gender]]="women",1,0)</f>
        <v>0</v>
      </c>
      <c r="AB104" s="2"/>
      <c r="AC104" s="2"/>
      <c r="AD104" s="8"/>
      <c r="AF104" s="7">
        <f ca="1">IF(Table1[[#This Row],[felid of work]]= "teaching",1,0)</f>
        <v>0</v>
      </c>
      <c r="AG104" s="2">
        <f ca="1">IF(Table1[[#This Row],[felid of work]]="agriculture",1,0)</f>
        <v>1</v>
      </c>
      <c r="AH104" s="12">
        <f ca="1">IF(Table1[[#This Row],[felid of work]]="general work",1,0)</f>
        <v>0</v>
      </c>
      <c r="AI104" s="12">
        <f ca="1">IF(Table1[[#This Row],[felid of work]]="construction",1,0)</f>
        <v>0</v>
      </c>
      <c r="AJ104" s="2">
        <f ca="1">IF(Table1[[#This Row],[felid of work]]="health",1,0)</f>
        <v>0</v>
      </c>
      <c r="AK104" s="2"/>
      <c r="AL104" s="2"/>
      <c r="AM104" s="2"/>
      <c r="AN104" s="2"/>
      <c r="AO104" s="2">
        <f ca="1">IF(Table1[[#This Row],[felid of work]]="it",1,0)</f>
        <v>0</v>
      </c>
      <c r="AP104" s="2"/>
      <c r="AQ104" s="2"/>
      <c r="AR104" s="2"/>
      <c r="AS104" s="2"/>
      <c r="AT104" s="2"/>
      <c r="AU104" s="2"/>
      <c r="AV104" s="8"/>
      <c r="AW104" s="2"/>
      <c r="AX104" s="21">
        <f t="shared" ca="1" si="45"/>
        <v>14712.477192803017</v>
      </c>
      <c r="AY104" s="2"/>
      <c r="AZ104" s="7">
        <f ca="1">IF(Table1[[#This Row],[value of the debts]]&gt;$BA$6,1,0)</f>
        <v>1</v>
      </c>
      <c r="BA104" s="2"/>
      <c r="BB104" s="2"/>
      <c r="BC104" s="8"/>
      <c r="BD104" s="24">
        <f ca="1">Table1[[#This Row],[mortage left]]/Table1[[#This Row],[value of house]]</f>
        <v>0.288061920586417</v>
      </c>
      <c r="BE104" s="2">
        <f t="shared" ca="1" si="46"/>
        <v>1</v>
      </c>
      <c r="BF104" s="2"/>
      <c r="BG104" s="2"/>
      <c r="BH104" s="7">
        <f ca="1">IF(Table1[[#This Row],[area]]="america",Table1[[#This Row],[income]],0)</f>
        <v>526664</v>
      </c>
      <c r="BI104" s="2">
        <f ca="1">IF(Table1[[#This Row],[area]]="anathapur",Table1[[#This Row],[income]],0)</f>
        <v>0</v>
      </c>
      <c r="BJ104" s="2">
        <f ca="1">IF(Table1[[#This Row],[area]]="banglore",Table1[[#This Row],[income]],0)</f>
        <v>0</v>
      </c>
      <c r="BK104" s="2">
        <f ca="1">IF(Table1[[#This Row],[area]]="chennai",Table1[[#This Row],[income]],0)</f>
        <v>0</v>
      </c>
      <c r="BL104" s="2">
        <f ca="1">IF(Table1[[#This Row],[area]]="china",Table1[[#This Row],[income]],0)</f>
        <v>0</v>
      </c>
      <c r="BM104" s="2">
        <f ca="1">IF(Table1[[#This Row],[area]]="eluru",Table1[[#This Row],[income]],0)</f>
        <v>0</v>
      </c>
      <c r="BN104" s="2">
        <f ca="1">IF(Table1[[#This Row],[area]]="hanuman junction",Table1[[#This Row],[income]],0)</f>
        <v>0</v>
      </c>
      <c r="BO104" s="2">
        <f ca="1">IF(Table1[[#This Row],[area]]="hyderabad",Table1[[#This Row],[income]],0)</f>
        <v>0</v>
      </c>
      <c r="BP104" s="2">
        <f ca="1">IF(Table1[[#This Row],[area]]="japan",Table1[[#This Row],[income]],0)</f>
        <v>0</v>
      </c>
      <c r="BQ104" s="2">
        <f ca="1">IF(Table1[[#This Row],[area]]="srikakulam",Table1[[#This Row],[income]],0)</f>
        <v>0</v>
      </c>
      <c r="BR104" s="2">
        <f ca="1">IF(Table1[[#This Row],[area]]="tirupathi",Table1[[#This Row],[income]],0)</f>
        <v>0</v>
      </c>
      <c r="BS104" s="2">
        <f ca="1">IF(Table1[[#This Row],[area]]="vijayawada",Table1[[#This Row],[income]],0)</f>
        <v>0</v>
      </c>
      <c r="BT104" s="8">
        <f ca="1">IF(Table1[[#This Row],[area]]="vizag",Table1[[#This Row],[income]],0)</f>
        <v>0</v>
      </c>
      <c r="BU104" s="2"/>
      <c r="BV104" s="7">
        <f ca="1">IF(Table1[[#This Row],[felid of work]]="teaching",Table1[[#This Row],[income]],0)</f>
        <v>0</v>
      </c>
      <c r="BW104" s="2">
        <f ca="1">IF(Table1[[#This Row],[felid of work]]="construction",Table1[[#This Row],[income]],0)</f>
        <v>0</v>
      </c>
      <c r="BX104" s="2">
        <f ca="1">IF(Table1[[#This Row],[felid of work]]="general work",Table1[[#This Row],[income]],0)</f>
        <v>0</v>
      </c>
      <c r="BY104" s="2">
        <f ca="1">IF(Table1[[#This Row],[felid of work]]="health",Table1[[#This Row],[income]],0)</f>
        <v>0</v>
      </c>
      <c r="BZ104" s="2">
        <f ca="1">IF(Table1[[#This Row],[felid of work]]="agriculture",Table1[[#This Row],[income]],0)</f>
        <v>526664</v>
      </c>
      <c r="CA104" s="8">
        <f ca="1">IF(Table1[[#This Row],[felid of work]]="it",Table1[[#This Row],[income]],0)</f>
        <v>0</v>
      </c>
      <c r="CB104" s="2"/>
      <c r="CC104" s="7">
        <f t="shared" ca="1" si="47"/>
        <v>1</v>
      </c>
      <c r="CD104" s="8"/>
      <c r="CE104" s="2"/>
      <c r="CF104" s="2">
        <f ca="1">IF(Table1[[#This Row],[net worth]]&gt;CG103,Table1[[#This Row],[age]],0)</f>
        <v>28</v>
      </c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4:98">
      <c r="D105">
        <f t="shared" ca="1" si="31"/>
        <v>2</v>
      </c>
      <c r="E105" t="str">
        <f t="shared" ca="1" si="32"/>
        <v>women</v>
      </c>
      <c r="F105">
        <f t="shared" ca="1" si="33"/>
        <v>40</v>
      </c>
      <c r="G105">
        <f t="shared" ca="1" si="34"/>
        <v>1</v>
      </c>
      <c r="H105" t="str">
        <f t="shared" ca="1" si="35"/>
        <v>health</v>
      </c>
      <c r="I105">
        <f t="shared" ca="1" si="36"/>
        <v>5</v>
      </c>
      <c r="J105" t="str">
        <f t="shared" ca="1" si="37"/>
        <v>other</v>
      </c>
      <c r="K105">
        <f t="shared" ca="1" si="38"/>
        <v>2</v>
      </c>
      <c r="L105">
        <f t="shared" ca="1" si="39"/>
        <v>2</v>
      </c>
      <c r="M105">
        <f t="shared" ca="1" si="40"/>
        <v>338747</v>
      </c>
      <c r="N105">
        <f t="shared" ca="1" si="41"/>
        <v>10</v>
      </c>
      <c r="O105" t="str">
        <f t="shared" ca="1" si="42"/>
        <v>hyderabad</v>
      </c>
      <c r="P105">
        <f t="shared" ca="1" si="48"/>
        <v>1693735</v>
      </c>
      <c r="Q105">
        <f t="shared" ca="1" si="43"/>
        <v>1682364.0051390589</v>
      </c>
      <c r="R105">
        <f t="shared" ca="1" si="49"/>
        <v>601542.73434052791</v>
      </c>
      <c r="S105">
        <f t="shared" ca="1" si="44"/>
        <v>346575</v>
      </c>
      <c r="T105">
        <f t="shared" ca="1" si="50"/>
        <v>31399.325793125754</v>
      </c>
      <c r="U105">
        <f t="shared" ca="1" si="51"/>
        <v>317339.35107201966</v>
      </c>
      <c r="V105">
        <f t="shared" ca="1" si="52"/>
        <v>2612617.0854125479</v>
      </c>
      <c r="W105">
        <f t="shared" ca="1" si="53"/>
        <v>2630481.7394795869</v>
      </c>
      <c r="X105">
        <f t="shared" ca="1" si="54"/>
        <v>-17864.654067039024</v>
      </c>
      <c r="Y105" s="2"/>
      <c r="Z105" s="7">
        <f ca="1">IF(Table1[[#This Row],[gender]]="men",1,0)</f>
        <v>0</v>
      </c>
      <c r="AA105" s="2">
        <f ca="1">IF(Table1[[#This Row],[gender]]="women",1,0)</f>
        <v>1</v>
      </c>
      <c r="AB105" s="2"/>
      <c r="AC105" s="2"/>
      <c r="AD105" s="8"/>
      <c r="AF105" s="7">
        <f ca="1">IF(Table1[[#This Row],[felid of work]]= "teaching",1,0)</f>
        <v>0</v>
      </c>
      <c r="AG105" s="2">
        <f ca="1">IF(Table1[[#This Row],[felid of work]]="agriculture",1,0)</f>
        <v>0</v>
      </c>
      <c r="AH105" s="12">
        <f ca="1">IF(Table1[[#This Row],[felid of work]]="general work",1,0)</f>
        <v>0</v>
      </c>
      <c r="AI105" s="12">
        <f ca="1">IF(Table1[[#This Row],[felid of work]]="construction",1,0)</f>
        <v>0</v>
      </c>
      <c r="AJ105" s="2">
        <f ca="1">IF(Table1[[#This Row],[felid of work]]="health",1,0)</f>
        <v>1</v>
      </c>
      <c r="AK105" s="2"/>
      <c r="AL105" s="2"/>
      <c r="AM105" s="2"/>
      <c r="AN105" s="2"/>
      <c r="AO105" s="2">
        <f ca="1">IF(Table1[[#This Row],[felid of work]]="it",1,0)</f>
        <v>0</v>
      </c>
      <c r="AP105" s="2"/>
      <c r="AQ105" s="2"/>
      <c r="AR105" s="2"/>
      <c r="AS105" s="2"/>
      <c r="AT105" s="2"/>
      <c r="AU105" s="2"/>
      <c r="AV105" s="8"/>
      <c r="AW105" s="2"/>
      <c r="AX105" s="21">
        <f t="shared" ca="1" si="45"/>
        <v>300771.36717026395</v>
      </c>
      <c r="AY105" s="2"/>
      <c r="AZ105" s="7">
        <f ca="1">IF(Table1[[#This Row],[value of the debts]]&gt;$BA$6,1,0)</f>
        <v>1</v>
      </c>
      <c r="BA105" s="2"/>
      <c r="BB105" s="2"/>
      <c r="BC105" s="8"/>
      <c r="BD105" s="24">
        <f ca="1">Table1[[#This Row],[mortage left]]/Table1[[#This Row],[value of house]]</f>
        <v>0.99328643804317618</v>
      </c>
      <c r="BE105" s="2">
        <f t="shared" ca="1" si="46"/>
        <v>0</v>
      </c>
      <c r="BF105" s="2"/>
      <c r="BG105" s="2"/>
      <c r="BH105" s="7">
        <f ca="1">IF(Table1[[#This Row],[area]]="america",Table1[[#This Row],[income]],0)</f>
        <v>0</v>
      </c>
      <c r="BI105" s="2">
        <f ca="1">IF(Table1[[#This Row],[area]]="anathapur",Table1[[#This Row],[income]],0)</f>
        <v>0</v>
      </c>
      <c r="BJ105" s="2">
        <f ca="1">IF(Table1[[#This Row],[area]]="banglore",Table1[[#This Row],[income]],0)</f>
        <v>0</v>
      </c>
      <c r="BK105" s="2">
        <f ca="1">IF(Table1[[#This Row],[area]]="chennai",Table1[[#This Row],[income]],0)</f>
        <v>0</v>
      </c>
      <c r="BL105" s="2">
        <f ca="1">IF(Table1[[#This Row],[area]]="china",Table1[[#This Row],[income]],0)</f>
        <v>0</v>
      </c>
      <c r="BM105" s="2">
        <f ca="1">IF(Table1[[#This Row],[area]]="eluru",Table1[[#This Row],[income]],0)</f>
        <v>0</v>
      </c>
      <c r="BN105" s="2">
        <f ca="1">IF(Table1[[#This Row],[area]]="hanuman junction",Table1[[#This Row],[income]],0)</f>
        <v>0</v>
      </c>
      <c r="BO105" s="2">
        <f ca="1">IF(Table1[[#This Row],[area]]="hyderabad",Table1[[#This Row],[income]],0)</f>
        <v>338747</v>
      </c>
      <c r="BP105" s="2">
        <f ca="1">IF(Table1[[#This Row],[area]]="japan",Table1[[#This Row],[income]],0)</f>
        <v>0</v>
      </c>
      <c r="BQ105" s="2">
        <f ca="1">IF(Table1[[#This Row],[area]]="srikakulam",Table1[[#This Row],[income]],0)</f>
        <v>0</v>
      </c>
      <c r="BR105" s="2">
        <f ca="1">IF(Table1[[#This Row],[area]]="tirupathi",Table1[[#This Row],[income]],0)</f>
        <v>0</v>
      </c>
      <c r="BS105" s="2">
        <f ca="1">IF(Table1[[#This Row],[area]]="vijayawada",Table1[[#This Row],[income]],0)</f>
        <v>0</v>
      </c>
      <c r="BT105" s="8">
        <f ca="1">IF(Table1[[#This Row],[area]]="vizag",Table1[[#This Row],[income]],0)</f>
        <v>0</v>
      </c>
      <c r="BU105" s="2"/>
      <c r="BV105" s="7">
        <f ca="1">IF(Table1[[#This Row],[felid of work]]="teaching",Table1[[#This Row],[income]],0)</f>
        <v>0</v>
      </c>
      <c r="BW105" s="2">
        <f ca="1">IF(Table1[[#This Row],[felid of work]]="construction",Table1[[#This Row],[income]],0)</f>
        <v>0</v>
      </c>
      <c r="BX105" s="2">
        <f ca="1">IF(Table1[[#This Row],[felid of work]]="general work",Table1[[#This Row],[income]],0)</f>
        <v>0</v>
      </c>
      <c r="BY105" s="2">
        <f ca="1">IF(Table1[[#This Row],[felid of work]]="health",Table1[[#This Row],[income]],0)</f>
        <v>338747</v>
      </c>
      <c r="BZ105" s="2">
        <f ca="1">IF(Table1[[#This Row],[felid of work]]="agriculture",Table1[[#This Row],[income]],0)</f>
        <v>0</v>
      </c>
      <c r="CA105" s="8">
        <f ca="1">IF(Table1[[#This Row],[felid of work]]="it",Table1[[#This Row],[income]],0)</f>
        <v>0</v>
      </c>
      <c r="CB105" s="2"/>
      <c r="CC105" s="7">
        <f t="shared" ca="1" si="47"/>
        <v>1</v>
      </c>
      <c r="CD105" s="8"/>
      <c r="CE105" s="2"/>
      <c r="CF105" s="2">
        <f ca="1">IF(Table1[[#This Row],[net worth]]&gt;CG104,Table1[[#This Row],[age]],0)</f>
        <v>0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4:98">
      <c r="D106">
        <f t="shared" ca="1" si="31"/>
        <v>1</v>
      </c>
      <c r="E106" t="str">
        <f t="shared" ca="1" si="32"/>
        <v>men</v>
      </c>
      <c r="F106">
        <f t="shared" ca="1" si="33"/>
        <v>36</v>
      </c>
      <c r="G106">
        <f t="shared" ca="1" si="34"/>
        <v>2</v>
      </c>
      <c r="H106" t="str">
        <f t="shared" ca="1" si="35"/>
        <v>construction</v>
      </c>
      <c r="I106">
        <f t="shared" ca="1" si="36"/>
        <v>6</v>
      </c>
      <c r="J106" t="str">
        <f t="shared" ca="1" si="37"/>
        <v>other</v>
      </c>
      <c r="K106">
        <f t="shared" ca="1" si="38"/>
        <v>4</v>
      </c>
      <c r="L106">
        <f t="shared" ca="1" si="39"/>
        <v>2</v>
      </c>
      <c r="M106">
        <f t="shared" ca="1" si="40"/>
        <v>505673</v>
      </c>
      <c r="N106">
        <f t="shared" ca="1" si="41"/>
        <v>3</v>
      </c>
      <c r="O106" t="str">
        <f t="shared" ca="1" si="42"/>
        <v>hanuman junction</v>
      </c>
      <c r="P106">
        <f t="shared" ca="1" si="48"/>
        <v>2528365</v>
      </c>
      <c r="Q106">
        <f t="shared" ca="1" si="43"/>
        <v>1024103.3418874049</v>
      </c>
      <c r="R106">
        <f t="shared" ca="1" si="49"/>
        <v>211426.18393680194</v>
      </c>
      <c r="S106">
        <f t="shared" ca="1" si="44"/>
        <v>189650</v>
      </c>
      <c r="T106">
        <f t="shared" ca="1" si="50"/>
        <v>755210.23554731288</v>
      </c>
      <c r="U106">
        <f t="shared" ca="1" si="51"/>
        <v>614701.88001913426</v>
      </c>
      <c r="V106">
        <f t="shared" ca="1" si="52"/>
        <v>3354493.0639559361</v>
      </c>
      <c r="W106">
        <f t="shared" ca="1" si="53"/>
        <v>1425179.5258242069</v>
      </c>
      <c r="X106">
        <f t="shared" ca="1" si="54"/>
        <v>1929313.5381317292</v>
      </c>
      <c r="Y106" s="2"/>
      <c r="Z106" s="7">
        <f ca="1">IF(Table1[[#This Row],[gender]]="men",1,0)</f>
        <v>1</v>
      </c>
      <c r="AA106" s="2">
        <f ca="1">IF(Table1[[#This Row],[gender]]="women",1,0)</f>
        <v>0</v>
      </c>
      <c r="AB106" s="2"/>
      <c r="AC106" s="2"/>
      <c r="AD106" s="8"/>
      <c r="AF106" s="7">
        <f ca="1">IF(Table1[[#This Row],[felid of work]]= "teaching",1,0)</f>
        <v>0</v>
      </c>
      <c r="AG106" s="2">
        <f ca="1">IF(Table1[[#This Row],[felid of work]]="agriculture",1,0)</f>
        <v>0</v>
      </c>
      <c r="AH106" s="12">
        <f ca="1">IF(Table1[[#This Row],[felid of work]]="general work",1,0)</f>
        <v>0</v>
      </c>
      <c r="AI106" s="12">
        <f ca="1">IF(Table1[[#This Row],[felid of work]]="construction",1,0)</f>
        <v>1</v>
      </c>
      <c r="AJ106" s="2">
        <f ca="1">IF(Table1[[#This Row],[felid of work]]="health",1,0)</f>
        <v>0</v>
      </c>
      <c r="AK106" s="2"/>
      <c r="AL106" s="2"/>
      <c r="AM106" s="2"/>
      <c r="AN106" s="2"/>
      <c r="AO106" s="2">
        <f ca="1">IF(Table1[[#This Row],[felid of work]]="it",1,0)</f>
        <v>0</v>
      </c>
      <c r="AP106" s="2"/>
      <c r="AQ106" s="2"/>
      <c r="AR106" s="2"/>
      <c r="AS106" s="2"/>
      <c r="AT106" s="2"/>
      <c r="AU106" s="2"/>
      <c r="AV106" s="8"/>
      <c r="AW106" s="2"/>
      <c r="AX106" s="21">
        <f t="shared" ca="1" si="45"/>
        <v>105713.09196840097</v>
      </c>
      <c r="AY106" s="2"/>
      <c r="AZ106" s="7">
        <f ca="1">IF(Table1[[#This Row],[value of the debts]]&gt;$BA$6,1,0)</f>
        <v>1</v>
      </c>
      <c r="BA106" s="2"/>
      <c r="BB106" s="2"/>
      <c r="BC106" s="8"/>
      <c r="BD106" s="24">
        <f ca="1">Table1[[#This Row],[mortage left]]/Table1[[#This Row],[value of house]]</f>
        <v>0.40504568837466304</v>
      </c>
      <c r="BE106" s="2">
        <f t="shared" ca="1" si="46"/>
        <v>0</v>
      </c>
      <c r="BF106" s="2"/>
      <c r="BG106" s="2"/>
      <c r="BH106" s="7">
        <f ca="1">IF(Table1[[#This Row],[area]]="america",Table1[[#This Row],[income]],0)</f>
        <v>0</v>
      </c>
      <c r="BI106" s="2">
        <f ca="1">IF(Table1[[#This Row],[area]]="anathapur",Table1[[#This Row],[income]],0)</f>
        <v>0</v>
      </c>
      <c r="BJ106" s="2">
        <f ca="1">IF(Table1[[#This Row],[area]]="banglore",Table1[[#This Row],[income]],0)</f>
        <v>0</v>
      </c>
      <c r="BK106" s="2">
        <f ca="1">IF(Table1[[#This Row],[area]]="chennai",Table1[[#This Row],[income]],0)</f>
        <v>0</v>
      </c>
      <c r="BL106" s="2">
        <f ca="1">IF(Table1[[#This Row],[area]]="china",Table1[[#This Row],[income]],0)</f>
        <v>0</v>
      </c>
      <c r="BM106" s="2">
        <f ca="1">IF(Table1[[#This Row],[area]]="eluru",Table1[[#This Row],[income]],0)</f>
        <v>0</v>
      </c>
      <c r="BN106" s="2">
        <f ca="1">IF(Table1[[#This Row],[area]]="hanuman junction",Table1[[#This Row],[income]],0)</f>
        <v>505673</v>
      </c>
      <c r="BO106" s="2">
        <f ca="1">IF(Table1[[#This Row],[area]]="hyderabad",Table1[[#This Row],[income]],0)</f>
        <v>0</v>
      </c>
      <c r="BP106" s="2">
        <f ca="1">IF(Table1[[#This Row],[area]]="japan",Table1[[#This Row],[income]],0)</f>
        <v>0</v>
      </c>
      <c r="BQ106" s="2">
        <f ca="1">IF(Table1[[#This Row],[area]]="srikakulam",Table1[[#This Row],[income]],0)</f>
        <v>0</v>
      </c>
      <c r="BR106" s="2">
        <f ca="1">IF(Table1[[#This Row],[area]]="tirupathi",Table1[[#This Row],[income]],0)</f>
        <v>0</v>
      </c>
      <c r="BS106" s="2">
        <f ca="1">IF(Table1[[#This Row],[area]]="vijayawada",Table1[[#This Row],[income]],0)</f>
        <v>0</v>
      </c>
      <c r="BT106" s="8">
        <f ca="1">IF(Table1[[#This Row],[area]]="vizag",Table1[[#This Row],[income]],0)</f>
        <v>0</v>
      </c>
      <c r="BU106" s="2"/>
      <c r="BV106" s="7">
        <f ca="1">IF(Table1[[#This Row],[felid of work]]="teaching",Table1[[#This Row],[income]],0)</f>
        <v>0</v>
      </c>
      <c r="BW106" s="2">
        <f ca="1">IF(Table1[[#This Row],[felid of work]]="construction",Table1[[#This Row],[income]],0)</f>
        <v>505673</v>
      </c>
      <c r="BX106" s="2">
        <f ca="1">IF(Table1[[#This Row],[felid of work]]="general work",Table1[[#This Row],[income]],0)</f>
        <v>0</v>
      </c>
      <c r="BY106" s="2">
        <f ca="1">IF(Table1[[#This Row],[felid of work]]="health",Table1[[#This Row],[income]],0)</f>
        <v>0</v>
      </c>
      <c r="BZ106" s="2">
        <f ca="1">IF(Table1[[#This Row],[felid of work]]="agriculture",Table1[[#This Row],[income]],0)</f>
        <v>0</v>
      </c>
      <c r="CA106" s="8">
        <f ca="1">IF(Table1[[#This Row],[felid of work]]="it",Table1[[#This Row],[income]],0)</f>
        <v>0</v>
      </c>
      <c r="CB106" s="2"/>
      <c r="CC106" s="7">
        <f t="shared" ca="1" si="47"/>
        <v>1</v>
      </c>
      <c r="CD106" s="8"/>
      <c r="CE106" s="2"/>
      <c r="CF106" s="2">
        <f ca="1">IF(Table1[[#This Row],[net worth]]&gt;CG105,Table1[[#This Row],[age]],0)</f>
        <v>36</v>
      </c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4:98">
      <c r="D107">
        <f t="shared" ca="1" si="31"/>
        <v>1</v>
      </c>
      <c r="E107" t="str">
        <f t="shared" ca="1" si="32"/>
        <v>men</v>
      </c>
      <c r="F107">
        <f t="shared" ca="1" si="33"/>
        <v>42</v>
      </c>
      <c r="G107">
        <f t="shared" ca="1" si="34"/>
        <v>5</v>
      </c>
      <c r="H107" t="str">
        <f t="shared" ca="1" si="35"/>
        <v>general work</v>
      </c>
      <c r="I107">
        <f t="shared" ca="1" si="36"/>
        <v>5</v>
      </c>
      <c r="J107" t="str">
        <f t="shared" ca="1" si="37"/>
        <v>other</v>
      </c>
      <c r="K107">
        <f t="shared" ca="1" si="38"/>
        <v>3</v>
      </c>
      <c r="L107">
        <f t="shared" ca="1" si="39"/>
        <v>2</v>
      </c>
      <c r="M107">
        <f t="shared" ca="1" si="40"/>
        <v>350459</v>
      </c>
      <c r="N107">
        <f t="shared" ca="1" si="41"/>
        <v>1</v>
      </c>
      <c r="O107" t="str">
        <f t="shared" ca="1" si="42"/>
        <v>eluru</v>
      </c>
      <c r="P107">
        <f t="shared" ca="1" si="48"/>
        <v>1051377</v>
      </c>
      <c r="Q107">
        <f t="shared" ca="1" si="43"/>
        <v>497449.82167936885</v>
      </c>
      <c r="R107">
        <f t="shared" ca="1" si="49"/>
        <v>658945.13185242866</v>
      </c>
      <c r="S107">
        <f t="shared" ca="1" si="44"/>
        <v>225008</v>
      </c>
      <c r="T107">
        <f t="shared" ca="1" si="50"/>
        <v>244354.77845263976</v>
      </c>
      <c r="U107">
        <f t="shared" ca="1" si="51"/>
        <v>308045.1871040414</v>
      </c>
      <c r="V107">
        <f t="shared" ca="1" si="52"/>
        <v>2018367.3189564701</v>
      </c>
      <c r="W107">
        <f t="shared" ca="1" si="53"/>
        <v>1381402.9535317975</v>
      </c>
      <c r="X107">
        <f t="shared" ca="1" si="54"/>
        <v>636964.36542467261</v>
      </c>
      <c r="Y107" s="2"/>
      <c r="Z107" s="7">
        <f ca="1">IF(Table1[[#This Row],[gender]]="men",1,0)</f>
        <v>1</v>
      </c>
      <c r="AA107" s="2">
        <f ca="1">IF(Table1[[#This Row],[gender]]="women",1,0)</f>
        <v>0</v>
      </c>
      <c r="AB107" s="2"/>
      <c r="AC107" s="2"/>
      <c r="AD107" s="8"/>
      <c r="AF107" s="7">
        <f ca="1">IF(Table1[[#This Row],[felid of work]]= "teaching",1,0)</f>
        <v>0</v>
      </c>
      <c r="AG107" s="2">
        <f ca="1">IF(Table1[[#This Row],[felid of work]]="agriculture",1,0)</f>
        <v>0</v>
      </c>
      <c r="AH107" s="12">
        <f ca="1">IF(Table1[[#This Row],[felid of work]]="general work",1,0)</f>
        <v>1</v>
      </c>
      <c r="AI107" s="12">
        <f ca="1">IF(Table1[[#This Row],[felid of work]]="construction",1,0)</f>
        <v>0</v>
      </c>
      <c r="AJ107" s="2">
        <f ca="1">IF(Table1[[#This Row],[felid of work]]="health",1,0)</f>
        <v>0</v>
      </c>
      <c r="AK107" s="2"/>
      <c r="AL107" s="2"/>
      <c r="AM107" s="2"/>
      <c r="AN107" s="2"/>
      <c r="AO107" s="2">
        <f ca="1">IF(Table1[[#This Row],[felid of work]]="it",1,0)</f>
        <v>0</v>
      </c>
      <c r="AP107" s="2"/>
      <c r="AQ107" s="2"/>
      <c r="AR107" s="2"/>
      <c r="AS107" s="2"/>
      <c r="AT107" s="2"/>
      <c r="AU107" s="2"/>
      <c r="AV107" s="8"/>
      <c r="AW107" s="2"/>
      <c r="AX107" s="21">
        <f t="shared" ca="1" si="45"/>
        <v>329472.56592621433</v>
      </c>
      <c r="AY107" s="2"/>
      <c r="AZ107" s="7">
        <f ca="1">IF(Table1[[#This Row],[value of the debts]]&gt;$BA$6,1,0)</f>
        <v>1</v>
      </c>
      <c r="BA107" s="2"/>
      <c r="BB107" s="2"/>
      <c r="BC107" s="8"/>
      <c r="BD107" s="24">
        <f ca="1">Table1[[#This Row],[mortage left]]/Table1[[#This Row],[value of house]]</f>
        <v>0.47314124398704638</v>
      </c>
      <c r="BE107" s="2">
        <f t="shared" ca="1" si="46"/>
        <v>0</v>
      </c>
      <c r="BF107" s="2"/>
      <c r="BG107" s="2"/>
      <c r="BH107" s="7">
        <f ca="1">IF(Table1[[#This Row],[area]]="america",Table1[[#This Row],[income]],0)</f>
        <v>0</v>
      </c>
      <c r="BI107" s="2">
        <f ca="1">IF(Table1[[#This Row],[area]]="anathapur",Table1[[#This Row],[income]],0)</f>
        <v>0</v>
      </c>
      <c r="BJ107" s="2">
        <f ca="1">IF(Table1[[#This Row],[area]]="banglore",Table1[[#This Row],[income]],0)</f>
        <v>0</v>
      </c>
      <c r="BK107" s="2">
        <f ca="1">IF(Table1[[#This Row],[area]]="chennai",Table1[[#This Row],[income]],0)</f>
        <v>0</v>
      </c>
      <c r="BL107" s="2">
        <f ca="1">IF(Table1[[#This Row],[area]]="china",Table1[[#This Row],[income]],0)</f>
        <v>0</v>
      </c>
      <c r="BM107" s="2">
        <f ca="1">IF(Table1[[#This Row],[area]]="eluru",Table1[[#This Row],[income]],0)</f>
        <v>350459</v>
      </c>
      <c r="BN107" s="2">
        <f ca="1">IF(Table1[[#This Row],[area]]="hanuman junction",Table1[[#This Row],[income]],0)</f>
        <v>0</v>
      </c>
      <c r="BO107" s="2">
        <f ca="1">IF(Table1[[#This Row],[area]]="hyderabad",Table1[[#This Row],[income]],0)</f>
        <v>0</v>
      </c>
      <c r="BP107" s="2">
        <f ca="1">IF(Table1[[#This Row],[area]]="japan",Table1[[#This Row],[income]],0)</f>
        <v>0</v>
      </c>
      <c r="BQ107" s="2">
        <f ca="1">IF(Table1[[#This Row],[area]]="srikakulam",Table1[[#This Row],[income]],0)</f>
        <v>0</v>
      </c>
      <c r="BR107" s="2">
        <f ca="1">IF(Table1[[#This Row],[area]]="tirupathi",Table1[[#This Row],[income]],0)</f>
        <v>0</v>
      </c>
      <c r="BS107" s="2">
        <f ca="1">IF(Table1[[#This Row],[area]]="vijayawada",Table1[[#This Row],[income]],0)</f>
        <v>0</v>
      </c>
      <c r="BT107" s="8">
        <f ca="1">IF(Table1[[#This Row],[area]]="vizag",Table1[[#This Row],[income]],0)</f>
        <v>0</v>
      </c>
      <c r="BU107" s="2"/>
      <c r="BV107" s="7">
        <f ca="1">IF(Table1[[#This Row],[felid of work]]="teaching",Table1[[#This Row],[income]],0)</f>
        <v>0</v>
      </c>
      <c r="BW107" s="2">
        <f ca="1">IF(Table1[[#This Row],[felid of work]]="construction",Table1[[#This Row],[income]],0)</f>
        <v>0</v>
      </c>
      <c r="BX107" s="2">
        <f ca="1">IF(Table1[[#This Row],[felid of work]]="general work",Table1[[#This Row],[income]],0)</f>
        <v>350459</v>
      </c>
      <c r="BY107" s="2">
        <f ca="1">IF(Table1[[#This Row],[felid of work]]="health",Table1[[#This Row],[income]],0)</f>
        <v>0</v>
      </c>
      <c r="BZ107" s="2">
        <f ca="1">IF(Table1[[#This Row],[felid of work]]="agriculture",Table1[[#This Row],[income]],0)</f>
        <v>0</v>
      </c>
      <c r="CA107" s="8">
        <f ca="1">IF(Table1[[#This Row],[felid of work]]="it",Table1[[#This Row],[income]],0)</f>
        <v>0</v>
      </c>
      <c r="CB107" s="2"/>
      <c r="CC107" s="7">
        <f t="shared" ca="1" si="47"/>
        <v>1</v>
      </c>
      <c r="CD107" s="8"/>
      <c r="CE107" s="2"/>
      <c r="CF107" s="2">
        <f ca="1">IF(Table1[[#This Row],[net worth]]&gt;CG106,Table1[[#This Row],[age]],0)</f>
        <v>42</v>
      </c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4:98">
      <c r="D108">
        <f t="shared" ca="1" si="31"/>
        <v>1</v>
      </c>
      <c r="E108" t="str">
        <f t="shared" ca="1" si="32"/>
        <v>men</v>
      </c>
      <c r="F108">
        <f t="shared" ca="1" si="33"/>
        <v>43</v>
      </c>
      <c r="G108">
        <f t="shared" ca="1" si="34"/>
        <v>2</v>
      </c>
      <c r="H108" t="str">
        <f t="shared" ca="1" si="35"/>
        <v>construction</v>
      </c>
      <c r="I108">
        <f t="shared" ca="1" si="36"/>
        <v>2</v>
      </c>
      <c r="J108" t="str">
        <f t="shared" ca="1" si="37"/>
        <v>college</v>
      </c>
      <c r="K108">
        <f t="shared" ca="1" si="38"/>
        <v>4</v>
      </c>
      <c r="L108">
        <f t="shared" ca="1" si="39"/>
        <v>1</v>
      </c>
      <c r="M108">
        <f t="shared" ca="1" si="40"/>
        <v>669891</v>
      </c>
      <c r="N108">
        <f t="shared" ca="1" si="41"/>
        <v>6</v>
      </c>
      <c r="O108" t="str">
        <f t="shared" ca="1" si="42"/>
        <v>tirupathi</v>
      </c>
      <c r="P108">
        <f t="shared" ca="1" si="48"/>
        <v>2009673</v>
      </c>
      <c r="Q108">
        <f t="shared" ca="1" si="43"/>
        <v>1061397.5171284562</v>
      </c>
      <c r="R108">
        <f t="shared" ca="1" si="49"/>
        <v>416940.18274376728</v>
      </c>
      <c r="S108">
        <f t="shared" ca="1" si="44"/>
        <v>267510</v>
      </c>
      <c r="T108">
        <f t="shared" ca="1" si="50"/>
        <v>821360.2137816106</v>
      </c>
      <c r="U108">
        <f t="shared" ca="1" si="51"/>
        <v>456832.66937597422</v>
      </c>
      <c r="V108">
        <f t="shared" ca="1" si="52"/>
        <v>2883445.8521197415</v>
      </c>
      <c r="W108">
        <f t="shared" ca="1" si="53"/>
        <v>1745847.6998722234</v>
      </c>
      <c r="X108">
        <f t="shared" ca="1" si="54"/>
        <v>1137598.1522475181</v>
      </c>
      <c r="Y108" s="2"/>
      <c r="Z108" s="7">
        <f ca="1">IF(Table1[[#This Row],[gender]]="men",1,0)</f>
        <v>1</v>
      </c>
      <c r="AA108" s="2">
        <f ca="1">IF(Table1[[#This Row],[gender]]="women",1,0)</f>
        <v>0</v>
      </c>
      <c r="AB108" s="2"/>
      <c r="AC108" s="2"/>
      <c r="AD108" s="8"/>
      <c r="AF108" s="7">
        <f ca="1">IF(Table1[[#This Row],[felid of work]]= "teaching",1,0)</f>
        <v>0</v>
      </c>
      <c r="AG108" s="2">
        <f ca="1">IF(Table1[[#This Row],[felid of work]]="agriculture",1,0)</f>
        <v>0</v>
      </c>
      <c r="AH108" s="12">
        <f ca="1">IF(Table1[[#This Row],[felid of work]]="general work",1,0)</f>
        <v>0</v>
      </c>
      <c r="AI108" s="12">
        <f ca="1">IF(Table1[[#This Row],[felid of work]]="construction",1,0)</f>
        <v>1</v>
      </c>
      <c r="AJ108" s="2">
        <f ca="1">IF(Table1[[#This Row],[felid of work]]="health",1,0)</f>
        <v>0</v>
      </c>
      <c r="AK108" s="2"/>
      <c r="AL108" s="2"/>
      <c r="AM108" s="2"/>
      <c r="AN108" s="2"/>
      <c r="AO108" s="2">
        <f ca="1">IF(Table1[[#This Row],[felid of work]]="it",1,0)</f>
        <v>0</v>
      </c>
      <c r="AP108" s="2"/>
      <c r="AQ108" s="2"/>
      <c r="AR108" s="2"/>
      <c r="AS108" s="2"/>
      <c r="AT108" s="2"/>
      <c r="AU108" s="2"/>
      <c r="AV108" s="8"/>
      <c r="AW108" s="2"/>
      <c r="AX108" s="21">
        <f t="shared" ca="1" si="45"/>
        <v>416940.18274376728</v>
      </c>
      <c r="AY108" s="2"/>
      <c r="AZ108" s="7">
        <f ca="1">IF(Table1[[#This Row],[value of the debts]]&gt;$BA$6,1,0)</f>
        <v>1</v>
      </c>
      <c r="BA108" s="2"/>
      <c r="BB108" s="2"/>
      <c r="BC108" s="8"/>
      <c r="BD108" s="24">
        <f ca="1">Table1[[#This Row],[mortage left]]/Table1[[#This Row],[value of house]]</f>
        <v>0.52814438823055099</v>
      </c>
      <c r="BE108" s="2">
        <f t="shared" ca="1" si="46"/>
        <v>0</v>
      </c>
      <c r="BF108" s="2"/>
      <c r="BG108" s="2"/>
      <c r="BH108" s="7">
        <f ca="1">IF(Table1[[#This Row],[area]]="america",Table1[[#This Row],[income]],0)</f>
        <v>0</v>
      </c>
      <c r="BI108" s="2">
        <f ca="1">IF(Table1[[#This Row],[area]]="anathapur",Table1[[#This Row],[income]],0)</f>
        <v>0</v>
      </c>
      <c r="BJ108" s="2">
        <f ca="1">IF(Table1[[#This Row],[area]]="banglore",Table1[[#This Row],[income]],0)</f>
        <v>0</v>
      </c>
      <c r="BK108" s="2">
        <f ca="1">IF(Table1[[#This Row],[area]]="chennai",Table1[[#This Row],[income]],0)</f>
        <v>0</v>
      </c>
      <c r="BL108" s="2">
        <f ca="1">IF(Table1[[#This Row],[area]]="china",Table1[[#This Row],[income]],0)</f>
        <v>0</v>
      </c>
      <c r="BM108" s="2">
        <f ca="1">IF(Table1[[#This Row],[area]]="eluru",Table1[[#This Row],[income]],0)</f>
        <v>0</v>
      </c>
      <c r="BN108" s="2">
        <f ca="1">IF(Table1[[#This Row],[area]]="hanuman junction",Table1[[#This Row],[income]],0)</f>
        <v>0</v>
      </c>
      <c r="BO108" s="2">
        <f ca="1">IF(Table1[[#This Row],[area]]="hyderabad",Table1[[#This Row],[income]],0)</f>
        <v>0</v>
      </c>
      <c r="BP108" s="2">
        <f ca="1">IF(Table1[[#This Row],[area]]="japan",Table1[[#This Row],[income]],0)</f>
        <v>0</v>
      </c>
      <c r="BQ108" s="2">
        <f ca="1">IF(Table1[[#This Row],[area]]="srikakulam",Table1[[#This Row],[income]],0)</f>
        <v>0</v>
      </c>
      <c r="BR108" s="2">
        <f ca="1">IF(Table1[[#This Row],[area]]="tirupathi",Table1[[#This Row],[income]],0)</f>
        <v>669891</v>
      </c>
      <c r="BS108" s="2">
        <f ca="1">IF(Table1[[#This Row],[area]]="vijayawada",Table1[[#This Row],[income]],0)</f>
        <v>0</v>
      </c>
      <c r="BT108" s="8">
        <f ca="1">IF(Table1[[#This Row],[area]]="vizag",Table1[[#This Row],[income]],0)</f>
        <v>0</v>
      </c>
      <c r="BU108" s="2"/>
      <c r="BV108" s="7">
        <f ca="1">IF(Table1[[#This Row],[felid of work]]="teaching",Table1[[#This Row],[income]],0)</f>
        <v>0</v>
      </c>
      <c r="BW108" s="2">
        <f ca="1">IF(Table1[[#This Row],[felid of work]]="construction",Table1[[#This Row],[income]],0)</f>
        <v>669891</v>
      </c>
      <c r="BX108" s="2">
        <f ca="1">IF(Table1[[#This Row],[felid of work]]="general work",Table1[[#This Row],[income]],0)</f>
        <v>0</v>
      </c>
      <c r="BY108" s="2">
        <f ca="1">IF(Table1[[#This Row],[felid of work]]="health",Table1[[#This Row],[income]],0)</f>
        <v>0</v>
      </c>
      <c r="BZ108" s="2">
        <f ca="1">IF(Table1[[#This Row],[felid of work]]="agriculture",Table1[[#This Row],[income]],0)</f>
        <v>0</v>
      </c>
      <c r="CA108" s="8">
        <f ca="1">IF(Table1[[#This Row],[felid of work]]="it",Table1[[#This Row],[income]],0)</f>
        <v>0</v>
      </c>
      <c r="CB108" s="2"/>
      <c r="CC108" s="7">
        <f t="shared" ca="1" si="47"/>
        <v>1</v>
      </c>
      <c r="CD108" s="8"/>
      <c r="CE108" s="2"/>
      <c r="CF108" s="2">
        <f ca="1">IF(Table1[[#This Row],[net worth]]&gt;CG107,Table1[[#This Row],[age]],0)</f>
        <v>43</v>
      </c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4:98">
      <c r="D109">
        <f t="shared" ca="1" si="31"/>
        <v>2</v>
      </c>
      <c r="E109" t="str">
        <f t="shared" ca="1" si="32"/>
        <v>women</v>
      </c>
      <c r="F109">
        <f t="shared" ca="1" si="33"/>
        <v>41</v>
      </c>
      <c r="G109">
        <f t="shared" ca="1" si="34"/>
        <v>4</v>
      </c>
      <c r="H109" t="str">
        <f t="shared" ca="1" si="35"/>
        <v>it</v>
      </c>
      <c r="I109">
        <f t="shared" ca="1" si="36"/>
        <v>6</v>
      </c>
      <c r="J109" t="str">
        <f t="shared" ca="1" si="37"/>
        <v>other</v>
      </c>
      <c r="K109">
        <f t="shared" ca="1" si="38"/>
        <v>1</v>
      </c>
      <c r="L109">
        <f t="shared" ca="1" si="39"/>
        <v>2</v>
      </c>
      <c r="M109">
        <f t="shared" ca="1" si="40"/>
        <v>461749</v>
      </c>
      <c r="N109">
        <f t="shared" ca="1" si="41"/>
        <v>1</v>
      </c>
      <c r="O109" t="str">
        <f t="shared" ca="1" si="42"/>
        <v>eluru</v>
      </c>
      <c r="P109">
        <f t="shared" ca="1" si="48"/>
        <v>1846996</v>
      </c>
      <c r="Q109">
        <f t="shared" ca="1" si="43"/>
        <v>625516.9877244567</v>
      </c>
      <c r="R109">
        <f t="shared" ca="1" si="49"/>
        <v>79281.769439431257</v>
      </c>
      <c r="S109">
        <f t="shared" ca="1" si="44"/>
        <v>47967</v>
      </c>
      <c r="T109">
        <f t="shared" ca="1" si="50"/>
        <v>806375.07485044247</v>
      </c>
      <c r="U109">
        <f t="shared" ca="1" si="51"/>
        <v>615920.21324105456</v>
      </c>
      <c r="V109">
        <f t="shared" ca="1" si="52"/>
        <v>2542197.982680486</v>
      </c>
      <c r="W109">
        <f t="shared" ca="1" si="53"/>
        <v>752765.75716388796</v>
      </c>
      <c r="X109">
        <f t="shared" ca="1" si="54"/>
        <v>1789432.2255165982</v>
      </c>
      <c r="Y109" s="2"/>
      <c r="Z109" s="7">
        <f ca="1">IF(Table1[[#This Row],[gender]]="men",1,0)</f>
        <v>0</v>
      </c>
      <c r="AA109" s="2">
        <f ca="1">IF(Table1[[#This Row],[gender]]="women",1,0)</f>
        <v>1</v>
      </c>
      <c r="AB109" s="2"/>
      <c r="AC109" s="2"/>
      <c r="AD109" s="8"/>
      <c r="AF109" s="7">
        <f ca="1">IF(Table1[[#This Row],[felid of work]]= "teaching",1,0)</f>
        <v>0</v>
      </c>
      <c r="AG109" s="2">
        <f ca="1">IF(Table1[[#This Row],[felid of work]]="agriculture",1,0)</f>
        <v>0</v>
      </c>
      <c r="AH109" s="12">
        <f ca="1">IF(Table1[[#This Row],[felid of work]]="general work",1,0)</f>
        <v>0</v>
      </c>
      <c r="AI109" s="12">
        <f ca="1">IF(Table1[[#This Row],[felid of work]]="construction",1,0)</f>
        <v>0</v>
      </c>
      <c r="AJ109" s="2">
        <f ca="1">IF(Table1[[#This Row],[felid of work]]="health",1,0)</f>
        <v>0</v>
      </c>
      <c r="AK109" s="2"/>
      <c r="AL109" s="2"/>
      <c r="AM109" s="2"/>
      <c r="AN109" s="2"/>
      <c r="AO109" s="2">
        <f ca="1">IF(Table1[[#This Row],[felid of work]]="it",1,0)</f>
        <v>1</v>
      </c>
      <c r="AP109" s="2"/>
      <c r="AQ109" s="2"/>
      <c r="AR109" s="2"/>
      <c r="AS109" s="2"/>
      <c r="AT109" s="2"/>
      <c r="AU109" s="2"/>
      <c r="AV109" s="8"/>
      <c r="AW109" s="2"/>
      <c r="AX109" s="21">
        <f t="shared" ca="1" si="45"/>
        <v>39640.884719715628</v>
      </c>
      <c r="AY109" s="2"/>
      <c r="AZ109" s="7">
        <f ca="1">IF(Table1[[#This Row],[value of the debts]]&gt;$BA$6,1,0)</f>
        <v>1</v>
      </c>
      <c r="BA109" s="2"/>
      <c r="BB109" s="2"/>
      <c r="BC109" s="8"/>
      <c r="BD109" s="24">
        <f ca="1">Table1[[#This Row],[mortage left]]/Table1[[#This Row],[value of house]]</f>
        <v>0.33866721299042157</v>
      </c>
      <c r="BE109" s="2">
        <f t="shared" ca="1" si="46"/>
        <v>0</v>
      </c>
      <c r="BF109" s="2"/>
      <c r="BG109" s="2"/>
      <c r="BH109" s="7">
        <f ca="1">IF(Table1[[#This Row],[area]]="america",Table1[[#This Row],[income]],0)</f>
        <v>0</v>
      </c>
      <c r="BI109" s="2">
        <f ca="1">IF(Table1[[#This Row],[area]]="anathapur",Table1[[#This Row],[income]],0)</f>
        <v>0</v>
      </c>
      <c r="BJ109" s="2">
        <f ca="1">IF(Table1[[#This Row],[area]]="banglore",Table1[[#This Row],[income]],0)</f>
        <v>0</v>
      </c>
      <c r="BK109" s="2">
        <f ca="1">IF(Table1[[#This Row],[area]]="chennai",Table1[[#This Row],[income]],0)</f>
        <v>0</v>
      </c>
      <c r="BL109" s="2">
        <f ca="1">IF(Table1[[#This Row],[area]]="china",Table1[[#This Row],[income]],0)</f>
        <v>0</v>
      </c>
      <c r="BM109" s="2">
        <f ca="1">IF(Table1[[#This Row],[area]]="eluru",Table1[[#This Row],[income]],0)</f>
        <v>461749</v>
      </c>
      <c r="BN109" s="2">
        <f ca="1">IF(Table1[[#This Row],[area]]="hanuman junction",Table1[[#This Row],[income]],0)</f>
        <v>0</v>
      </c>
      <c r="BO109" s="2">
        <f ca="1">IF(Table1[[#This Row],[area]]="hyderabad",Table1[[#This Row],[income]],0)</f>
        <v>0</v>
      </c>
      <c r="BP109" s="2">
        <f ca="1">IF(Table1[[#This Row],[area]]="japan",Table1[[#This Row],[income]],0)</f>
        <v>0</v>
      </c>
      <c r="BQ109" s="2">
        <f ca="1">IF(Table1[[#This Row],[area]]="srikakulam",Table1[[#This Row],[income]],0)</f>
        <v>0</v>
      </c>
      <c r="BR109" s="2">
        <f ca="1">IF(Table1[[#This Row],[area]]="tirupathi",Table1[[#This Row],[income]],0)</f>
        <v>0</v>
      </c>
      <c r="BS109" s="2">
        <f ca="1">IF(Table1[[#This Row],[area]]="vijayawada",Table1[[#This Row],[income]],0)</f>
        <v>0</v>
      </c>
      <c r="BT109" s="8">
        <f ca="1">IF(Table1[[#This Row],[area]]="vizag",Table1[[#This Row],[income]],0)</f>
        <v>0</v>
      </c>
      <c r="BU109" s="2"/>
      <c r="BV109" s="7">
        <f ca="1">IF(Table1[[#This Row],[felid of work]]="teaching",Table1[[#This Row],[income]],0)</f>
        <v>0</v>
      </c>
      <c r="BW109" s="2">
        <f ca="1">IF(Table1[[#This Row],[felid of work]]="construction",Table1[[#This Row],[income]],0)</f>
        <v>0</v>
      </c>
      <c r="BX109" s="2">
        <f ca="1">IF(Table1[[#This Row],[felid of work]]="general work",Table1[[#This Row],[income]],0)</f>
        <v>0</v>
      </c>
      <c r="BY109" s="2">
        <f ca="1">IF(Table1[[#This Row],[felid of work]]="health",Table1[[#This Row],[income]],0)</f>
        <v>0</v>
      </c>
      <c r="BZ109" s="2">
        <f ca="1">IF(Table1[[#This Row],[felid of work]]="agriculture",Table1[[#This Row],[income]],0)</f>
        <v>0</v>
      </c>
      <c r="CA109" s="8">
        <f ca="1">IF(Table1[[#This Row],[felid of work]]="it",Table1[[#This Row],[income]],0)</f>
        <v>461749</v>
      </c>
      <c r="CB109" s="2"/>
      <c r="CC109" s="7">
        <f t="shared" ca="1" si="47"/>
        <v>1</v>
      </c>
      <c r="CD109" s="8"/>
      <c r="CE109" s="2"/>
      <c r="CF109" s="2">
        <f ca="1">IF(Table1[[#This Row],[net worth]]&gt;CG108,Table1[[#This Row],[age]],0)</f>
        <v>41</v>
      </c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4:98">
      <c r="D110">
        <f t="shared" ca="1" si="31"/>
        <v>1</v>
      </c>
      <c r="E110" t="str">
        <f t="shared" ca="1" si="32"/>
        <v>men</v>
      </c>
      <c r="F110">
        <f t="shared" ca="1" si="33"/>
        <v>41</v>
      </c>
      <c r="G110">
        <f t="shared" ca="1" si="34"/>
        <v>1</v>
      </c>
      <c r="H110" t="str">
        <f t="shared" ca="1" si="35"/>
        <v>health</v>
      </c>
      <c r="I110">
        <f t="shared" ca="1" si="36"/>
        <v>1</v>
      </c>
      <c r="J110" t="str">
        <f t="shared" ca="1" si="37"/>
        <v>highschool</v>
      </c>
      <c r="K110">
        <f t="shared" ca="1" si="38"/>
        <v>3</v>
      </c>
      <c r="L110">
        <f t="shared" ca="1" si="39"/>
        <v>1</v>
      </c>
      <c r="M110">
        <f t="shared" ca="1" si="40"/>
        <v>836188</v>
      </c>
      <c r="N110">
        <f t="shared" ca="1" si="41"/>
        <v>2</v>
      </c>
      <c r="O110" t="str">
        <f t="shared" ca="1" si="42"/>
        <v>vijayawada</v>
      </c>
      <c r="P110">
        <f t="shared" ca="1" si="48"/>
        <v>5017128</v>
      </c>
      <c r="Q110">
        <f t="shared" ca="1" si="43"/>
        <v>1337033.4984863177</v>
      </c>
      <c r="R110">
        <f t="shared" ca="1" si="49"/>
        <v>703963.01836646034</v>
      </c>
      <c r="S110">
        <f t="shared" ca="1" si="44"/>
        <v>525222</v>
      </c>
      <c r="T110">
        <f t="shared" ca="1" si="50"/>
        <v>873516.50528759579</v>
      </c>
      <c r="U110">
        <f t="shared" ca="1" si="51"/>
        <v>799295.92319094017</v>
      </c>
      <c r="V110">
        <f t="shared" ca="1" si="52"/>
        <v>6520386.9415574009</v>
      </c>
      <c r="W110">
        <f t="shared" ca="1" si="53"/>
        <v>2566218.5168527779</v>
      </c>
      <c r="X110">
        <f t="shared" ca="1" si="54"/>
        <v>3954168.4247046229</v>
      </c>
      <c r="Y110" s="2"/>
      <c r="Z110" s="7">
        <f ca="1">IF(Table1[[#This Row],[gender]]="men",1,0)</f>
        <v>1</v>
      </c>
      <c r="AA110" s="2">
        <f ca="1">IF(Table1[[#This Row],[gender]]="women",1,0)</f>
        <v>0</v>
      </c>
      <c r="AB110" s="2"/>
      <c r="AC110" s="2"/>
      <c r="AD110" s="8"/>
      <c r="AF110" s="7">
        <f ca="1">IF(Table1[[#This Row],[felid of work]]= "teaching",1,0)</f>
        <v>0</v>
      </c>
      <c r="AG110" s="2">
        <f ca="1">IF(Table1[[#This Row],[felid of work]]="agriculture",1,0)</f>
        <v>0</v>
      </c>
      <c r="AH110" s="12">
        <f ca="1">IF(Table1[[#This Row],[felid of work]]="general work",1,0)</f>
        <v>0</v>
      </c>
      <c r="AI110" s="12">
        <f ca="1">IF(Table1[[#This Row],[felid of work]]="construction",1,0)</f>
        <v>0</v>
      </c>
      <c r="AJ110" s="2">
        <f ca="1">IF(Table1[[#This Row],[felid of work]]="health",1,0)</f>
        <v>1</v>
      </c>
      <c r="AK110" s="2"/>
      <c r="AL110" s="2"/>
      <c r="AM110" s="2"/>
      <c r="AN110" s="2"/>
      <c r="AO110" s="2">
        <f ca="1">IF(Table1[[#This Row],[felid of work]]="it",1,0)</f>
        <v>0</v>
      </c>
      <c r="AP110" s="2"/>
      <c r="AQ110" s="2"/>
      <c r="AR110" s="2"/>
      <c r="AS110" s="2"/>
      <c r="AT110" s="2"/>
      <c r="AU110" s="2"/>
      <c r="AV110" s="8"/>
      <c r="AW110" s="2"/>
      <c r="AX110" s="21">
        <f t="shared" ca="1" si="45"/>
        <v>703963.01836646034</v>
      </c>
      <c r="AY110" s="2"/>
      <c r="AZ110" s="7">
        <f ca="1">IF(Table1[[#This Row],[value of the debts]]&gt;$BA$6,1,0)</f>
        <v>1</v>
      </c>
      <c r="BA110" s="2"/>
      <c r="BB110" s="2"/>
      <c r="BC110" s="8"/>
      <c r="BD110" s="24">
        <f ca="1">Table1[[#This Row],[mortage left]]/Table1[[#This Row],[value of house]]</f>
        <v>0.26649379854098154</v>
      </c>
      <c r="BE110" s="2">
        <f t="shared" ca="1" si="46"/>
        <v>1</v>
      </c>
      <c r="BF110" s="2"/>
      <c r="BG110" s="2"/>
      <c r="BH110" s="7">
        <f ca="1">IF(Table1[[#This Row],[area]]="america",Table1[[#This Row],[income]],0)</f>
        <v>0</v>
      </c>
      <c r="BI110" s="2">
        <f ca="1">IF(Table1[[#This Row],[area]]="anathapur",Table1[[#This Row],[income]],0)</f>
        <v>0</v>
      </c>
      <c r="BJ110" s="2">
        <f ca="1">IF(Table1[[#This Row],[area]]="banglore",Table1[[#This Row],[income]],0)</f>
        <v>0</v>
      </c>
      <c r="BK110" s="2">
        <f ca="1">IF(Table1[[#This Row],[area]]="chennai",Table1[[#This Row],[income]],0)</f>
        <v>0</v>
      </c>
      <c r="BL110" s="2">
        <f ca="1">IF(Table1[[#This Row],[area]]="china",Table1[[#This Row],[income]],0)</f>
        <v>0</v>
      </c>
      <c r="BM110" s="2">
        <f ca="1">IF(Table1[[#This Row],[area]]="eluru",Table1[[#This Row],[income]],0)</f>
        <v>0</v>
      </c>
      <c r="BN110" s="2">
        <f ca="1">IF(Table1[[#This Row],[area]]="hanuman junction",Table1[[#This Row],[income]],0)</f>
        <v>0</v>
      </c>
      <c r="BO110" s="2">
        <f ca="1">IF(Table1[[#This Row],[area]]="hyderabad",Table1[[#This Row],[income]],0)</f>
        <v>0</v>
      </c>
      <c r="BP110" s="2">
        <f ca="1">IF(Table1[[#This Row],[area]]="japan",Table1[[#This Row],[income]],0)</f>
        <v>0</v>
      </c>
      <c r="BQ110" s="2">
        <f ca="1">IF(Table1[[#This Row],[area]]="srikakulam",Table1[[#This Row],[income]],0)</f>
        <v>0</v>
      </c>
      <c r="BR110" s="2">
        <f ca="1">IF(Table1[[#This Row],[area]]="tirupathi",Table1[[#This Row],[income]],0)</f>
        <v>0</v>
      </c>
      <c r="BS110" s="2">
        <f ca="1">IF(Table1[[#This Row],[area]]="vijayawada",Table1[[#This Row],[income]],0)</f>
        <v>836188</v>
      </c>
      <c r="BT110" s="8">
        <f ca="1">IF(Table1[[#This Row],[area]]="vizag",Table1[[#This Row],[income]],0)</f>
        <v>0</v>
      </c>
      <c r="BU110" s="2"/>
      <c r="BV110" s="7">
        <f ca="1">IF(Table1[[#This Row],[felid of work]]="teaching",Table1[[#This Row],[income]],0)</f>
        <v>0</v>
      </c>
      <c r="BW110" s="2">
        <f ca="1">IF(Table1[[#This Row],[felid of work]]="construction",Table1[[#This Row],[income]],0)</f>
        <v>0</v>
      </c>
      <c r="BX110" s="2">
        <f ca="1">IF(Table1[[#This Row],[felid of work]]="general work",Table1[[#This Row],[income]],0)</f>
        <v>0</v>
      </c>
      <c r="BY110" s="2">
        <f ca="1">IF(Table1[[#This Row],[felid of work]]="health",Table1[[#This Row],[income]],0)</f>
        <v>836188</v>
      </c>
      <c r="BZ110" s="2">
        <f ca="1">IF(Table1[[#This Row],[felid of work]]="agriculture",Table1[[#This Row],[income]],0)</f>
        <v>0</v>
      </c>
      <c r="CA110" s="8">
        <f ca="1">IF(Table1[[#This Row],[felid of work]]="it",Table1[[#This Row],[income]],0)</f>
        <v>0</v>
      </c>
      <c r="CB110" s="2"/>
      <c r="CC110" s="7">
        <f t="shared" ca="1" si="47"/>
        <v>1</v>
      </c>
      <c r="CD110" s="8"/>
      <c r="CE110" s="2"/>
      <c r="CF110" s="2">
        <f ca="1">IF(Table1[[#This Row],[net worth]]&gt;CG109,Table1[[#This Row],[age]],0)</f>
        <v>41</v>
      </c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4:98">
      <c r="D111">
        <f t="shared" ca="1" si="31"/>
        <v>1</v>
      </c>
      <c r="E111" t="str">
        <f t="shared" ca="1" si="32"/>
        <v>men</v>
      </c>
      <c r="F111">
        <f t="shared" ca="1" si="33"/>
        <v>31</v>
      </c>
      <c r="G111">
        <f t="shared" ca="1" si="34"/>
        <v>3</v>
      </c>
      <c r="H111" t="str">
        <f t="shared" ca="1" si="35"/>
        <v>teaching</v>
      </c>
      <c r="I111">
        <f t="shared" ca="1" si="36"/>
        <v>4</v>
      </c>
      <c r="J111" t="str">
        <f t="shared" ca="1" si="37"/>
        <v>techincal</v>
      </c>
      <c r="K111">
        <f t="shared" ca="1" si="38"/>
        <v>4</v>
      </c>
      <c r="L111">
        <f t="shared" ca="1" si="39"/>
        <v>2</v>
      </c>
      <c r="M111">
        <f t="shared" ca="1" si="40"/>
        <v>445117</v>
      </c>
      <c r="N111">
        <f t="shared" ca="1" si="41"/>
        <v>1</v>
      </c>
      <c r="O111" t="str">
        <f t="shared" ca="1" si="42"/>
        <v>eluru</v>
      </c>
      <c r="P111">
        <f t="shared" ca="1" si="48"/>
        <v>2670702</v>
      </c>
      <c r="Q111">
        <f t="shared" ca="1" si="43"/>
        <v>1316088.3851659964</v>
      </c>
      <c r="R111">
        <f t="shared" ca="1" si="49"/>
        <v>820812.08860267361</v>
      </c>
      <c r="S111">
        <f t="shared" ca="1" si="44"/>
        <v>344829</v>
      </c>
      <c r="T111">
        <f t="shared" ca="1" si="50"/>
        <v>131691.37330188672</v>
      </c>
      <c r="U111">
        <f t="shared" ca="1" si="51"/>
        <v>367739.06793898175</v>
      </c>
      <c r="V111">
        <f t="shared" ca="1" si="52"/>
        <v>3859253.1565416553</v>
      </c>
      <c r="W111">
        <f t="shared" ca="1" si="53"/>
        <v>2481729.4737686701</v>
      </c>
      <c r="X111">
        <f t="shared" ca="1" si="54"/>
        <v>1377523.6827729852</v>
      </c>
      <c r="Y111" s="2"/>
      <c r="Z111" s="7">
        <f ca="1">IF(Table1[[#This Row],[gender]]="men",1,0)</f>
        <v>1</v>
      </c>
      <c r="AA111" s="2">
        <f ca="1">IF(Table1[[#This Row],[gender]]="women",1,0)</f>
        <v>0</v>
      </c>
      <c r="AB111" s="2"/>
      <c r="AC111" s="2"/>
      <c r="AD111" s="8"/>
      <c r="AF111" s="7">
        <f ca="1">IF(Table1[[#This Row],[felid of work]]= "teaching",1,0)</f>
        <v>1</v>
      </c>
      <c r="AG111" s="2">
        <f ca="1">IF(Table1[[#This Row],[felid of work]]="agriculture",1,0)</f>
        <v>0</v>
      </c>
      <c r="AH111" s="12">
        <f ca="1">IF(Table1[[#This Row],[felid of work]]="general work",1,0)</f>
        <v>0</v>
      </c>
      <c r="AI111" s="12">
        <f ca="1">IF(Table1[[#This Row],[felid of work]]="construction",1,0)</f>
        <v>0</v>
      </c>
      <c r="AJ111" s="2">
        <f ca="1">IF(Table1[[#This Row],[felid of work]]="health",1,0)</f>
        <v>0</v>
      </c>
      <c r="AK111" s="2"/>
      <c r="AL111" s="2"/>
      <c r="AM111" s="2"/>
      <c r="AN111" s="2"/>
      <c r="AO111" s="2">
        <f ca="1">IF(Table1[[#This Row],[felid of work]]="it",1,0)</f>
        <v>0</v>
      </c>
      <c r="AP111" s="2"/>
      <c r="AQ111" s="2"/>
      <c r="AR111" s="2"/>
      <c r="AS111" s="2"/>
      <c r="AT111" s="2"/>
      <c r="AU111" s="2"/>
      <c r="AV111" s="8"/>
      <c r="AW111" s="2"/>
      <c r="AX111" s="21">
        <f t="shared" ca="1" si="45"/>
        <v>410406.04430133681</v>
      </c>
      <c r="AY111" s="2"/>
      <c r="AZ111" s="7">
        <f ca="1">IF(Table1[[#This Row],[value of the debts]]&gt;$BA$6,1,0)</f>
        <v>1</v>
      </c>
      <c r="BA111" s="2"/>
      <c r="BB111" s="2"/>
      <c r="BC111" s="8"/>
      <c r="BD111" s="24">
        <f ca="1">Table1[[#This Row],[mortage left]]/Table1[[#This Row],[value of house]]</f>
        <v>0.49278743385297064</v>
      </c>
      <c r="BE111" s="2">
        <f t="shared" ca="1" si="46"/>
        <v>0</v>
      </c>
      <c r="BF111" s="2"/>
      <c r="BG111" s="2"/>
      <c r="BH111" s="7">
        <f ca="1">IF(Table1[[#This Row],[area]]="america",Table1[[#This Row],[income]],0)</f>
        <v>0</v>
      </c>
      <c r="BI111" s="2">
        <f ca="1">IF(Table1[[#This Row],[area]]="anathapur",Table1[[#This Row],[income]],0)</f>
        <v>0</v>
      </c>
      <c r="BJ111" s="2">
        <f ca="1">IF(Table1[[#This Row],[area]]="banglore",Table1[[#This Row],[income]],0)</f>
        <v>0</v>
      </c>
      <c r="BK111" s="2">
        <f ca="1">IF(Table1[[#This Row],[area]]="chennai",Table1[[#This Row],[income]],0)</f>
        <v>0</v>
      </c>
      <c r="BL111" s="2">
        <f ca="1">IF(Table1[[#This Row],[area]]="china",Table1[[#This Row],[income]],0)</f>
        <v>0</v>
      </c>
      <c r="BM111" s="2">
        <f ca="1">IF(Table1[[#This Row],[area]]="eluru",Table1[[#This Row],[income]],0)</f>
        <v>445117</v>
      </c>
      <c r="BN111" s="2">
        <f ca="1">IF(Table1[[#This Row],[area]]="hanuman junction",Table1[[#This Row],[income]],0)</f>
        <v>0</v>
      </c>
      <c r="BO111" s="2">
        <f ca="1">IF(Table1[[#This Row],[area]]="hyderabad",Table1[[#This Row],[income]],0)</f>
        <v>0</v>
      </c>
      <c r="BP111" s="2">
        <f ca="1">IF(Table1[[#This Row],[area]]="japan",Table1[[#This Row],[income]],0)</f>
        <v>0</v>
      </c>
      <c r="BQ111" s="2">
        <f ca="1">IF(Table1[[#This Row],[area]]="srikakulam",Table1[[#This Row],[income]],0)</f>
        <v>0</v>
      </c>
      <c r="BR111" s="2">
        <f ca="1">IF(Table1[[#This Row],[area]]="tirupathi",Table1[[#This Row],[income]],0)</f>
        <v>0</v>
      </c>
      <c r="BS111" s="2">
        <f ca="1">IF(Table1[[#This Row],[area]]="vijayawada",Table1[[#This Row],[income]],0)</f>
        <v>0</v>
      </c>
      <c r="BT111" s="8">
        <f ca="1">IF(Table1[[#This Row],[area]]="vizag",Table1[[#This Row],[income]],0)</f>
        <v>0</v>
      </c>
      <c r="BU111" s="2"/>
      <c r="BV111" s="7">
        <f ca="1">IF(Table1[[#This Row],[felid of work]]="teaching",Table1[[#This Row],[income]],0)</f>
        <v>445117</v>
      </c>
      <c r="BW111" s="2">
        <f ca="1">IF(Table1[[#This Row],[felid of work]]="construction",Table1[[#This Row],[income]],0)</f>
        <v>0</v>
      </c>
      <c r="BX111" s="2">
        <f ca="1">IF(Table1[[#This Row],[felid of work]]="general work",Table1[[#This Row],[income]],0)</f>
        <v>0</v>
      </c>
      <c r="BY111" s="2">
        <f ca="1">IF(Table1[[#This Row],[felid of work]]="health",Table1[[#This Row],[income]],0)</f>
        <v>0</v>
      </c>
      <c r="BZ111" s="2">
        <f ca="1">IF(Table1[[#This Row],[felid of work]]="agriculture",Table1[[#This Row],[income]],0)</f>
        <v>0</v>
      </c>
      <c r="CA111" s="8">
        <f ca="1">IF(Table1[[#This Row],[felid of work]]="it",Table1[[#This Row],[income]],0)</f>
        <v>0</v>
      </c>
      <c r="CB111" s="2"/>
      <c r="CC111" s="7">
        <f t="shared" ca="1" si="47"/>
        <v>1</v>
      </c>
      <c r="CD111" s="8"/>
      <c r="CE111" s="2"/>
      <c r="CF111" s="2">
        <f ca="1">IF(Table1[[#This Row],[net worth]]&gt;CG110,Table1[[#This Row],[age]],0)</f>
        <v>31</v>
      </c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4:98">
      <c r="D112">
        <f t="shared" ca="1" si="31"/>
        <v>2</v>
      </c>
      <c r="E112" t="str">
        <f t="shared" ca="1" si="32"/>
        <v>women</v>
      </c>
      <c r="F112">
        <f t="shared" ca="1" si="33"/>
        <v>34</v>
      </c>
      <c r="G112">
        <f t="shared" ca="1" si="34"/>
        <v>5</v>
      </c>
      <c r="H112" t="str">
        <f t="shared" ca="1" si="35"/>
        <v>general work</v>
      </c>
      <c r="I112">
        <f t="shared" ca="1" si="36"/>
        <v>4</v>
      </c>
      <c r="J112" t="str">
        <f t="shared" ca="1" si="37"/>
        <v>techincal</v>
      </c>
      <c r="K112">
        <f t="shared" ca="1" si="38"/>
        <v>4</v>
      </c>
      <c r="L112">
        <f t="shared" ca="1" si="39"/>
        <v>2</v>
      </c>
      <c r="M112">
        <f t="shared" ca="1" si="40"/>
        <v>572627</v>
      </c>
      <c r="N112">
        <f t="shared" ca="1" si="41"/>
        <v>9</v>
      </c>
      <c r="O112" t="str">
        <f t="shared" ca="1" si="42"/>
        <v>chennai</v>
      </c>
      <c r="P112">
        <f t="shared" ca="1" si="48"/>
        <v>1717881</v>
      </c>
      <c r="Q112">
        <f t="shared" ca="1" si="43"/>
        <v>634822.26360602584</v>
      </c>
      <c r="R112">
        <f t="shared" ca="1" si="49"/>
        <v>96678.912950317943</v>
      </c>
      <c r="S112">
        <f t="shared" ca="1" si="44"/>
        <v>83275</v>
      </c>
      <c r="T112">
        <f t="shared" ca="1" si="50"/>
        <v>610079.28124562476</v>
      </c>
      <c r="U112">
        <f t="shared" ca="1" si="51"/>
        <v>186783.92296482151</v>
      </c>
      <c r="V112">
        <f t="shared" ca="1" si="52"/>
        <v>2001343.8359151394</v>
      </c>
      <c r="W112">
        <f t="shared" ca="1" si="53"/>
        <v>814776.17655634379</v>
      </c>
      <c r="X112">
        <f t="shared" ca="1" si="54"/>
        <v>1186567.6593587957</v>
      </c>
      <c r="Y112" s="2"/>
      <c r="Z112" s="7">
        <f ca="1">IF(Table1[[#This Row],[gender]]="men",1,0)</f>
        <v>0</v>
      </c>
      <c r="AA112" s="2">
        <f ca="1">IF(Table1[[#This Row],[gender]]="women",1,0)</f>
        <v>1</v>
      </c>
      <c r="AB112" s="2"/>
      <c r="AC112" s="2"/>
      <c r="AD112" s="8"/>
      <c r="AF112" s="7">
        <f ca="1">IF(Table1[[#This Row],[felid of work]]= "teaching",1,0)</f>
        <v>0</v>
      </c>
      <c r="AG112" s="2">
        <f ca="1">IF(Table1[[#This Row],[felid of work]]="agriculture",1,0)</f>
        <v>0</v>
      </c>
      <c r="AH112" s="12">
        <f ca="1">IF(Table1[[#This Row],[felid of work]]="general work",1,0)</f>
        <v>1</v>
      </c>
      <c r="AI112" s="12">
        <f ca="1">IF(Table1[[#This Row],[felid of work]]="construction",1,0)</f>
        <v>0</v>
      </c>
      <c r="AJ112" s="2">
        <f ca="1">IF(Table1[[#This Row],[felid of work]]="health",1,0)</f>
        <v>0</v>
      </c>
      <c r="AK112" s="2"/>
      <c r="AL112" s="2"/>
      <c r="AM112" s="2"/>
      <c r="AN112" s="2"/>
      <c r="AO112" s="2">
        <f ca="1">IF(Table1[[#This Row],[felid of work]]="it",1,0)</f>
        <v>0</v>
      </c>
      <c r="AP112" s="2"/>
      <c r="AQ112" s="2"/>
      <c r="AR112" s="2"/>
      <c r="AS112" s="2"/>
      <c r="AT112" s="2"/>
      <c r="AU112" s="2"/>
      <c r="AV112" s="8"/>
      <c r="AW112" s="2"/>
      <c r="AX112" s="21">
        <f t="shared" ca="1" si="45"/>
        <v>48339.456475158971</v>
      </c>
      <c r="AY112" s="2"/>
      <c r="AZ112" s="7">
        <f ca="1">IF(Table1[[#This Row],[value of the debts]]&gt;$BA$6,1,0)</f>
        <v>1</v>
      </c>
      <c r="BA112" s="2"/>
      <c r="BB112" s="2"/>
      <c r="BC112" s="8"/>
      <c r="BD112" s="24">
        <f ca="1">Table1[[#This Row],[mortage left]]/Table1[[#This Row],[value of house]]</f>
        <v>0.36953797358840679</v>
      </c>
      <c r="BE112" s="2">
        <f t="shared" ca="1" si="46"/>
        <v>0</v>
      </c>
      <c r="BF112" s="2"/>
      <c r="BG112" s="2"/>
      <c r="BH112" s="7">
        <f ca="1">IF(Table1[[#This Row],[area]]="america",Table1[[#This Row],[income]],0)</f>
        <v>0</v>
      </c>
      <c r="BI112" s="2">
        <f ca="1">IF(Table1[[#This Row],[area]]="anathapur",Table1[[#This Row],[income]],0)</f>
        <v>0</v>
      </c>
      <c r="BJ112" s="2">
        <f ca="1">IF(Table1[[#This Row],[area]]="banglore",Table1[[#This Row],[income]],0)</f>
        <v>0</v>
      </c>
      <c r="BK112" s="2">
        <f ca="1">IF(Table1[[#This Row],[area]]="chennai",Table1[[#This Row],[income]],0)</f>
        <v>572627</v>
      </c>
      <c r="BL112" s="2">
        <f ca="1">IF(Table1[[#This Row],[area]]="china",Table1[[#This Row],[income]],0)</f>
        <v>0</v>
      </c>
      <c r="BM112" s="2">
        <f ca="1">IF(Table1[[#This Row],[area]]="eluru",Table1[[#This Row],[income]],0)</f>
        <v>0</v>
      </c>
      <c r="BN112" s="2">
        <f ca="1">IF(Table1[[#This Row],[area]]="hanuman junction",Table1[[#This Row],[income]],0)</f>
        <v>0</v>
      </c>
      <c r="BO112" s="2">
        <f ca="1">IF(Table1[[#This Row],[area]]="hyderabad",Table1[[#This Row],[income]],0)</f>
        <v>0</v>
      </c>
      <c r="BP112" s="2">
        <f ca="1">IF(Table1[[#This Row],[area]]="japan",Table1[[#This Row],[income]],0)</f>
        <v>0</v>
      </c>
      <c r="BQ112" s="2">
        <f ca="1">IF(Table1[[#This Row],[area]]="srikakulam",Table1[[#This Row],[income]],0)</f>
        <v>0</v>
      </c>
      <c r="BR112" s="2">
        <f ca="1">IF(Table1[[#This Row],[area]]="tirupathi",Table1[[#This Row],[income]],0)</f>
        <v>0</v>
      </c>
      <c r="BS112" s="2">
        <f ca="1">IF(Table1[[#This Row],[area]]="vijayawada",Table1[[#This Row],[income]],0)</f>
        <v>0</v>
      </c>
      <c r="BT112" s="8">
        <f ca="1">IF(Table1[[#This Row],[area]]="vizag",Table1[[#This Row],[income]],0)</f>
        <v>0</v>
      </c>
      <c r="BU112" s="2"/>
      <c r="BV112" s="7">
        <f ca="1">IF(Table1[[#This Row],[felid of work]]="teaching",Table1[[#This Row],[income]],0)</f>
        <v>0</v>
      </c>
      <c r="BW112" s="2">
        <f ca="1">IF(Table1[[#This Row],[felid of work]]="construction",Table1[[#This Row],[income]],0)</f>
        <v>0</v>
      </c>
      <c r="BX112" s="2">
        <f ca="1">IF(Table1[[#This Row],[felid of work]]="general work",Table1[[#This Row],[income]],0)</f>
        <v>572627</v>
      </c>
      <c r="BY112" s="2">
        <f ca="1">IF(Table1[[#This Row],[felid of work]]="health",Table1[[#This Row],[income]],0)</f>
        <v>0</v>
      </c>
      <c r="BZ112" s="2">
        <f ca="1">IF(Table1[[#This Row],[felid of work]]="agriculture",Table1[[#This Row],[income]],0)</f>
        <v>0</v>
      </c>
      <c r="CA112" s="8">
        <f ca="1">IF(Table1[[#This Row],[felid of work]]="it",Table1[[#This Row],[income]],0)</f>
        <v>0</v>
      </c>
      <c r="CB112" s="2"/>
      <c r="CC112" s="7">
        <f t="shared" ca="1" si="47"/>
        <v>1</v>
      </c>
      <c r="CD112" s="8"/>
      <c r="CE112" s="2"/>
      <c r="CF112" s="2">
        <f ca="1">IF(Table1[[#This Row],[net worth]]&gt;CG111,Table1[[#This Row],[age]],0)</f>
        <v>34</v>
      </c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4:98">
      <c r="D113">
        <f t="shared" ca="1" si="31"/>
        <v>2</v>
      </c>
      <c r="E113" t="str">
        <f t="shared" ca="1" si="32"/>
        <v>women</v>
      </c>
      <c r="F113">
        <f t="shared" ca="1" si="33"/>
        <v>39</v>
      </c>
      <c r="G113">
        <f t="shared" ca="1" si="34"/>
        <v>2</v>
      </c>
      <c r="H113" t="str">
        <f t="shared" ca="1" si="35"/>
        <v>construction</v>
      </c>
      <c r="I113">
        <f t="shared" ca="1" si="36"/>
        <v>5</v>
      </c>
      <c r="J113" t="str">
        <f t="shared" ca="1" si="37"/>
        <v>other</v>
      </c>
      <c r="K113">
        <f t="shared" ca="1" si="38"/>
        <v>2</v>
      </c>
      <c r="L113">
        <f t="shared" ca="1" si="39"/>
        <v>2</v>
      </c>
      <c r="M113">
        <f t="shared" ca="1" si="40"/>
        <v>550727</v>
      </c>
      <c r="N113">
        <f t="shared" ca="1" si="41"/>
        <v>5</v>
      </c>
      <c r="O113" t="str">
        <f t="shared" ca="1" si="42"/>
        <v>srikakulam</v>
      </c>
      <c r="P113">
        <f t="shared" ca="1" si="48"/>
        <v>1652181</v>
      </c>
      <c r="Q113">
        <f t="shared" ca="1" si="43"/>
        <v>980806.00780709519</v>
      </c>
      <c r="R113">
        <f t="shared" ca="1" si="49"/>
        <v>215039.48893967006</v>
      </c>
      <c r="S113">
        <f t="shared" ca="1" si="44"/>
        <v>198841</v>
      </c>
      <c r="T113">
        <f t="shared" ca="1" si="50"/>
        <v>105173.31527226936</v>
      </c>
      <c r="U113">
        <f t="shared" ca="1" si="51"/>
        <v>95418.341975160132</v>
      </c>
      <c r="V113">
        <f t="shared" ca="1" si="52"/>
        <v>1962638.8309148303</v>
      </c>
      <c r="W113">
        <f t="shared" ca="1" si="53"/>
        <v>1394686.4967467652</v>
      </c>
      <c r="X113">
        <f t="shared" ca="1" si="54"/>
        <v>567952.33416806511</v>
      </c>
      <c r="Y113" s="2"/>
      <c r="Z113" s="7">
        <f ca="1">IF(Table1[[#This Row],[gender]]="men",1,0)</f>
        <v>0</v>
      </c>
      <c r="AA113" s="2">
        <f ca="1">IF(Table1[[#This Row],[gender]]="women",1,0)</f>
        <v>1</v>
      </c>
      <c r="AB113" s="2"/>
      <c r="AC113" s="2"/>
      <c r="AD113" s="8"/>
      <c r="AF113" s="7">
        <f ca="1">IF(Table1[[#This Row],[felid of work]]= "teaching",1,0)</f>
        <v>0</v>
      </c>
      <c r="AG113" s="2">
        <f ca="1">IF(Table1[[#This Row],[felid of work]]="agriculture",1,0)</f>
        <v>0</v>
      </c>
      <c r="AH113" s="12">
        <f ca="1">IF(Table1[[#This Row],[felid of work]]="general work",1,0)</f>
        <v>0</v>
      </c>
      <c r="AI113" s="12">
        <f ca="1">IF(Table1[[#This Row],[felid of work]]="construction",1,0)</f>
        <v>1</v>
      </c>
      <c r="AJ113" s="2">
        <f ca="1">IF(Table1[[#This Row],[felid of work]]="health",1,0)</f>
        <v>0</v>
      </c>
      <c r="AK113" s="2"/>
      <c r="AL113" s="2"/>
      <c r="AM113" s="2"/>
      <c r="AN113" s="2"/>
      <c r="AO113" s="2">
        <f ca="1">IF(Table1[[#This Row],[felid of work]]="it",1,0)</f>
        <v>0</v>
      </c>
      <c r="AP113" s="2"/>
      <c r="AQ113" s="2"/>
      <c r="AR113" s="2"/>
      <c r="AS113" s="2"/>
      <c r="AT113" s="2"/>
      <c r="AU113" s="2"/>
      <c r="AV113" s="8"/>
      <c r="AW113" s="2"/>
      <c r="AX113" s="21">
        <f t="shared" ca="1" si="45"/>
        <v>107519.74446983503</v>
      </c>
      <c r="AY113" s="2"/>
      <c r="AZ113" s="7">
        <f ca="1">IF(Table1[[#This Row],[value of the debts]]&gt;$BA$6,1,0)</f>
        <v>1</v>
      </c>
      <c r="BA113" s="2"/>
      <c r="BB113" s="2"/>
      <c r="BC113" s="8"/>
      <c r="BD113" s="24">
        <f ca="1">Table1[[#This Row],[mortage left]]/Table1[[#This Row],[value of house]]</f>
        <v>0.59364319515058894</v>
      </c>
      <c r="BE113" s="2">
        <f t="shared" ca="1" si="46"/>
        <v>0</v>
      </c>
      <c r="BF113" s="2"/>
      <c r="BG113" s="2"/>
      <c r="BH113" s="7">
        <f ca="1">IF(Table1[[#This Row],[area]]="america",Table1[[#This Row],[income]],0)</f>
        <v>0</v>
      </c>
      <c r="BI113" s="2">
        <f ca="1">IF(Table1[[#This Row],[area]]="anathapur",Table1[[#This Row],[income]],0)</f>
        <v>0</v>
      </c>
      <c r="BJ113" s="2">
        <f ca="1">IF(Table1[[#This Row],[area]]="banglore",Table1[[#This Row],[income]],0)</f>
        <v>0</v>
      </c>
      <c r="BK113" s="2">
        <f ca="1">IF(Table1[[#This Row],[area]]="chennai",Table1[[#This Row],[income]],0)</f>
        <v>0</v>
      </c>
      <c r="BL113" s="2">
        <f ca="1">IF(Table1[[#This Row],[area]]="china",Table1[[#This Row],[income]],0)</f>
        <v>0</v>
      </c>
      <c r="BM113" s="2">
        <f ca="1">IF(Table1[[#This Row],[area]]="eluru",Table1[[#This Row],[income]],0)</f>
        <v>0</v>
      </c>
      <c r="BN113" s="2">
        <f ca="1">IF(Table1[[#This Row],[area]]="hanuman junction",Table1[[#This Row],[income]],0)</f>
        <v>0</v>
      </c>
      <c r="BO113" s="2">
        <f ca="1">IF(Table1[[#This Row],[area]]="hyderabad",Table1[[#This Row],[income]],0)</f>
        <v>0</v>
      </c>
      <c r="BP113" s="2">
        <f ca="1">IF(Table1[[#This Row],[area]]="japan",Table1[[#This Row],[income]],0)</f>
        <v>0</v>
      </c>
      <c r="BQ113" s="2">
        <f ca="1">IF(Table1[[#This Row],[area]]="srikakulam",Table1[[#This Row],[income]],0)</f>
        <v>550727</v>
      </c>
      <c r="BR113" s="2">
        <f ca="1">IF(Table1[[#This Row],[area]]="tirupathi",Table1[[#This Row],[income]],0)</f>
        <v>0</v>
      </c>
      <c r="BS113" s="2">
        <f ca="1">IF(Table1[[#This Row],[area]]="vijayawada",Table1[[#This Row],[income]],0)</f>
        <v>0</v>
      </c>
      <c r="BT113" s="8">
        <f ca="1">IF(Table1[[#This Row],[area]]="vizag",Table1[[#This Row],[income]],0)</f>
        <v>0</v>
      </c>
      <c r="BU113" s="2"/>
      <c r="BV113" s="7">
        <f ca="1">IF(Table1[[#This Row],[felid of work]]="teaching",Table1[[#This Row],[income]],0)</f>
        <v>0</v>
      </c>
      <c r="BW113" s="2">
        <f ca="1">IF(Table1[[#This Row],[felid of work]]="construction",Table1[[#This Row],[income]],0)</f>
        <v>550727</v>
      </c>
      <c r="BX113" s="2">
        <f ca="1">IF(Table1[[#This Row],[felid of work]]="general work",Table1[[#This Row],[income]],0)</f>
        <v>0</v>
      </c>
      <c r="BY113" s="2">
        <f ca="1">IF(Table1[[#This Row],[felid of work]]="health",Table1[[#This Row],[income]],0)</f>
        <v>0</v>
      </c>
      <c r="BZ113" s="2">
        <f ca="1">IF(Table1[[#This Row],[felid of work]]="agriculture",Table1[[#This Row],[income]],0)</f>
        <v>0</v>
      </c>
      <c r="CA113" s="8">
        <f ca="1">IF(Table1[[#This Row],[felid of work]]="it",Table1[[#This Row],[income]],0)</f>
        <v>0</v>
      </c>
      <c r="CB113" s="2"/>
      <c r="CC113" s="7">
        <f t="shared" ca="1" si="47"/>
        <v>1</v>
      </c>
      <c r="CD113" s="8"/>
      <c r="CE113" s="2"/>
      <c r="CF113" s="2">
        <f ca="1">IF(Table1[[#This Row],[net worth]]&gt;CG112,Table1[[#This Row],[age]],0)</f>
        <v>39</v>
      </c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4:98">
      <c r="D114">
        <f t="shared" ca="1" si="31"/>
        <v>2</v>
      </c>
      <c r="E114" t="str">
        <f t="shared" ca="1" si="32"/>
        <v>women</v>
      </c>
      <c r="F114">
        <f t="shared" ca="1" si="33"/>
        <v>35</v>
      </c>
      <c r="G114">
        <f t="shared" ca="1" si="34"/>
        <v>4</v>
      </c>
      <c r="H114" t="str">
        <f t="shared" ca="1" si="35"/>
        <v>it</v>
      </c>
      <c r="I114">
        <f t="shared" ca="1" si="36"/>
        <v>1</v>
      </c>
      <c r="J114" t="str">
        <f t="shared" ca="1" si="37"/>
        <v>highschool</v>
      </c>
      <c r="K114">
        <f t="shared" ca="1" si="38"/>
        <v>3</v>
      </c>
      <c r="L114">
        <f t="shared" ca="1" si="39"/>
        <v>1</v>
      </c>
      <c r="M114">
        <f t="shared" ca="1" si="40"/>
        <v>339483</v>
      </c>
      <c r="N114">
        <f t="shared" ca="1" si="41"/>
        <v>13</v>
      </c>
      <c r="O114" t="str">
        <f t="shared" ca="1" si="42"/>
        <v>china</v>
      </c>
      <c r="P114">
        <f t="shared" ca="1" si="48"/>
        <v>2036898</v>
      </c>
      <c r="Q114">
        <f t="shared" ca="1" si="43"/>
        <v>261754.07076333609</v>
      </c>
      <c r="R114">
        <f t="shared" ca="1" si="49"/>
        <v>77191.106136083647</v>
      </c>
      <c r="S114">
        <f t="shared" ca="1" si="44"/>
        <v>51055</v>
      </c>
      <c r="T114">
        <f t="shared" ca="1" si="50"/>
        <v>162649.62006714827</v>
      </c>
      <c r="U114">
        <f t="shared" ca="1" si="51"/>
        <v>418737.76947634434</v>
      </c>
      <c r="V114">
        <f t="shared" ca="1" si="52"/>
        <v>2532826.8756124279</v>
      </c>
      <c r="W114">
        <f t="shared" ca="1" si="53"/>
        <v>390000.17689941975</v>
      </c>
      <c r="X114">
        <f t="shared" ca="1" si="54"/>
        <v>2142826.6987130083</v>
      </c>
      <c r="Y114" s="2"/>
      <c r="Z114" s="7">
        <f ca="1">IF(Table1[[#This Row],[gender]]="men",1,0)</f>
        <v>0</v>
      </c>
      <c r="AA114" s="2">
        <f ca="1">IF(Table1[[#This Row],[gender]]="women",1,0)</f>
        <v>1</v>
      </c>
      <c r="AB114" s="2"/>
      <c r="AC114" s="2"/>
      <c r="AD114" s="8"/>
      <c r="AF114" s="7">
        <f ca="1">IF(Table1[[#This Row],[felid of work]]= "teaching",1,0)</f>
        <v>0</v>
      </c>
      <c r="AG114" s="2">
        <f ca="1">IF(Table1[[#This Row],[felid of work]]="agriculture",1,0)</f>
        <v>0</v>
      </c>
      <c r="AH114" s="12">
        <f ca="1">IF(Table1[[#This Row],[felid of work]]="general work",1,0)</f>
        <v>0</v>
      </c>
      <c r="AI114" s="12">
        <f ca="1">IF(Table1[[#This Row],[felid of work]]="construction",1,0)</f>
        <v>0</v>
      </c>
      <c r="AJ114" s="2">
        <f ca="1">IF(Table1[[#This Row],[felid of work]]="health",1,0)</f>
        <v>0</v>
      </c>
      <c r="AK114" s="2"/>
      <c r="AL114" s="2"/>
      <c r="AM114" s="2"/>
      <c r="AN114" s="2"/>
      <c r="AO114" s="2">
        <f ca="1">IF(Table1[[#This Row],[felid of work]]="it",1,0)</f>
        <v>1</v>
      </c>
      <c r="AP114" s="2"/>
      <c r="AQ114" s="2"/>
      <c r="AR114" s="2"/>
      <c r="AS114" s="2"/>
      <c r="AT114" s="2"/>
      <c r="AU114" s="2"/>
      <c r="AV114" s="8"/>
      <c r="AW114" s="2"/>
      <c r="AX114" s="21">
        <f t="shared" ca="1" si="45"/>
        <v>77191.106136083647</v>
      </c>
      <c r="AY114" s="2"/>
      <c r="AZ114" s="7">
        <f ca="1">IF(Table1[[#This Row],[value of the debts]]&gt;$BA$6,1,0)</f>
        <v>1</v>
      </c>
      <c r="BA114" s="2"/>
      <c r="BB114" s="2"/>
      <c r="BC114" s="8"/>
      <c r="BD114" s="24">
        <f ca="1">Table1[[#This Row],[mortage left]]/Table1[[#This Row],[value of house]]</f>
        <v>0.12850622405409406</v>
      </c>
      <c r="BE114" s="2">
        <f t="shared" ca="1" si="46"/>
        <v>1</v>
      </c>
      <c r="BF114" s="2"/>
      <c r="BG114" s="2"/>
      <c r="BH114" s="7">
        <f ca="1">IF(Table1[[#This Row],[area]]="america",Table1[[#This Row],[income]],0)</f>
        <v>0</v>
      </c>
      <c r="BI114" s="2">
        <f ca="1">IF(Table1[[#This Row],[area]]="anathapur",Table1[[#This Row],[income]],0)</f>
        <v>0</v>
      </c>
      <c r="BJ114" s="2">
        <f ca="1">IF(Table1[[#This Row],[area]]="banglore",Table1[[#This Row],[income]],0)</f>
        <v>0</v>
      </c>
      <c r="BK114" s="2">
        <f ca="1">IF(Table1[[#This Row],[area]]="chennai",Table1[[#This Row],[income]],0)</f>
        <v>0</v>
      </c>
      <c r="BL114" s="2">
        <f ca="1">IF(Table1[[#This Row],[area]]="china",Table1[[#This Row],[income]],0)</f>
        <v>339483</v>
      </c>
      <c r="BM114" s="2">
        <f ca="1">IF(Table1[[#This Row],[area]]="eluru",Table1[[#This Row],[income]],0)</f>
        <v>0</v>
      </c>
      <c r="BN114" s="2">
        <f ca="1">IF(Table1[[#This Row],[area]]="hanuman junction",Table1[[#This Row],[income]],0)</f>
        <v>0</v>
      </c>
      <c r="BO114" s="2">
        <f ca="1">IF(Table1[[#This Row],[area]]="hyderabad",Table1[[#This Row],[income]],0)</f>
        <v>0</v>
      </c>
      <c r="BP114" s="2">
        <f ca="1">IF(Table1[[#This Row],[area]]="japan",Table1[[#This Row],[income]],0)</f>
        <v>0</v>
      </c>
      <c r="BQ114" s="2">
        <f ca="1">IF(Table1[[#This Row],[area]]="srikakulam",Table1[[#This Row],[income]],0)</f>
        <v>0</v>
      </c>
      <c r="BR114" s="2">
        <f ca="1">IF(Table1[[#This Row],[area]]="tirupathi",Table1[[#This Row],[income]],0)</f>
        <v>0</v>
      </c>
      <c r="BS114" s="2">
        <f ca="1">IF(Table1[[#This Row],[area]]="vijayawada",Table1[[#This Row],[income]],0)</f>
        <v>0</v>
      </c>
      <c r="BT114" s="8">
        <f ca="1">IF(Table1[[#This Row],[area]]="vizag",Table1[[#This Row],[income]],0)</f>
        <v>0</v>
      </c>
      <c r="BU114" s="2"/>
      <c r="BV114" s="7">
        <f ca="1">IF(Table1[[#This Row],[felid of work]]="teaching",Table1[[#This Row],[income]],0)</f>
        <v>0</v>
      </c>
      <c r="BW114" s="2">
        <f ca="1">IF(Table1[[#This Row],[felid of work]]="construction",Table1[[#This Row],[income]],0)</f>
        <v>0</v>
      </c>
      <c r="BX114" s="2">
        <f ca="1">IF(Table1[[#This Row],[felid of work]]="general work",Table1[[#This Row],[income]],0)</f>
        <v>0</v>
      </c>
      <c r="BY114" s="2">
        <f ca="1">IF(Table1[[#This Row],[felid of work]]="health",Table1[[#This Row],[income]],0)</f>
        <v>0</v>
      </c>
      <c r="BZ114" s="2">
        <f ca="1">IF(Table1[[#This Row],[felid of work]]="agriculture",Table1[[#This Row],[income]],0)</f>
        <v>0</v>
      </c>
      <c r="CA114" s="8">
        <f ca="1">IF(Table1[[#This Row],[felid of work]]="it",Table1[[#This Row],[income]],0)</f>
        <v>339483</v>
      </c>
      <c r="CB114" s="2"/>
      <c r="CC114" s="7">
        <f t="shared" ca="1" si="47"/>
        <v>1</v>
      </c>
      <c r="CD114" s="8"/>
      <c r="CE114" s="2"/>
      <c r="CF114" s="2">
        <f ca="1">IF(Table1[[#This Row],[net worth]]&gt;CG113,Table1[[#This Row],[age]],0)</f>
        <v>35</v>
      </c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4:98">
      <c r="D115">
        <f t="shared" ca="1" si="31"/>
        <v>2</v>
      </c>
      <c r="E115" t="str">
        <f t="shared" ca="1" si="32"/>
        <v>women</v>
      </c>
      <c r="F115">
        <f t="shared" ca="1" si="33"/>
        <v>38</v>
      </c>
      <c r="G115">
        <f t="shared" ca="1" si="34"/>
        <v>4</v>
      </c>
      <c r="H115" t="str">
        <f t="shared" ca="1" si="35"/>
        <v>it</v>
      </c>
      <c r="I115">
        <f t="shared" ca="1" si="36"/>
        <v>4</v>
      </c>
      <c r="J115" t="str">
        <f t="shared" ca="1" si="37"/>
        <v>techincal</v>
      </c>
      <c r="K115">
        <f t="shared" ca="1" si="38"/>
        <v>1</v>
      </c>
      <c r="L115">
        <f t="shared" ca="1" si="39"/>
        <v>1</v>
      </c>
      <c r="M115">
        <f t="shared" ca="1" si="40"/>
        <v>798144</v>
      </c>
      <c r="N115">
        <f t="shared" ca="1" si="41"/>
        <v>6</v>
      </c>
      <c r="O115" t="str">
        <f t="shared" ca="1" si="42"/>
        <v>tirupathi</v>
      </c>
      <c r="P115">
        <f t="shared" ca="1" si="48"/>
        <v>4788864</v>
      </c>
      <c r="Q115">
        <f t="shared" ca="1" si="43"/>
        <v>2074797.5465223154</v>
      </c>
      <c r="R115">
        <f t="shared" ca="1" si="49"/>
        <v>512064.85616806924</v>
      </c>
      <c r="S115">
        <f t="shared" ca="1" si="44"/>
        <v>211346</v>
      </c>
      <c r="T115">
        <f t="shared" ca="1" si="50"/>
        <v>1042362.3245642267</v>
      </c>
      <c r="U115">
        <f t="shared" ca="1" si="51"/>
        <v>467027.02733945008</v>
      </c>
      <c r="V115">
        <f t="shared" ca="1" si="52"/>
        <v>5767955.883507519</v>
      </c>
      <c r="W115">
        <f t="shared" ca="1" si="53"/>
        <v>2798208.4026903845</v>
      </c>
      <c r="X115">
        <f t="shared" ca="1" si="54"/>
        <v>2969747.4808171345</v>
      </c>
      <c r="Y115" s="2"/>
      <c r="Z115" s="7">
        <f ca="1">IF(Table1[[#This Row],[gender]]="men",1,0)</f>
        <v>0</v>
      </c>
      <c r="AA115" s="2">
        <f ca="1">IF(Table1[[#This Row],[gender]]="women",1,0)</f>
        <v>1</v>
      </c>
      <c r="AB115" s="2"/>
      <c r="AC115" s="2"/>
      <c r="AD115" s="8"/>
      <c r="AF115" s="7">
        <f ca="1">IF(Table1[[#This Row],[felid of work]]= "teaching",1,0)</f>
        <v>0</v>
      </c>
      <c r="AG115" s="2">
        <f ca="1">IF(Table1[[#This Row],[felid of work]]="agriculture",1,0)</f>
        <v>0</v>
      </c>
      <c r="AH115" s="12">
        <f ca="1">IF(Table1[[#This Row],[felid of work]]="general work",1,0)</f>
        <v>0</v>
      </c>
      <c r="AI115" s="12">
        <f ca="1">IF(Table1[[#This Row],[felid of work]]="construction",1,0)</f>
        <v>0</v>
      </c>
      <c r="AJ115" s="2">
        <f ca="1">IF(Table1[[#This Row],[felid of work]]="health",1,0)</f>
        <v>0</v>
      </c>
      <c r="AK115" s="2"/>
      <c r="AL115" s="2"/>
      <c r="AM115" s="2"/>
      <c r="AN115" s="2"/>
      <c r="AO115" s="2">
        <f ca="1">IF(Table1[[#This Row],[felid of work]]="it",1,0)</f>
        <v>1</v>
      </c>
      <c r="AP115" s="2"/>
      <c r="AQ115" s="2"/>
      <c r="AR115" s="2"/>
      <c r="AS115" s="2"/>
      <c r="AT115" s="2"/>
      <c r="AU115" s="2"/>
      <c r="AV115" s="8"/>
      <c r="AW115" s="2"/>
      <c r="AX115" s="21">
        <f t="shared" ca="1" si="45"/>
        <v>512064.85616806924</v>
      </c>
      <c r="AY115" s="2"/>
      <c r="AZ115" s="7">
        <f ca="1">IF(Table1[[#This Row],[value of the debts]]&gt;$BA$6,1,0)</f>
        <v>1</v>
      </c>
      <c r="BA115" s="2"/>
      <c r="BB115" s="2"/>
      <c r="BC115" s="8"/>
      <c r="BD115" s="24">
        <f ca="1">Table1[[#This Row],[mortage left]]/Table1[[#This Row],[value of house]]</f>
        <v>0.43325463962274047</v>
      </c>
      <c r="BE115" s="2">
        <f t="shared" ca="1" si="46"/>
        <v>0</v>
      </c>
      <c r="BF115" s="2"/>
      <c r="BG115" s="2"/>
      <c r="BH115" s="7">
        <f ca="1">IF(Table1[[#This Row],[area]]="america",Table1[[#This Row],[income]],0)</f>
        <v>0</v>
      </c>
      <c r="BI115" s="2">
        <f ca="1">IF(Table1[[#This Row],[area]]="anathapur",Table1[[#This Row],[income]],0)</f>
        <v>0</v>
      </c>
      <c r="BJ115" s="2">
        <f ca="1">IF(Table1[[#This Row],[area]]="banglore",Table1[[#This Row],[income]],0)</f>
        <v>0</v>
      </c>
      <c r="BK115" s="2">
        <f ca="1">IF(Table1[[#This Row],[area]]="chennai",Table1[[#This Row],[income]],0)</f>
        <v>0</v>
      </c>
      <c r="BL115" s="2">
        <f ca="1">IF(Table1[[#This Row],[area]]="china",Table1[[#This Row],[income]],0)</f>
        <v>0</v>
      </c>
      <c r="BM115" s="2">
        <f ca="1">IF(Table1[[#This Row],[area]]="eluru",Table1[[#This Row],[income]],0)</f>
        <v>0</v>
      </c>
      <c r="BN115" s="2">
        <f ca="1">IF(Table1[[#This Row],[area]]="hanuman junction",Table1[[#This Row],[income]],0)</f>
        <v>0</v>
      </c>
      <c r="BO115" s="2">
        <f ca="1">IF(Table1[[#This Row],[area]]="hyderabad",Table1[[#This Row],[income]],0)</f>
        <v>0</v>
      </c>
      <c r="BP115" s="2">
        <f ca="1">IF(Table1[[#This Row],[area]]="japan",Table1[[#This Row],[income]],0)</f>
        <v>0</v>
      </c>
      <c r="BQ115" s="2">
        <f ca="1">IF(Table1[[#This Row],[area]]="srikakulam",Table1[[#This Row],[income]],0)</f>
        <v>0</v>
      </c>
      <c r="BR115" s="2">
        <f ca="1">IF(Table1[[#This Row],[area]]="tirupathi",Table1[[#This Row],[income]],0)</f>
        <v>798144</v>
      </c>
      <c r="BS115" s="2">
        <f ca="1">IF(Table1[[#This Row],[area]]="vijayawada",Table1[[#This Row],[income]],0)</f>
        <v>0</v>
      </c>
      <c r="BT115" s="8">
        <f ca="1">IF(Table1[[#This Row],[area]]="vizag",Table1[[#This Row],[income]],0)</f>
        <v>0</v>
      </c>
      <c r="BU115" s="2"/>
      <c r="BV115" s="7">
        <f ca="1">IF(Table1[[#This Row],[felid of work]]="teaching",Table1[[#This Row],[income]],0)</f>
        <v>0</v>
      </c>
      <c r="BW115" s="2">
        <f ca="1">IF(Table1[[#This Row],[felid of work]]="construction",Table1[[#This Row],[income]],0)</f>
        <v>0</v>
      </c>
      <c r="BX115" s="2">
        <f ca="1">IF(Table1[[#This Row],[felid of work]]="general work",Table1[[#This Row],[income]],0)</f>
        <v>0</v>
      </c>
      <c r="BY115" s="2">
        <f ca="1">IF(Table1[[#This Row],[felid of work]]="health",Table1[[#This Row],[income]],0)</f>
        <v>0</v>
      </c>
      <c r="BZ115" s="2">
        <f ca="1">IF(Table1[[#This Row],[felid of work]]="agriculture",Table1[[#This Row],[income]],0)</f>
        <v>0</v>
      </c>
      <c r="CA115" s="8">
        <f ca="1">IF(Table1[[#This Row],[felid of work]]="it",Table1[[#This Row],[income]],0)</f>
        <v>798144</v>
      </c>
      <c r="CB115" s="2"/>
      <c r="CC115" s="7">
        <f t="shared" ca="1" si="47"/>
        <v>1</v>
      </c>
      <c r="CD115" s="8"/>
      <c r="CE115" s="2"/>
      <c r="CF115" s="2">
        <f ca="1">IF(Table1[[#This Row],[net worth]]&gt;CG114,Table1[[#This Row],[age]],0)</f>
        <v>38</v>
      </c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4:98">
      <c r="D116">
        <f t="shared" ca="1" si="31"/>
        <v>2</v>
      </c>
      <c r="E116" t="str">
        <f t="shared" ca="1" si="32"/>
        <v>women</v>
      </c>
      <c r="F116">
        <f t="shared" ca="1" si="33"/>
        <v>29</v>
      </c>
      <c r="G116">
        <f t="shared" ca="1" si="34"/>
        <v>4</v>
      </c>
      <c r="H116" t="str">
        <f t="shared" ca="1" si="35"/>
        <v>it</v>
      </c>
      <c r="I116">
        <f t="shared" ca="1" si="36"/>
        <v>2</v>
      </c>
      <c r="J116" t="str">
        <f t="shared" ca="1" si="37"/>
        <v>college</v>
      </c>
      <c r="K116">
        <f t="shared" ca="1" si="38"/>
        <v>2</v>
      </c>
      <c r="L116">
        <f t="shared" ca="1" si="39"/>
        <v>2</v>
      </c>
      <c r="M116">
        <f t="shared" ca="1" si="40"/>
        <v>302708</v>
      </c>
      <c r="N116">
        <f t="shared" ca="1" si="41"/>
        <v>9</v>
      </c>
      <c r="O116" t="str">
        <f t="shared" ca="1" si="42"/>
        <v>chennai</v>
      </c>
      <c r="P116">
        <f t="shared" ca="1" si="48"/>
        <v>1513540</v>
      </c>
      <c r="Q116">
        <f t="shared" ca="1" si="43"/>
        <v>1323545.3132617928</v>
      </c>
      <c r="R116">
        <f t="shared" ca="1" si="49"/>
        <v>15671.668857784365</v>
      </c>
      <c r="S116">
        <f t="shared" ca="1" si="44"/>
        <v>11964</v>
      </c>
      <c r="T116">
        <f t="shared" ca="1" si="50"/>
        <v>520589.47347246582</v>
      </c>
      <c r="U116">
        <f t="shared" ca="1" si="51"/>
        <v>177665.31644901782</v>
      </c>
      <c r="V116">
        <f t="shared" ca="1" si="52"/>
        <v>1706876.9853068022</v>
      </c>
      <c r="W116">
        <f t="shared" ca="1" si="53"/>
        <v>1351180.9821195772</v>
      </c>
      <c r="X116">
        <f t="shared" ca="1" si="54"/>
        <v>355696.00318722497</v>
      </c>
      <c r="Y116" s="2"/>
      <c r="Z116" s="7">
        <f ca="1">IF(Table1[[#This Row],[gender]]="men",1,0)</f>
        <v>0</v>
      </c>
      <c r="AA116" s="2">
        <f ca="1">IF(Table1[[#This Row],[gender]]="women",1,0)</f>
        <v>1</v>
      </c>
      <c r="AB116" s="2"/>
      <c r="AC116" s="2"/>
      <c r="AD116" s="8"/>
      <c r="AF116" s="7">
        <f ca="1">IF(Table1[[#This Row],[felid of work]]= "teaching",1,0)</f>
        <v>0</v>
      </c>
      <c r="AG116" s="2">
        <f ca="1">IF(Table1[[#This Row],[felid of work]]="agriculture",1,0)</f>
        <v>0</v>
      </c>
      <c r="AH116" s="12">
        <f ca="1">IF(Table1[[#This Row],[felid of work]]="general work",1,0)</f>
        <v>0</v>
      </c>
      <c r="AI116" s="12">
        <f ca="1">IF(Table1[[#This Row],[felid of work]]="construction",1,0)</f>
        <v>0</v>
      </c>
      <c r="AJ116" s="2">
        <f ca="1">IF(Table1[[#This Row],[felid of work]]="health",1,0)</f>
        <v>0</v>
      </c>
      <c r="AK116" s="2"/>
      <c r="AL116" s="2"/>
      <c r="AM116" s="2"/>
      <c r="AN116" s="2"/>
      <c r="AO116" s="2">
        <f ca="1">IF(Table1[[#This Row],[felid of work]]="it",1,0)</f>
        <v>1</v>
      </c>
      <c r="AP116" s="2"/>
      <c r="AQ116" s="2"/>
      <c r="AR116" s="2"/>
      <c r="AS116" s="2"/>
      <c r="AT116" s="2"/>
      <c r="AU116" s="2"/>
      <c r="AV116" s="8"/>
      <c r="AW116" s="2"/>
      <c r="AX116" s="21">
        <f t="shared" ca="1" si="45"/>
        <v>7835.8344288921826</v>
      </c>
      <c r="AY116" s="2"/>
      <c r="AZ116" s="7">
        <f ca="1">IF(Table1[[#This Row],[value of the debts]]&gt;$BA$6,1,0)</f>
        <v>1</v>
      </c>
      <c r="BA116" s="2"/>
      <c r="BB116" s="2"/>
      <c r="BC116" s="8"/>
      <c r="BD116" s="24">
        <f ca="1">Table1[[#This Row],[mortage left]]/Table1[[#This Row],[value of house]]</f>
        <v>0.87446999303737782</v>
      </c>
      <c r="BE116" s="2">
        <f t="shared" ca="1" si="46"/>
        <v>0</v>
      </c>
      <c r="BF116" s="2"/>
      <c r="BG116" s="2"/>
      <c r="BH116" s="7">
        <f ca="1">IF(Table1[[#This Row],[area]]="america",Table1[[#This Row],[income]],0)</f>
        <v>0</v>
      </c>
      <c r="BI116" s="2">
        <f ca="1">IF(Table1[[#This Row],[area]]="anathapur",Table1[[#This Row],[income]],0)</f>
        <v>0</v>
      </c>
      <c r="BJ116" s="2">
        <f ca="1">IF(Table1[[#This Row],[area]]="banglore",Table1[[#This Row],[income]],0)</f>
        <v>0</v>
      </c>
      <c r="BK116" s="2">
        <f ca="1">IF(Table1[[#This Row],[area]]="chennai",Table1[[#This Row],[income]],0)</f>
        <v>302708</v>
      </c>
      <c r="BL116" s="2">
        <f ca="1">IF(Table1[[#This Row],[area]]="china",Table1[[#This Row],[income]],0)</f>
        <v>0</v>
      </c>
      <c r="BM116" s="2">
        <f ca="1">IF(Table1[[#This Row],[area]]="eluru",Table1[[#This Row],[income]],0)</f>
        <v>0</v>
      </c>
      <c r="BN116" s="2">
        <f ca="1">IF(Table1[[#This Row],[area]]="hanuman junction",Table1[[#This Row],[income]],0)</f>
        <v>0</v>
      </c>
      <c r="BO116" s="2">
        <f ca="1">IF(Table1[[#This Row],[area]]="hyderabad",Table1[[#This Row],[income]],0)</f>
        <v>0</v>
      </c>
      <c r="BP116" s="2">
        <f ca="1">IF(Table1[[#This Row],[area]]="japan",Table1[[#This Row],[income]],0)</f>
        <v>0</v>
      </c>
      <c r="BQ116" s="2">
        <f ca="1">IF(Table1[[#This Row],[area]]="srikakulam",Table1[[#This Row],[income]],0)</f>
        <v>0</v>
      </c>
      <c r="BR116" s="2">
        <f ca="1">IF(Table1[[#This Row],[area]]="tirupathi",Table1[[#This Row],[income]],0)</f>
        <v>0</v>
      </c>
      <c r="BS116" s="2">
        <f ca="1">IF(Table1[[#This Row],[area]]="vijayawada",Table1[[#This Row],[income]],0)</f>
        <v>0</v>
      </c>
      <c r="BT116" s="8">
        <f ca="1">IF(Table1[[#This Row],[area]]="vizag",Table1[[#This Row],[income]],0)</f>
        <v>0</v>
      </c>
      <c r="BU116" s="2"/>
      <c r="BV116" s="7">
        <f ca="1">IF(Table1[[#This Row],[felid of work]]="teaching",Table1[[#This Row],[income]],0)</f>
        <v>0</v>
      </c>
      <c r="BW116" s="2">
        <f ca="1">IF(Table1[[#This Row],[felid of work]]="construction",Table1[[#This Row],[income]],0)</f>
        <v>0</v>
      </c>
      <c r="BX116" s="2">
        <f ca="1">IF(Table1[[#This Row],[felid of work]]="general work",Table1[[#This Row],[income]],0)</f>
        <v>0</v>
      </c>
      <c r="BY116" s="2">
        <f ca="1">IF(Table1[[#This Row],[felid of work]]="health",Table1[[#This Row],[income]],0)</f>
        <v>0</v>
      </c>
      <c r="BZ116" s="2">
        <f ca="1">IF(Table1[[#This Row],[felid of work]]="agriculture",Table1[[#This Row],[income]],0)</f>
        <v>0</v>
      </c>
      <c r="CA116" s="8">
        <f ca="1">IF(Table1[[#This Row],[felid of work]]="it",Table1[[#This Row],[income]],0)</f>
        <v>302708</v>
      </c>
      <c r="CB116" s="2"/>
      <c r="CC116" s="7">
        <f t="shared" ca="1" si="47"/>
        <v>1</v>
      </c>
      <c r="CD116" s="8"/>
      <c r="CE116" s="2"/>
      <c r="CF116" s="2">
        <f ca="1">IF(Table1[[#This Row],[net worth]]&gt;CG115,Table1[[#This Row],[age]],0)</f>
        <v>29</v>
      </c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4:98">
      <c r="D117">
        <f t="shared" ca="1" si="31"/>
        <v>1</v>
      </c>
      <c r="E117" t="str">
        <f t="shared" ca="1" si="32"/>
        <v>men</v>
      </c>
      <c r="F117">
        <f t="shared" ca="1" si="33"/>
        <v>28</v>
      </c>
      <c r="G117">
        <f t="shared" ca="1" si="34"/>
        <v>3</v>
      </c>
      <c r="H117" t="str">
        <f t="shared" ca="1" si="35"/>
        <v>teaching</v>
      </c>
      <c r="I117">
        <f t="shared" ca="1" si="36"/>
        <v>5</v>
      </c>
      <c r="J117" t="str">
        <f t="shared" ca="1" si="37"/>
        <v>other</v>
      </c>
      <c r="K117">
        <f t="shared" ca="1" si="38"/>
        <v>3</v>
      </c>
      <c r="L117">
        <f t="shared" ca="1" si="39"/>
        <v>1</v>
      </c>
      <c r="M117">
        <f t="shared" ca="1" si="40"/>
        <v>298274</v>
      </c>
      <c r="N117">
        <f t="shared" ca="1" si="41"/>
        <v>12</v>
      </c>
      <c r="O117" t="str">
        <f t="shared" ca="1" si="42"/>
        <v>japan</v>
      </c>
      <c r="P117">
        <f t="shared" ca="1" si="48"/>
        <v>1193096</v>
      </c>
      <c r="Q117">
        <f t="shared" ca="1" si="43"/>
        <v>364732.11063966691</v>
      </c>
      <c r="R117">
        <f t="shared" ca="1" si="49"/>
        <v>148331.91410649245</v>
      </c>
      <c r="S117">
        <f t="shared" ca="1" si="44"/>
        <v>14540</v>
      </c>
      <c r="T117">
        <f t="shared" ca="1" si="50"/>
        <v>231067.3709390689</v>
      </c>
      <c r="U117">
        <f t="shared" ca="1" si="51"/>
        <v>161477.66299011785</v>
      </c>
      <c r="V117">
        <f t="shared" ca="1" si="52"/>
        <v>1502905.5770966103</v>
      </c>
      <c r="W117">
        <f t="shared" ca="1" si="53"/>
        <v>527604.02474615932</v>
      </c>
      <c r="X117">
        <f t="shared" ca="1" si="54"/>
        <v>975301.55235045101</v>
      </c>
      <c r="Y117" s="2"/>
      <c r="Z117" s="7">
        <f ca="1">IF(Table1[[#This Row],[gender]]="men",1,0)</f>
        <v>1</v>
      </c>
      <c r="AA117" s="2">
        <f ca="1">IF(Table1[[#This Row],[gender]]="women",1,0)</f>
        <v>0</v>
      </c>
      <c r="AB117" s="2"/>
      <c r="AC117" s="2"/>
      <c r="AD117" s="8"/>
      <c r="AF117" s="7">
        <f ca="1">IF(Table1[[#This Row],[felid of work]]= "teaching",1,0)</f>
        <v>1</v>
      </c>
      <c r="AG117" s="2">
        <f ca="1">IF(Table1[[#This Row],[felid of work]]="agriculture",1,0)</f>
        <v>0</v>
      </c>
      <c r="AH117" s="12">
        <f ca="1">IF(Table1[[#This Row],[felid of work]]="general work",1,0)</f>
        <v>0</v>
      </c>
      <c r="AI117" s="12">
        <f ca="1">IF(Table1[[#This Row],[felid of work]]="construction",1,0)</f>
        <v>0</v>
      </c>
      <c r="AJ117" s="2">
        <f ca="1">IF(Table1[[#This Row],[felid of work]]="health",1,0)</f>
        <v>0</v>
      </c>
      <c r="AK117" s="2"/>
      <c r="AL117" s="2"/>
      <c r="AM117" s="2"/>
      <c r="AN117" s="2"/>
      <c r="AO117" s="2">
        <f ca="1">IF(Table1[[#This Row],[felid of work]]="it",1,0)</f>
        <v>0</v>
      </c>
      <c r="AP117" s="2"/>
      <c r="AQ117" s="2"/>
      <c r="AR117" s="2"/>
      <c r="AS117" s="2"/>
      <c r="AT117" s="2"/>
      <c r="AU117" s="2"/>
      <c r="AV117" s="8"/>
      <c r="AW117" s="2"/>
      <c r="AX117" s="21">
        <f t="shared" ca="1" si="45"/>
        <v>148331.91410649245</v>
      </c>
      <c r="AY117" s="2"/>
      <c r="AZ117" s="7">
        <f ca="1">IF(Table1[[#This Row],[value of the debts]]&gt;$BA$6,1,0)</f>
        <v>1</v>
      </c>
      <c r="BA117" s="2"/>
      <c r="BB117" s="2"/>
      <c r="BC117" s="8"/>
      <c r="BD117" s="24">
        <f ca="1">Table1[[#This Row],[mortage left]]/Table1[[#This Row],[value of house]]</f>
        <v>0.30570223237666283</v>
      </c>
      <c r="BE117" s="2">
        <f t="shared" ca="1" si="46"/>
        <v>0</v>
      </c>
      <c r="BF117" s="2"/>
      <c r="BG117" s="2"/>
      <c r="BH117" s="7">
        <f ca="1">IF(Table1[[#This Row],[area]]="america",Table1[[#This Row],[income]],0)</f>
        <v>0</v>
      </c>
      <c r="BI117" s="2">
        <f ca="1">IF(Table1[[#This Row],[area]]="anathapur",Table1[[#This Row],[income]],0)</f>
        <v>0</v>
      </c>
      <c r="BJ117" s="2">
        <f ca="1">IF(Table1[[#This Row],[area]]="banglore",Table1[[#This Row],[income]],0)</f>
        <v>0</v>
      </c>
      <c r="BK117" s="2">
        <f ca="1">IF(Table1[[#This Row],[area]]="chennai",Table1[[#This Row],[income]],0)</f>
        <v>0</v>
      </c>
      <c r="BL117" s="2">
        <f ca="1">IF(Table1[[#This Row],[area]]="china",Table1[[#This Row],[income]],0)</f>
        <v>0</v>
      </c>
      <c r="BM117" s="2">
        <f ca="1">IF(Table1[[#This Row],[area]]="eluru",Table1[[#This Row],[income]],0)</f>
        <v>0</v>
      </c>
      <c r="BN117" s="2">
        <f ca="1">IF(Table1[[#This Row],[area]]="hanuman junction",Table1[[#This Row],[income]],0)</f>
        <v>0</v>
      </c>
      <c r="BO117" s="2">
        <f ca="1">IF(Table1[[#This Row],[area]]="hyderabad",Table1[[#This Row],[income]],0)</f>
        <v>0</v>
      </c>
      <c r="BP117" s="2">
        <f ca="1">IF(Table1[[#This Row],[area]]="japan",Table1[[#This Row],[income]],0)</f>
        <v>298274</v>
      </c>
      <c r="BQ117" s="2">
        <f ca="1">IF(Table1[[#This Row],[area]]="srikakulam",Table1[[#This Row],[income]],0)</f>
        <v>0</v>
      </c>
      <c r="BR117" s="2">
        <f ca="1">IF(Table1[[#This Row],[area]]="tirupathi",Table1[[#This Row],[income]],0)</f>
        <v>0</v>
      </c>
      <c r="BS117" s="2">
        <f ca="1">IF(Table1[[#This Row],[area]]="vijayawada",Table1[[#This Row],[income]],0)</f>
        <v>0</v>
      </c>
      <c r="BT117" s="8">
        <f ca="1">IF(Table1[[#This Row],[area]]="vizag",Table1[[#This Row],[income]],0)</f>
        <v>0</v>
      </c>
      <c r="BU117" s="2"/>
      <c r="BV117" s="7">
        <f ca="1">IF(Table1[[#This Row],[felid of work]]="teaching",Table1[[#This Row],[income]],0)</f>
        <v>298274</v>
      </c>
      <c r="BW117" s="2">
        <f ca="1">IF(Table1[[#This Row],[felid of work]]="construction",Table1[[#This Row],[income]],0)</f>
        <v>0</v>
      </c>
      <c r="BX117" s="2">
        <f ca="1">IF(Table1[[#This Row],[felid of work]]="general work",Table1[[#This Row],[income]],0)</f>
        <v>0</v>
      </c>
      <c r="BY117" s="2">
        <f ca="1">IF(Table1[[#This Row],[felid of work]]="health",Table1[[#This Row],[income]],0)</f>
        <v>0</v>
      </c>
      <c r="BZ117" s="2">
        <f ca="1">IF(Table1[[#This Row],[felid of work]]="agriculture",Table1[[#This Row],[income]],0)</f>
        <v>0</v>
      </c>
      <c r="CA117" s="8">
        <f ca="1">IF(Table1[[#This Row],[felid of work]]="it",Table1[[#This Row],[income]],0)</f>
        <v>0</v>
      </c>
      <c r="CB117" s="2"/>
      <c r="CC117" s="7">
        <f t="shared" ca="1" si="47"/>
        <v>1</v>
      </c>
      <c r="CD117" s="8"/>
      <c r="CE117" s="2"/>
      <c r="CF117" s="2">
        <f ca="1">IF(Table1[[#This Row],[net worth]]&gt;CG116,Table1[[#This Row],[age]],0)</f>
        <v>28</v>
      </c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4:98">
      <c r="D118">
        <f t="shared" ca="1" si="31"/>
        <v>2</v>
      </c>
      <c r="E118" t="str">
        <f t="shared" ca="1" si="32"/>
        <v>women</v>
      </c>
      <c r="F118">
        <f t="shared" ca="1" si="33"/>
        <v>25</v>
      </c>
      <c r="G118">
        <f t="shared" ca="1" si="34"/>
        <v>2</v>
      </c>
      <c r="H118" t="str">
        <f t="shared" ca="1" si="35"/>
        <v>construction</v>
      </c>
      <c r="I118">
        <f t="shared" ca="1" si="36"/>
        <v>1</v>
      </c>
      <c r="J118" t="str">
        <f t="shared" ca="1" si="37"/>
        <v>highschool</v>
      </c>
      <c r="K118">
        <f t="shared" ca="1" si="38"/>
        <v>4</v>
      </c>
      <c r="L118">
        <f t="shared" ca="1" si="39"/>
        <v>1</v>
      </c>
      <c r="M118">
        <f t="shared" ca="1" si="40"/>
        <v>795305</v>
      </c>
      <c r="N118">
        <f t="shared" ca="1" si="41"/>
        <v>3</v>
      </c>
      <c r="O118" t="str">
        <f t="shared" ca="1" si="42"/>
        <v>hanuman junction</v>
      </c>
      <c r="P118">
        <f t="shared" ca="1" si="48"/>
        <v>2385915</v>
      </c>
      <c r="Q118">
        <f t="shared" ca="1" si="43"/>
        <v>2045035.9198884803</v>
      </c>
      <c r="R118">
        <f t="shared" ca="1" si="49"/>
        <v>612729.44660237059</v>
      </c>
      <c r="S118">
        <f t="shared" ca="1" si="44"/>
        <v>50613</v>
      </c>
      <c r="T118">
        <f t="shared" ca="1" si="50"/>
        <v>995661.34195939265</v>
      </c>
      <c r="U118">
        <f t="shared" ca="1" si="51"/>
        <v>978326.44915975281</v>
      </c>
      <c r="V118">
        <f t="shared" ca="1" si="52"/>
        <v>3976970.8957621232</v>
      </c>
      <c r="W118">
        <f t="shared" ca="1" si="53"/>
        <v>2708378.3664908512</v>
      </c>
      <c r="X118">
        <f t="shared" ca="1" si="54"/>
        <v>1268592.529271272</v>
      </c>
      <c r="Y118" s="2"/>
      <c r="Z118" s="7">
        <f ca="1">IF(Table1[[#This Row],[gender]]="men",1,0)</f>
        <v>0</v>
      </c>
      <c r="AA118" s="2">
        <f ca="1">IF(Table1[[#This Row],[gender]]="women",1,0)</f>
        <v>1</v>
      </c>
      <c r="AB118" s="2"/>
      <c r="AC118" s="2"/>
      <c r="AD118" s="8"/>
      <c r="AF118" s="7">
        <f ca="1">IF(Table1[[#This Row],[felid of work]]= "teaching",1,0)</f>
        <v>0</v>
      </c>
      <c r="AG118" s="2">
        <f ca="1">IF(Table1[[#This Row],[felid of work]]="agriculture",1,0)</f>
        <v>0</v>
      </c>
      <c r="AH118" s="12">
        <f ca="1">IF(Table1[[#This Row],[felid of work]]="general work",1,0)</f>
        <v>0</v>
      </c>
      <c r="AI118" s="12">
        <f ca="1">IF(Table1[[#This Row],[felid of work]]="construction",1,0)</f>
        <v>1</v>
      </c>
      <c r="AJ118" s="2">
        <f ca="1">IF(Table1[[#This Row],[felid of work]]="health",1,0)</f>
        <v>0</v>
      </c>
      <c r="AK118" s="2"/>
      <c r="AL118" s="2"/>
      <c r="AM118" s="2"/>
      <c r="AN118" s="2"/>
      <c r="AO118" s="2">
        <f ca="1">IF(Table1[[#This Row],[felid of work]]="it",1,0)</f>
        <v>0</v>
      </c>
      <c r="AP118" s="2"/>
      <c r="AQ118" s="2"/>
      <c r="AR118" s="2"/>
      <c r="AS118" s="2"/>
      <c r="AT118" s="2"/>
      <c r="AU118" s="2"/>
      <c r="AV118" s="8"/>
      <c r="AW118" s="2"/>
      <c r="AX118" s="21">
        <f t="shared" ca="1" si="45"/>
        <v>612729.44660237059</v>
      </c>
      <c r="AY118" s="2"/>
      <c r="AZ118" s="7">
        <f ca="1">IF(Table1[[#This Row],[value of the debts]]&gt;$BA$6,1,0)</f>
        <v>1</v>
      </c>
      <c r="BA118" s="2"/>
      <c r="BB118" s="2"/>
      <c r="BC118" s="8"/>
      <c r="BD118" s="24">
        <f ca="1">Table1[[#This Row],[mortage left]]/Table1[[#This Row],[value of house]]</f>
        <v>0.85712857326789949</v>
      </c>
      <c r="BE118" s="2">
        <f t="shared" ca="1" si="46"/>
        <v>0</v>
      </c>
      <c r="BF118" s="2"/>
      <c r="BG118" s="2"/>
      <c r="BH118" s="7">
        <f ca="1">IF(Table1[[#This Row],[area]]="america",Table1[[#This Row],[income]],0)</f>
        <v>0</v>
      </c>
      <c r="BI118" s="2">
        <f ca="1">IF(Table1[[#This Row],[area]]="anathapur",Table1[[#This Row],[income]],0)</f>
        <v>0</v>
      </c>
      <c r="BJ118" s="2">
        <f ca="1">IF(Table1[[#This Row],[area]]="banglore",Table1[[#This Row],[income]],0)</f>
        <v>0</v>
      </c>
      <c r="BK118" s="2">
        <f ca="1">IF(Table1[[#This Row],[area]]="chennai",Table1[[#This Row],[income]],0)</f>
        <v>0</v>
      </c>
      <c r="BL118" s="2">
        <f ca="1">IF(Table1[[#This Row],[area]]="china",Table1[[#This Row],[income]],0)</f>
        <v>0</v>
      </c>
      <c r="BM118" s="2">
        <f ca="1">IF(Table1[[#This Row],[area]]="eluru",Table1[[#This Row],[income]],0)</f>
        <v>0</v>
      </c>
      <c r="BN118" s="2">
        <f ca="1">IF(Table1[[#This Row],[area]]="hanuman junction",Table1[[#This Row],[income]],0)</f>
        <v>795305</v>
      </c>
      <c r="BO118" s="2">
        <f ca="1">IF(Table1[[#This Row],[area]]="hyderabad",Table1[[#This Row],[income]],0)</f>
        <v>0</v>
      </c>
      <c r="BP118" s="2">
        <f ca="1">IF(Table1[[#This Row],[area]]="japan",Table1[[#This Row],[income]],0)</f>
        <v>0</v>
      </c>
      <c r="BQ118" s="2">
        <f ca="1">IF(Table1[[#This Row],[area]]="srikakulam",Table1[[#This Row],[income]],0)</f>
        <v>0</v>
      </c>
      <c r="BR118" s="2">
        <f ca="1">IF(Table1[[#This Row],[area]]="tirupathi",Table1[[#This Row],[income]],0)</f>
        <v>0</v>
      </c>
      <c r="BS118" s="2">
        <f ca="1">IF(Table1[[#This Row],[area]]="vijayawada",Table1[[#This Row],[income]],0)</f>
        <v>0</v>
      </c>
      <c r="BT118" s="8">
        <f ca="1">IF(Table1[[#This Row],[area]]="vizag",Table1[[#This Row],[income]],0)</f>
        <v>0</v>
      </c>
      <c r="BU118" s="2"/>
      <c r="BV118" s="7">
        <f ca="1">IF(Table1[[#This Row],[felid of work]]="teaching",Table1[[#This Row],[income]],0)</f>
        <v>0</v>
      </c>
      <c r="BW118" s="2">
        <f ca="1">IF(Table1[[#This Row],[felid of work]]="construction",Table1[[#This Row],[income]],0)</f>
        <v>795305</v>
      </c>
      <c r="BX118" s="2">
        <f ca="1">IF(Table1[[#This Row],[felid of work]]="general work",Table1[[#This Row],[income]],0)</f>
        <v>0</v>
      </c>
      <c r="BY118" s="2">
        <f ca="1">IF(Table1[[#This Row],[felid of work]]="health",Table1[[#This Row],[income]],0)</f>
        <v>0</v>
      </c>
      <c r="BZ118" s="2">
        <f ca="1">IF(Table1[[#This Row],[felid of work]]="agriculture",Table1[[#This Row],[income]],0)</f>
        <v>0</v>
      </c>
      <c r="CA118" s="8">
        <f ca="1">IF(Table1[[#This Row],[felid of work]]="it",Table1[[#This Row],[income]],0)</f>
        <v>0</v>
      </c>
      <c r="CB118" s="2"/>
      <c r="CC118" s="7">
        <f t="shared" ca="1" si="47"/>
        <v>1</v>
      </c>
      <c r="CD118" s="8"/>
      <c r="CE118" s="2"/>
      <c r="CF118" s="2">
        <f ca="1">IF(Table1[[#This Row],[net worth]]&gt;CG117,Table1[[#This Row],[age]],0)</f>
        <v>25</v>
      </c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4:98">
      <c r="D119">
        <f t="shared" ca="1" si="31"/>
        <v>2</v>
      </c>
      <c r="E119" t="str">
        <f t="shared" ca="1" si="32"/>
        <v>women</v>
      </c>
      <c r="F119">
        <f t="shared" ca="1" si="33"/>
        <v>32</v>
      </c>
      <c r="G119">
        <f t="shared" ca="1" si="34"/>
        <v>6</v>
      </c>
      <c r="H119" t="str">
        <f t="shared" ca="1" si="35"/>
        <v>agriculture</v>
      </c>
      <c r="I119">
        <f t="shared" ca="1" si="36"/>
        <v>3</v>
      </c>
      <c r="J119" t="str">
        <f t="shared" ca="1" si="37"/>
        <v>university</v>
      </c>
      <c r="K119">
        <f t="shared" ca="1" si="38"/>
        <v>3</v>
      </c>
      <c r="L119">
        <f t="shared" ca="1" si="39"/>
        <v>2</v>
      </c>
      <c r="M119">
        <f t="shared" ca="1" si="40"/>
        <v>340480</v>
      </c>
      <c r="N119">
        <f t="shared" ca="1" si="41"/>
        <v>3</v>
      </c>
      <c r="O119" t="str">
        <f t="shared" ca="1" si="42"/>
        <v>hanuman junction</v>
      </c>
      <c r="P119">
        <f t="shared" ca="1" si="48"/>
        <v>1021440</v>
      </c>
      <c r="Q119">
        <f t="shared" ca="1" si="43"/>
        <v>330771.07188819634</v>
      </c>
      <c r="R119">
        <f t="shared" ca="1" si="49"/>
        <v>571659.63359448372</v>
      </c>
      <c r="S119">
        <f t="shared" ca="1" si="44"/>
        <v>362646</v>
      </c>
      <c r="T119">
        <f t="shared" ca="1" si="50"/>
        <v>299852.87903689675</v>
      </c>
      <c r="U119">
        <f t="shared" ca="1" si="51"/>
        <v>116326.19185815944</v>
      </c>
      <c r="V119">
        <f t="shared" ca="1" si="52"/>
        <v>1709425.825452643</v>
      </c>
      <c r="W119">
        <f t="shared" ca="1" si="53"/>
        <v>1265076.7054826801</v>
      </c>
      <c r="X119">
        <f t="shared" ca="1" si="54"/>
        <v>444349.11996996286</v>
      </c>
      <c r="Y119" s="2"/>
      <c r="Z119" s="7">
        <f ca="1">IF(Table1[[#This Row],[gender]]="men",1,0)</f>
        <v>0</v>
      </c>
      <c r="AA119" s="2">
        <f ca="1">IF(Table1[[#This Row],[gender]]="women",1,0)</f>
        <v>1</v>
      </c>
      <c r="AB119" s="2"/>
      <c r="AC119" s="2"/>
      <c r="AD119" s="8"/>
      <c r="AF119" s="7">
        <f ca="1">IF(Table1[[#This Row],[felid of work]]= "teaching",1,0)</f>
        <v>0</v>
      </c>
      <c r="AG119" s="2">
        <f ca="1">IF(Table1[[#This Row],[felid of work]]="agriculture",1,0)</f>
        <v>1</v>
      </c>
      <c r="AH119" s="12">
        <f ca="1">IF(Table1[[#This Row],[felid of work]]="general work",1,0)</f>
        <v>0</v>
      </c>
      <c r="AI119" s="12">
        <f ca="1">IF(Table1[[#This Row],[felid of work]]="construction",1,0)</f>
        <v>0</v>
      </c>
      <c r="AJ119" s="2">
        <f ca="1">IF(Table1[[#This Row],[felid of work]]="health",1,0)</f>
        <v>0</v>
      </c>
      <c r="AK119" s="2"/>
      <c r="AL119" s="2"/>
      <c r="AM119" s="2"/>
      <c r="AN119" s="2"/>
      <c r="AO119" s="2">
        <f ca="1">IF(Table1[[#This Row],[felid of work]]="it",1,0)</f>
        <v>0</v>
      </c>
      <c r="AP119" s="2"/>
      <c r="AQ119" s="2"/>
      <c r="AR119" s="2"/>
      <c r="AS119" s="2"/>
      <c r="AT119" s="2"/>
      <c r="AU119" s="2"/>
      <c r="AV119" s="8"/>
      <c r="AW119" s="2"/>
      <c r="AX119" s="21">
        <f t="shared" ca="1" si="45"/>
        <v>285829.81679724186</v>
      </c>
      <c r="AY119" s="2"/>
      <c r="AZ119" s="7">
        <f ca="1">IF(Table1[[#This Row],[value of the debts]]&gt;$BA$6,1,0)</f>
        <v>1</v>
      </c>
      <c r="BA119" s="2"/>
      <c r="BB119" s="2"/>
      <c r="BC119" s="8"/>
      <c r="BD119" s="24">
        <f ca="1">Table1[[#This Row],[mortage left]]/Table1[[#This Row],[value of house]]</f>
        <v>0.32382819537926488</v>
      </c>
      <c r="BE119" s="2">
        <f t="shared" ca="1" si="46"/>
        <v>0</v>
      </c>
      <c r="BF119" s="2"/>
      <c r="BG119" s="2"/>
      <c r="BH119" s="7">
        <f ca="1">IF(Table1[[#This Row],[area]]="america",Table1[[#This Row],[income]],0)</f>
        <v>0</v>
      </c>
      <c r="BI119" s="2">
        <f ca="1">IF(Table1[[#This Row],[area]]="anathapur",Table1[[#This Row],[income]],0)</f>
        <v>0</v>
      </c>
      <c r="BJ119" s="2">
        <f ca="1">IF(Table1[[#This Row],[area]]="banglore",Table1[[#This Row],[income]],0)</f>
        <v>0</v>
      </c>
      <c r="BK119" s="2">
        <f ca="1">IF(Table1[[#This Row],[area]]="chennai",Table1[[#This Row],[income]],0)</f>
        <v>0</v>
      </c>
      <c r="BL119" s="2">
        <f ca="1">IF(Table1[[#This Row],[area]]="china",Table1[[#This Row],[income]],0)</f>
        <v>0</v>
      </c>
      <c r="BM119" s="2">
        <f ca="1">IF(Table1[[#This Row],[area]]="eluru",Table1[[#This Row],[income]],0)</f>
        <v>0</v>
      </c>
      <c r="BN119" s="2">
        <f ca="1">IF(Table1[[#This Row],[area]]="hanuman junction",Table1[[#This Row],[income]],0)</f>
        <v>340480</v>
      </c>
      <c r="BO119" s="2">
        <f ca="1">IF(Table1[[#This Row],[area]]="hyderabad",Table1[[#This Row],[income]],0)</f>
        <v>0</v>
      </c>
      <c r="BP119" s="2">
        <f ca="1">IF(Table1[[#This Row],[area]]="japan",Table1[[#This Row],[income]],0)</f>
        <v>0</v>
      </c>
      <c r="BQ119" s="2">
        <f ca="1">IF(Table1[[#This Row],[area]]="srikakulam",Table1[[#This Row],[income]],0)</f>
        <v>0</v>
      </c>
      <c r="BR119" s="2">
        <f ca="1">IF(Table1[[#This Row],[area]]="tirupathi",Table1[[#This Row],[income]],0)</f>
        <v>0</v>
      </c>
      <c r="BS119" s="2">
        <f ca="1">IF(Table1[[#This Row],[area]]="vijayawada",Table1[[#This Row],[income]],0)</f>
        <v>0</v>
      </c>
      <c r="BT119" s="8">
        <f ca="1">IF(Table1[[#This Row],[area]]="vizag",Table1[[#This Row],[income]],0)</f>
        <v>0</v>
      </c>
      <c r="BU119" s="2"/>
      <c r="BV119" s="7">
        <f ca="1">IF(Table1[[#This Row],[felid of work]]="teaching",Table1[[#This Row],[income]],0)</f>
        <v>0</v>
      </c>
      <c r="BW119" s="2">
        <f ca="1">IF(Table1[[#This Row],[felid of work]]="construction",Table1[[#This Row],[income]],0)</f>
        <v>0</v>
      </c>
      <c r="BX119" s="2">
        <f ca="1">IF(Table1[[#This Row],[felid of work]]="general work",Table1[[#This Row],[income]],0)</f>
        <v>0</v>
      </c>
      <c r="BY119" s="2">
        <f ca="1">IF(Table1[[#This Row],[felid of work]]="health",Table1[[#This Row],[income]],0)</f>
        <v>0</v>
      </c>
      <c r="BZ119" s="2">
        <f ca="1">IF(Table1[[#This Row],[felid of work]]="agriculture",Table1[[#This Row],[income]],0)</f>
        <v>340480</v>
      </c>
      <c r="CA119" s="8">
        <f ca="1">IF(Table1[[#This Row],[felid of work]]="it",Table1[[#This Row],[income]],0)</f>
        <v>0</v>
      </c>
      <c r="CB119" s="2"/>
      <c r="CC119" s="7">
        <f t="shared" ca="1" si="47"/>
        <v>1</v>
      </c>
      <c r="CD119" s="8"/>
      <c r="CE119" s="2"/>
      <c r="CF119" s="2">
        <f ca="1">IF(Table1[[#This Row],[net worth]]&gt;CG118,Table1[[#This Row],[age]],0)</f>
        <v>32</v>
      </c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4:98">
      <c r="D120">
        <f t="shared" ca="1" si="31"/>
        <v>2</v>
      </c>
      <c r="E120" t="str">
        <f t="shared" ca="1" si="32"/>
        <v>women</v>
      </c>
      <c r="F120">
        <f t="shared" ca="1" si="33"/>
        <v>25</v>
      </c>
      <c r="G120">
        <f t="shared" ca="1" si="34"/>
        <v>1</v>
      </c>
      <c r="H120" t="str">
        <f t="shared" ca="1" si="35"/>
        <v>health</v>
      </c>
      <c r="I120">
        <f t="shared" ca="1" si="36"/>
        <v>5</v>
      </c>
      <c r="J120" t="str">
        <f t="shared" ca="1" si="37"/>
        <v>other</v>
      </c>
      <c r="K120">
        <f t="shared" ca="1" si="38"/>
        <v>2</v>
      </c>
      <c r="L120">
        <f t="shared" ca="1" si="39"/>
        <v>1</v>
      </c>
      <c r="M120">
        <f t="shared" ca="1" si="40"/>
        <v>631237</v>
      </c>
      <c r="N120">
        <f t="shared" ca="1" si="41"/>
        <v>9</v>
      </c>
      <c r="O120" t="str">
        <f t="shared" ca="1" si="42"/>
        <v>chennai</v>
      </c>
      <c r="P120">
        <f t="shared" ca="1" si="48"/>
        <v>1893711</v>
      </c>
      <c r="Q120">
        <f t="shared" ca="1" si="43"/>
        <v>1042785.5563230114</v>
      </c>
      <c r="R120">
        <f t="shared" ca="1" si="49"/>
        <v>81176.813633031285</v>
      </c>
      <c r="S120">
        <f t="shared" ca="1" si="44"/>
        <v>26561</v>
      </c>
      <c r="T120">
        <f t="shared" ca="1" si="50"/>
        <v>447842.47114289779</v>
      </c>
      <c r="U120">
        <f t="shared" ca="1" si="51"/>
        <v>150972.39972564165</v>
      </c>
      <c r="V120">
        <f t="shared" ca="1" si="52"/>
        <v>2125860.2133586728</v>
      </c>
      <c r="W120">
        <f t="shared" ca="1" si="53"/>
        <v>1150523.3699560426</v>
      </c>
      <c r="X120">
        <f t="shared" ca="1" si="54"/>
        <v>975336.84340263018</v>
      </c>
      <c r="Y120" s="2"/>
      <c r="Z120" s="7">
        <f ca="1">IF(Table1[[#This Row],[gender]]="men",1,0)</f>
        <v>0</v>
      </c>
      <c r="AA120" s="2">
        <f ca="1">IF(Table1[[#This Row],[gender]]="women",1,0)</f>
        <v>1</v>
      </c>
      <c r="AB120" s="2"/>
      <c r="AC120" s="2"/>
      <c r="AD120" s="8"/>
      <c r="AF120" s="7">
        <f ca="1">IF(Table1[[#This Row],[felid of work]]= "teaching",1,0)</f>
        <v>0</v>
      </c>
      <c r="AG120" s="2">
        <f ca="1">IF(Table1[[#This Row],[felid of work]]="agriculture",1,0)</f>
        <v>0</v>
      </c>
      <c r="AH120" s="12">
        <f ca="1">IF(Table1[[#This Row],[felid of work]]="general work",1,0)</f>
        <v>0</v>
      </c>
      <c r="AI120" s="12">
        <f ca="1">IF(Table1[[#This Row],[felid of work]]="construction",1,0)</f>
        <v>0</v>
      </c>
      <c r="AJ120" s="2">
        <f ca="1">IF(Table1[[#This Row],[felid of work]]="health",1,0)</f>
        <v>1</v>
      </c>
      <c r="AK120" s="2"/>
      <c r="AL120" s="2"/>
      <c r="AM120" s="2"/>
      <c r="AN120" s="2"/>
      <c r="AO120" s="2">
        <f ca="1">IF(Table1[[#This Row],[felid of work]]="it",1,0)</f>
        <v>0</v>
      </c>
      <c r="AP120" s="2"/>
      <c r="AQ120" s="2"/>
      <c r="AR120" s="2"/>
      <c r="AS120" s="2"/>
      <c r="AT120" s="2"/>
      <c r="AU120" s="2"/>
      <c r="AV120" s="8"/>
      <c r="AW120" s="2"/>
      <c r="AX120" s="21">
        <f t="shared" ca="1" si="45"/>
        <v>81176.813633031285</v>
      </c>
      <c r="AY120" s="2"/>
      <c r="AZ120" s="7">
        <f ca="1">IF(Table1[[#This Row],[value of the debts]]&gt;$BA$6,1,0)</f>
        <v>1</v>
      </c>
      <c r="BA120" s="2"/>
      <c r="BB120" s="2"/>
      <c r="BC120" s="8"/>
      <c r="BD120" s="24">
        <f ca="1">Table1[[#This Row],[mortage left]]/Table1[[#This Row],[value of house]]</f>
        <v>0.5506571785890304</v>
      </c>
      <c r="BE120" s="2">
        <f t="shared" ca="1" si="46"/>
        <v>0</v>
      </c>
      <c r="BF120" s="2"/>
      <c r="BG120" s="2"/>
      <c r="BH120" s="7">
        <f ca="1">IF(Table1[[#This Row],[area]]="america",Table1[[#This Row],[income]],0)</f>
        <v>0</v>
      </c>
      <c r="BI120" s="2">
        <f ca="1">IF(Table1[[#This Row],[area]]="anathapur",Table1[[#This Row],[income]],0)</f>
        <v>0</v>
      </c>
      <c r="BJ120" s="2">
        <f ca="1">IF(Table1[[#This Row],[area]]="banglore",Table1[[#This Row],[income]],0)</f>
        <v>0</v>
      </c>
      <c r="BK120" s="2">
        <f ca="1">IF(Table1[[#This Row],[area]]="chennai",Table1[[#This Row],[income]],0)</f>
        <v>631237</v>
      </c>
      <c r="BL120" s="2">
        <f ca="1">IF(Table1[[#This Row],[area]]="china",Table1[[#This Row],[income]],0)</f>
        <v>0</v>
      </c>
      <c r="BM120" s="2">
        <f ca="1">IF(Table1[[#This Row],[area]]="eluru",Table1[[#This Row],[income]],0)</f>
        <v>0</v>
      </c>
      <c r="BN120" s="2">
        <f ca="1">IF(Table1[[#This Row],[area]]="hanuman junction",Table1[[#This Row],[income]],0)</f>
        <v>0</v>
      </c>
      <c r="BO120" s="2">
        <f ca="1">IF(Table1[[#This Row],[area]]="hyderabad",Table1[[#This Row],[income]],0)</f>
        <v>0</v>
      </c>
      <c r="BP120" s="2">
        <f ca="1">IF(Table1[[#This Row],[area]]="japan",Table1[[#This Row],[income]],0)</f>
        <v>0</v>
      </c>
      <c r="BQ120" s="2">
        <f ca="1">IF(Table1[[#This Row],[area]]="srikakulam",Table1[[#This Row],[income]],0)</f>
        <v>0</v>
      </c>
      <c r="BR120" s="2">
        <f ca="1">IF(Table1[[#This Row],[area]]="tirupathi",Table1[[#This Row],[income]],0)</f>
        <v>0</v>
      </c>
      <c r="BS120" s="2">
        <f ca="1">IF(Table1[[#This Row],[area]]="vijayawada",Table1[[#This Row],[income]],0)</f>
        <v>0</v>
      </c>
      <c r="BT120" s="8">
        <f ca="1">IF(Table1[[#This Row],[area]]="vizag",Table1[[#This Row],[income]],0)</f>
        <v>0</v>
      </c>
      <c r="BU120" s="2"/>
      <c r="BV120" s="7">
        <f ca="1">IF(Table1[[#This Row],[felid of work]]="teaching",Table1[[#This Row],[income]],0)</f>
        <v>0</v>
      </c>
      <c r="BW120" s="2">
        <f ca="1">IF(Table1[[#This Row],[felid of work]]="construction",Table1[[#This Row],[income]],0)</f>
        <v>0</v>
      </c>
      <c r="BX120" s="2">
        <f ca="1">IF(Table1[[#This Row],[felid of work]]="general work",Table1[[#This Row],[income]],0)</f>
        <v>0</v>
      </c>
      <c r="BY120" s="2">
        <f ca="1">IF(Table1[[#This Row],[felid of work]]="health",Table1[[#This Row],[income]],0)</f>
        <v>631237</v>
      </c>
      <c r="BZ120" s="2">
        <f ca="1">IF(Table1[[#This Row],[felid of work]]="agriculture",Table1[[#This Row],[income]],0)</f>
        <v>0</v>
      </c>
      <c r="CA120" s="8">
        <f ca="1">IF(Table1[[#This Row],[felid of work]]="it",Table1[[#This Row],[income]],0)</f>
        <v>0</v>
      </c>
      <c r="CB120" s="2"/>
      <c r="CC120" s="7">
        <f t="shared" ca="1" si="47"/>
        <v>1</v>
      </c>
      <c r="CD120" s="8"/>
      <c r="CE120" s="2"/>
      <c r="CF120" s="2">
        <f ca="1">IF(Table1[[#This Row],[net worth]]&gt;CG119,Table1[[#This Row],[age]],0)</f>
        <v>25</v>
      </c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4:98">
      <c r="D121">
        <f t="shared" ca="1" si="31"/>
        <v>2</v>
      </c>
      <c r="E121" t="str">
        <f t="shared" ca="1" si="32"/>
        <v>women</v>
      </c>
      <c r="F121">
        <f t="shared" ca="1" si="33"/>
        <v>26</v>
      </c>
      <c r="G121">
        <f t="shared" ca="1" si="34"/>
        <v>4</v>
      </c>
      <c r="H121" t="str">
        <f t="shared" ca="1" si="35"/>
        <v>it</v>
      </c>
      <c r="I121">
        <f t="shared" ca="1" si="36"/>
        <v>4</v>
      </c>
      <c r="J121" t="str">
        <f t="shared" ca="1" si="37"/>
        <v>techincal</v>
      </c>
      <c r="K121">
        <f t="shared" ca="1" si="38"/>
        <v>3</v>
      </c>
      <c r="L121">
        <f t="shared" ca="1" si="39"/>
        <v>2</v>
      </c>
      <c r="M121">
        <f t="shared" ca="1" si="40"/>
        <v>321562</v>
      </c>
      <c r="N121">
        <f t="shared" ca="1" si="41"/>
        <v>14</v>
      </c>
      <c r="O121" t="str">
        <f t="shared" ca="1" si="42"/>
        <v>china</v>
      </c>
      <c r="P121">
        <f t="shared" ca="1" si="48"/>
        <v>1607810</v>
      </c>
      <c r="Q121">
        <f t="shared" ca="1" si="43"/>
        <v>538645.6551005448</v>
      </c>
      <c r="R121">
        <f t="shared" ca="1" si="49"/>
        <v>491528.47399779758</v>
      </c>
      <c r="S121">
        <f t="shared" ca="1" si="44"/>
        <v>381863</v>
      </c>
      <c r="T121">
        <f t="shared" ca="1" si="50"/>
        <v>300301.48093596706</v>
      </c>
      <c r="U121">
        <f t="shared" ca="1" si="51"/>
        <v>367713.55926233233</v>
      </c>
      <c r="V121">
        <f t="shared" ca="1" si="52"/>
        <v>2467052.0332601303</v>
      </c>
      <c r="W121">
        <f t="shared" ca="1" si="53"/>
        <v>1412037.1290983423</v>
      </c>
      <c r="X121">
        <f t="shared" ca="1" si="54"/>
        <v>1055014.9041617881</v>
      </c>
      <c r="Y121" s="2"/>
      <c r="Z121" s="7">
        <f ca="1">IF(Table1[[#This Row],[gender]]="men",1,0)</f>
        <v>0</v>
      </c>
      <c r="AA121" s="2">
        <f ca="1">IF(Table1[[#This Row],[gender]]="women",1,0)</f>
        <v>1</v>
      </c>
      <c r="AB121" s="2"/>
      <c r="AC121" s="2"/>
      <c r="AD121" s="8"/>
      <c r="AF121" s="7">
        <f ca="1">IF(Table1[[#This Row],[felid of work]]= "teaching",1,0)</f>
        <v>0</v>
      </c>
      <c r="AG121" s="2">
        <f ca="1">IF(Table1[[#This Row],[felid of work]]="agriculture",1,0)</f>
        <v>0</v>
      </c>
      <c r="AH121" s="12">
        <f ca="1">IF(Table1[[#This Row],[felid of work]]="general work",1,0)</f>
        <v>0</v>
      </c>
      <c r="AI121" s="12">
        <f ca="1">IF(Table1[[#This Row],[felid of work]]="construction",1,0)</f>
        <v>0</v>
      </c>
      <c r="AJ121" s="2">
        <f ca="1">IF(Table1[[#This Row],[felid of work]]="health",1,0)</f>
        <v>0</v>
      </c>
      <c r="AK121" s="2"/>
      <c r="AL121" s="2"/>
      <c r="AM121" s="2"/>
      <c r="AN121" s="2"/>
      <c r="AO121" s="2">
        <f ca="1">IF(Table1[[#This Row],[felid of work]]="it",1,0)</f>
        <v>1</v>
      </c>
      <c r="AP121" s="2"/>
      <c r="AQ121" s="2"/>
      <c r="AR121" s="2"/>
      <c r="AS121" s="2"/>
      <c r="AT121" s="2"/>
      <c r="AU121" s="2"/>
      <c r="AV121" s="8"/>
      <c r="AW121" s="2"/>
      <c r="AX121" s="21">
        <f t="shared" ca="1" si="45"/>
        <v>245764.23699889879</v>
      </c>
      <c r="AY121" s="2"/>
      <c r="AZ121" s="7">
        <f ca="1">IF(Table1[[#This Row],[value of the debts]]&gt;$BA$6,1,0)</f>
        <v>1</v>
      </c>
      <c r="BA121" s="2"/>
      <c r="BB121" s="2"/>
      <c r="BC121" s="8"/>
      <c r="BD121" s="24">
        <f ca="1">Table1[[#This Row],[mortage left]]/Table1[[#This Row],[value of house]]</f>
        <v>0.33501822671866999</v>
      </c>
      <c r="BE121" s="2">
        <f t="shared" ca="1" si="46"/>
        <v>0</v>
      </c>
      <c r="BF121" s="2"/>
      <c r="BG121" s="2"/>
      <c r="BH121" s="7">
        <f ca="1">IF(Table1[[#This Row],[area]]="america",Table1[[#This Row],[income]],0)</f>
        <v>0</v>
      </c>
      <c r="BI121" s="2">
        <f ca="1">IF(Table1[[#This Row],[area]]="anathapur",Table1[[#This Row],[income]],0)</f>
        <v>0</v>
      </c>
      <c r="BJ121" s="2">
        <f ca="1">IF(Table1[[#This Row],[area]]="banglore",Table1[[#This Row],[income]],0)</f>
        <v>0</v>
      </c>
      <c r="BK121" s="2">
        <f ca="1">IF(Table1[[#This Row],[area]]="chennai",Table1[[#This Row],[income]],0)</f>
        <v>0</v>
      </c>
      <c r="BL121" s="2">
        <f ca="1">IF(Table1[[#This Row],[area]]="china",Table1[[#This Row],[income]],0)</f>
        <v>321562</v>
      </c>
      <c r="BM121" s="2">
        <f ca="1">IF(Table1[[#This Row],[area]]="eluru",Table1[[#This Row],[income]],0)</f>
        <v>0</v>
      </c>
      <c r="BN121" s="2">
        <f ca="1">IF(Table1[[#This Row],[area]]="hanuman junction",Table1[[#This Row],[income]],0)</f>
        <v>0</v>
      </c>
      <c r="BO121" s="2">
        <f ca="1">IF(Table1[[#This Row],[area]]="hyderabad",Table1[[#This Row],[income]],0)</f>
        <v>0</v>
      </c>
      <c r="BP121" s="2">
        <f ca="1">IF(Table1[[#This Row],[area]]="japan",Table1[[#This Row],[income]],0)</f>
        <v>0</v>
      </c>
      <c r="BQ121" s="2">
        <f ca="1">IF(Table1[[#This Row],[area]]="srikakulam",Table1[[#This Row],[income]],0)</f>
        <v>0</v>
      </c>
      <c r="BR121" s="2">
        <f ca="1">IF(Table1[[#This Row],[area]]="tirupathi",Table1[[#This Row],[income]],0)</f>
        <v>0</v>
      </c>
      <c r="BS121" s="2">
        <f ca="1">IF(Table1[[#This Row],[area]]="vijayawada",Table1[[#This Row],[income]],0)</f>
        <v>0</v>
      </c>
      <c r="BT121" s="8">
        <f ca="1">IF(Table1[[#This Row],[area]]="vizag",Table1[[#This Row],[income]],0)</f>
        <v>0</v>
      </c>
      <c r="BU121" s="2"/>
      <c r="BV121" s="7">
        <f ca="1">IF(Table1[[#This Row],[felid of work]]="teaching",Table1[[#This Row],[income]],0)</f>
        <v>0</v>
      </c>
      <c r="BW121" s="2">
        <f ca="1">IF(Table1[[#This Row],[felid of work]]="construction",Table1[[#This Row],[income]],0)</f>
        <v>0</v>
      </c>
      <c r="BX121" s="2">
        <f ca="1">IF(Table1[[#This Row],[felid of work]]="general work",Table1[[#This Row],[income]],0)</f>
        <v>0</v>
      </c>
      <c r="BY121" s="2">
        <f ca="1">IF(Table1[[#This Row],[felid of work]]="health",Table1[[#This Row],[income]],0)</f>
        <v>0</v>
      </c>
      <c r="BZ121" s="2">
        <f ca="1">IF(Table1[[#This Row],[felid of work]]="agriculture",Table1[[#This Row],[income]],0)</f>
        <v>0</v>
      </c>
      <c r="CA121" s="8">
        <f ca="1">IF(Table1[[#This Row],[felid of work]]="it",Table1[[#This Row],[income]],0)</f>
        <v>321562</v>
      </c>
      <c r="CB121" s="2"/>
      <c r="CC121" s="7">
        <f t="shared" ca="1" si="47"/>
        <v>1</v>
      </c>
      <c r="CD121" s="8"/>
      <c r="CE121" s="2"/>
      <c r="CF121" s="2">
        <f ca="1">IF(Table1[[#This Row],[net worth]]&gt;CG120,Table1[[#This Row],[age]],0)</f>
        <v>26</v>
      </c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4:98">
      <c r="D122">
        <f t="shared" ca="1" si="31"/>
        <v>2</v>
      </c>
      <c r="E122" t="str">
        <f t="shared" ca="1" si="32"/>
        <v>women</v>
      </c>
      <c r="F122">
        <f t="shared" ca="1" si="33"/>
        <v>44</v>
      </c>
      <c r="G122">
        <f t="shared" ca="1" si="34"/>
        <v>2</v>
      </c>
      <c r="H122" t="str">
        <f t="shared" ca="1" si="35"/>
        <v>construction</v>
      </c>
      <c r="I122">
        <f t="shared" ca="1" si="36"/>
        <v>4</v>
      </c>
      <c r="J122" t="str">
        <f t="shared" ca="1" si="37"/>
        <v>techincal</v>
      </c>
      <c r="K122">
        <f t="shared" ca="1" si="38"/>
        <v>4</v>
      </c>
      <c r="L122">
        <f t="shared" ca="1" si="39"/>
        <v>2</v>
      </c>
      <c r="M122">
        <f t="shared" ca="1" si="40"/>
        <v>820035</v>
      </c>
      <c r="N122">
        <f t="shared" ca="1" si="41"/>
        <v>13</v>
      </c>
      <c r="O122" t="str">
        <f t="shared" ca="1" si="42"/>
        <v>china</v>
      </c>
      <c r="P122">
        <f t="shared" ca="1" si="48"/>
        <v>4920210</v>
      </c>
      <c r="Q122">
        <f t="shared" ca="1" si="43"/>
        <v>3799039.7203597133</v>
      </c>
      <c r="R122">
        <f t="shared" ca="1" si="49"/>
        <v>132157.48068602281</v>
      </c>
      <c r="S122">
        <f t="shared" ca="1" si="44"/>
        <v>78127</v>
      </c>
      <c r="T122">
        <f t="shared" ca="1" si="50"/>
        <v>958701.7964285874</v>
      </c>
      <c r="U122">
        <f t="shared" ca="1" si="51"/>
        <v>1171532.8558717158</v>
      </c>
      <c r="V122">
        <f t="shared" ca="1" si="52"/>
        <v>6223900.3365577385</v>
      </c>
      <c r="W122">
        <f t="shared" ca="1" si="53"/>
        <v>4009324.2010457362</v>
      </c>
      <c r="X122">
        <f t="shared" ca="1" si="54"/>
        <v>2214576.1355120023</v>
      </c>
      <c r="Y122" s="2"/>
      <c r="Z122" s="7">
        <f ca="1">IF(Table1[[#This Row],[gender]]="men",1,0)</f>
        <v>0</v>
      </c>
      <c r="AA122" s="2">
        <f ca="1">IF(Table1[[#This Row],[gender]]="women",1,0)</f>
        <v>1</v>
      </c>
      <c r="AB122" s="2"/>
      <c r="AC122" s="2"/>
      <c r="AD122" s="8"/>
      <c r="AF122" s="7">
        <f ca="1">IF(Table1[[#This Row],[felid of work]]= "teaching",1,0)</f>
        <v>0</v>
      </c>
      <c r="AG122" s="2">
        <f ca="1">IF(Table1[[#This Row],[felid of work]]="agriculture",1,0)</f>
        <v>0</v>
      </c>
      <c r="AH122" s="12">
        <f ca="1">IF(Table1[[#This Row],[felid of work]]="general work",1,0)</f>
        <v>0</v>
      </c>
      <c r="AI122" s="12">
        <f ca="1">IF(Table1[[#This Row],[felid of work]]="construction",1,0)</f>
        <v>1</v>
      </c>
      <c r="AJ122" s="2">
        <f ca="1">IF(Table1[[#This Row],[felid of work]]="health",1,0)</f>
        <v>0</v>
      </c>
      <c r="AK122" s="2"/>
      <c r="AL122" s="2"/>
      <c r="AM122" s="2"/>
      <c r="AN122" s="2"/>
      <c r="AO122" s="2">
        <f ca="1">IF(Table1[[#This Row],[felid of work]]="it",1,0)</f>
        <v>0</v>
      </c>
      <c r="AP122" s="2"/>
      <c r="AQ122" s="2"/>
      <c r="AR122" s="2"/>
      <c r="AS122" s="2"/>
      <c r="AT122" s="2"/>
      <c r="AU122" s="2"/>
      <c r="AV122" s="8"/>
      <c r="AW122" s="2"/>
      <c r="AX122" s="21">
        <f t="shared" ca="1" si="45"/>
        <v>66078.740343011406</v>
      </c>
      <c r="AY122" s="2"/>
      <c r="AZ122" s="7">
        <f ca="1">IF(Table1[[#This Row],[value of the debts]]&gt;$BA$6,1,0)</f>
        <v>1</v>
      </c>
      <c r="BA122" s="2"/>
      <c r="BB122" s="2"/>
      <c r="BC122" s="8"/>
      <c r="BD122" s="24">
        <f ca="1">Table1[[#This Row],[mortage left]]/Table1[[#This Row],[value of house]]</f>
        <v>0.7721295880378507</v>
      </c>
      <c r="BE122" s="2">
        <f t="shared" ca="1" si="46"/>
        <v>0</v>
      </c>
      <c r="BF122" s="2"/>
      <c r="BG122" s="2"/>
      <c r="BH122" s="7">
        <f ca="1">IF(Table1[[#This Row],[area]]="america",Table1[[#This Row],[income]],0)</f>
        <v>0</v>
      </c>
      <c r="BI122" s="2">
        <f ca="1">IF(Table1[[#This Row],[area]]="anathapur",Table1[[#This Row],[income]],0)</f>
        <v>0</v>
      </c>
      <c r="BJ122" s="2">
        <f ca="1">IF(Table1[[#This Row],[area]]="banglore",Table1[[#This Row],[income]],0)</f>
        <v>0</v>
      </c>
      <c r="BK122" s="2">
        <f ca="1">IF(Table1[[#This Row],[area]]="chennai",Table1[[#This Row],[income]],0)</f>
        <v>0</v>
      </c>
      <c r="BL122" s="2">
        <f ca="1">IF(Table1[[#This Row],[area]]="china",Table1[[#This Row],[income]],0)</f>
        <v>820035</v>
      </c>
      <c r="BM122" s="2">
        <f ca="1">IF(Table1[[#This Row],[area]]="eluru",Table1[[#This Row],[income]],0)</f>
        <v>0</v>
      </c>
      <c r="BN122" s="2">
        <f ca="1">IF(Table1[[#This Row],[area]]="hanuman junction",Table1[[#This Row],[income]],0)</f>
        <v>0</v>
      </c>
      <c r="BO122" s="2">
        <f ca="1">IF(Table1[[#This Row],[area]]="hyderabad",Table1[[#This Row],[income]],0)</f>
        <v>0</v>
      </c>
      <c r="BP122" s="2">
        <f ca="1">IF(Table1[[#This Row],[area]]="japan",Table1[[#This Row],[income]],0)</f>
        <v>0</v>
      </c>
      <c r="BQ122" s="2">
        <f ca="1">IF(Table1[[#This Row],[area]]="srikakulam",Table1[[#This Row],[income]],0)</f>
        <v>0</v>
      </c>
      <c r="BR122" s="2">
        <f ca="1">IF(Table1[[#This Row],[area]]="tirupathi",Table1[[#This Row],[income]],0)</f>
        <v>0</v>
      </c>
      <c r="BS122" s="2">
        <f ca="1">IF(Table1[[#This Row],[area]]="vijayawada",Table1[[#This Row],[income]],0)</f>
        <v>0</v>
      </c>
      <c r="BT122" s="8">
        <f ca="1">IF(Table1[[#This Row],[area]]="vizag",Table1[[#This Row],[income]],0)</f>
        <v>0</v>
      </c>
      <c r="BU122" s="2"/>
      <c r="BV122" s="7">
        <f ca="1">IF(Table1[[#This Row],[felid of work]]="teaching",Table1[[#This Row],[income]],0)</f>
        <v>0</v>
      </c>
      <c r="BW122" s="2">
        <f ca="1">IF(Table1[[#This Row],[felid of work]]="construction",Table1[[#This Row],[income]],0)</f>
        <v>820035</v>
      </c>
      <c r="BX122" s="2">
        <f ca="1">IF(Table1[[#This Row],[felid of work]]="general work",Table1[[#This Row],[income]],0)</f>
        <v>0</v>
      </c>
      <c r="BY122" s="2">
        <f ca="1">IF(Table1[[#This Row],[felid of work]]="health",Table1[[#This Row],[income]],0)</f>
        <v>0</v>
      </c>
      <c r="BZ122" s="2">
        <f ca="1">IF(Table1[[#This Row],[felid of work]]="agriculture",Table1[[#This Row],[income]],0)</f>
        <v>0</v>
      </c>
      <c r="CA122" s="8">
        <f ca="1">IF(Table1[[#This Row],[felid of work]]="it",Table1[[#This Row],[income]],0)</f>
        <v>0</v>
      </c>
      <c r="CB122" s="2"/>
      <c r="CC122" s="7">
        <f t="shared" ca="1" si="47"/>
        <v>1</v>
      </c>
      <c r="CD122" s="8"/>
      <c r="CE122" s="2"/>
      <c r="CF122" s="2">
        <f ca="1">IF(Table1[[#This Row],[net worth]]&gt;CG121,Table1[[#This Row],[age]],0)</f>
        <v>44</v>
      </c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4:98">
      <c r="D123">
        <f t="shared" ca="1" si="31"/>
        <v>1</v>
      </c>
      <c r="E123" t="str">
        <f t="shared" ca="1" si="32"/>
        <v>men</v>
      </c>
      <c r="F123">
        <f t="shared" ca="1" si="33"/>
        <v>45</v>
      </c>
      <c r="G123">
        <f t="shared" ca="1" si="34"/>
        <v>1</v>
      </c>
      <c r="H123" t="str">
        <f t="shared" ca="1" si="35"/>
        <v>health</v>
      </c>
      <c r="I123">
        <f t="shared" ca="1" si="36"/>
        <v>1</v>
      </c>
      <c r="J123" t="str">
        <f t="shared" ca="1" si="37"/>
        <v>highschool</v>
      </c>
      <c r="K123">
        <f t="shared" ca="1" si="38"/>
        <v>4</v>
      </c>
      <c r="L123">
        <f t="shared" ca="1" si="39"/>
        <v>1</v>
      </c>
      <c r="M123">
        <f t="shared" ca="1" si="40"/>
        <v>644459</v>
      </c>
      <c r="N123">
        <f t="shared" ca="1" si="41"/>
        <v>5</v>
      </c>
      <c r="O123" t="str">
        <f t="shared" ca="1" si="42"/>
        <v>srikakulam</v>
      </c>
      <c r="P123">
        <f t="shared" ca="1" si="48"/>
        <v>3866754</v>
      </c>
      <c r="Q123">
        <f t="shared" ca="1" si="43"/>
        <v>953072.82590555225</v>
      </c>
      <c r="R123">
        <f t="shared" ca="1" si="49"/>
        <v>609209.81235115044</v>
      </c>
      <c r="S123">
        <f t="shared" ca="1" si="44"/>
        <v>496655</v>
      </c>
      <c r="T123">
        <f t="shared" ca="1" si="50"/>
        <v>1060786.3555528449</v>
      </c>
      <c r="U123">
        <f t="shared" ca="1" si="51"/>
        <v>504556.12066888658</v>
      </c>
      <c r="V123">
        <f t="shared" ca="1" si="52"/>
        <v>4980519.9330200367</v>
      </c>
      <c r="W123">
        <f t="shared" ca="1" si="53"/>
        <v>2058937.6382567026</v>
      </c>
      <c r="X123">
        <f t="shared" ca="1" si="54"/>
        <v>2921582.2947633341</v>
      </c>
      <c r="Y123" s="2"/>
      <c r="Z123" s="7">
        <f ca="1">IF(Table1[[#This Row],[gender]]="men",1,0)</f>
        <v>1</v>
      </c>
      <c r="AA123" s="2">
        <f ca="1">IF(Table1[[#This Row],[gender]]="women",1,0)</f>
        <v>0</v>
      </c>
      <c r="AB123" s="2"/>
      <c r="AC123" s="2"/>
      <c r="AD123" s="8"/>
      <c r="AF123" s="7">
        <f ca="1">IF(Table1[[#This Row],[felid of work]]= "teaching",1,0)</f>
        <v>0</v>
      </c>
      <c r="AG123" s="2">
        <f ca="1">IF(Table1[[#This Row],[felid of work]]="agriculture",1,0)</f>
        <v>0</v>
      </c>
      <c r="AH123" s="12">
        <f ca="1">IF(Table1[[#This Row],[felid of work]]="general work",1,0)</f>
        <v>0</v>
      </c>
      <c r="AI123" s="12">
        <f ca="1">IF(Table1[[#This Row],[felid of work]]="construction",1,0)</f>
        <v>0</v>
      </c>
      <c r="AJ123" s="2">
        <f ca="1">IF(Table1[[#This Row],[felid of work]]="health",1,0)</f>
        <v>1</v>
      </c>
      <c r="AK123" s="2"/>
      <c r="AL123" s="2"/>
      <c r="AM123" s="2"/>
      <c r="AN123" s="2"/>
      <c r="AO123" s="2">
        <f ca="1">IF(Table1[[#This Row],[felid of work]]="it",1,0)</f>
        <v>0</v>
      </c>
      <c r="AP123" s="2"/>
      <c r="AQ123" s="2"/>
      <c r="AR123" s="2"/>
      <c r="AS123" s="2"/>
      <c r="AT123" s="2"/>
      <c r="AU123" s="2"/>
      <c r="AV123" s="8"/>
      <c r="AW123" s="2"/>
      <c r="AX123" s="21">
        <f t="shared" ca="1" si="45"/>
        <v>609209.81235115044</v>
      </c>
      <c r="AY123" s="2"/>
      <c r="AZ123" s="7">
        <f ca="1">IF(Table1[[#This Row],[value of the debts]]&gt;$BA$6,1,0)</f>
        <v>1</v>
      </c>
      <c r="BA123" s="2"/>
      <c r="BB123" s="2"/>
      <c r="BC123" s="8"/>
      <c r="BD123" s="24">
        <f ca="1">Table1[[#This Row],[mortage left]]/Table1[[#This Row],[value of house]]</f>
        <v>0.24647878450647553</v>
      </c>
      <c r="BE123" s="2">
        <f t="shared" ca="1" si="46"/>
        <v>1</v>
      </c>
      <c r="BF123" s="2"/>
      <c r="BG123" s="2"/>
      <c r="BH123" s="7">
        <f ca="1">IF(Table1[[#This Row],[area]]="america",Table1[[#This Row],[income]],0)</f>
        <v>0</v>
      </c>
      <c r="BI123" s="2">
        <f ca="1">IF(Table1[[#This Row],[area]]="anathapur",Table1[[#This Row],[income]],0)</f>
        <v>0</v>
      </c>
      <c r="BJ123" s="2">
        <f ca="1">IF(Table1[[#This Row],[area]]="banglore",Table1[[#This Row],[income]],0)</f>
        <v>0</v>
      </c>
      <c r="BK123" s="2">
        <f ca="1">IF(Table1[[#This Row],[area]]="chennai",Table1[[#This Row],[income]],0)</f>
        <v>0</v>
      </c>
      <c r="BL123" s="2">
        <f ca="1">IF(Table1[[#This Row],[area]]="china",Table1[[#This Row],[income]],0)</f>
        <v>0</v>
      </c>
      <c r="BM123" s="2">
        <f ca="1">IF(Table1[[#This Row],[area]]="eluru",Table1[[#This Row],[income]],0)</f>
        <v>0</v>
      </c>
      <c r="BN123" s="2">
        <f ca="1">IF(Table1[[#This Row],[area]]="hanuman junction",Table1[[#This Row],[income]],0)</f>
        <v>0</v>
      </c>
      <c r="BO123" s="2">
        <f ca="1">IF(Table1[[#This Row],[area]]="hyderabad",Table1[[#This Row],[income]],0)</f>
        <v>0</v>
      </c>
      <c r="BP123" s="2">
        <f ca="1">IF(Table1[[#This Row],[area]]="japan",Table1[[#This Row],[income]],0)</f>
        <v>0</v>
      </c>
      <c r="BQ123" s="2">
        <f ca="1">IF(Table1[[#This Row],[area]]="srikakulam",Table1[[#This Row],[income]],0)</f>
        <v>644459</v>
      </c>
      <c r="BR123" s="2">
        <f ca="1">IF(Table1[[#This Row],[area]]="tirupathi",Table1[[#This Row],[income]],0)</f>
        <v>0</v>
      </c>
      <c r="BS123" s="2">
        <f ca="1">IF(Table1[[#This Row],[area]]="vijayawada",Table1[[#This Row],[income]],0)</f>
        <v>0</v>
      </c>
      <c r="BT123" s="8">
        <f ca="1">IF(Table1[[#This Row],[area]]="vizag",Table1[[#This Row],[income]],0)</f>
        <v>0</v>
      </c>
      <c r="BU123" s="2"/>
      <c r="BV123" s="7">
        <f ca="1">IF(Table1[[#This Row],[felid of work]]="teaching",Table1[[#This Row],[income]],0)</f>
        <v>0</v>
      </c>
      <c r="BW123" s="2">
        <f ca="1">IF(Table1[[#This Row],[felid of work]]="construction",Table1[[#This Row],[income]],0)</f>
        <v>0</v>
      </c>
      <c r="BX123" s="2">
        <f ca="1">IF(Table1[[#This Row],[felid of work]]="general work",Table1[[#This Row],[income]],0)</f>
        <v>0</v>
      </c>
      <c r="BY123" s="2">
        <f ca="1">IF(Table1[[#This Row],[felid of work]]="health",Table1[[#This Row],[income]],0)</f>
        <v>644459</v>
      </c>
      <c r="BZ123" s="2">
        <f ca="1">IF(Table1[[#This Row],[felid of work]]="agriculture",Table1[[#This Row],[income]],0)</f>
        <v>0</v>
      </c>
      <c r="CA123" s="8">
        <f ca="1">IF(Table1[[#This Row],[felid of work]]="it",Table1[[#This Row],[income]],0)</f>
        <v>0</v>
      </c>
      <c r="CB123" s="2"/>
      <c r="CC123" s="7">
        <f t="shared" ca="1" si="47"/>
        <v>1</v>
      </c>
      <c r="CD123" s="8"/>
      <c r="CE123" s="2"/>
      <c r="CF123" s="2">
        <f ca="1">IF(Table1[[#This Row],[net worth]]&gt;CG122,Table1[[#This Row],[age]],0)</f>
        <v>45</v>
      </c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4:98">
      <c r="D124">
        <f t="shared" ca="1" si="31"/>
        <v>2</v>
      </c>
      <c r="E124" t="str">
        <f t="shared" ca="1" si="32"/>
        <v>women</v>
      </c>
      <c r="F124">
        <f t="shared" ca="1" si="33"/>
        <v>37</v>
      </c>
      <c r="G124">
        <f t="shared" ca="1" si="34"/>
        <v>1</v>
      </c>
      <c r="H124" t="str">
        <f t="shared" ca="1" si="35"/>
        <v>health</v>
      </c>
      <c r="I124">
        <f t="shared" ca="1" si="36"/>
        <v>2</v>
      </c>
      <c r="J124" t="str">
        <f t="shared" ca="1" si="37"/>
        <v>college</v>
      </c>
      <c r="K124">
        <f t="shared" ca="1" si="38"/>
        <v>1</v>
      </c>
      <c r="L124">
        <f t="shared" ca="1" si="39"/>
        <v>1</v>
      </c>
      <c r="M124">
        <f t="shared" ca="1" si="40"/>
        <v>573498</v>
      </c>
      <c r="N124">
        <f t="shared" ca="1" si="41"/>
        <v>13</v>
      </c>
      <c r="O124" t="str">
        <f t="shared" ca="1" si="42"/>
        <v>china</v>
      </c>
      <c r="P124">
        <f t="shared" ca="1" si="48"/>
        <v>3440988</v>
      </c>
      <c r="Q124">
        <f t="shared" ca="1" si="43"/>
        <v>2724385.3570094397</v>
      </c>
      <c r="R124">
        <f t="shared" ca="1" si="49"/>
        <v>294188.63875077642</v>
      </c>
      <c r="S124">
        <f t="shared" ca="1" si="44"/>
        <v>262497</v>
      </c>
      <c r="T124">
        <f t="shared" ca="1" si="50"/>
        <v>689128.24588965427</v>
      </c>
      <c r="U124">
        <f t="shared" ca="1" si="51"/>
        <v>438550.44648977881</v>
      </c>
      <c r="V124">
        <f t="shared" ca="1" si="52"/>
        <v>4173727.0852405555</v>
      </c>
      <c r="W124">
        <f t="shared" ca="1" si="53"/>
        <v>3281070.9957602164</v>
      </c>
      <c r="X124">
        <f t="shared" ca="1" si="54"/>
        <v>892656.08948033908</v>
      </c>
      <c r="Y124" s="2"/>
      <c r="Z124" s="7">
        <f ca="1">IF(Table1[[#This Row],[gender]]="men",1,0)</f>
        <v>0</v>
      </c>
      <c r="AA124" s="2">
        <f ca="1">IF(Table1[[#This Row],[gender]]="women",1,0)</f>
        <v>1</v>
      </c>
      <c r="AB124" s="2"/>
      <c r="AC124" s="2"/>
      <c r="AD124" s="8"/>
      <c r="AF124" s="7">
        <f ca="1">IF(Table1[[#This Row],[felid of work]]= "teaching",1,0)</f>
        <v>0</v>
      </c>
      <c r="AG124" s="2">
        <f ca="1">IF(Table1[[#This Row],[felid of work]]="agriculture",1,0)</f>
        <v>0</v>
      </c>
      <c r="AH124" s="12">
        <f ca="1">IF(Table1[[#This Row],[felid of work]]="general work",1,0)</f>
        <v>0</v>
      </c>
      <c r="AI124" s="12">
        <f ca="1">IF(Table1[[#This Row],[felid of work]]="construction",1,0)</f>
        <v>0</v>
      </c>
      <c r="AJ124" s="2">
        <f ca="1">IF(Table1[[#This Row],[felid of work]]="health",1,0)</f>
        <v>1</v>
      </c>
      <c r="AK124" s="2"/>
      <c r="AL124" s="2"/>
      <c r="AM124" s="2"/>
      <c r="AN124" s="2"/>
      <c r="AO124" s="2">
        <f ca="1">IF(Table1[[#This Row],[felid of work]]="it",1,0)</f>
        <v>0</v>
      </c>
      <c r="AP124" s="2"/>
      <c r="AQ124" s="2"/>
      <c r="AR124" s="2"/>
      <c r="AS124" s="2"/>
      <c r="AT124" s="2"/>
      <c r="AU124" s="2"/>
      <c r="AV124" s="8"/>
      <c r="AW124" s="2"/>
      <c r="AX124" s="21">
        <f t="shared" ca="1" si="45"/>
        <v>294188.63875077642</v>
      </c>
      <c r="AY124" s="2"/>
      <c r="AZ124" s="7">
        <f ca="1">IF(Table1[[#This Row],[value of the debts]]&gt;$BA$6,1,0)</f>
        <v>1</v>
      </c>
      <c r="BA124" s="2"/>
      <c r="BB124" s="2"/>
      <c r="BC124" s="8"/>
      <c r="BD124" s="24">
        <f ca="1">Table1[[#This Row],[mortage left]]/Table1[[#This Row],[value of house]]</f>
        <v>0.79174509094755341</v>
      </c>
      <c r="BE124" s="2">
        <f t="shared" ca="1" si="46"/>
        <v>0</v>
      </c>
      <c r="BF124" s="2"/>
      <c r="BG124" s="2"/>
      <c r="BH124" s="7">
        <f ca="1">IF(Table1[[#This Row],[area]]="america",Table1[[#This Row],[income]],0)</f>
        <v>0</v>
      </c>
      <c r="BI124" s="2">
        <f ca="1">IF(Table1[[#This Row],[area]]="anathapur",Table1[[#This Row],[income]],0)</f>
        <v>0</v>
      </c>
      <c r="BJ124" s="2">
        <f ca="1">IF(Table1[[#This Row],[area]]="banglore",Table1[[#This Row],[income]],0)</f>
        <v>0</v>
      </c>
      <c r="BK124" s="2">
        <f ca="1">IF(Table1[[#This Row],[area]]="chennai",Table1[[#This Row],[income]],0)</f>
        <v>0</v>
      </c>
      <c r="BL124" s="2">
        <f ca="1">IF(Table1[[#This Row],[area]]="china",Table1[[#This Row],[income]],0)</f>
        <v>573498</v>
      </c>
      <c r="BM124" s="2">
        <f ca="1">IF(Table1[[#This Row],[area]]="eluru",Table1[[#This Row],[income]],0)</f>
        <v>0</v>
      </c>
      <c r="BN124" s="2">
        <f ca="1">IF(Table1[[#This Row],[area]]="hanuman junction",Table1[[#This Row],[income]],0)</f>
        <v>0</v>
      </c>
      <c r="BO124" s="2">
        <f ca="1">IF(Table1[[#This Row],[area]]="hyderabad",Table1[[#This Row],[income]],0)</f>
        <v>0</v>
      </c>
      <c r="BP124" s="2">
        <f ca="1">IF(Table1[[#This Row],[area]]="japan",Table1[[#This Row],[income]],0)</f>
        <v>0</v>
      </c>
      <c r="BQ124" s="2">
        <f ca="1">IF(Table1[[#This Row],[area]]="srikakulam",Table1[[#This Row],[income]],0)</f>
        <v>0</v>
      </c>
      <c r="BR124" s="2">
        <f ca="1">IF(Table1[[#This Row],[area]]="tirupathi",Table1[[#This Row],[income]],0)</f>
        <v>0</v>
      </c>
      <c r="BS124" s="2">
        <f ca="1">IF(Table1[[#This Row],[area]]="vijayawada",Table1[[#This Row],[income]],0)</f>
        <v>0</v>
      </c>
      <c r="BT124" s="8">
        <f ca="1">IF(Table1[[#This Row],[area]]="vizag",Table1[[#This Row],[income]],0)</f>
        <v>0</v>
      </c>
      <c r="BU124" s="2"/>
      <c r="BV124" s="7">
        <f ca="1">IF(Table1[[#This Row],[felid of work]]="teaching",Table1[[#This Row],[income]],0)</f>
        <v>0</v>
      </c>
      <c r="BW124" s="2">
        <f ca="1">IF(Table1[[#This Row],[felid of work]]="construction",Table1[[#This Row],[income]],0)</f>
        <v>0</v>
      </c>
      <c r="BX124" s="2">
        <f ca="1">IF(Table1[[#This Row],[felid of work]]="general work",Table1[[#This Row],[income]],0)</f>
        <v>0</v>
      </c>
      <c r="BY124" s="2">
        <f ca="1">IF(Table1[[#This Row],[felid of work]]="health",Table1[[#This Row],[income]],0)</f>
        <v>573498</v>
      </c>
      <c r="BZ124" s="2">
        <f ca="1">IF(Table1[[#This Row],[felid of work]]="agriculture",Table1[[#This Row],[income]],0)</f>
        <v>0</v>
      </c>
      <c r="CA124" s="8">
        <f ca="1">IF(Table1[[#This Row],[felid of work]]="it",Table1[[#This Row],[income]],0)</f>
        <v>0</v>
      </c>
      <c r="CB124" s="2"/>
      <c r="CC124" s="7">
        <f t="shared" ca="1" si="47"/>
        <v>1</v>
      </c>
      <c r="CD124" s="8"/>
      <c r="CE124" s="2"/>
      <c r="CF124" s="2">
        <f ca="1">IF(Table1[[#This Row],[net worth]]&gt;CG123,Table1[[#This Row],[age]],0)</f>
        <v>37</v>
      </c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4:98">
      <c r="D125">
        <f t="shared" ca="1" si="31"/>
        <v>2</v>
      </c>
      <c r="E125" t="str">
        <f t="shared" ca="1" si="32"/>
        <v>women</v>
      </c>
      <c r="F125">
        <f t="shared" ca="1" si="33"/>
        <v>41</v>
      </c>
      <c r="G125">
        <f t="shared" ca="1" si="34"/>
        <v>1</v>
      </c>
      <c r="H125" t="str">
        <f t="shared" ca="1" si="35"/>
        <v>health</v>
      </c>
      <c r="I125">
        <f t="shared" ca="1" si="36"/>
        <v>6</v>
      </c>
      <c r="J125" t="str">
        <f t="shared" ca="1" si="37"/>
        <v>other</v>
      </c>
      <c r="K125">
        <f t="shared" ca="1" si="38"/>
        <v>3</v>
      </c>
      <c r="L125">
        <f t="shared" ca="1" si="39"/>
        <v>2</v>
      </c>
      <c r="M125">
        <f t="shared" ca="1" si="40"/>
        <v>852662</v>
      </c>
      <c r="N125">
        <f t="shared" ca="1" si="41"/>
        <v>1</v>
      </c>
      <c r="O125" t="str">
        <f t="shared" ca="1" si="42"/>
        <v>eluru</v>
      </c>
      <c r="P125">
        <f t="shared" ca="1" si="48"/>
        <v>3410648</v>
      </c>
      <c r="Q125">
        <f t="shared" ca="1" si="43"/>
        <v>1593783.2977482066</v>
      </c>
      <c r="R125">
        <f t="shared" ca="1" si="49"/>
        <v>1114033.9069899833</v>
      </c>
      <c r="S125">
        <f t="shared" ca="1" si="44"/>
        <v>226016</v>
      </c>
      <c r="T125">
        <f t="shared" ca="1" si="50"/>
        <v>1679075.0533916606</v>
      </c>
      <c r="U125">
        <f t="shared" ca="1" si="51"/>
        <v>1250275.3705000605</v>
      </c>
      <c r="V125">
        <f t="shared" ca="1" si="52"/>
        <v>5774957.277490044</v>
      </c>
      <c r="W125">
        <f t="shared" ca="1" si="53"/>
        <v>2933833.2047381899</v>
      </c>
      <c r="X125">
        <f t="shared" ca="1" si="54"/>
        <v>2841124.0727518541</v>
      </c>
      <c r="Y125" s="2"/>
      <c r="Z125" s="7">
        <f ca="1">IF(Table1[[#This Row],[gender]]="men",1,0)</f>
        <v>0</v>
      </c>
      <c r="AA125" s="2">
        <f ca="1">IF(Table1[[#This Row],[gender]]="women",1,0)</f>
        <v>1</v>
      </c>
      <c r="AB125" s="2"/>
      <c r="AC125" s="2"/>
      <c r="AD125" s="8"/>
      <c r="AF125" s="7">
        <f ca="1">IF(Table1[[#This Row],[felid of work]]= "teaching",1,0)</f>
        <v>0</v>
      </c>
      <c r="AG125" s="2">
        <f ca="1">IF(Table1[[#This Row],[felid of work]]="agriculture",1,0)</f>
        <v>0</v>
      </c>
      <c r="AH125" s="12">
        <f ca="1">IF(Table1[[#This Row],[felid of work]]="general work",1,0)</f>
        <v>0</v>
      </c>
      <c r="AI125" s="12">
        <f ca="1">IF(Table1[[#This Row],[felid of work]]="construction",1,0)</f>
        <v>0</v>
      </c>
      <c r="AJ125" s="2">
        <f ca="1">IF(Table1[[#This Row],[felid of work]]="health",1,0)</f>
        <v>1</v>
      </c>
      <c r="AK125" s="2"/>
      <c r="AL125" s="2"/>
      <c r="AM125" s="2"/>
      <c r="AN125" s="2"/>
      <c r="AO125" s="2">
        <f ca="1">IF(Table1[[#This Row],[felid of work]]="it",1,0)</f>
        <v>0</v>
      </c>
      <c r="AP125" s="2"/>
      <c r="AQ125" s="2"/>
      <c r="AR125" s="2"/>
      <c r="AS125" s="2"/>
      <c r="AT125" s="2"/>
      <c r="AU125" s="2"/>
      <c r="AV125" s="8"/>
      <c r="AW125" s="2"/>
      <c r="AX125" s="21">
        <f t="shared" ca="1" si="45"/>
        <v>557016.95349499164</v>
      </c>
      <c r="AY125" s="2"/>
      <c r="AZ125" s="7">
        <f ca="1">IF(Table1[[#This Row],[value of the debts]]&gt;$BA$6,1,0)</f>
        <v>1</v>
      </c>
      <c r="BA125" s="2"/>
      <c r="BB125" s="2"/>
      <c r="BC125" s="8"/>
      <c r="BD125" s="24">
        <f ca="1">Table1[[#This Row],[mortage left]]/Table1[[#This Row],[value of house]]</f>
        <v>0.46729633129780812</v>
      </c>
      <c r="BE125" s="2">
        <f t="shared" ca="1" si="46"/>
        <v>0</v>
      </c>
      <c r="BF125" s="2"/>
      <c r="BG125" s="2"/>
      <c r="BH125" s="7">
        <f ca="1">IF(Table1[[#This Row],[area]]="america",Table1[[#This Row],[income]],0)</f>
        <v>0</v>
      </c>
      <c r="BI125" s="2">
        <f ca="1">IF(Table1[[#This Row],[area]]="anathapur",Table1[[#This Row],[income]],0)</f>
        <v>0</v>
      </c>
      <c r="BJ125" s="2">
        <f ca="1">IF(Table1[[#This Row],[area]]="banglore",Table1[[#This Row],[income]],0)</f>
        <v>0</v>
      </c>
      <c r="BK125" s="2">
        <f ca="1">IF(Table1[[#This Row],[area]]="chennai",Table1[[#This Row],[income]],0)</f>
        <v>0</v>
      </c>
      <c r="BL125" s="2">
        <f ca="1">IF(Table1[[#This Row],[area]]="china",Table1[[#This Row],[income]],0)</f>
        <v>0</v>
      </c>
      <c r="BM125" s="2">
        <f ca="1">IF(Table1[[#This Row],[area]]="eluru",Table1[[#This Row],[income]],0)</f>
        <v>852662</v>
      </c>
      <c r="BN125" s="2">
        <f ca="1">IF(Table1[[#This Row],[area]]="hanuman junction",Table1[[#This Row],[income]],0)</f>
        <v>0</v>
      </c>
      <c r="BO125" s="2">
        <f ca="1">IF(Table1[[#This Row],[area]]="hyderabad",Table1[[#This Row],[income]],0)</f>
        <v>0</v>
      </c>
      <c r="BP125" s="2">
        <f ca="1">IF(Table1[[#This Row],[area]]="japan",Table1[[#This Row],[income]],0)</f>
        <v>0</v>
      </c>
      <c r="BQ125" s="2">
        <f ca="1">IF(Table1[[#This Row],[area]]="srikakulam",Table1[[#This Row],[income]],0)</f>
        <v>0</v>
      </c>
      <c r="BR125" s="2">
        <f ca="1">IF(Table1[[#This Row],[area]]="tirupathi",Table1[[#This Row],[income]],0)</f>
        <v>0</v>
      </c>
      <c r="BS125" s="2">
        <f ca="1">IF(Table1[[#This Row],[area]]="vijayawada",Table1[[#This Row],[income]],0)</f>
        <v>0</v>
      </c>
      <c r="BT125" s="8">
        <f ca="1">IF(Table1[[#This Row],[area]]="vizag",Table1[[#This Row],[income]],0)</f>
        <v>0</v>
      </c>
      <c r="BU125" s="2"/>
      <c r="BV125" s="7">
        <f ca="1">IF(Table1[[#This Row],[felid of work]]="teaching",Table1[[#This Row],[income]],0)</f>
        <v>0</v>
      </c>
      <c r="BW125" s="2">
        <f ca="1">IF(Table1[[#This Row],[felid of work]]="construction",Table1[[#This Row],[income]],0)</f>
        <v>0</v>
      </c>
      <c r="BX125" s="2">
        <f ca="1">IF(Table1[[#This Row],[felid of work]]="general work",Table1[[#This Row],[income]],0)</f>
        <v>0</v>
      </c>
      <c r="BY125" s="2">
        <f ca="1">IF(Table1[[#This Row],[felid of work]]="health",Table1[[#This Row],[income]],0)</f>
        <v>852662</v>
      </c>
      <c r="BZ125" s="2">
        <f ca="1">IF(Table1[[#This Row],[felid of work]]="agriculture",Table1[[#This Row],[income]],0)</f>
        <v>0</v>
      </c>
      <c r="CA125" s="8">
        <f ca="1">IF(Table1[[#This Row],[felid of work]]="it",Table1[[#This Row],[income]],0)</f>
        <v>0</v>
      </c>
      <c r="CB125" s="2"/>
      <c r="CC125" s="7">
        <f t="shared" ca="1" si="47"/>
        <v>1</v>
      </c>
      <c r="CD125" s="8"/>
      <c r="CE125" s="2"/>
      <c r="CF125" s="2">
        <f ca="1">IF(Table1[[#This Row],[net worth]]&gt;CG124,Table1[[#This Row],[age]],0)</f>
        <v>41</v>
      </c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4:98">
      <c r="D126">
        <f t="shared" ca="1" si="31"/>
        <v>2</v>
      </c>
      <c r="E126" t="str">
        <f t="shared" ca="1" si="32"/>
        <v>women</v>
      </c>
      <c r="F126">
        <f t="shared" ca="1" si="33"/>
        <v>44</v>
      </c>
      <c r="G126">
        <f t="shared" ca="1" si="34"/>
        <v>6</v>
      </c>
      <c r="H126" t="str">
        <f t="shared" ca="1" si="35"/>
        <v>agriculture</v>
      </c>
      <c r="I126">
        <f t="shared" ca="1" si="36"/>
        <v>6</v>
      </c>
      <c r="J126" t="str">
        <f t="shared" ca="1" si="37"/>
        <v>other</v>
      </c>
      <c r="K126">
        <f t="shared" ca="1" si="38"/>
        <v>1</v>
      </c>
      <c r="L126">
        <f t="shared" ca="1" si="39"/>
        <v>1</v>
      </c>
      <c r="M126">
        <f t="shared" ca="1" si="40"/>
        <v>485795</v>
      </c>
      <c r="N126">
        <f t="shared" ca="1" si="41"/>
        <v>8</v>
      </c>
      <c r="O126" t="str">
        <f t="shared" ca="1" si="42"/>
        <v>banglore</v>
      </c>
      <c r="P126">
        <f t="shared" ca="1" si="48"/>
        <v>1943180</v>
      </c>
      <c r="Q126">
        <f t="shared" ca="1" si="43"/>
        <v>162577.30486177551</v>
      </c>
      <c r="R126">
        <f t="shared" ca="1" si="49"/>
        <v>320399.80591015762</v>
      </c>
      <c r="S126">
        <f t="shared" ca="1" si="44"/>
        <v>161430</v>
      </c>
      <c r="T126">
        <f t="shared" ca="1" si="50"/>
        <v>640438.26190550672</v>
      </c>
      <c r="U126">
        <f t="shared" ca="1" si="51"/>
        <v>177772.20716355063</v>
      </c>
      <c r="V126">
        <f t="shared" ca="1" si="52"/>
        <v>2441352.0130737079</v>
      </c>
      <c r="W126">
        <f t="shared" ca="1" si="53"/>
        <v>644407.1107719331</v>
      </c>
      <c r="X126">
        <f t="shared" ca="1" si="54"/>
        <v>1796944.9023017748</v>
      </c>
      <c r="Y126" s="2"/>
      <c r="Z126" s="7">
        <f ca="1">IF(Table1[[#This Row],[gender]]="men",1,0)</f>
        <v>0</v>
      </c>
      <c r="AA126" s="2">
        <f ca="1">IF(Table1[[#This Row],[gender]]="women",1,0)</f>
        <v>1</v>
      </c>
      <c r="AB126" s="2"/>
      <c r="AC126" s="2"/>
      <c r="AD126" s="8"/>
      <c r="AF126" s="7">
        <f ca="1">IF(Table1[[#This Row],[felid of work]]= "teaching",1,0)</f>
        <v>0</v>
      </c>
      <c r="AG126" s="2">
        <f ca="1">IF(Table1[[#This Row],[felid of work]]="agriculture",1,0)</f>
        <v>1</v>
      </c>
      <c r="AH126" s="12">
        <f ca="1">IF(Table1[[#This Row],[felid of work]]="general work",1,0)</f>
        <v>0</v>
      </c>
      <c r="AI126" s="12">
        <f ca="1">IF(Table1[[#This Row],[felid of work]]="construction",1,0)</f>
        <v>0</v>
      </c>
      <c r="AJ126" s="2">
        <f ca="1">IF(Table1[[#This Row],[felid of work]]="health",1,0)</f>
        <v>0</v>
      </c>
      <c r="AK126" s="2"/>
      <c r="AL126" s="2"/>
      <c r="AM126" s="2"/>
      <c r="AN126" s="2"/>
      <c r="AO126" s="2">
        <f ca="1">IF(Table1[[#This Row],[felid of work]]="it",1,0)</f>
        <v>0</v>
      </c>
      <c r="AP126" s="2"/>
      <c r="AQ126" s="2"/>
      <c r="AR126" s="2"/>
      <c r="AS126" s="2"/>
      <c r="AT126" s="2"/>
      <c r="AU126" s="2"/>
      <c r="AV126" s="8"/>
      <c r="AW126" s="2"/>
      <c r="AX126" s="21">
        <f t="shared" ca="1" si="45"/>
        <v>320399.80591015762</v>
      </c>
      <c r="AY126" s="2"/>
      <c r="AZ126" s="7">
        <f ca="1">IF(Table1[[#This Row],[value of the debts]]&gt;$BA$6,1,0)</f>
        <v>1</v>
      </c>
      <c r="BA126" s="2"/>
      <c r="BB126" s="2"/>
      <c r="BC126" s="8"/>
      <c r="BD126" s="24">
        <f ca="1">Table1[[#This Row],[mortage left]]/Table1[[#This Row],[value of house]]</f>
        <v>8.366559189667222E-2</v>
      </c>
      <c r="BE126" s="2">
        <f t="shared" ca="1" si="46"/>
        <v>1</v>
      </c>
      <c r="BF126" s="2"/>
      <c r="BG126" s="2"/>
      <c r="BH126" s="7">
        <f ca="1">IF(Table1[[#This Row],[area]]="america",Table1[[#This Row],[income]],0)</f>
        <v>0</v>
      </c>
      <c r="BI126" s="2">
        <f ca="1">IF(Table1[[#This Row],[area]]="anathapur",Table1[[#This Row],[income]],0)</f>
        <v>0</v>
      </c>
      <c r="BJ126" s="2">
        <f ca="1">IF(Table1[[#This Row],[area]]="banglore",Table1[[#This Row],[income]],0)</f>
        <v>485795</v>
      </c>
      <c r="BK126" s="2">
        <f ca="1">IF(Table1[[#This Row],[area]]="chennai",Table1[[#This Row],[income]],0)</f>
        <v>0</v>
      </c>
      <c r="BL126" s="2">
        <f ca="1">IF(Table1[[#This Row],[area]]="china",Table1[[#This Row],[income]],0)</f>
        <v>0</v>
      </c>
      <c r="BM126" s="2">
        <f ca="1">IF(Table1[[#This Row],[area]]="eluru",Table1[[#This Row],[income]],0)</f>
        <v>0</v>
      </c>
      <c r="BN126" s="2">
        <f ca="1">IF(Table1[[#This Row],[area]]="hanuman junction",Table1[[#This Row],[income]],0)</f>
        <v>0</v>
      </c>
      <c r="BO126" s="2">
        <f ca="1">IF(Table1[[#This Row],[area]]="hyderabad",Table1[[#This Row],[income]],0)</f>
        <v>0</v>
      </c>
      <c r="BP126" s="2">
        <f ca="1">IF(Table1[[#This Row],[area]]="japan",Table1[[#This Row],[income]],0)</f>
        <v>0</v>
      </c>
      <c r="BQ126" s="2">
        <f ca="1">IF(Table1[[#This Row],[area]]="srikakulam",Table1[[#This Row],[income]],0)</f>
        <v>0</v>
      </c>
      <c r="BR126" s="2">
        <f ca="1">IF(Table1[[#This Row],[area]]="tirupathi",Table1[[#This Row],[income]],0)</f>
        <v>0</v>
      </c>
      <c r="BS126" s="2">
        <f ca="1">IF(Table1[[#This Row],[area]]="vijayawada",Table1[[#This Row],[income]],0)</f>
        <v>0</v>
      </c>
      <c r="BT126" s="8">
        <f ca="1">IF(Table1[[#This Row],[area]]="vizag",Table1[[#This Row],[income]],0)</f>
        <v>0</v>
      </c>
      <c r="BU126" s="2"/>
      <c r="BV126" s="7">
        <f ca="1">IF(Table1[[#This Row],[felid of work]]="teaching",Table1[[#This Row],[income]],0)</f>
        <v>0</v>
      </c>
      <c r="BW126" s="2">
        <f ca="1">IF(Table1[[#This Row],[felid of work]]="construction",Table1[[#This Row],[income]],0)</f>
        <v>0</v>
      </c>
      <c r="BX126" s="2">
        <f ca="1">IF(Table1[[#This Row],[felid of work]]="general work",Table1[[#This Row],[income]],0)</f>
        <v>0</v>
      </c>
      <c r="BY126" s="2">
        <f ca="1">IF(Table1[[#This Row],[felid of work]]="health",Table1[[#This Row],[income]],0)</f>
        <v>0</v>
      </c>
      <c r="BZ126" s="2">
        <f ca="1">IF(Table1[[#This Row],[felid of work]]="agriculture",Table1[[#This Row],[income]],0)</f>
        <v>485795</v>
      </c>
      <c r="CA126" s="8">
        <f ca="1">IF(Table1[[#This Row],[felid of work]]="it",Table1[[#This Row],[income]],0)</f>
        <v>0</v>
      </c>
      <c r="CB126" s="2"/>
      <c r="CC126" s="7">
        <f t="shared" ca="1" si="47"/>
        <v>1</v>
      </c>
      <c r="CD126" s="8"/>
      <c r="CE126" s="2"/>
      <c r="CF126" s="2">
        <f ca="1">IF(Table1[[#This Row],[net worth]]&gt;CG125,Table1[[#This Row],[age]],0)</f>
        <v>44</v>
      </c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4:98">
      <c r="D127">
        <f t="shared" ca="1" si="31"/>
        <v>2</v>
      </c>
      <c r="E127" t="str">
        <f t="shared" ca="1" si="32"/>
        <v>women</v>
      </c>
      <c r="F127">
        <f t="shared" ca="1" si="33"/>
        <v>45</v>
      </c>
      <c r="G127">
        <f t="shared" ca="1" si="34"/>
        <v>2</v>
      </c>
      <c r="H127" t="str">
        <f t="shared" ca="1" si="35"/>
        <v>construction</v>
      </c>
      <c r="I127">
        <f t="shared" ca="1" si="36"/>
        <v>1</v>
      </c>
      <c r="J127" t="str">
        <f t="shared" ca="1" si="37"/>
        <v>highschool</v>
      </c>
      <c r="K127">
        <f t="shared" ca="1" si="38"/>
        <v>4</v>
      </c>
      <c r="L127">
        <f t="shared" ca="1" si="39"/>
        <v>2</v>
      </c>
      <c r="M127">
        <f t="shared" ca="1" si="40"/>
        <v>602090</v>
      </c>
      <c r="N127">
        <f t="shared" ca="1" si="41"/>
        <v>8</v>
      </c>
      <c r="O127" t="str">
        <f t="shared" ca="1" si="42"/>
        <v>banglore</v>
      </c>
      <c r="P127">
        <f t="shared" ca="1" si="48"/>
        <v>1806270</v>
      </c>
      <c r="Q127">
        <f t="shared" ca="1" si="43"/>
        <v>903884.44979801262</v>
      </c>
      <c r="R127">
        <f t="shared" ca="1" si="49"/>
        <v>1173947.790186184</v>
      </c>
      <c r="S127">
        <f t="shared" ca="1" si="44"/>
        <v>796472</v>
      </c>
      <c r="T127">
        <f t="shared" ca="1" si="50"/>
        <v>1119302.6420129703</v>
      </c>
      <c r="U127">
        <f t="shared" ca="1" si="51"/>
        <v>866752.5716364031</v>
      </c>
      <c r="V127">
        <f t="shared" ca="1" si="52"/>
        <v>3846970.361822587</v>
      </c>
      <c r="W127">
        <f t="shared" ca="1" si="53"/>
        <v>2874304.2399841966</v>
      </c>
      <c r="X127">
        <f t="shared" ca="1" si="54"/>
        <v>972666.12183839036</v>
      </c>
      <c r="Y127" s="2"/>
      <c r="Z127" s="7">
        <f ca="1">IF(Table1[[#This Row],[gender]]="men",1,0)</f>
        <v>0</v>
      </c>
      <c r="AA127" s="2">
        <f ca="1">IF(Table1[[#This Row],[gender]]="women",1,0)</f>
        <v>1</v>
      </c>
      <c r="AB127" s="2"/>
      <c r="AC127" s="2"/>
      <c r="AD127" s="8"/>
      <c r="AF127" s="7">
        <f ca="1">IF(Table1[[#This Row],[felid of work]]= "teaching",1,0)</f>
        <v>0</v>
      </c>
      <c r="AG127" s="2">
        <f ca="1">IF(Table1[[#This Row],[felid of work]]="agriculture",1,0)</f>
        <v>0</v>
      </c>
      <c r="AH127" s="12">
        <f ca="1">IF(Table1[[#This Row],[felid of work]]="general work",1,0)</f>
        <v>0</v>
      </c>
      <c r="AI127" s="12">
        <f ca="1">IF(Table1[[#This Row],[felid of work]]="construction",1,0)</f>
        <v>1</v>
      </c>
      <c r="AJ127" s="2">
        <f ca="1">IF(Table1[[#This Row],[felid of work]]="health",1,0)</f>
        <v>0</v>
      </c>
      <c r="AK127" s="2"/>
      <c r="AL127" s="2"/>
      <c r="AM127" s="2"/>
      <c r="AN127" s="2"/>
      <c r="AO127" s="2">
        <f ca="1">IF(Table1[[#This Row],[felid of work]]="it",1,0)</f>
        <v>0</v>
      </c>
      <c r="AP127" s="2"/>
      <c r="AQ127" s="2"/>
      <c r="AR127" s="2"/>
      <c r="AS127" s="2"/>
      <c r="AT127" s="2"/>
      <c r="AU127" s="2"/>
      <c r="AV127" s="8"/>
      <c r="AW127" s="2"/>
      <c r="AX127" s="21">
        <f t="shared" ca="1" si="45"/>
        <v>586973.895093092</v>
      </c>
      <c r="AY127" s="2"/>
      <c r="AZ127" s="7">
        <f ca="1">IF(Table1[[#This Row],[value of the debts]]&gt;$BA$6,1,0)</f>
        <v>1</v>
      </c>
      <c r="BA127" s="2"/>
      <c r="BB127" s="2"/>
      <c r="BC127" s="8"/>
      <c r="BD127" s="24">
        <f ca="1">Table1[[#This Row],[mortage left]]/Table1[[#This Row],[value of house]]</f>
        <v>0.50041491570917562</v>
      </c>
      <c r="BE127" s="2">
        <f t="shared" ca="1" si="46"/>
        <v>0</v>
      </c>
      <c r="BF127" s="2"/>
      <c r="BG127" s="2"/>
      <c r="BH127" s="7">
        <f ca="1">IF(Table1[[#This Row],[area]]="america",Table1[[#This Row],[income]],0)</f>
        <v>0</v>
      </c>
      <c r="BI127" s="2">
        <f ca="1">IF(Table1[[#This Row],[area]]="anathapur",Table1[[#This Row],[income]],0)</f>
        <v>0</v>
      </c>
      <c r="BJ127" s="2">
        <f ca="1">IF(Table1[[#This Row],[area]]="banglore",Table1[[#This Row],[income]],0)</f>
        <v>602090</v>
      </c>
      <c r="BK127" s="2">
        <f ca="1">IF(Table1[[#This Row],[area]]="chennai",Table1[[#This Row],[income]],0)</f>
        <v>0</v>
      </c>
      <c r="BL127" s="2">
        <f ca="1">IF(Table1[[#This Row],[area]]="china",Table1[[#This Row],[income]],0)</f>
        <v>0</v>
      </c>
      <c r="BM127" s="2">
        <f ca="1">IF(Table1[[#This Row],[area]]="eluru",Table1[[#This Row],[income]],0)</f>
        <v>0</v>
      </c>
      <c r="BN127" s="2">
        <f ca="1">IF(Table1[[#This Row],[area]]="hanuman junction",Table1[[#This Row],[income]],0)</f>
        <v>0</v>
      </c>
      <c r="BO127" s="2">
        <f ca="1">IF(Table1[[#This Row],[area]]="hyderabad",Table1[[#This Row],[income]],0)</f>
        <v>0</v>
      </c>
      <c r="BP127" s="2">
        <f ca="1">IF(Table1[[#This Row],[area]]="japan",Table1[[#This Row],[income]],0)</f>
        <v>0</v>
      </c>
      <c r="BQ127" s="2">
        <f ca="1">IF(Table1[[#This Row],[area]]="srikakulam",Table1[[#This Row],[income]],0)</f>
        <v>0</v>
      </c>
      <c r="BR127" s="2">
        <f ca="1">IF(Table1[[#This Row],[area]]="tirupathi",Table1[[#This Row],[income]],0)</f>
        <v>0</v>
      </c>
      <c r="BS127" s="2">
        <f ca="1">IF(Table1[[#This Row],[area]]="vijayawada",Table1[[#This Row],[income]],0)</f>
        <v>0</v>
      </c>
      <c r="BT127" s="8">
        <f ca="1">IF(Table1[[#This Row],[area]]="vizag",Table1[[#This Row],[income]],0)</f>
        <v>0</v>
      </c>
      <c r="BU127" s="2"/>
      <c r="BV127" s="7">
        <f ca="1">IF(Table1[[#This Row],[felid of work]]="teaching",Table1[[#This Row],[income]],0)</f>
        <v>0</v>
      </c>
      <c r="BW127" s="2">
        <f ca="1">IF(Table1[[#This Row],[felid of work]]="construction",Table1[[#This Row],[income]],0)</f>
        <v>602090</v>
      </c>
      <c r="BX127" s="2">
        <f ca="1">IF(Table1[[#This Row],[felid of work]]="general work",Table1[[#This Row],[income]],0)</f>
        <v>0</v>
      </c>
      <c r="BY127" s="2">
        <f ca="1">IF(Table1[[#This Row],[felid of work]]="health",Table1[[#This Row],[income]],0)</f>
        <v>0</v>
      </c>
      <c r="BZ127" s="2">
        <f ca="1">IF(Table1[[#This Row],[felid of work]]="agriculture",Table1[[#This Row],[income]],0)</f>
        <v>0</v>
      </c>
      <c r="CA127" s="8">
        <f ca="1">IF(Table1[[#This Row],[felid of work]]="it",Table1[[#This Row],[income]],0)</f>
        <v>0</v>
      </c>
      <c r="CB127" s="2"/>
      <c r="CC127" s="7">
        <f t="shared" ca="1" si="47"/>
        <v>1</v>
      </c>
      <c r="CD127" s="8"/>
      <c r="CE127" s="2"/>
      <c r="CF127" s="2">
        <f ca="1">IF(Table1[[#This Row],[net worth]]&gt;CG126,Table1[[#This Row],[age]],0)</f>
        <v>45</v>
      </c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4:98">
      <c r="D128">
        <f t="shared" ca="1" si="31"/>
        <v>2</v>
      </c>
      <c r="E128" t="str">
        <f t="shared" ca="1" si="32"/>
        <v>women</v>
      </c>
      <c r="F128">
        <f t="shared" ca="1" si="33"/>
        <v>38</v>
      </c>
      <c r="G128">
        <f t="shared" ca="1" si="34"/>
        <v>2</v>
      </c>
      <c r="H128" t="str">
        <f t="shared" ca="1" si="35"/>
        <v>construction</v>
      </c>
      <c r="I128">
        <f t="shared" ca="1" si="36"/>
        <v>1</v>
      </c>
      <c r="J128" t="str">
        <f t="shared" ca="1" si="37"/>
        <v>highschool</v>
      </c>
      <c r="K128">
        <f t="shared" ca="1" si="38"/>
        <v>1</v>
      </c>
      <c r="L128">
        <f t="shared" ca="1" si="39"/>
        <v>1</v>
      </c>
      <c r="M128">
        <f t="shared" ca="1" si="40"/>
        <v>556321</v>
      </c>
      <c r="N128">
        <f t="shared" ca="1" si="41"/>
        <v>1</v>
      </c>
      <c r="O128" t="str">
        <f t="shared" ca="1" si="42"/>
        <v>eluru</v>
      </c>
      <c r="P128">
        <f t="shared" ca="1" si="48"/>
        <v>2225284</v>
      </c>
      <c r="Q128">
        <f t="shared" ca="1" si="43"/>
        <v>558225.73176973104</v>
      </c>
      <c r="R128">
        <f t="shared" ca="1" si="49"/>
        <v>453656.82774851733</v>
      </c>
      <c r="S128">
        <f t="shared" ca="1" si="44"/>
        <v>24449</v>
      </c>
      <c r="T128">
        <f t="shared" ca="1" si="50"/>
        <v>1039670.6725569604</v>
      </c>
      <c r="U128">
        <f t="shared" ca="1" si="51"/>
        <v>654056.72616525437</v>
      </c>
      <c r="V128">
        <f t="shared" ca="1" si="52"/>
        <v>3332997.5539137721</v>
      </c>
      <c r="W128">
        <f t="shared" ca="1" si="53"/>
        <v>1036331.5595182483</v>
      </c>
      <c r="X128">
        <f t="shared" ca="1" si="54"/>
        <v>2296665.9943955238</v>
      </c>
      <c r="Y128" s="2"/>
      <c r="Z128" s="7">
        <f ca="1">IF(Table1[[#This Row],[gender]]="men",1,0)</f>
        <v>0</v>
      </c>
      <c r="AA128" s="2">
        <f ca="1">IF(Table1[[#This Row],[gender]]="women",1,0)</f>
        <v>1</v>
      </c>
      <c r="AB128" s="2"/>
      <c r="AC128" s="2"/>
      <c r="AD128" s="8"/>
      <c r="AF128" s="7">
        <f ca="1">IF(Table1[[#This Row],[felid of work]]= "teaching",1,0)</f>
        <v>0</v>
      </c>
      <c r="AG128" s="2">
        <f ca="1">IF(Table1[[#This Row],[felid of work]]="agriculture",1,0)</f>
        <v>0</v>
      </c>
      <c r="AH128" s="12">
        <f ca="1">IF(Table1[[#This Row],[felid of work]]="general work",1,0)</f>
        <v>0</v>
      </c>
      <c r="AI128" s="12">
        <f ca="1">IF(Table1[[#This Row],[felid of work]]="construction",1,0)</f>
        <v>1</v>
      </c>
      <c r="AJ128" s="2">
        <f ca="1">IF(Table1[[#This Row],[felid of work]]="health",1,0)</f>
        <v>0</v>
      </c>
      <c r="AK128" s="2"/>
      <c r="AL128" s="2"/>
      <c r="AM128" s="2"/>
      <c r="AN128" s="2"/>
      <c r="AO128" s="2">
        <f ca="1">IF(Table1[[#This Row],[felid of work]]="it",1,0)</f>
        <v>0</v>
      </c>
      <c r="AP128" s="2"/>
      <c r="AQ128" s="2"/>
      <c r="AR128" s="2"/>
      <c r="AS128" s="2"/>
      <c r="AT128" s="2"/>
      <c r="AU128" s="2"/>
      <c r="AV128" s="8"/>
      <c r="AW128" s="2"/>
      <c r="AX128" s="21">
        <f t="shared" ca="1" si="45"/>
        <v>453656.82774851733</v>
      </c>
      <c r="AY128" s="2"/>
      <c r="AZ128" s="7">
        <f ca="1">IF(Table1[[#This Row],[value of the debts]]&gt;$BA$6,1,0)</f>
        <v>1</v>
      </c>
      <c r="BA128" s="2"/>
      <c r="BB128" s="2"/>
      <c r="BC128" s="8"/>
      <c r="BD128" s="24">
        <f ca="1">Table1[[#This Row],[mortage left]]/Table1[[#This Row],[value of house]]</f>
        <v>0.25085594996851235</v>
      </c>
      <c r="BE128" s="2">
        <f t="shared" ca="1" si="46"/>
        <v>1</v>
      </c>
      <c r="BF128" s="2"/>
      <c r="BG128" s="2"/>
      <c r="BH128" s="7">
        <f ca="1">IF(Table1[[#This Row],[area]]="america",Table1[[#This Row],[income]],0)</f>
        <v>0</v>
      </c>
      <c r="BI128" s="2">
        <f ca="1">IF(Table1[[#This Row],[area]]="anathapur",Table1[[#This Row],[income]],0)</f>
        <v>0</v>
      </c>
      <c r="BJ128" s="2">
        <f ca="1">IF(Table1[[#This Row],[area]]="banglore",Table1[[#This Row],[income]],0)</f>
        <v>0</v>
      </c>
      <c r="BK128" s="2">
        <f ca="1">IF(Table1[[#This Row],[area]]="chennai",Table1[[#This Row],[income]],0)</f>
        <v>0</v>
      </c>
      <c r="BL128" s="2">
        <f ca="1">IF(Table1[[#This Row],[area]]="china",Table1[[#This Row],[income]],0)</f>
        <v>0</v>
      </c>
      <c r="BM128" s="2">
        <f ca="1">IF(Table1[[#This Row],[area]]="eluru",Table1[[#This Row],[income]],0)</f>
        <v>556321</v>
      </c>
      <c r="BN128" s="2">
        <f ca="1">IF(Table1[[#This Row],[area]]="hanuman junction",Table1[[#This Row],[income]],0)</f>
        <v>0</v>
      </c>
      <c r="BO128" s="2">
        <f ca="1">IF(Table1[[#This Row],[area]]="hyderabad",Table1[[#This Row],[income]],0)</f>
        <v>0</v>
      </c>
      <c r="BP128" s="2">
        <f ca="1">IF(Table1[[#This Row],[area]]="japan",Table1[[#This Row],[income]],0)</f>
        <v>0</v>
      </c>
      <c r="BQ128" s="2">
        <f ca="1">IF(Table1[[#This Row],[area]]="srikakulam",Table1[[#This Row],[income]],0)</f>
        <v>0</v>
      </c>
      <c r="BR128" s="2">
        <f ca="1">IF(Table1[[#This Row],[area]]="tirupathi",Table1[[#This Row],[income]],0)</f>
        <v>0</v>
      </c>
      <c r="BS128" s="2">
        <f ca="1">IF(Table1[[#This Row],[area]]="vijayawada",Table1[[#This Row],[income]],0)</f>
        <v>0</v>
      </c>
      <c r="BT128" s="8">
        <f ca="1">IF(Table1[[#This Row],[area]]="vizag",Table1[[#This Row],[income]],0)</f>
        <v>0</v>
      </c>
      <c r="BU128" s="2"/>
      <c r="BV128" s="7">
        <f ca="1">IF(Table1[[#This Row],[felid of work]]="teaching",Table1[[#This Row],[income]],0)</f>
        <v>0</v>
      </c>
      <c r="BW128" s="2">
        <f ca="1">IF(Table1[[#This Row],[felid of work]]="construction",Table1[[#This Row],[income]],0)</f>
        <v>556321</v>
      </c>
      <c r="BX128" s="2">
        <f ca="1">IF(Table1[[#This Row],[felid of work]]="general work",Table1[[#This Row],[income]],0)</f>
        <v>0</v>
      </c>
      <c r="BY128" s="2">
        <f ca="1">IF(Table1[[#This Row],[felid of work]]="health",Table1[[#This Row],[income]],0)</f>
        <v>0</v>
      </c>
      <c r="BZ128" s="2">
        <f ca="1">IF(Table1[[#This Row],[felid of work]]="agriculture",Table1[[#This Row],[income]],0)</f>
        <v>0</v>
      </c>
      <c r="CA128" s="8">
        <f ca="1">IF(Table1[[#This Row],[felid of work]]="it",Table1[[#This Row],[income]],0)</f>
        <v>0</v>
      </c>
      <c r="CB128" s="2"/>
      <c r="CC128" s="7">
        <f t="shared" ca="1" si="47"/>
        <v>1</v>
      </c>
      <c r="CD128" s="8"/>
      <c r="CE128" s="2"/>
      <c r="CF128" s="2">
        <f ca="1">IF(Table1[[#This Row],[net worth]]&gt;CG127,Table1[[#This Row],[age]],0)</f>
        <v>38</v>
      </c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4:98">
      <c r="D129">
        <f t="shared" ca="1" si="31"/>
        <v>1</v>
      </c>
      <c r="E129" t="str">
        <f t="shared" ca="1" si="32"/>
        <v>men</v>
      </c>
      <c r="F129">
        <f t="shared" ca="1" si="33"/>
        <v>32</v>
      </c>
      <c r="G129">
        <f t="shared" ca="1" si="34"/>
        <v>3</v>
      </c>
      <c r="H129" t="str">
        <f t="shared" ca="1" si="35"/>
        <v>teaching</v>
      </c>
      <c r="I129">
        <f t="shared" ca="1" si="36"/>
        <v>2</v>
      </c>
      <c r="J129" t="str">
        <f t="shared" ca="1" si="37"/>
        <v>college</v>
      </c>
      <c r="K129">
        <f t="shared" ca="1" si="38"/>
        <v>2</v>
      </c>
      <c r="L129">
        <f t="shared" ca="1" si="39"/>
        <v>1</v>
      </c>
      <c r="M129">
        <f t="shared" ca="1" si="40"/>
        <v>481322</v>
      </c>
      <c r="N129">
        <f t="shared" ca="1" si="41"/>
        <v>5</v>
      </c>
      <c r="O129" t="str">
        <f t="shared" ca="1" si="42"/>
        <v>srikakulam</v>
      </c>
      <c r="P129">
        <f t="shared" ca="1" si="48"/>
        <v>1925288</v>
      </c>
      <c r="Q129">
        <f t="shared" ca="1" si="43"/>
        <v>534259.99570872693</v>
      </c>
      <c r="R129">
        <f t="shared" ca="1" si="49"/>
        <v>25497.88961810316</v>
      </c>
      <c r="S129">
        <f t="shared" ca="1" si="44"/>
        <v>24146</v>
      </c>
      <c r="T129">
        <f t="shared" ca="1" si="50"/>
        <v>31759.839306642683</v>
      </c>
      <c r="U129">
        <f t="shared" ca="1" si="51"/>
        <v>689877.77158514387</v>
      </c>
      <c r="V129">
        <f t="shared" ca="1" si="52"/>
        <v>2640663.661203247</v>
      </c>
      <c r="W129">
        <f t="shared" ca="1" si="53"/>
        <v>583903.88532683009</v>
      </c>
      <c r="X129">
        <f t="shared" ca="1" si="54"/>
        <v>2056759.7758764168</v>
      </c>
      <c r="Y129" s="2"/>
      <c r="Z129" s="7">
        <f ca="1">IF(Table1[[#This Row],[gender]]="men",1,0)</f>
        <v>1</v>
      </c>
      <c r="AA129" s="2">
        <f ca="1">IF(Table1[[#This Row],[gender]]="women",1,0)</f>
        <v>0</v>
      </c>
      <c r="AB129" s="2"/>
      <c r="AC129" s="2"/>
      <c r="AD129" s="8"/>
      <c r="AF129" s="7">
        <f ca="1">IF(Table1[[#This Row],[felid of work]]= "teaching",1,0)</f>
        <v>1</v>
      </c>
      <c r="AG129" s="2">
        <f ca="1">IF(Table1[[#This Row],[felid of work]]="agriculture",1,0)</f>
        <v>0</v>
      </c>
      <c r="AH129" s="12">
        <f ca="1">IF(Table1[[#This Row],[felid of work]]="general work",1,0)</f>
        <v>0</v>
      </c>
      <c r="AI129" s="12">
        <f ca="1">IF(Table1[[#This Row],[felid of work]]="construction",1,0)</f>
        <v>0</v>
      </c>
      <c r="AJ129" s="2">
        <f ca="1">IF(Table1[[#This Row],[felid of work]]="health",1,0)</f>
        <v>0</v>
      </c>
      <c r="AK129" s="2"/>
      <c r="AL129" s="2"/>
      <c r="AM129" s="2"/>
      <c r="AN129" s="2"/>
      <c r="AO129" s="2">
        <f ca="1">IF(Table1[[#This Row],[felid of work]]="it",1,0)</f>
        <v>0</v>
      </c>
      <c r="AP129" s="2"/>
      <c r="AQ129" s="2"/>
      <c r="AR129" s="2"/>
      <c r="AS129" s="2"/>
      <c r="AT129" s="2"/>
      <c r="AU129" s="2"/>
      <c r="AV129" s="8"/>
      <c r="AW129" s="2"/>
      <c r="AX129" s="21">
        <f t="shared" ca="1" si="45"/>
        <v>25497.88961810316</v>
      </c>
      <c r="AY129" s="2"/>
      <c r="AZ129" s="7">
        <f ca="1">IF(Table1[[#This Row],[value of the debts]]&gt;$BA$6,1,0)</f>
        <v>1</v>
      </c>
      <c r="BA129" s="2"/>
      <c r="BB129" s="2"/>
      <c r="BC129" s="8"/>
      <c r="BD129" s="24">
        <f ca="1">Table1[[#This Row],[mortage left]]/Table1[[#This Row],[value of house]]</f>
        <v>0.27749614380223991</v>
      </c>
      <c r="BE129" s="2">
        <f t="shared" ca="1" si="46"/>
        <v>1</v>
      </c>
      <c r="BF129" s="2"/>
      <c r="BG129" s="2"/>
      <c r="BH129" s="7">
        <f ca="1">IF(Table1[[#This Row],[area]]="america",Table1[[#This Row],[income]],0)</f>
        <v>0</v>
      </c>
      <c r="BI129" s="2">
        <f ca="1">IF(Table1[[#This Row],[area]]="anathapur",Table1[[#This Row],[income]],0)</f>
        <v>0</v>
      </c>
      <c r="BJ129" s="2">
        <f ca="1">IF(Table1[[#This Row],[area]]="banglore",Table1[[#This Row],[income]],0)</f>
        <v>0</v>
      </c>
      <c r="BK129" s="2">
        <f ca="1">IF(Table1[[#This Row],[area]]="chennai",Table1[[#This Row],[income]],0)</f>
        <v>0</v>
      </c>
      <c r="BL129" s="2">
        <f ca="1">IF(Table1[[#This Row],[area]]="china",Table1[[#This Row],[income]],0)</f>
        <v>0</v>
      </c>
      <c r="BM129" s="2">
        <f ca="1">IF(Table1[[#This Row],[area]]="eluru",Table1[[#This Row],[income]],0)</f>
        <v>0</v>
      </c>
      <c r="BN129" s="2">
        <f ca="1">IF(Table1[[#This Row],[area]]="hanuman junction",Table1[[#This Row],[income]],0)</f>
        <v>0</v>
      </c>
      <c r="BO129" s="2">
        <f ca="1">IF(Table1[[#This Row],[area]]="hyderabad",Table1[[#This Row],[income]],0)</f>
        <v>0</v>
      </c>
      <c r="BP129" s="2">
        <f ca="1">IF(Table1[[#This Row],[area]]="japan",Table1[[#This Row],[income]],0)</f>
        <v>0</v>
      </c>
      <c r="BQ129" s="2">
        <f ca="1">IF(Table1[[#This Row],[area]]="srikakulam",Table1[[#This Row],[income]],0)</f>
        <v>481322</v>
      </c>
      <c r="BR129" s="2">
        <f ca="1">IF(Table1[[#This Row],[area]]="tirupathi",Table1[[#This Row],[income]],0)</f>
        <v>0</v>
      </c>
      <c r="BS129" s="2">
        <f ca="1">IF(Table1[[#This Row],[area]]="vijayawada",Table1[[#This Row],[income]],0)</f>
        <v>0</v>
      </c>
      <c r="BT129" s="8">
        <f ca="1">IF(Table1[[#This Row],[area]]="vizag",Table1[[#This Row],[income]],0)</f>
        <v>0</v>
      </c>
      <c r="BU129" s="2"/>
      <c r="BV129" s="7">
        <f ca="1">IF(Table1[[#This Row],[felid of work]]="teaching",Table1[[#This Row],[income]],0)</f>
        <v>481322</v>
      </c>
      <c r="BW129" s="2">
        <f ca="1">IF(Table1[[#This Row],[felid of work]]="construction",Table1[[#This Row],[income]],0)</f>
        <v>0</v>
      </c>
      <c r="BX129" s="2">
        <f ca="1">IF(Table1[[#This Row],[felid of work]]="general work",Table1[[#This Row],[income]],0)</f>
        <v>0</v>
      </c>
      <c r="BY129" s="2">
        <f ca="1">IF(Table1[[#This Row],[felid of work]]="health",Table1[[#This Row],[income]],0)</f>
        <v>0</v>
      </c>
      <c r="BZ129" s="2">
        <f ca="1">IF(Table1[[#This Row],[felid of work]]="agriculture",Table1[[#This Row],[income]],0)</f>
        <v>0</v>
      </c>
      <c r="CA129" s="8">
        <f ca="1">IF(Table1[[#This Row],[felid of work]]="it",Table1[[#This Row],[income]],0)</f>
        <v>0</v>
      </c>
      <c r="CB129" s="2"/>
      <c r="CC129" s="7">
        <f t="shared" ca="1" si="47"/>
        <v>1</v>
      </c>
      <c r="CD129" s="8"/>
      <c r="CE129" s="2"/>
      <c r="CF129" s="2">
        <f ca="1">IF(Table1[[#This Row],[net worth]]&gt;CG128,Table1[[#This Row],[age]],0)</f>
        <v>32</v>
      </c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4:98">
      <c r="D130">
        <f t="shared" ca="1" si="31"/>
        <v>1</v>
      </c>
      <c r="E130" t="str">
        <f t="shared" ca="1" si="32"/>
        <v>men</v>
      </c>
      <c r="F130">
        <f t="shared" ca="1" si="33"/>
        <v>33</v>
      </c>
      <c r="G130">
        <f t="shared" ca="1" si="34"/>
        <v>2</v>
      </c>
      <c r="H130" t="str">
        <f t="shared" ca="1" si="35"/>
        <v>construction</v>
      </c>
      <c r="I130">
        <f t="shared" ca="1" si="36"/>
        <v>1</v>
      </c>
      <c r="J130" t="str">
        <f t="shared" ca="1" si="37"/>
        <v>highschool</v>
      </c>
      <c r="K130">
        <f t="shared" ca="1" si="38"/>
        <v>1</v>
      </c>
      <c r="L130">
        <f t="shared" ca="1" si="39"/>
        <v>2</v>
      </c>
      <c r="M130">
        <f t="shared" ca="1" si="40"/>
        <v>908011</v>
      </c>
      <c r="N130">
        <f t="shared" ca="1" si="41"/>
        <v>7</v>
      </c>
      <c r="O130" t="str">
        <f t="shared" ca="1" si="42"/>
        <v>anathapur</v>
      </c>
      <c r="P130">
        <f t="shared" ca="1" si="48"/>
        <v>4540055</v>
      </c>
      <c r="Q130">
        <f t="shared" ca="1" si="43"/>
        <v>455631.33988658804</v>
      </c>
      <c r="R130">
        <f t="shared" ca="1" si="49"/>
        <v>1280691.9892006256</v>
      </c>
      <c r="S130">
        <f t="shared" ca="1" si="44"/>
        <v>1225879</v>
      </c>
      <c r="T130">
        <f t="shared" ca="1" si="50"/>
        <v>1652135.8518432549</v>
      </c>
      <c r="U130">
        <f t="shared" ca="1" si="51"/>
        <v>871087.12492180546</v>
      </c>
      <c r="V130">
        <f t="shared" ca="1" si="52"/>
        <v>6691834.1141224308</v>
      </c>
      <c r="W130">
        <f t="shared" ca="1" si="53"/>
        <v>2962202.3290872136</v>
      </c>
      <c r="X130">
        <f t="shared" ca="1" si="54"/>
        <v>3729631.7850352172</v>
      </c>
      <c r="Y130" s="2"/>
      <c r="Z130" s="7">
        <f ca="1">IF(Table1[[#This Row],[gender]]="men",1,0)</f>
        <v>1</v>
      </c>
      <c r="AA130" s="2">
        <f ca="1">IF(Table1[[#This Row],[gender]]="women",1,0)</f>
        <v>0</v>
      </c>
      <c r="AB130" s="2"/>
      <c r="AC130" s="2"/>
      <c r="AD130" s="8"/>
      <c r="AF130" s="7">
        <f ca="1">IF(Table1[[#This Row],[felid of work]]= "teaching",1,0)</f>
        <v>0</v>
      </c>
      <c r="AG130" s="2">
        <f ca="1">IF(Table1[[#This Row],[felid of work]]="agriculture",1,0)</f>
        <v>0</v>
      </c>
      <c r="AH130" s="12">
        <f ca="1">IF(Table1[[#This Row],[felid of work]]="general work",1,0)</f>
        <v>0</v>
      </c>
      <c r="AI130" s="12">
        <f ca="1">IF(Table1[[#This Row],[felid of work]]="construction",1,0)</f>
        <v>1</v>
      </c>
      <c r="AJ130" s="2">
        <f ca="1">IF(Table1[[#This Row],[felid of work]]="health",1,0)</f>
        <v>0</v>
      </c>
      <c r="AK130" s="2"/>
      <c r="AL130" s="2"/>
      <c r="AM130" s="2"/>
      <c r="AN130" s="2"/>
      <c r="AO130" s="2">
        <f ca="1">IF(Table1[[#This Row],[felid of work]]="it",1,0)</f>
        <v>0</v>
      </c>
      <c r="AP130" s="2"/>
      <c r="AQ130" s="2"/>
      <c r="AR130" s="2"/>
      <c r="AS130" s="2"/>
      <c r="AT130" s="2"/>
      <c r="AU130" s="2"/>
      <c r="AV130" s="8"/>
      <c r="AW130" s="2"/>
      <c r="AX130" s="21">
        <f t="shared" ca="1" si="45"/>
        <v>640345.99460031278</v>
      </c>
      <c r="AY130" s="2"/>
      <c r="AZ130" s="7">
        <f ca="1">IF(Table1[[#This Row],[value of the debts]]&gt;$BA$6,1,0)</f>
        <v>1</v>
      </c>
      <c r="BA130" s="2"/>
      <c r="BB130" s="2"/>
      <c r="BC130" s="8"/>
      <c r="BD130" s="24">
        <f ca="1">Table1[[#This Row],[mortage left]]/Table1[[#This Row],[value of house]]</f>
        <v>0.10035811017412521</v>
      </c>
      <c r="BE130" s="2">
        <f t="shared" ca="1" si="46"/>
        <v>1</v>
      </c>
      <c r="BF130" s="2"/>
      <c r="BG130" s="2"/>
      <c r="BH130" s="7">
        <f ca="1">IF(Table1[[#This Row],[area]]="america",Table1[[#This Row],[income]],0)</f>
        <v>0</v>
      </c>
      <c r="BI130" s="2">
        <f ca="1">IF(Table1[[#This Row],[area]]="anathapur",Table1[[#This Row],[income]],0)</f>
        <v>908011</v>
      </c>
      <c r="BJ130" s="2">
        <f ca="1">IF(Table1[[#This Row],[area]]="banglore",Table1[[#This Row],[income]],0)</f>
        <v>0</v>
      </c>
      <c r="BK130" s="2">
        <f ca="1">IF(Table1[[#This Row],[area]]="chennai",Table1[[#This Row],[income]],0)</f>
        <v>0</v>
      </c>
      <c r="BL130" s="2">
        <f ca="1">IF(Table1[[#This Row],[area]]="china",Table1[[#This Row],[income]],0)</f>
        <v>0</v>
      </c>
      <c r="BM130" s="2">
        <f ca="1">IF(Table1[[#This Row],[area]]="eluru",Table1[[#This Row],[income]],0)</f>
        <v>0</v>
      </c>
      <c r="BN130" s="2">
        <f ca="1">IF(Table1[[#This Row],[area]]="hanuman junction",Table1[[#This Row],[income]],0)</f>
        <v>0</v>
      </c>
      <c r="BO130" s="2">
        <f ca="1">IF(Table1[[#This Row],[area]]="hyderabad",Table1[[#This Row],[income]],0)</f>
        <v>0</v>
      </c>
      <c r="BP130" s="2">
        <f ca="1">IF(Table1[[#This Row],[area]]="japan",Table1[[#This Row],[income]],0)</f>
        <v>0</v>
      </c>
      <c r="BQ130" s="2">
        <f ca="1">IF(Table1[[#This Row],[area]]="srikakulam",Table1[[#This Row],[income]],0)</f>
        <v>0</v>
      </c>
      <c r="BR130" s="2">
        <f ca="1">IF(Table1[[#This Row],[area]]="tirupathi",Table1[[#This Row],[income]],0)</f>
        <v>0</v>
      </c>
      <c r="BS130" s="2">
        <f ca="1">IF(Table1[[#This Row],[area]]="vijayawada",Table1[[#This Row],[income]],0)</f>
        <v>0</v>
      </c>
      <c r="BT130" s="8">
        <f ca="1">IF(Table1[[#This Row],[area]]="vizag",Table1[[#This Row],[income]],0)</f>
        <v>0</v>
      </c>
      <c r="BU130" s="2"/>
      <c r="BV130" s="7">
        <f ca="1">IF(Table1[[#This Row],[felid of work]]="teaching",Table1[[#This Row],[income]],0)</f>
        <v>0</v>
      </c>
      <c r="BW130" s="2">
        <f ca="1">IF(Table1[[#This Row],[felid of work]]="construction",Table1[[#This Row],[income]],0)</f>
        <v>908011</v>
      </c>
      <c r="BX130" s="2">
        <f ca="1">IF(Table1[[#This Row],[felid of work]]="general work",Table1[[#This Row],[income]],0)</f>
        <v>0</v>
      </c>
      <c r="BY130" s="2">
        <f ca="1">IF(Table1[[#This Row],[felid of work]]="health",Table1[[#This Row],[income]],0)</f>
        <v>0</v>
      </c>
      <c r="BZ130" s="2">
        <f ca="1">IF(Table1[[#This Row],[felid of work]]="agriculture",Table1[[#This Row],[income]],0)</f>
        <v>0</v>
      </c>
      <c r="CA130" s="8">
        <f ca="1">IF(Table1[[#This Row],[felid of work]]="it",Table1[[#This Row],[income]],0)</f>
        <v>0</v>
      </c>
      <c r="CB130" s="2"/>
      <c r="CC130" s="7">
        <f t="shared" ca="1" si="47"/>
        <v>1</v>
      </c>
      <c r="CD130" s="8"/>
      <c r="CE130" s="2"/>
      <c r="CF130" s="2">
        <f ca="1">IF(Table1[[#This Row],[net worth]]&gt;CG129,Table1[[#This Row],[age]],0)</f>
        <v>33</v>
      </c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4:98">
      <c r="D131">
        <f t="shared" ca="1" si="31"/>
        <v>1</v>
      </c>
      <c r="E131" t="str">
        <f t="shared" ca="1" si="32"/>
        <v>men</v>
      </c>
      <c r="F131">
        <f t="shared" ca="1" si="33"/>
        <v>30</v>
      </c>
      <c r="G131">
        <f t="shared" ca="1" si="34"/>
        <v>3</v>
      </c>
      <c r="H131" t="str">
        <f t="shared" ca="1" si="35"/>
        <v>teaching</v>
      </c>
      <c r="I131">
        <f t="shared" ca="1" si="36"/>
        <v>3</v>
      </c>
      <c r="J131" t="str">
        <f t="shared" ca="1" si="37"/>
        <v>university</v>
      </c>
      <c r="K131">
        <f t="shared" ca="1" si="38"/>
        <v>3</v>
      </c>
      <c r="L131">
        <f t="shared" ca="1" si="39"/>
        <v>1</v>
      </c>
      <c r="M131">
        <f t="shared" ca="1" si="40"/>
        <v>663942</v>
      </c>
      <c r="N131">
        <f t="shared" ca="1" si="41"/>
        <v>8</v>
      </c>
      <c r="O131" t="str">
        <f t="shared" ca="1" si="42"/>
        <v>banglore</v>
      </c>
      <c r="P131">
        <f t="shared" ca="1" si="48"/>
        <v>3983652</v>
      </c>
      <c r="Q131">
        <f t="shared" ca="1" si="43"/>
        <v>2872573.3277275967</v>
      </c>
      <c r="R131">
        <f t="shared" ca="1" si="49"/>
        <v>374951.16246671672</v>
      </c>
      <c r="S131">
        <f t="shared" ca="1" si="44"/>
        <v>164022</v>
      </c>
      <c r="T131">
        <f t="shared" ca="1" si="50"/>
        <v>1035696.4899080322</v>
      </c>
      <c r="U131">
        <f t="shared" ca="1" si="51"/>
        <v>625705.72087886068</v>
      </c>
      <c r="V131">
        <f t="shared" ca="1" si="52"/>
        <v>4984308.8833455779</v>
      </c>
      <c r="W131">
        <f t="shared" ca="1" si="53"/>
        <v>3411546.4901943132</v>
      </c>
      <c r="X131">
        <f t="shared" ca="1" si="54"/>
        <v>1572762.3931512646</v>
      </c>
      <c r="Y131" s="2"/>
      <c r="Z131" s="7">
        <f ca="1">IF(Table1[[#This Row],[gender]]="men",1,0)</f>
        <v>1</v>
      </c>
      <c r="AA131" s="2">
        <f ca="1">IF(Table1[[#This Row],[gender]]="women",1,0)</f>
        <v>0</v>
      </c>
      <c r="AB131" s="2"/>
      <c r="AC131" s="2"/>
      <c r="AD131" s="8"/>
      <c r="AF131" s="7">
        <f ca="1">IF(Table1[[#This Row],[felid of work]]= "teaching",1,0)</f>
        <v>1</v>
      </c>
      <c r="AG131" s="2">
        <f ca="1">IF(Table1[[#This Row],[felid of work]]="agriculture",1,0)</f>
        <v>0</v>
      </c>
      <c r="AH131" s="12">
        <f ca="1">IF(Table1[[#This Row],[felid of work]]="general work",1,0)</f>
        <v>0</v>
      </c>
      <c r="AI131" s="12">
        <f ca="1">IF(Table1[[#This Row],[felid of work]]="construction",1,0)</f>
        <v>0</v>
      </c>
      <c r="AJ131" s="2">
        <f ca="1">IF(Table1[[#This Row],[felid of work]]="health",1,0)</f>
        <v>0</v>
      </c>
      <c r="AK131" s="2"/>
      <c r="AL131" s="2"/>
      <c r="AM131" s="2"/>
      <c r="AN131" s="2"/>
      <c r="AO131" s="2">
        <f ca="1">IF(Table1[[#This Row],[felid of work]]="it",1,0)</f>
        <v>0</v>
      </c>
      <c r="AP131" s="2"/>
      <c r="AQ131" s="2"/>
      <c r="AR131" s="2"/>
      <c r="AS131" s="2"/>
      <c r="AT131" s="2"/>
      <c r="AU131" s="2"/>
      <c r="AV131" s="8"/>
      <c r="AW131" s="2"/>
      <c r="AX131" s="21">
        <f t="shared" ca="1" si="45"/>
        <v>374951.16246671672</v>
      </c>
      <c r="AY131" s="2"/>
      <c r="AZ131" s="7">
        <f ca="1">IF(Table1[[#This Row],[value of the debts]]&gt;$BA$6,1,0)</f>
        <v>1</v>
      </c>
      <c r="BA131" s="2"/>
      <c r="BB131" s="2"/>
      <c r="BC131" s="8"/>
      <c r="BD131" s="24">
        <f ca="1">Table1[[#This Row],[mortage left]]/Table1[[#This Row],[value of house]]</f>
        <v>0.7210904285132328</v>
      </c>
      <c r="BE131" s="2">
        <f t="shared" ca="1" si="46"/>
        <v>0</v>
      </c>
      <c r="BF131" s="2"/>
      <c r="BG131" s="2"/>
      <c r="BH131" s="7">
        <f ca="1">IF(Table1[[#This Row],[area]]="america",Table1[[#This Row],[income]],0)</f>
        <v>0</v>
      </c>
      <c r="BI131" s="2">
        <f ca="1">IF(Table1[[#This Row],[area]]="anathapur",Table1[[#This Row],[income]],0)</f>
        <v>0</v>
      </c>
      <c r="BJ131" s="2">
        <f ca="1">IF(Table1[[#This Row],[area]]="banglore",Table1[[#This Row],[income]],0)</f>
        <v>663942</v>
      </c>
      <c r="BK131" s="2">
        <f ca="1">IF(Table1[[#This Row],[area]]="chennai",Table1[[#This Row],[income]],0)</f>
        <v>0</v>
      </c>
      <c r="BL131" s="2">
        <f ca="1">IF(Table1[[#This Row],[area]]="china",Table1[[#This Row],[income]],0)</f>
        <v>0</v>
      </c>
      <c r="BM131" s="2">
        <f ca="1">IF(Table1[[#This Row],[area]]="eluru",Table1[[#This Row],[income]],0)</f>
        <v>0</v>
      </c>
      <c r="BN131" s="2">
        <f ca="1">IF(Table1[[#This Row],[area]]="hanuman junction",Table1[[#This Row],[income]],0)</f>
        <v>0</v>
      </c>
      <c r="BO131" s="2">
        <f ca="1">IF(Table1[[#This Row],[area]]="hyderabad",Table1[[#This Row],[income]],0)</f>
        <v>0</v>
      </c>
      <c r="BP131" s="2">
        <f ca="1">IF(Table1[[#This Row],[area]]="japan",Table1[[#This Row],[income]],0)</f>
        <v>0</v>
      </c>
      <c r="BQ131" s="2">
        <f ca="1">IF(Table1[[#This Row],[area]]="srikakulam",Table1[[#This Row],[income]],0)</f>
        <v>0</v>
      </c>
      <c r="BR131" s="2">
        <f ca="1">IF(Table1[[#This Row],[area]]="tirupathi",Table1[[#This Row],[income]],0)</f>
        <v>0</v>
      </c>
      <c r="BS131" s="2">
        <f ca="1">IF(Table1[[#This Row],[area]]="vijayawada",Table1[[#This Row],[income]],0)</f>
        <v>0</v>
      </c>
      <c r="BT131" s="8">
        <f ca="1">IF(Table1[[#This Row],[area]]="vizag",Table1[[#This Row],[income]],0)</f>
        <v>0</v>
      </c>
      <c r="BU131" s="2"/>
      <c r="BV131" s="7">
        <f ca="1">IF(Table1[[#This Row],[felid of work]]="teaching",Table1[[#This Row],[income]],0)</f>
        <v>663942</v>
      </c>
      <c r="BW131" s="2">
        <f ca="1">IF(Table1[[#This Row],[felid of work]]="construction",Table1[[#This Row],[income]],0)</f>
        <v>0</v>
      </c>
      <c r="BX131" s="2">
        <f ca="1">IF(Table1[[#This Row],[felid of work]]="general work",Table1[[#This Row],[income]],0)</f>
        <v>0</v>
      </c>
      <c r="BY131" s="2">
        <f ca="1">IF(Table1[[#This Row],[felid of work]]="health",Table1[[#This Row],[income]],0)</f>
        <v>0</v>
      </c>
      <c r="BZ131" s="2">
        <f ca="1">IF(Table1[[#This Row],[felid of work]]="agriculture",Table1[[#This Row],[income]],0)</f>
        <v>0</v>
      </c>
      <c r="CA131" s="8">
        <f ca="1">IF(Table1[[#This Row],[felid of work]]="it",Table1[[#This Row],[income]],0)</f>
        <v>0</v>
      </c>
      <c r="CB131" s="2"/>
      <c r="CC131" s="7">
        <f t="shared" ca="1" si="47"/>
        <v>1</v>
      </c>
      <c r="CD131" s="8"/>
      <c r="CE131" s="2"/>
      <c r="CF131" s="2">
        <f ca="1">IF(Table1[[#This Row],[net worth]]&gt;CG130,Table1[[#This Row],[age]],0)</f>
        <v>30</v>
      </c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4:98">
      <c r="D132">
        <f t="shared" ca="1" si="31"/>
        <v>1</v>
      </c>
      <c r="E132" t="str">
        <f t="shared" ca="1" si="32"/>
        <v>men</v>
      </c>
      <c r="F132">
        <f t="shared" ca="1" si="33"/>
        <v>42</v>
      </c>
      <c r="G132">
        <f t="shared" ca="1" si="34"/>
        <v>1</v>
      </c>
      <c r="H132" t="str">
        <f t="shared" ca="1" si="35"/>
        <v>health</v>
      </c>
      <c r="I132">
        <f t="shared" ca="1" si="36"/>
        <v>6</v>
      </c>
      <c r="J132" t="str">
        <f t="shared" ca="1" si="37"/>
        <v>other</v>
      </c>
      <c r="K132">
        <f t="shared" ca="1" si="38"/>
        <v>1</v>
      </c>
      <c r="L132">
        <f t="shared" ca="1" si="39"/>
        <v>1</v>
      </c>
      <c r="M132">
        <f t="shared" ca="1" si="40"/>
        <v>769960</v>
      </c>
      <c r="N132">
        <f t="shared" ca="1" si="41"/>
        <v>11</v>
      </c>
      <c r="O132" t="str">
        <f t="shared" ca="1" si="42"/>
        <v>america</v>
      </c>
      <c r="P132">
        <f t="shared" ca="1" si="48"/>
        <v>3849800</v>
      </c>
      <c r="Q132">
        <f t="shared" ca="1" si="43"/>
        <v>3509378.4025764647</v>
      </c>
      <c r="R132">
        <f t="shared" ca="1" si="49"/>
        <v>203341.62472501042</v>
      </c>
      <c r="S132">
        <f t="shared" ca="1" si="44"/>
        <v>52612</v>
      </c>
      <c r="T132">
        <f t="shared" ca="1" si="50"/>
        <v>818103.9025423791</v>
      </c>
      <c r="U132">
        <f t="shared" ca="1" si="51"/>
        <v>880351.52557709988</v>
      </c>
      <c r="V132">
        <f t="shared" ca="1" si="52"/>
        <v>4933493.1503021102</v>
      </c>
      <c r="W132">
        <f t="shared" ca="1" si="53"/>
        <v>3765332.0273014749</v>
      </c>
      <c r="X132">
        <f t="shared" ca="1" si="54"/>
        <v>1168161.1230006353</v>
      </c>
      <c r="Y132" s="2"/>
      <c r="Z132" s="7">
        <f ca="1">IF(Table1[[#This Row],[gender]]="men",1,0)</f>
        <v>1</v>
      </c>
      <c r="AA132" s="2">
        <f ca="1">IF(Table1[[#This Row],[gender]]="women",1,0)</f>
        <v>0</v>
      </c>
      <c r="AB132" s="2"/>
      <c r="AC132" s="2"/>
      <c r="AD132" s="8"/>
      <c r="AF132" s="7">
        <f ca="1">IF(Table1[[#This Row],[felid of work]]= "teaching",1,0)</f>
        <v>0</v>
      </c>
      <c r="AG132" s="2">
        <f ca="1">IF(Table1[[#This Row],[felid of work]]="agriculture",1,0)</f>
        <v>0</v>
      </c>
      <c r="AH132" s="12">
        <f ca="1">IF(Table1[[#This Row],[felid of work]]="general work",1,0)</f>
        <v>0</v>
      </c>
      <c r="AI132" s="12">
        <f ca="1">IF(Table1[[#This Row],[felid of work]]="construction",1,0)</f>
        <v>0</v>
      </c>
      <c r="AJ132" s="2">
        <f ca="1">IF(Table1[[#This Row],[felid of work]]="health",1,0)</f>
        <v>1</v>
      </c>
      <c r="AK132" s="2"/>
      <c r="AL132" s="2"/>
      <c r="AM132" s="2"/>
      <c r="AN132" s="2"/>
      <c r="AO132" s="2">
        <f ca="1">IF(Table1[[#This Row],[felid of work]]="it",1,0)</f>
        <v>0</v>
      </c>
      <c r="AP132" s="2"/>
      <c r="AQ132" s="2"/>
      <c r="AR132" s="2"/>
      <c r="AS132" s="2"/>
      <c r="AT132" s="2"/>
      <c r="AU132" s="2"/>
      <c r="AV132" s="8"/>
      <c r="AW132" s="2"/>
      <c r="AX132" s="21">
        <f t="shared" ca="1" si="45"/>
        <v>203341.62472501042</v>
      </c>
      <c r="AY132" s="2"/>
      <c r="AZ132" s="7">
        <f ca="1">IF(Table1[[#This Row],[value of the debts]]&gt;$BA$6,1,0)</f>
        <v>1</v>
      </c>
      <c r="BA132" s="2"/>
      <c r="BB132" s="2"/>
      <c r="BC132" s="8"/>
      <c r="BD132" s="24">
        <f ca="1">Table1[[#This Row],[mortage left]]/Table1[[#This Row],[value of house]]</f>
        <v>0.91157421231660463</v>
      </c>
      <c r="BE132" s="2">
        <f t="shared" ca="1" si="46"/>
        <v>0</v>
      </c>
      <c r="BF132" s="2"/>
      <c r="BG132" s="2"/>
      <c r="BH132" s="7">
        <f ca="1">IF(Table1[[#This Row],[area]]="america",Table1[[#This Row],[income]],0)</f>
        <v>769960</v>
      </c>
      <c r="BI132" s="2">
        <f ca="1">IF(Table1[[#This Row],[area]]="anathapur",Table1[[#This Row],[income]],0)</f>
        <v>0</v>
      </c>
      <c r="BJ132" s="2">
        <f ca="1">IF(Table1[[#This Row],[area]]="banglore",Table1[[#This Row],[income]],0)</f>
        <v>0</v>
      </c>
      <c r="BK132" s="2">
        <f ca="1">IF(Table1[[#This Row],[area]]="chennai",Table1[[#This Row],[income]],0)</f>
        <v>0</v>
      </c>
      <c r="BL132" s="2">
        <f ca="1">IF(Table1[[#This Row],[area]]="china",Table1[[#This Row],[income]],0)</f>
        <v>0</v>
      </c>
      <c r="BM132" s="2">
        <f ca="1">IF(Table1[[#This Row],[area]]="eluru",Table1[[#This Row],[income]],0)</f>
        <v>0</v>
      </c>
      <c r="BN132" s="2">
        <f ca="1">IF(Table1[[#This Row],[area]]="hanuman junction",Table1[[#This Row],[income]],0)</f>
        <v>0</v>
      </c>
      <c r="BO132" s="2">
        <f ca="1">IF(Table1[[#This Row],[area]]="hyderabad",Table1[[#This Row],[income]],0)</f>
        <v>0</v>
      </c>
      <c r="BP132" s="2">
        <f ca="1">IF(Table1[[#This Row],[area]]="japan",Table1[[#This Row],[income]],0)</f>
        <v>0</v>
      </c>
      <c r="BQ132" s="2">
        <f ca="1">IF(Table1[[#This Row],[area]]="srikakulam",Table1[[#This Row],[income]],0)</f>
        <v>0</v>
      </c>
      <c r="BR132" s="2">
        <f ca="1">IF(Table1[[#This Row],[area]]="tirupathi",Table1[[#This Row],[income]],0)</f>
        <v>0</v>
      </c>
      <c r="BS132" s="2">
        <f ca="1">IF(Table1[[#This Row],[area]]="vijayawada",Table1[[#This Row],[income]],0)</f>
        <v>0</v>
      </c>
      <c r="BT132" s="8">
        <f ca="1">IF(Table1[[#This Row],[area]]="vizag",Table1[[#This Row],[income]],0)</f>
        <v>0</v>
      </c>
      <c r="BU132" s="2"/>
      <c r="BV132" s="7">
        <f ca="1">IF(Table1[[#This Row],[felid of work]]="teaching",Table1[[#This Row],[income]],0)</f>
        <v>0</v>
      </c>
      <c r="BW132" s="2">
        <f ca="1">IF(Table1[[#This Row],[felid of work]]="construction",Table1[[#This Row],[income]],0)</f>
        <v>0</v>
      </c>
      <c r="BX132" s="2">
        <f ca="1">IF(Table1[[#This Row],[felid of work]]="general work",Table1[[#This Row],[income]],0)</f>
        <v>0</v>
      </c>
      <c r="BY132" s="2">
        <f ca="1">IF(Table1[[#This Row],[felid of work]]="health",Table1[[#This Row],[income]],0)</f>
        <v>769960</v>
      </c>
      <c r="BZ132" s="2">
        <f ca="1">IF(Table1[[#This Row],[felid of work]]="agriculture",Table1[[#This Row],[income]],0)</f>
        <v>0</v>
      </c>
      <c r="CA132" s="8">
        <f ca="1">IF(Table1[[#This Row],[felid of work]]="it",Table1[[#This Row],[income]],0)</f>
        <v>0</v>
      </c>
      <c r="CB132" s="2"/>
      <c r="CC132" s="7">
        <f t="shared" ca="1" si="47"/>
        <v>1</v>
      </c>
      <c r="CD132" s="8"/>
      <c r="CE132" s="2"/>
      <c r="CF132" s="2">
        <f ca="1">IF(Table1[[#This Row],[net worth]]&gt;CG131,Table1[[#This Row],[age]],0)</f>
        <v>42</v>
      </c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4:98">
      <c r="D133">
        <f t="shared" ca="1" si="31"/>
        <v>2</v>
      </c>
      <c r="E133" t="str">
        <f t="shared" ca="1" si="32"/>
        <v>women</v>
      </c>
      <c r="F133">
        <f t="shared" ca="1" si="33"/>
        <v>27</v>
      </c>
      <c r="G133">
        <f t="shared" ca="1" si="34"/>
        <v>5</v>
      </c>
      <c r="H133" t="str">
        <f t="shared" ca="1" si="35"/>
        <v>general work</v>
      </c>
      <c r="I133">
        <f t="shared" ca="1" si="36"/>
        <v>1</v>
      </c>
      <c r="J133" t="str">
        <f t="shared" ca="1" si="37"/>
        <v>highschool</v>
      </c>
      <c r="K133">
        <f t="shared" ca="1" si="38"/>
        <v>2</v>
      </c>
      <c r="L133">
        <f t="shared" ca="1" si="39"/>
        <v>1</v>
      </c>
      <c r="M133">
        <f t="shared" ca="1" si="40"/>
        <v>674260</v>
      </c>
      <c r="N133">
        <f t="shared" ca="1" si="41"/>
        <v>13</v>
      </c>
      <c r="O133" t="str">
        <f t="shared" ca="1" si="42"/>
        <v>china</v>
      </c>
      <c r="P133">
        <f t="shared" ca="1" si="48"/>
        <v>2697040</v>
      </c>
      <c r="Q133">
        <f t="shared" ca="1" si="43"/>
        <v>2058034.0536689921</v>
      </c>
      <c r="R133">
        <f t="shared" ca="1" si="49"/>
        <v>563998.23247820674</v>
      </c>
      <c r="S133">
        <f t="shared" ca="1" si="44"/>
        <v>299207</v>
      </c>
      <c r="T133">
        <f t="shared" ca="1" si="50"/>
        <v>960980.65366785834</v>
      </c>
      <c r="U133">
        <f t="shared" ca="1" si="51"/>
        <v>703781.24672140484</v>
      </c>
      <c r="V133">
        <f t="shared" ca="1" si="52"/>
        <v>3964819.4791996116</v>
      </c>
      <c r="W133">
        <f t="shared" ca="1" si="53"/>
        <v>2921239.2861471986</v>
      </c>
      <c r="X133">
        <f t="shared" ca="1" si="54"/>
        <v>1043580.1930524129</v>
      </c>
      <c r="Y133" s="2"/>
      <c r="Z133" s="7">
        <f ca="1">IF(Table1[[#This Row],[gender]]="men",1,0)</f>
        <v>0</v>
      </c>
      <c r="AA133" s="2">
        <f ca="1">IF(Table1[[#This Row],[gender]]="women",1,0)</f>
        <v>1</v>
      </c>
      <c r="AB133" s="2"/>
      <c r="AC133" s="2"/>
      <c r="AD133" s="8"/>
      <c r="AF133" s="7">
        <f ca="1">IF(Table1[[#This Row],[felid of work]]= "teaching",1,0)</f>
        <v>0</v>
      </c>
      <c r="AG133" s="2">
        <f ca="1">IF(Table1[[#This Row],[felid of work]]="agriculture",1,0)</f>
        <v>0</v>
      </c>
      <c r="AH133" s="12">
        <f ca="1">IF(Table1[[#This Row],[felid of work]]="general work",1,0)</f>
        <v>1</v>
      </c>
      <c r="AI133" s="12">
        <f ca="1">IF(Table1[[#This Row],[felid of work]]="construction",1,0)</f>
        <v>0</v>
      </c>
      <c r="AJ133" s="2">
        <f ca="1">IF(Table1[[#This Row],[felid of work]]="health",1,0)</f>
        <v>0</v>
      </c>
      <c r="AK133" s="2"/>
      <c r="AL133" s="2"/>
      <c r="AM133" s="2"/>
      <c r="AN133" s="2"/>
      <c r="AO133" s="2">
        <f ca="1">IF(Table1[[#This Row],[felid of work]]="it",1,0)</f>
        <v>0</v>
      </c>
      <c r="AP133" s="2"/>
      <c r="AQ133" s="2"/>
      <c r="AR133" s="2"/>
      <c r="AS133" s="2"/>
      <c r="AT133" s="2"/>
      <c r="AU133" s="2"/>
      <c r="AV133" s="8"/>
      <c r="AW133" s="2"/>
      <c r="AX133" s="21">
        <f t="shared" ca="1" si="45"/>
        <v>563998.23247820674</v>
      </c>
      <c r="AY133" s="2"/>
      <c r="AZ133" s="7">
        <f ca="1">IF(Table1[[#This Row],[value of the debts]]&gt;$BA$6,1,0)</f>
        <v>1</v>
      </c>
      <c r="BA133" s="2"/>
      <c r="BB133" s="2"/>
      <c r="BC133" s="8"/>
      <c r="BD133" s="24">
        <f ca="1">Table1[[#This Row],[mortage left]]/Table1[[#This Row],[value of house]]</f>
        <v>0.76307138702762733</v>
      </c>
      <c r="BE133" s="2">
        <f t="shared" ca="1" si="46"/>
        <v>0</v>
      </c>
      <c r="BF133" s="2"/>
      <c r="BG133" s="2"/>
      <c r="BH133" s="7">
        <f ca="1">IF(Table1[[#This Row],[area]]="america",Table1[[#This Row],[income]],0)</f>
        <v>0</v>
      </c>
      <c r="BI133" s="2">
        <f ca="1">IF(Table1[[#This Row],[area]]="anathapur",Table1[[#This Row],[income]],0)</f>
        <v>0</v>
      </c>
      <c r="BJ133" s="2">
        <f ca="1">IF(Table1[[#This Row],[area]]="banglore",Table1[[#This Row],[income]],0)</f>
        <v>0</v>
      </c>
      <c r="BK133" s="2">
        <f ca="1">IF(Table1[[#This Row],[area]]="chennai",Table1[[#This Row],[income]],0)</f>
        <v>0</v>
      </c>
      <c r="BL133" s="2">
        <f ca="1">IF(Table1[[#This Row],[area]]="china",Table1[[#This Row],[income]],0)</f>
        <v>674260</v>
      </c>
      <c r="BM133" s="2">
        <f ca="1">IF(Table1[[#This Row],[area]]="eluru",Table1[[#This Row],[income]],0)</f>
        <v>0</v>
      </c>
      <c r="BN133" s="2">
        <f ca="1">IF(Table1[[#This Row],[area]]="hanuman junction",Table1[[#This Row],[income]],0)</f>
        <v>0</v>
      </c>
      <c r="BO133" s="2">
        <f ca="1">IF(Table1[[#This Row],[area]]="hyderabad",Table1[[#This Row],[income]],0)</f>
        <v>0</v>
      </c>
      <c r="BP133" s="2">
        <f ca="1">IF(Table1[[#This Row],[area]]="japan",Table1[[#This Row],[income]],0)</f>
        <v>0</v>
      </c>
      <c r="BQ133" s="2">
        <f ca="1">IF(Table1[[#This Row],[area]]="srikakulam",Table1[[#This Row],[income]],0)</f>
        <v>0</v>
      </c>
      <c r="BR133" s="2">
        <f ca="1">IF(Table1[[#This Row],[area]]="tirupathi",Table1[[#This Row],[income]],0)</f>
        <v>0</v>
      </c>
      <c r="BS133" s="2">
        <f ca="1">IF(Table1[[#This Row],[area]]="vijayawada",Table1[[#This Row],[income]],0)</f>
        <v>0</v>
      </c>
      <c r="BT133" s="8">
        <f ca="1">IF(Table1[[#This Row],[area]]="vizag",Table1[[#This Row],[income]],0)</f>
        <v>0</v>
      </c>
      <c r="BU133" s="2"/>
      <c r="BV133" s="7">
        <f ca="1">IF(Table1[[#This Row],[felid of work]]="teaching",Table1[[#This Row],[income]],0)</f>
        <v>0</v>
      </c>
      <c r="BW133" s="2">
        <f ca="1">IF(Table1[[#This Row],[felid of work]]="construction",Table1[[#This Row],[income]],0)</f>
        <v>0</v>
      </c>
      <c r="BX133" s="2">
        <f ca="1">IF(Table1[[#This Row],[felid of work]]="general work",Table1[[#This Row],[income]],0)</f>
        <v>674260</v>
      </c>
      <c r="BY133" s="2">
        <f ca="1">IF(Table1[[#This Row],[felid of work]]="health",Table1[[#This Row],[income]],0)</f>
        <v>0</v>
      </c>
      <c r="BZ133" s="2">
        <f ca="1">IF(Table1[[#This Row],[felid of work]]="agriculture",Table1[[#This Row],[income]],0)</f>
        <v>0</v>
      </c>
      <c r="CA133" s="8">
        <f ca="1">IF(Table1[[#This Row],[felid of work]]="it",Table1[[#This Row],[income]],0)</f>
        <v>0</v>
      </c>
      <c r="CB133" s="2"/>
      <c r="CC133" s="7">
        <f t="shared" ca="1" si="47"/>
        <v>1</v>
      </c>
      <c r="CD133" s="8"/>
      <c r="CE133" s="2"/>
      <c r="CF133" s="2">
        <f ca="1">IF(Table1[[#This Row],[net worth]]&gt;CG132,Table1[[#This Row],[age]],0)</f>
        <v>27</v>
      </c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4:98">
      <c r="D134">
        <f t="shared" ca="1" si="31"/>
        <v>1</v>
      </c>
      <c r="E134" t="str">
        <f t="shared" ca="1" si="32"/>
        <v>men</v>
      </c>
      <c r="F134">
        <f t="shared" ca="1" si="33"/>
        <v>40</v>
      </c>
      <c r="G134">
        <f t="shared" ca="1" si="34"/>
        <v>6</v>
      </c>
      <c r="H134" t="str">
        <f t="shared" ca="1" si="35"/>
        <v>agriculture</v>
      </c>
      <c r="I134">
        <f t="shared" ca="1" si="36"/>
        <v>4</v>
      </c>
      <c r="J134" t="str">
        <f t="shared" ca="1" si="37"/>
        <v>techincal</v>
      </c>
      <c r="K134">
        <f t="shared" ca="1" si="38"/>
        <v>2</v>
      </c>
      <c r="L134">
        <f t="shared" ca="1" si="39"/>
        <v>2</v>
      </c>
      <c r="M134">
        <f t="shared" ca="1" si="40"/>
        <v>256437</v>
      </c>
      <c r="N134">
        <f t="shared" ca="1" si="41"/>
        <v>5</v>
      </c>
      <c r="O134" t="str">
        <f t="shared" ca="1" si="42"/>
        <v>srikakulam</v>
      </c>
      <c r="P134">
        <f t="shared" ca="1" si="48"/>
        <v>1538622</v>
      </c>
      <c r="Q134">
        <f t="shared" ca="1" si="43"/>
        <v>415628.78685355739</v>
      </c>
      <c r="R134">
        <f t="shared" ca="1" si="49"/>
        <v>416389.19922752929</v>
      </c>
      <c r="S134">
        <f t="shared" ca="1" si="44"/>
        <v>406151</v>
      </c>
      <c r="T134">
        <f t="shared" ca="1" si="50"/>
        <v>471194.83684734476</v>
      </c>
      <c r="U134">
        <f t="shared" ca="1" si="51"/>
        <v>89951.495368062577</v>
      </c>
      <c r="V134">
        <f t="shared" ca="1" si="52"/>
        <v>2044962.6945955919</v>
      </c>
      <c r="W134">
        <f t="shared" ca="1" si="53"/>
        <v>1238168.9860810866</v>
      </c>
      <c r="X134">
        <f t="shared" ca="1" si="54"/>
        <v>806793.7085145053</v>
      </c>
      <c r="Y134" s="2"/>
      <c r="Z134" s="7">
        <f ca="1">IF(Table1[[#This Row],[gender]]="men",1,0)</f>
        <v>1</v>
      </c>
      <c r="AA134" s="2">
        <f ca="1">IF(Table1[[#This Row],[gender]]="women",1,0)</f>
        <v>0</v>
      </c>
      <c r="AB134" s="2"/>
      <c r="AC134" s="2"/>
      <c r="AD134" s="8"/>
      <c r="AF134" s="7">
        <f ca="1">IF(Table1[[#This Row],[felid of work]]= "teaching",1,0)</f>
        <v>0</v>
      </c>
      <c r="AG134" s="2">
        <f ca="1">IF(Table1[[#This Row],[felid of work]]="agriculture",1,0)</f>
        <v>1</v>
      </c>
      <c r="AH134" s="12">
        <f ca="1">IF(Table1[[#This Row],[felid of work]]="general work",1,0)</f>
        <v>0</v>
      </c>
      <c r="AI134" s="12">
        <f ca="1">IF(Table1[[#This Row],[felid of work]]="construction",1,0)</f>
        <v>0</v>
      </c>
      <c r="AJ134" s="2">
        <f ca="1">IF(Table1[[#This Row],[felid of work]]="health",1,0)</f>
        <v>0</v>
      </c>
      <c r="AK134" s="2"/>
      <c r="AL134" s="2"/>
      <c r="AM134" s="2"/>
      <c r="AN134" s="2"/>
      <c r="AO134" s="2">
        <f ca="1">IF(Table1[[#This Row],[felid of work]]="it",1,0)</f>
        <v>0</v>
      </c>
      <c r="AP134" s="2"/>
      <c r="AQ134" s="2"/>
      <c r="AR134" s="2"/>
      <c r="AS134" s="2"/>
      <c r="AT134" s="2"/>
      <c r="AU134" s="2"/>
      <c r="AV134" s="8"/>
      <c r="AW134" s="2"/>
      <c r="AX134" s="21">
        <f t="shared" ca="1" si="45"/>
        <v>208194.59961376464</v>
      </c>
      <c r="AY134" s="2"/>
      <c r="AZ134" s="7">
        <f ca="1">IF(Table1[[#This Row],[value of the debts]]&gt;$BA$6,1,0)</f>
        <v>1</v>
      </c>
      <c r="BA134" s="2"/>
      <c r="BB134" s="2"/>
      <c r="BC134" s="8"/>
      <c r="BD134" s="24">
        <f ca="1">Table1[[#This Row],[mortage left]]/Table1[[#This Row],[value of house]]</f>
        <v>0.27013053683981991</v>
      </c>
      <c r="BE134" s="2">
        <f t="shared" ca="1" si="46"/>
        <v>1</v>
      </c>
      <c r="BF134" s="2"/>
      <c r="BG134" s="2"/>
      <c r="BH134" s="7">
        <f ca="1">IF(Table1[[#This Row],[area]]="america",Table1[[#This Row],[income]],0)</f>
        <v>0</v>
      </c>
      <c r="BI134" s="2">
        <f ca="1">IF(Table1[[#This Row],[area]]="anathapur",Table1[[#This Row],[income]],0)</f>
        <v>0</v>
      </c>
      <c r="BJ134" s="2">
        <f ca="1">IF(Table1[[#This Row],[area]]="banglore",Table1[[#This Row],[income]],0)</f>
        <v>0</v>
      </c>
      <c r="BK134" s="2">
        <f ca="1">IF(Table1[[#This Row],[area]]="chennai",Table1[[#This Row],[income]],0)</f>
        <v>0</v>
      </c>
      <c r="BL134" s="2">
        <f ca="1">IF(Table1[[#This Row],[area]]="china",Table1[[#This Row],[income]],0)</f>
        <v>0</v>
      </c>
      <c r="BM134" s="2">
        <f ca="1">IF(Table1[[#This Row],[area]]="eluru",Table1[[#This Row],[income]],0)</f>
        <v>0</v>
      </c>
      <c r="BN134" s="2">
        <f ca="1">IF(Table1[[#This Row],[area]]="hanuman junction",Table1[[#This Row],[income]],0)</f>
        <v>0</v>
      </c>
      <c r="BO134" s="2">
        <f ca="1">IF(Table1[[#This Row],[area]]="hyderabad",Table1[[#This Row],[income]],0)</f>
        <v>0</v>
      </c>
      <c r="BP134" s="2">
        <f ca="1">IF(Table1[[#This Row],[area]]="japan",Table1[[#This Row],[income]],0)</f>
        <v>0</v>
      </c>
      <c r="BQ134" s="2">
        <f ca="1">IF(Table1[[#This Row],[area]]="srikakulam",Table1[[#This Row],[income]],0)</f>
        <v>256437</v>
      </c>
      <c r="BR134" s="2">
        <f ca="1">IF(Table1[[#This Row],[area]]="tirupathi",Table1[[#This Row],[income]],0)</f>
        <v>0</v>
      </c>
      <c r="BS134" s="2">
        <f ca="1">IF(Table1[[#This Row],[area]]="vijayawada",Table1[[#This Row],[income]],0)</f>
        <v>0</v>
      </c>
      <c r="BT134" s="8">
        <f ca="1">IF(Table1[[#This Row],[area]]="vizag",Table1[[#This Row],[income]],0)</f>
        <v>0</v>
      </c>
      <c r="BU134" s="2"/>
      <c r="BV134" s="7">
        <f ca="1">IF(Table1[[#This Row],[felid of work]]="teaching",Table1[[#This Row],[income]],0)</f>
        <v>0</v>
      </c>
      <c r="BW134" s="2">
        <f ca="1">IF(Table1[[#This Row],[felid of work]]="construction",Table1[[#This Row],[income]],0)</f>
        <v>0</v>
      </c>
      <c r="BX134" s="2">
        <f ca="1">IF(Table1[[#This Row],[felid of work]]="general work",Table1[[#This Row],[income]],0)</f>
        <v>0</v>
      </c>
      <c r="BY134" s="2">
        <f ca="1">IF(Table1[[#This Row],[felid of work]]="health",Table1[[#This Row],[income]],0)</f>
        <v>0</v>
      </c>
      <c r="BZ134" s="2">
        <f ca="1">IF(Table1[[#This Row],[felid of work]]="agriculture",Table1[[#This Row],[income]],0)</f>
        <v>256437</v>
      </c>
      <c r="CA134" s="8">
        <f ca="1">IF(Table1[[#This Row],[felid of work]]="it",Table1[[#This Row],[income]],0)</f>
        <v>0</v>
      </c>
      <c r="CB134" s="2"/>
      <c r="CC134" s="7">
        <f t="shared" ca="1" si="47"/>
        <v>1</v>
      </c>
      <c r="CD134" s="8"/>
      <c r="CE134" s="2"/>
      <c r="CF134" s="2">
        <f ca="1">IF(Table1[[#This Row],[net worth]]&gt;CG133,Table1[[#This Row],[age]],0)</f>
        <v>40</v>
      </c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4:98">
      <c r="D135">
        <f t="shared" ca="1" si="31"/>
        <v>1</v>
      </c>
      <c r="E135" t="str">
        <f t="shared" ca="1" si="32"/>
        <v>men</v>
      </c>
      <c r="F135">
        <f t="shared" ca="1" si="33"/>
        <v>40</v>
      </c>
      <c r="G135">
        <f t="shared" ca="1" si="34"/>
        <v>1</v>
      </c>
      <c r="H135" t="str">
        <f t="shared" ca="1" si="35"/>
        <v>health</v>
      </c>
      <c r="I135">
        <f t="shared" ca="1" si="36"/>
        <v>2</v>
      </c>
      <c r="J135" t="str">
        <f t="shared" ca="1" si="37"/>
        <v>college</v>
      </c>
      <c r="K135">
        <f t="shared" ca="1" si="38"/>
        <v>3</v>
      </c>
      <c r="L135">
        <f t="shared" ca="1" si="39"/>
        <v>2</v>
      </c>
      <c r="M135">
        <f t="shared" ca="1" si="40"/>
        <v>572826</v>
      </c>
      <c r="N135">
        <f t="shared" ca="1" si="41"/>
        <v>4</v>
      </c>
      <c r="O135" t="str">
        <f t="shared" ca="1" si="42"/>
        <v>vizag</v>
      </c>
      <c r="P135">
        <f t="shared" ca="1" si="48"/>
        <v>1718478</v>
      </c>
      <c r="Q135">
        <f t="shared" ca="1" si="43"/>
        <v>305763.10548453004</v>
      </c>
      <c r="R135">
        <f t="shared" ca="1" si="49"/>
        <v>375732.13209543139</v>
      </c>
      <c r="S135">
        <f t="shared" ca="1" si="44"/>
        <v>63155</v>
      </c>
      <c r="T135">
        <f t="shared" ca="1" si="50"/>
        <v>677836.47587594402</v>
      </c>
      <c r="U135">
        <f t="shared" ca="1" si="51"/>
        <v>538855.96601028659</v>
      </c>
      <c r="V135">
        <f t="shared" ca="1" si="52"/>
        <v>2633066.0981057179</v>
      </c>
      <c r="W135">
        <f t="shared" ca="1" si="53"/>
        <v>744650.23757996142</v>
      </c>
      <c r="X135">
        <f t="shared" ca="1" si="54"/>
        <v>1888415.8605257566</v>
      </c>
      <c r="Y135" s="2"/>
      <c r="Z135" s="7">
        <f ca="1">IF(Table1[[#This Row],[gender]]="men",1,0)</f>
        <v>1</v>
      </c>
      <c r="AA135" s="2">
        <f ca="1">IF(Table1[[#This Row],[gender]]="women",1,0)</f>
        <v>0</v>
      </c>
      <c r="AB135" s="2"/>
      <c r="AC135" s="2"/>
      <c r="AD135" s="8"/>
      <c r="AF135" s="7">
        <f ca="1">IF(Table1[[#This Row],[felid of work]]= "teaching",1,0)</f>
        <v>0</v>
      </c>
      <c r="AG135" s="2">
        <f ca="1">IF(Table1[[#This Row],[felid of work]]="agriculture",1,0)</f>
        <v>0</v>
      </c>
      <c r="AH135" s="12">
        <f ca="1">IF(Table1[[#This Row],[felid of work]]="general work",1,0)</f>
        <v>0</v>
      </c>
      <c r="AI135" s="12">
        <f ca="1">IF(Table1[[#This Row],[felid of work]]="construction",1,0)</f>
        <v>0</v>
      </c>
      <c r="AJ135" s="2">
        <f ca="1">IF(Table1[[#This Row],[felid of work]]="health",1,0)</f>
        <v>1</v>
      </c>
      <c r="AK135" s="2"/>
      <c r="AL135" s="2"/>
      <c r="AM135" s="2"/>
      <c r="AN135" s="2"/>
      <c r="AO135" s="2">
        <f ca="1">IF(Table1[[#This Row],[felid of work]]="it",1,0)</f>
        <v>0</v>
      </c>
      <c r="AP135" s="2"/>
      <c r="AQ135" s="2"/>
      <c r="AR135" s="2"/>
      <c r="AS135" s="2"/>
      <c r="AT135" s="2"/>
      <c r="AU135" s="2"/>
      <c r="AV135" s="8"/>
      <c r="AW135" s="2"/>
      <c r="AX135" s="21">
        <f t="shared" ca="1" si="45"/>
        <v>187866.06604771569</v>
      </c>
      <c r="AY135" s="2"/>
      <c r="AZ135" s="7">
        <f ca="1">IF(Table1[[#This Row],[value of the debts]]&gt;$BA$6,1,0)</f>
        <v>1</v>
      </c>
      <c r="BA135" s="2"/>
      <c r="BB135" s="2"/>
      <c r="BC135" s="8"/>
      <c r="BD135" s="24">
        <f ca="1">Table1[[#This Row],[mortage left]]/Table1[[#This Row],[value of house]]</f>
        <v>0.17792669180782647</v>
      </c>
      <c r="BE135" s="2">
        <f t="shared" ca="1" si="46"/>
        <v>1</v>
      </c>
      <c r="BF135" s="2"/>
      <c r="BG135" s="2"/>
      <c r="BH135" s="7">
        <f ca="1">IF(Table1[[#This Row],[area]]="america",Table1[[#This Row],[income]],0)</f>
        <v>0</v>
      </c>
      <c r="BI135" s="2">
        <f ca="1">IF(Table1[[#This Row],[area]]="anathapur",Table1[[#This Row],[income]],0)</f>
        <v>0</v>
      </c>
      <c r="BJ135" s="2">
        <f ca="1">IF(Table1[[#This Row],[area]]="banglore",Table1[[#This Row],[income]],0)</f>
        <v>0</v>
      </c>
      <c r="BK135" s="2">
        <f ca="1">IF(Table1[[#This Row],[area]]="chennai",Table1[[#This Row],[income]],0)</f>
        <v>0</v>
      </c>
      <c r="BL135" s="2">
        <f ca="1">IF(Table1[[#This Row],[area]]="china",Table1[[#This Row],[income]],0)</f>
        <v>0</v>
      </c>
      <c r="BM135" s="2">
        <f ca="1">IF(Table1[[#This Row],[area]]="eluru",Table1[[#This Row],[income]],0)</f>
        <v>0</v>
      </c>
      <c r="BN135" s="2">
        <f ca="1">IF(Table1[[#This Row],[area]]="hanuman junction",Table1[[#This Row],[income]],0)</f>
        <v>0</v>
      </c>
      <c r="BO135" s="2">
        <f ca="1">IF(Table1[[#This Row],[area]]="hyderabad",Table1[[#This Row],[income]],0)</f>
        <v>0</v>
      </c>
      <c r="BP135" s="2">
        <f ca="1">IF(Table1[[#This Row],[area]]="japan",Table1[[#This Row],[income]],0)</f>
        <v>0</v>
      </c>
      <c r="BQ135" s="2">
        <f ca="1">IF(Table1[[#This Row],[area]]="srikakulam",Table1[[#This Row],[income]],0)</f>
        <v>0</v>
      </c>
      <c r="BR135" s="2">
        <f ca="1">IF(Table1[[#This Row],[area]]="tirupathi",Table1[[#This Row],[income]],0)</f>
        <v>0</v>
      </c>
      <c r="BS135" s="2">
        <f ca="1">IF(Table1[[#This Row],[area]]="vijayawada",Table1[[#This Row],[income]],0)</f>
        <v>0</v>
      </c>
      <c r="BT135" s="8">
        <f ca="1">IF(Table1[[#This Row],[area]]="vizag",Table1[[#This Row],[income]],0)</f>
        <v>572826</v>
      </c>
      <c r="BU135" s="2"/>
      <c r="BV135" s="7">
        <f ca="1">IF(Table1[[#This Row],[felid of work]]="teaching",Table1[[#This Row],[income]],0)</f>
        <v>0</v>
      </c>
      <c r="BW135" s="2">
        <f ca="1">IF(Table1[[#This Row],[felid of work]]="construction",Table1[[#This Row],[income]],0)</f>
        <v>0</v>
      </c>
      <c r="BX135" s="2">
        <f ca="1">IF(Table1[[#This Row],[felid of work]]="general work",Table1[[#This Row],[income]],0)</f>
        <v>0</v>
      </c>
      <c r="BY135" s="2">
        <f ca="1">IF(Table1[[#This Row],[felid of work]]="health",Table1[[#This Row],[income]],0)</f>
        <v>572826</v>
      </c>
      <c r="BZ135" s="2">
        <f ca="1">IF(Table1[[#This Row],[felid of work]]="agriculture",Table1[[#This Row],[income]],0)</f>
        <v>0</v>
      </c>
      <c r="CA135" s="8">
        <f ca="1">IF(Table1[[#This Row],[felid of work]]="it",Table1[[#This Row],[income]],0)</f>
        <v>0</v>
      </c>
      <c r="CB135" s="2"/>
      <c r="CC135" s="7">
        <f t="shared" ca="1" si="47"/>
        <v>1</v>
      </c>
      <c r="CD135" s="8"/>
      <c r="CE135" s="2"/>
      <c r="CF135" s="2">
        <f ca="1">IF(Table1[[#This Row],[net worth]]&gt;CG134,Table1[[#This Row],[age]],0)</f>
        <v>40</v>
      </c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4:98">
      <c r="D136">
        <f t="shared" ref="D136:D199" ca="1" si="55">RANDBETWEEN(1,2)</f>
        <v>2</v>
      </c>
      <c r="E136" t="str">
        <f t="shared" ref="E136:E199" ca="1" si="56">IF(D136=1,"men","women")</f>
        <v>women</v>
      </c>
      <c r="F136">
        <f t="shared" ref="F136:F199" ca="1" si="57">RANDBETWEEN(25,45)</f>
        <v>40</v>
      </c>
      <c r="G136">
        <f t="shared" ref="G136:G199" ca="1" si="58">RANDBETWEEN(1,6)</f>
        <v>3</v>
      </c>
      <c r="H136" t="str">
        <f t="shared" ref="H136:H199" ca="1" si="59">VLOOKUP(G136,$AK$7:$AL$12,2)</f>
        <v>teaching</v>
      </c>
      <c r="I136">
        <f t="shared" ref="I136:I199" ca="1" si="60">RANDBETWEEN(1,6)</f>
        <v>1</v>
      </c>
      <c r="J136" t="str">
        <f t="shared" ref="J136:J199" ca="1" si="61">VLOOKUP(I136,$AM$6:$AN$10,2)</f>
        <v>highschool</v>
      </c>
      <c r="K136">
        <f t="shared" ref="K136:K199" ca="1" si="62">RANDBETWEEN(1,4)</f>
        <v>1</v>
      </c>
      <c r="L136">
        <f t="shared" ref="L136:L199" ca="1" si="63">RANDBETWEEN(1,2)</f>
        <v>1</v>
      </c>
      <c r="M136">
        <f t="shared" ref="M136:M199" ca="1" si="64">RANDBETWEEN(250000,978000)</f>
        <v>696476</v>
      </c>
      <c r="N136">
        <f t="shared" ref="N136:N199" ca="1" si="65">RANDBETWEEN(1,14)</f>
        <v>9</v>
      </c>
      <c r="O136" t="str">
        <f t="shared" ref="O136:O199" ca="1" si="66">VLOOKUP(N136,$AL$16:$AM$28,2)</f>
        <v>chennai</v>
      </c>
      <c r="P136">
        <f t="shared" ca="1" si="48"/>
        <v>2089428</v>
      </c>
      <c r="Q136">
        <f t="shared" ref="Q136:Q199" ca="1" si="67">RAND()*P136</f>
        <v>904613.24708913057</v>
      </c>
      <c r="R136">
        <f t="shared" ca="1" si="49"/>
        <v>389095.63669674686</v>
      </c>
      <c r="S136">
        <f t="shared" ref="S136:S199" ca="1" si="68">RANDBETWEEN(0,R136)</f>
        <v>318390</v>
      </c>
      <c r="T136">
        <f t="shared" ca="1" si="50"/>
        <v>398084.54787957971</v>
      </c>
      <c r="U136">
        <f t="shared" ca="1" si="51"/>
        <v>389048.5637115484</v>
      </c>
      <c r="V136">
        <f t="shared" ca="1" si="52"/>
        <v>2867572.2004082953</v>
      </c>
      <c r="W136">
        <f t="shared" ca="1" si="53"/>
        <v>1612098.8837858774</v>
      </c>
      <c r="X136">
        <f t="shared" ca="1" si="54"/>
        <v>1255473.3166224179</v>
      </c>
      <c r="Y136" s="2"/>
      <c r="Z136" s="7">
        <f ca="1">IF(Table1[[#This Row],[gender]]="men",1,0)</f>
        <v>0</v>
      </c>
      <c r="AA136" s="2">
        <f ca="1">IF(Table1[[#This Row],[gender]]="women",1,0)</f>
        <v>1</v>
      </c>
      <c r="AB136" s="2"/>
      <c r="AC136" s="2"/>
      <c r="AD136" s="8"/>
      <c r="AF136" s="7">
        <f ca="1">IF(Table1[[#This Row],[felid of work]]= "teaching",1,0)</f>
        <v>1</v>
      </c>
      <c r="AG136" s="2">
        <f ca="1">IF(Table1[[#This Row],[felid of work]]="agriculture",1,0)</f>
        <v>0</v>
      </c>
      <c r="AH136" s="12">
        <f ca="1">IF(Table1[[#This Row],[felid of work]]="general work",1,0)</f>
        <v>0</v>
      </c>
      <c r="AI136" s="12">
        <f ca="1">IF(Table1[[#This Row],[felid of work]]="construction",1,0)</f>
        <v>0</v>
      </c>
      <c r="AJ136" s="2">
        <f ca="1">IF(Table1[[#This Row],[felid of work]]="health",1,0)</f>
        <v>0</v>
      </c>
      <c r="AK136" s="2"/>
      <c r="AL136" s="2"/>
      <c r="AM136" s="2"/>
      <c r="AN136" s="2"/>
      <c r="AO136" s="2">
        <f ca="1">IF(Table1[[#This Row],[felid of work]]="it",1,0)</f>
        <v>0</v>
      </c>
      <c r="AP136" s="2"/>
      <c r="AQ136" s="2"/>
      <c r="AR136" s="2"/>
      <c r="AS136" s="2"/>
      <c r="AT136" s="2"/>
      <c r="AU136" s="2"/>
      <c r="AV136" s="8"/>
      <c r="AW136" s="2"/>
      <c r="AX136" s="21">
        <f t="shared" ref="AX136:AX199" ca="1" si="69">R136/L136</f>
        <v>389095.63669674686</v>
      </c>
      <c r="AY136" s="2"/>
      <c r="AZ136" s="7">
        <f ca="1">IF(Table1[[#This Row],[value of the debts]]&gt;$BA$6,1,0)</f>
        <v>1</v>
      </c>
      <c r="BA136" s="2"/>
      <c r="BB136" s="2"/>
      <c r="BC136" s="8"/>
      <c r="BD136" s="24">
        <f ca="1">Table1[[#This Row],[mortage left]]/Table1[[#This Row],[value of house]]</f>
        <v>0.43294779580302867</v>
      </c>
      <c r="BE136" s="2">
        <f t="shared" ref="BE136:BE199" ca="1" si="70">IF(BD136&lt;$BF$6,1,0)</f>
        <v>0</v>
      </c>
      <c r="BF136" s="2"/>
      <c r="BG136" s="2"/>
      <c r="BH136" s="7">
        <f ca="1">IF(Table1[[#This Row],[area]]="america",Table1[[#This Row],[income]],0)</f>
        <v>0</v>
      </c>
      <c r="BI136" s="2">
        <f ca="1">IF(Table1[[#This Row],[area]]="anathapur",Table1[[#This Row],[income]],0)</f>
        <v>0</v>
      </c>
      <c r="BJ136" s="2">
        <f ca="1">IF(Table1[[#This Row],[area]]="banglore",Table1[[#This Row],[income]],0)</f>
        <v>0</v>
      </c>
      <c r="BK136" s="2">
        <f ca="1">IF(Table1[[#This Row],[area]]="chennai",Table1[[#This Row],[income]],0)</f>
        <v>696476</v>
      </c>
      <c r="BL136" s="2">
        <f ca="1">IF(Table1[[#This Row],[area]]="china",Table1[[#This Row],[income]],0)</f>
        <v>0</v>
      </c>
      <c r="BM136" s="2">
        <f ca="1">IF(Table1[[#This Row],[area]]="eluru",Table1[[#This Row],[income]],0)</f>
        <v>0</v>
      </c>
      <c r="BN136" s="2">
        <f ca="1">IF(Table1[[#This Row],[area]]="hanuman junction",Table1[[#This Row],[income]],0)</f>
        <v>0</v>
      </c>
      <c r="BO136" s="2">
        <f ca="1">IF(Table1[[#This Row],[area]]="hyderabad",Table1[[#This Row],[income]],0)</f>
        <v>0</v>
      </c>
      <c r="BP136" s="2">
        <f ca="1">IF(Table1[[#This Row],[area]]="japan",Table1[[#This Row],[income]],0)</f>
        <v>0</v>
      </c>
      <c r="BQ136" s="2">
        <f ca="1">IF(Table1[[#This Row],[area]]="srikakulam",Table1[[#This Row],[income]],0)</f>
        <v>0</v>
      </c>
      <c r="BR136" s="2">
        <f ca="1">IF(Table1[[#This Row],[area]]="tirupathi",Table1[[#This Row],[income]],0)</f>
        <v>0</v>
      </c>
      <c r="BS136" s="2">
        <f ca="1">IF(Table1[[#This Row],[area]]="vijayawada",Table1[[#This Row],[income]],0)</f>
        <v>0</v>
      </c>
      <c r="BT136" s="8">
        <f ca="1">IF(Table1[[#This Row],[area]]="vizag",Table1[[#This Row],[income]],0)</f>
        <v>0</v>
      </c>
      <c r="BU136" s="2"/>
      <c r="BV136" s="7">
        <f ca="1">IF(Table1[[#This Row],[felid of work]]="teaching",Table1[[#This Row],[income]],0)</f>
        <v>696476</v>
      </c>
      <c r="BW136" s="2">
        <f ca="1">IF(Table1[[#This Row],[felid of work]]="construction",Table1[[#This Row],[income]],0)</f>
        <v>0</v>
      </c>
      <c r="BX136" s="2">
        <f ca="1">IF(Table1[[#This Row],[felid of work]]="general work",Table1[[#This Row],[income]],0)</f>
        <v>0</v>
      </c>
      <c r="BY136" s="2">
        <f ca="1">IF(Table1[[#This Row],[felid of work]]="health",Table1[[#This Row],[income]],0)</f>
        <v>0</v>
      </c>
      <c r="BZ136" s="2">
        <f ca="1">IF(Table1[[#This Row],[felid of work]]="agriculture",Table1[[#This Row],[income]],0)</f>
        <v>0</v>
      </c>
      <c r="CA136" s="8">
        <f ca="1">IF(Table1[[#This Row],[felid of work]]="it",Table1[[#This Row],[income]],0)</f>
        <v>0</v>
      </c>
      <c r="CB136" s="2"/>
      <c r="CC136" s="7">
        <f t="shared" ref="CC136:CC199" ca="1" si="71">IF(W136&gt;M136,1,0)</f>
        <v>1</v>
      </c>
      <c r="CD136" s="8"/>
      <c r="CE136" s="2"/>
      <c r="CF136" s="2">
        <f ca="1">IF(Table1[[#This Row],[net worth]]&gt;CG135,Table1[[#This Row],[age]],0)</f>
        <v>40</v>
      </c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4:98">
      <c r="D137">
        <f t="shared" ca="1" si="55"/>
        <v>1</v>
      </c>
      <c r="E137" t="str">
        <f t="shared" ca="1" si="56"/>
        <v>men</v>
      </c>
      <c r="F137">
        <f t="shared" ca="1" si="57"/>
        <v>37</v>
      </c>
      <c r="G137">
        <f t="shared" ca="1" si="58"/>
        <v>2</v>
      </c>
      <c r="H137" t="str">
        <f t="shared" ca="1" si="59"/>
        <v>construction</v>
      </c>
      <c r="I137">
        <f t="shared" ca="1" si="60"/>
        <v>6</v>
      </c>
      <c r="J137" t="str">
        <f t="shared" ca="1" si="61"/>
        <v>other</v>
      </c>
      <c r="K137">
        <f t="shared" ca="1" si="62"/>
        <v>3</v>
      </c>
      <c r="L137">
        <f t="shared" ca="1" si="63"/>
        <v>1</v>
      </c>
      <c r="M137">
        <f t="shared" ca="1" si="64"/>
        <v>440866</v>
      </c>
      <c r="N137">
        <f t="shared" ca="1" si="65"/>
        <v>9</v>
      </c>
      <c r="O137" t="str">
        <f t="shared" ca="1" si="66"/>
        <v>chennai</v>
      </c>
      <c r="P137">
        <f t="shared" ca="1" si="48"/>
        <v>1322598</v>
      </c>
      <c r="Q137">
        <f t="shared" ca="1" si="67"/>
        <v>1057388.0013874143</v>
      </c>
      <c r="R137">
        <f t="shared" ca="1" si="49"/>
        <v>223472.72449228581</v>
      </c>
      <c r="S137">
        <f t="shared" ca="1" si="68"/>
        <v>18387</v>
      </c>
      <c r="T137">
        <f t="shared" ca="1" si="50"/>
        <v>114357.84267399683</v>
      </c>
      <c r="U137">
        <f t="shared" ca="1" si="51"/>
        <v>411940.6541339847</v>
      </c>
      <c r="V137">
        <f t="shared" ca="1" si="52"/>
        <v>1958011.3786262707</v>
      </c>
      <c r="W137">
        <f t="shared" ca="1" si="53"/>
        <v>1299247.7258797002</v>
      </c>
      <c r="X137">
        <f t="shared" ca="1" si="54"/>
        <v>658763.65274657053</v>
      </c>
      <c r="Y137" s="2"/>
      <c r="Z137" s="7">
        <f ca="1">IF(Table1[[#This Row],[gender]]="men",1,0)</f>
        <v>1</v>
      </c>
      <c r="AA137" s="2">
        <f ca="1">IF(Table1[[#This Row],[gender]]="women",1,0)</f>
        <v>0</v>
      </c>
      <c r="AB137" s="2"/>
      <c r="AC137" s="2"/>
      <c r="AD137" s="8"/>
      <c r="AF137" s="7">
        <f ca="1">IF(Table1[[#This Row],[felid of work]]= "teaching",1,0)</f>
        <v>0</v>
      </c>
      <c r="AG137" s="2">
        <f ca="1">IF(Table1[[#This Row],[felid of work]]="agriculture",1,0)</f>
        <v>0</v>
      </c>
      <c r="AH137" s="12">
        <f ca="1">IF(Table1[[#This Row],[felid of work]]="general work",1,0)</f>
        <v>0</v>
      </c>
      <c r="AI137" s="12">
        <f ca="1">IF(Table1[[#This Row],[felid of work]]="construction",1,0)</f>
        <v>1</v>
      </c>
      <c r="AJ137" s="2">
        <f ca="1">IF(Table1[[#This Row],[felid of work]]="health",1,0)</f>
        <v>0</v>
      </c>
      <c r="AK137" s="2"/>
      <c r="AL137" s="2"/>
      <c r="AM137" s="2"/>
      <c r="AN137" s="2"/>
      <c r="AO137" s="2">
        <f ca="1">IF(Table1[[#This Row],[felid of work]]="it",1,0)</f>
        <v>0</v>
      </c>
      <c r="AP137" s="2"/>
      <c r="AQ137" s="2"/>
      <c r="AR137" s="2"/>
      <c r="AS137" s="2"/>
      <c r="AT137" s="2"/>
      <c r="AU137" s="2"/>
      <c r="AV137" s="8"/>
      <c r="AW137" s="2"/>
      <c r="AX137" s="21">
        <f t="shared" ca="1" si="69"/>
        <v>223472.72449228581</v>
      </c>
      <c r="AY137" s="2"/>
      <c r="AZ137" s="7">
        <f ca="1">IF(Table1[[#This Row],[value of the debts]]&gt;$BA$6,1,0)</f>
        <v>1</v>
      </c>
      <c r="BA137" s="2"/>
      <c r="BB137" s="2"/>
      <c r="BC137" s="8"/>
      <c r="BD137" s="24">
        <f ca="1">Table1[[#This Row],[mortage left]]/Table1[[#This Row],[value of house]]</f>
        <v>0.79947799814260589</v>
      </c>
      <c r="BE137" s="2">
        <f t="shared" ca="1" si="70"/>
        <v>0</v>
      </c>
      <c r="BF137" s="2"/>
      <c r="BG137" s="2"/>
      <c r="BH137" s="7">
        <f ca="1">IF(Table1[[#This Row],[area]]="america",Table1[[#This Row],[income]],0)</f>
        <v>0</v>
      </c>
      <c r="BI137" s="2">
        <f ca="1">IF(Table1[[#This Row],[area]]="anathapur",Table1[[#This Row],[income]],0)</f>
        <v>0</v>
      </c>
      <c r="BJ137" s="2">
        <f ca="1">IF(Table1[[#This Row],[area]]="banglore",Table1[[#This Row],[income]],0)</f>
        <v>0</v>
      </c>
      <c r="BK137" s="2">
        <f ca="1">IF(Table1[[#This Row],[area]]="chennai",Table1[[#This Row],[income]],0)</f>
        <v>440866</v>
      </c>
      <c r="BL137" s="2">
        <f ca="1">IF(Table1[[#This Row],[area]]="china",Table1[[#This Row],[income]],0)</f>
        <v>0</v>
      </c>
      <c r="BM137" s="2">
        <f ca="1">IF(Table1[[#This Row],[area]]="eluru",Table1[[#This Row],[income]],0)</f>
        <v>0</v>
      </c>
      <c r="BN137" s="2">
        <f ca="1">IF(Table1[[#This Row],[area]]="hanuman junction",Table1[[#This Row],[income]],0)</f>
        <v>0</v>
      </c>
      <c r="BO137" s="2">
        <f ca="1">IF(Table1[[#This Row],[area]]="hyderabad",Table1[[#This Row],[income]],0)</f>
        <v>0</v>
      </c>
      <c r="BP137" s="2">
        <f ca="1">IF(Table1[[#This Row],[area]]="japan",Table1[[#This Row],[income]],0)</f>
        <v>0</v>
      </c>
      <c r="BQ137" s="2">
        <f ca="1">IF(Table1[[#This Row],[area]]="srikakulam",Table1[[#This Row],[income]],0)</f>
        <v>0</v>
      </c>
      <c r="BR137" s="2">
        <f ca="1">IF(Table1[[#This Row],[area]]="tirupathi",Table1[[#This Row],[income]],0)</f>
        <v>0</v>
      </c>
      <c r="BS137" s="2">
        <f ca="1">IF(Table1[[#This Row],[area]]="vijayawada",Table1[[#This Row],[income]],0)</f>
        <v>0</v>
      </c>
      <c r="BT137" s="8">
        <f ca="1">IF(Table1[[#This Row],[area]]="vizag",Table1[[#This Row],[income]],0)</f>
        <v>0</v>
      </c>
      <c r="BU137" s="2"/>
      <c r="BV137" s="7">
        <f ca="1">IF(Table1[[#This Row],[felid of work]]="teaching",Table1[[#This Row],[income]],0)</f>
        <v>0</v>
      </c>
      <c r="BW137" s="2">
        <f ca="1">IF(Table1[[#This Row],[felid of work]]="construction",Table1[[#This Row],[income]],0)</f>
        <v>440866</v>
      </c>
      <c r="BX137" s="2">
        <f ca="1">IF(Table1[[#This Row],[felid of work]]="general work",Table1[[#This Row],[income]],0)</f>
        <v>0</v>
      </c>
      <c r="BY137" s="2">
        <f ca="1">IF(Table1[[#This Row],[felid of work]]="health",Table1[[#This Row],[income]],0)</f>
        <v>0</v>
      </c>
      <c r="BZ137" s="2">
        <f ca="1">IF(Table1[[#This Row],[felid of work]]="agriculture",Table1[[#This Row],[income]],0)</f>
        <v>0</v>
      </c>
      <c r="CA137" s="8">
        <f ca="1">IF(Table1[[#This Row],[felid of work]]="it",Table1[[#This Row],[income]],0)</f>
        <v>0</v>
      </c>
      <c r="CB137" s="2"/>
      <c r="CC137" s="7">
        <f t="shared" ca="1" si="71"/>
        <v>1</v>
      </c>
      <c r="CD137" s="8"/>
      <c r="CE137" s="2"/>
      <c r="CF137" s="2">
        <f ca="1">IF(Table1[[#This Row],[net worth]]&gt;CG136,Table1[[#This Row],[age]],0)</f>
        <v>37</v>
      </c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4:98">
      <c r="D138">
        <f t="shared" ca="1" si="55"/>
        <v>1</v>
      </c>
      <c r="E138" t="str">
        <f t="shared" ca="1" si="56"/>
        <v>men</v>
      </c>
      <c r="F138">
        <f t="shared" ca="1" si="57"/>
        <v>32</v>
      </c>
      <c r="G138">
        <f t="shared" ca="1" si="58"/>
        <v>3</v>
      </c>
      <c r="H138" t="str">
        <f t="shared" ca="1" si="59"/>
        <v>teaching</v>
      </c>
      <c r="I138">
        <f t="shared" ca="1" si="60"/>
        <v>6</v>
      </c>
      <c r="J138" t="str">
        <f t="shared" ca="1" si="61"/>
        <v>other</v>
      </c>
      <c r="K138">
        <f t="shared" ca="1" si="62"/>
        <v>1</v>
      </c>
      <c r="L138">
        <f t="shared" ca="1" si="63"/>
        <v>1</v>
      </c>
      <c r="M138">
        <f t="shared" ca="1" si="64"/>
        <v>428719</v>
      </c>
      <c r="N138">
        <f t="shared" ca="1" si="65"/>
        <v>4</v>
      </c>
      <c r="O138" t="str">
        <f t="shared" ca="1" si="66"/>
        <v>vizag</v>
      </c>
      <c r="P138">
        <f t="shared" ca="1" si="48"/>
        <v>1286157</v>
      </c>
      <c r="Q138">
        <f t="shared" ca="1" si="67"/>
        <v>1057148.5139051231</v>
      </c>
      <c r="R138">
        <f t="shared" ca="1" si="49"/>
        <v>21607.426460878676</v>
      </c>
      <c r="S138">
        <f t="shared" ca="1" si="68"/>
        <v>11971</v>
      </c>
      <c r="T138">
        <f t="shared" ca="1" si="50"/>
        <v>772081.81064138864</v>
      </c>
      <c r="U138">
        <f t="shared" ca="1" si="51"/>
        <v>95184.850781811445</v>
      </c>
      <c r="V138">
        <f t="shared" ca="1" si="52"/>
        <v>1402949.2772426901</v>
      </c>
      <c r="W138">
        <f t="shared" ca="1" si="53"/>
        <v>1090726.9403660018</v>
      </c>
      <c r="X138">
        <f t="shared" ca="1" si="54"/>
        <v>312222.33687668829</v>
      </c>
      <c r="Y138" s="2"/>
      <c r="Z138" s="7">
        <f ca="1">IF(Table1[[#This Row],[gender]]="men",1,0)</f>
        <v>1</v>
      </c>
      <c r="AA138" s="2">
        <f ca="1">IF(Table1[[#This Row],[gender]]="women",1,0)</f>
        <v>0</v>
      </c>
      <c r="AB138" s="2"/>
      <c r="AC138" s="2"/>
      <c r="AD138" s="8"/>
      <c r="AF138" s="7">
        <f ca="1">IF(Table1[[#This Row],[felid of work]]= "teaching",1,0)</f>
        <v>1</v>
      </c>
      <c r="AG138" s="2">
        <f ca="1">IF(Table1[[#This Row],[felid of work]]="agriculture",1,0)</f>
        <v>0</v>
      </c>
      <c r="AH138" s="12">
        <f ca="1">IF(Table1[[#This Row],[felid of work]]="general work",1,0)</f>
        <v>0</v>
      </c>
      <c r="AI138" s="12">
        <f ca="1">IF(Table1[[#This Row],[felid of work]]="construction",1,0)</f>
        <v>0</v>
      </c>
      <c r="AJ138" s="2">
        <f ca="1">IF(Table1[[#This Row],[felid of work]]="health",1,0)</f>
        <v>0</v>
      </c>
      <c r="AK138" s="2"/>
      <c r="AL138" s="2"/>
      <c r="AM138" s="2"/>
      <c r="AN138" s="2"/>
      <c r="AO138" s="2">
        <f ca="1">IF(Table1[[#This Row],[felid of work]]="it",1,0)</f>
        <v>0</v>
      </c>
      <c r="AP138" s="2"/>
      <c r="AQ138" s="2"/>
      <c r="AR138" s="2"/>
      <c r="AS138" s="2"/>
      <c r="AT138" s="2"/>
      <c r="AU138" s="2"/>
      <c r="AV138" s="8"/>
      <c r="AW138" s="2"/>
      <c r="AX138" s="21">
        <f t="shared" ca="1" si="69"/>
        <v>21607.426460878676</v>
      </c>
      <c r="AY138" s="2"/>
      <c r="AZ138" s="7">
        <f ca="1">IF(Table1[[#This Row],[value of the debts]]&gt;$BA$6,1,0)</f>
        <v>1</v>
      </c>
      <c r="BA138" s="2"/>
      <c r="BB138" s="2"/>
      <c r="BC138" s="8"/>
      <c r="BD138" s="24">
        <f ca="1">Table1[[#This Row],[mortage left]]/Table1[[#This Row],[value of house]]</f>
        <v>0.82194359934683181</v>
      </c>
      <c r="BE138" s="2">
        <f t="shared" ca="1" si="70"/>
        <v>0</v>
      </c>
      <c r="BF138" s="2"/>
      <c r="BG138" s="2"/>
      <c r="BH138" s="7">
        <f ca="1">IF(Table1[[#This Row],[area]]="america",Table1[[#This Row],[income]],0)</f>
        <v>0</v>
      </c>
      <c r="BI138" s="2">
        <f ca="1">IF(Table1[[#This Row],[area]]="anathapur",Table1[[#This Row],[income]],0)</f>
        <v>0</v>
      </c>
      <c r="BJ138" s="2">
        <f ca="1">IF(Table1[[#This Row],[area]]="banglore",Table1[[#This Row],[income]],0)</f>
        <v>0</v>
      </c>
      <c r="BK138" s="2">
        <f ca="1">IF(Table1[[#This Row],[area]]="chennai",Table1[[#This Row],[income]],0)</f>
        <v>0</v>
      </c>
      <c r="BL138" s="2">
        <f ca="1">IF(Table1[[#This Row],[area]]="china",Table1[[#This Row],[income]],0)</f>
        <v>0</v>
      </c>
      <c r="BM138" s="2">
        <f ca="1">IF(Table1[[#This Row],[area]]="eluru",Table1[[#This Row],[income]],0)</f>
        <v>0</v>
      </c>
      <c r="BN138" s="2">
        <f ca="1">IF(Table1[[#This Row],[area]]="hanuman junction",Table1[[#This Row],[income]],0)</f>
        <v>0</v>
      </c>
      <c r="BO138" s="2">
        <f ca="1">IF(Table1[[#This Row],[area]]="hyderabad",Table1[[#This Row],[income]],0)</f>
        <v>0</v>
      </c>
      <c r="BP138" s="2">
        <f ca="1">IF(Table1[[#This Row],[area]]="japan",Table1[[#This Row],[income]],0)</f>
        <v>0</v>
      </c>
      <c r="BQ138" s="2">
        <f ca="1">IF(Table1[[#This Row],[area]]="srikakulam",Table1[[#This Row],[income]],0)</f>
        <v>0</v>
      </c>
      <c r="BR138" s="2">
        <f ca="1">IF(Table1[[#This Row],[area]]="tirupathi",Table1[[#This Row],[income]],0)</f>
        <v>0</v>
      </c>
      <c r="BS138" s="2">
        <f ca="1">IF(Table1[[#This Row],[area]]="vijayawada",Table1[[#This Row],[income]],0)</f>
        <v>0</v>
      </c>
      <c r="BT138" s="8">
        <f ca="1">IF(Table1[[#This Row],[area]]="vizag",Table1[[#This Row],[income]],0)</f>
        <v>428719</v>
      </c>
      <c r="BU138" s="2"/>
      <c r="BV138" s="7">
        <f ca="1">IF(Table1[[#This Row],[felid of work]]="teaching",Table1[[#This Row],[income]],0)</f>
        <v>428719</v>
      </c>
      <c r="BW138" s="2">
        <f ca="1">IF(Table1[[#This Row],[felid of work]]="construction",Table1[[#This Row],[income]],0)</f>
        <v>0</v>
      </c>
      <c r="BX138" s="2">
        <f ca="1">IF(Table1[[#This Row],[felid of work]]="general work",Table1[[#This Row],[income]],0)</f>
        <v>0</v>
      </c>
      <c r="BY138" s="2">
        <f ca="1">IF(Table1[[#This Row],[felid of work]]="health",Table1[[#This Row],[income]],0)</f>
        <v>0</v>
      </c>
      <c r="BZ138" s="2">
        <f ca="1">IF(Table1[[#This Row],[felid of work]]="agriculture",Table1[[#This Row],[income]],0)</f>
        <v>0</v>
      </c>
      <c r="CA138" s="8">
        <f ca="1">IF(Table1[[#This Row],[felid of work]]="it",Table1[[#This Row],[income]],0)</f>
        <v>0</v>
      </c>
      <c r="CB138" s="2"/>
      <c r="CC138" s="7">
        <f t="shared" ca="1" si="71"/>
        <v>1</v>
      </c>
      <c r="CD138" s="8"/>
      <c r="CE138" s="2"/>
      <c r="CF138" s="2">
        <f ca="1">IF(Table1[[#This Row],[net worth]]&gt;CG137,Table1[[#This Row],[age]],0)</f>
        <v>32</v>
      </c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4:98">
      <c r="D139">
        <f t="shared" ca="1" si="55"/>
        <v>1</v>
      </c>
      <c r="E139" t="str">
        <f t="shared" ca="1" si="56"/>
        <v>men</v>
      </c>
      <c r="F139">
        <f t="shared" ca="1" si="57"/>
        <v>36</v>
      </c>
      <c r="G139">
        <f t="shared" ca="1" si="58"/>
        <v>2</v>
      </c>
      <c r="H139" t="str">
        <f t="shared" ca="1" si="59"/>
        <v>construction</v>
      </c>
      <c r="I139">
        <f t="shared" ca="1" si="60"/>
        <v>2</v>
      </c>
      <c r="J139" t="str">
        <f t="shared" ca="1" si="61"/>
        <v>college</v>
      </c>
      <c r="K139">
        <f t="shared" ca="1" si="62"/>
        <v>4</v>
      </c>
      <c r="L139">
        <f t="shared" ca="1" si="63"/>
        <v>2</v>
      </c>
      <c r="M139">
        <f t="shared" ca="1" si="64"/>
        <v>388816</v>
      </c>
      <c r="N139">
        <f t="shared" ca="1" si="65"/>
        <v>6</v>
      </c>
      <c r="O139" t="str">
        <f t="shared" ca="1" si="66"/>
        <v>tirupathi</v>
      </c>
      <c r="P139">
        <f t="shared" ca="1" si="48"/>
        <v>1166448</v>
      </c>
      <c r="Q139">
        <f t="shared" ca="1" si="67"/>
        <v>501522.00504883996</v>
      </c>
      <c r="R139">
        <f t="shared" ca="1" si="49"/>
        <v>180577.94741422407</v>
      </c>
      <c r="S139">
        <f t="shared" ca="1" si="68"/>
        <v>71646</v>
      </c>
      <c r="T139">
        <f t="shared" ca="1" si="50"/>
        <v>195302.71146561374</v>
      </c>
      <c r="U139">
        <f t="shared" ca="1" si="51"/>
        <v>108063.81787004304</v>
      </c>
      <c r="V139">
        <f t="shared" ca="1" si="52"/>
        <v>1455089.765284267</v>
      </c>
      <c r="W139">
        <f t="shared" ca="1" si="53"/>
        <v>753745.95246306399</v>
      </c>
      <c r="X139">
        <f t="shared" ca="1" si="54"/>
        <v>701343.81282120303</v>
      </c>
      <c r="Y139" s="2"/>
      <c r="Z139" s="7">
        <f ca="1">IF(Table1[[#This Row],[gender]]="men",1,0)</f>
        <v>1</v>
      </c>
      <c r="AA139" s="2">
        <f ca="1">IF(Table1[[#This Row],[gender]]="women",1,0)</f>
        <v>0</v>
      </c>
      <c r="AB139" s="2"/>
      <c r="AC139" s="2"/>
      <c r="AD139" s="8"/>
      <c r="AF139" s="7">
        <f ca="1">IF(Table1[[#This Row],[felid of work]]= "teaching",1,0)</f>
        <v>0</v>
      </c>
      <c r="AG139" s="2">
        <f ca="1">IF(Table1[[#This Row],[felid of work]]="agriculture",1,0)</f>
        <v>0</v>
      </c>
      <c r="AH139" s="12">
        <f ca="1">IF(Table1[[#This Row],[felid of work]]="general work",1,0)</f>
        <v>0</v>
      </c>
      <c r="AI139" s="12">
        <f ca="1">IF(Table1[[#This Row],[felid of work]]="construction",1,0)</f>
        <v>1</v>
      </c>
      <c r="AJ139" s="2">
        <f ca="1">IF(Table1[[#This Row],[felid of work]]="health",1,0)</f>
        <v>0</v>
      </c>
      <c r="AK139" s="2"/>
      <c r="AL139" s="2"/>
      <c r="AM139" s="2"/>
      <c r="AN139" s="2"/>
      <c r="AO139" s="2">
        <f ca="1">IF(Table1[[#This Row],[felid of work]]="it",1,0)</f>
        <v>0</v>
      </c>
      <c r="AP139" s="2"/>
      <c r="AQ139" s="2"/>
      <c r="AR139" s="2"/>
      <c r="AS139" s="2"/>
      <c r="AT139" s="2"/>
      <c r="AU139" s="2"/>
      <c r="AV139" s="8"/>
      <c r="AW139" s="2"/>
      <c r="AX139" s="21">
        <f t="shared" ca="1" si="69"/>
        <v>90288.973707112033</v>
      </c>
      <c r="AY139" s="2"/>
      <c r="AZ139" s="7">
        <f ca="1">IF(Table1[[#This Row],[value of the debts]]&gt;$BA$6,1,0)</f>
        <v>1</v>
      </c>
      <c r="BA139" s="2"/>
      <c r="BB139" s="2"/>
      <c r="BC139" s="8"/>
      <c r="BD139" s="24">
        <f ca="1">Table1[[#This Row],[mortage left]]/Table1[[#This Row],[value of house]]</f>
        <v>0.42995659047710655</v>
      </c>
      <c r="BE139" s="2">
        <f t="shared" ca="1" si="70"/>
        <v>0</v>
      </c>
      <c r="BF139" s="2"/>
      <c r="BG139" s="2"/>
      <c r="BH139" s="7">
        <f ca="1">IF(Table1[[#This Row],[area]]="america",Table1[[#This Row],[income]],0)</f>
        <v>0</v>
      </c>
      <c r="BI139" s="2">
        <f ca="1">IF(Table1[[#This Row],[area]]="anathapur",Table1[[#This Row],[income]],0)</f>
        <v>0</v>
      </c>
      <c r="BJ139" s="2">
        <f ca="1">IF(Table1[[#This Row],[area]]="banglore",Table1[[#This Row],[income]],0)</f>
        <v>0</v>
      </c>
      <c r="BK139" s="2">
        <f ca="1">IF(Table1[[#This Row],[area]]="chennai",Table1[[#This Row],[income]],0)</f>
        <v>0</v>
      </c>
      <c r="BL139" s="2">
        <f ca="1">IF(Table1[[#This Row],[area]]="china",Table1[[#This Row],[income]],0)</f>
        <v>0</v>
      </c>
      <c r="BM139" s="2">
        <f ca="1">IF(Table1[[#This Row],[area]]="eluru",Table1[[#This Row],[income]],0)</f>
        <v>0</v>
      </c>
      <c r="BN139" s="2">
        <f ca="1">IF(Table1[[#This Row],[area]]="hanuman junction",Table1[[#This Row],[income]],0)</f>
        <v>0</v>
      </c>
      <c r="BO139" s="2">
        <f ca="1">IF(Table1[[#This Row],[area]]="hyderabad",Table1[[#This Row],[income]],0)</f>
        <v>0</v>
      </c>
      <c r="BP139" s="2">
        <f ca="1">IF(Table1[[#This Row],[area]]="japan",Table1[[#This Row],[income]],0)</f>
        <v>0</v>
      </c>
      <c r="BQ139" s="2">
        <f ca="1">IF(Table1[[#This Row],[area]]="srikakulam",Table1[[#This Row],[income]],0)</f>
        <v>0</v>
      </c>
      <c r="BR139" s="2">
        <f ca="1">IF(Table1[[#This Row],[area]]="tirupathi",Table1[[#This Row],[income]],0)</f>
        <v>388816</v>
      </c>
      <c r="BS139" s="2">
        <f ca="1">IF(Table1[[#This Row],[area]]="vijayawada",Table1[[#This Row],[income]],0)</f>
        <v>0</v>
      </c>
      <c r="BT139" s="8">
        <f ca="1">IF(Table1[[#This Row],[area]]="vizag",Table1[[#This Row],[income]],0)</f>
        <v>0</v>
      </c>
      <c r="BU139" s="2"/>
      <c r="BV139" s="7">
        <f ca="1">IF(Table1[[#This Row],[felid of work]]="teaching",Table1[[#This Row],[income]],0)</f>
        <v>0</v>
      </c>
      <c r="BW139" s="2">
        <f ca="1">IF(Table1[[#This Row],[felid of work]]="construction",Table1[[#This Row],[income]],0)</f>
        <v>388816</v>
      </c>
      <c r="BX139" s="2">
        <f ca="1">IF(Table1[[#This Row],[felid of work]]="general work",Table1[[#This Row],[income]],0)</f>
        <v>0</v>
      </c>
      <c r="BY139" s="2">
        <f ca="1">IF(Table1[[#This Row],[felid of work]]="health",Table1[[#This Row],[income]],0)</f>
        <v>0</v>
      </c>
      <c r="BZ139" s="2">
        <f ca="1">IF(Table1[[#This Row],[felid of work]]="agriculture",Table1[[#This Row],[income]],0)</f>
        <v>0</v>
      </c>
      <c r="CA139" s="8">
        <f ca="1">IF(Table1[[#This Row],[felid of work]]="it",Table1[[#This Row],[income]],0)</f>
        <v>0</v>
      </c>
      <c r="CB139" s="2"/>
      <c r="CC139" s="7">
        <f t="shared" ca="1" si="71"/>
        <v>1</v>
      </c>
      <c r="CD139" s="8"/>
      <c r="CE139" s="2"/>
      <c r="CF139" s="2">
        <f ca="1">IF(Table1[[#This Row],[net worth]]&gt;CG138,Table1[[#This Row],[age]],0)</f>
        <v>36</v>
      </c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4:98">
      <c r="D140">
        <f t="shared" ca="1" si="55"/>
        <v>1</v>
      </c>
      <c r="E140" t="str">
        <f t="shared" ca="1" si="56"/>
        <v>men</v>
      </c>
      <c r="F140">
        <f t="shared" ca="1" si="57"/>
        <v>44</v>
      </c>
      <c r="G140">
        <f t="shared" ca="1" si="58"/>
        <v>6</v>
      </c>
      <c r="H140" t="str">
        <f t="shared" ca="1" si="59"/>
        <v>agriculture</v>
      </c>
      <c r="I140">
        <f t="shared" ca="1" si="60"/>
        <v>4</v>
      </c>
      <c r="J140" t="str">
        <f t="shared" ca="1" si="61"/>
        <v>techincal</v>
      </c>
      <c r="K140">
        <f t="shared" ca="1" si="62"/>
        <v>4</v>
      </c>
      <c r="L140">
        <f t="shared" ca="1" si="63"/>
        <v>2</v>
      </c>
      <c r="M140">
        <f t="shared" ca="1" si="64"/>
        <v>836193</v>
      </c>
      <c r="N140">
        <f t="shared" ca="1" si="65"/>
        <v>3</v>
      </c>
      <c r="O140" t="str">
        <f t="shared" ca="1" si="66"/>
        <v>hanuman junction</v>
      </c>
      <c r="P140">
        <f t="shared" ca="1" si="48"/>
        <v>5017158</v>
      </c>
      <c r="Q140">
        <f t="shared" ca="1" si="67"/>
        <v>1567346.0102513307</v>
      </c>
      <c r="R140">
        <f t="shared" ca="1" si="49"/>
        <v>1624026.7268688458</v>
      </c>
      <c r="S140">
        <f t="shared" ca="1" si="68"/>
        <v>1203217</v>
      </c>
      <c r="T140">
        <f t="shared" ca="1" si="50"/>
        <v>1665504.5708529963</v>
      </c>
      <c r="U140">
        <f t="shared" ca="1" si="51"/>
        <v>356506.26205526432</v>
      </c>
      <c r="V140">
        <f t="shared" ca="1" si="52"/>
        <v>6997690.9889241103</v>
      </c>
      <c r="W140">
        <f t="shared" ca="1" si="53"/>
        <v>4394589.7371201767</v>
      </c>
      <c r="X140">
        <f t="shared" ca="1" si="54"/>
        <v>2603101.2518039336</v>
      </c>
      <c r="Y140" s="2"/>
      <c r="Z140" s="7">
        <f ca="1">IF(Table1[[#This Row],[gender]]="men",1,0)</f>
        <v>1</v>
      </c>
      <c r="AA140" s="2">
        <f ca="1">IF(Table1[[#This Row],[gender]]="women",1,0)</f>
        <v>0</v>
      </c>
      <c r="AB140" s="2"/>
      <c r="AC140" s="2"/>
      <c r="AD140" s="8"/>
      <c r="AF140" s="7">
        <f ca="1">IF(Table1[[#This Row],[felid of work]]= "teaching",1,0)</f>
        <v>0</v>
      </c>
      <c r="AG140" s="2">
        <f ca="1">IF(Table1[[#This Row],[felid of work]]="agriculture",1,0)</f>
        <v>1</v>
      </c>
      <c r="AH140" s="12">
        <f ca="1">IF(Table1[[#This Row],[felid of work]]="general work",1,0)</f>
        <v>0</v>
      </c>
      <c r="AI140" s="12">
        <f ca="1">IF(Table1[[#This Row],[felid of work]]="construction",1,0)</f>
        <v>0</v>
      </c>
      <c r="AJ140" s="2">
        <f ca="1">IF(Table1[[#This Row],[felid of work]]="health",1,0)</f>
        <v>0</v>
      </c>
      <c r="AK140" s="2"/>
      <c r="AL140" s="2"/>
      <c r="AM140" s="2"/>
      <c r="AN140" s="2"/>
      <c r="AO140" s="2">
        <f ca="1">IF(Table1[[#This Row],[felid of work]]="it",1,0)</f>
        <v>0</v>
      </c>
      <c r="AP140" s="2"/>
      <c r="AQ140" s="2"/>
      <c r="AR140" s="2"/>
      <c r="AS140" s="2"/>
      <c r="AT140" s="2"/>
      <c r="AU140" s="2"/>
      <c r="AV140" s="8"/>
      <c r="AW140" s="2"/>
      <c r="AX140" s="21">
        <f t="shared" ca="1" si="69"/>
        <v>812013.36343442288</v>
      </c>
      <c r="AY140" s="2"/>
      <c r="AZ140" s="7">
        <f ca="1">IF(Table1[[#This Row],[value of the debts]]&gt;$BA$6,1,0)</f>
        <v>1</v>
      </c>
      <c r="BA140" s="2"/>
      <c r="BB140" s="2"/>
      <c r="BC140" s="8"/>
      <c r="BD140" s="24">
        <f ca="1">Table1[[#This Row],[mortage left]]/Table1[[#This Row],[value of house]]</f>
        <v>0.31239717988776328</v>
      </c>
      <c r="BE140" s="2">
        <f t="shared" ca="1" si="70"/>
        <v>0</v>
      </c>
      <c r="BF140" s="2"/>
      <c r="BG140" s="2"/>
      <c r="BH140" s="7">
        <f ca="1">IF(Table1[[#This Row],[area]]="america",Table1[[#This Row],[income]],0)</f>
        <v>0</v>
      </c>
      <c r="BI140" s="2">
        <f ca="1">IF(Table1[[#This Row],[area]]="anathapur",Table1[[#This Row],[income]],0)</f>
        <v>0</v>
      </c>
      <c r="BJ140" s="2">
        <f ca="1">IF(Table1[[#This Row],[area]]="banglore",Table1[[#This Row],[income]],0)</f>
        <v>0</v>
      </c>
      <c r="BK140" s="2">
        <f ca="1">IF(Table1[[#This Row],[area]]="chennai",Table1[[#This Row],[income]],0)</f>
        <v>0</v>
      </c>
      <c r="BL140" s="2">
        <f ca="1">IF(Table1[[#This Row],[area]]="china",Table1[[#This Row],[income]],0)</f>
        <v>0</v>
      </c>
      <c r="BM140" s="2">
        <f ca="1">IF(Table1[[#This Row],[area]]="eluru",Table1[[#This Row],[income]],0)</f>
        <v>0</v>
      </c>
      <c r="BN140" s="2">
        <f ca="1">IF(Table1[[#This Row],[area]]="hanuman junction",Table1[[#This Row],[income]],0)</f>
        <v>836193</v>
      </c>
      <c r="BO140" s="2">
        <f ca="1">IF(Table1[[#This Row],[area]]="hyderabad",Table1[[#This Row],[income]],0)</f>
        <v>0</v>
      </c>
      <c r="BP140" s="2">
        <f ca="1">IF(Table1[[#This Row],[area]]="japan",Table1[[#This Row],[income]],0)</f>
        <v>0</v>
      </c>
      <c r="BQ140" s="2">
        <f ca="1">IF(Table1[[#This Row],[area]]="srikakulam",Table1[[#This Row],[income]],0)</f>
        <v>0</v>
      </c>
      <c r="BR140" s="2">
        <f ca="1">IF(Table1[[#This Row],[area]]="tirupathi",Table1[[#This Row],[income]],0)</f>
        <v>0</v>
      </c>
      <c r="BS140" s="2">
        <f ca="1">IF(Table1[[#This Row],[area]]="vijayawada",Table1[[#This Row],[income]],0)</f>
        <v>0</v>
      </c>
      <c r="BT140" s="8">
        <f ca="1">IF(Table1[[#This Row],[area]]="vizag",Table1[[#This Row],[income]],0)</f>
        <v>0</v>
      </c>
      <c r="BU140" s="2"/>
      <c r="BV140" s="7">
        <f ca="1">IF(Table1[[#This Row],[felid of work]]="teaching",Table1[[#This Row],[income]],0)</f>
        <v>0</v>
      </c>
      <c r="BW140" s="2">
        <f ca="1">IF(Table1[[#This Row],[felid of work]]="construction",Table1[[#This Row],[income]],0)</f>
        <v>0</v>
      </c>
      <c r="BX140" s="2">
        <f ca="1">IF(Table1[[#This Row],[felid of work]]="general work",Table1[[#This Row],[income]],0)</f>
        <v>0</v>
      </c>
      <c r="BY140" s="2">
        <f ca="1">IF(Table1[[#This Row],[felid of work]]="health",Table1[[#This Row],[income]],0)</f>
        <v>0</v>
      </c>
      <c r="BZ140" s="2">
        <f ca="1">IF(Table1[[#This Row],[felid of work]]="agriculture",Table1[[#This Row],[income]],0)</f>
        <v>836193</v>
      </c>
      <c r="CA140" s="8">
        <f ca="1">IF(Table1[[#This Row],[felid of work]]="it",Table1[[#This Row],[income]],0)</f>
        <v>0</v>
      </c>
      <c r="CB140" s="2"/>
      <c r="CC140" s="7">
        <f t="shared" ca="1" si="71"/>
        <v>1</v>
      </c>
      <c r="CD140" s="8"/>
      <c r="CE140" s="2"/>
      <c r="CF140" s="2">
        <f ca="1">IF(Table1[[#This Row],[net worth]]&gt;CG139,Table1[[#This Row],[age]],0)</f>
        <v>44</v>
      </c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4:98">
      <c r="D141">
        <f t="shared" ca="1" si="55"/>
        <v>2</v>
      </c>
      <c r="E141" t="str">
        <f t="shared" ca="1" si="56"/>
        <v>women</v>
      </c>
      <c r="F141">
        <f t="shared" ca="1" si="57"/>
        <v>42</v>
      </c>
      <c r="G141">
        <f t="shared" ca="1" si="58"/>
        <v>1</v>
      </c>
      <c r="H141" t="str">
        <f t="shared" ca="1" si="59"/>
        <v>health</v>
      </c>
      <c r="I141">
        <f t="shared" ca="1" si="60"/>
        <v>1</v>
      </c>
      <c r="J141" t="str">
        <f t="shared" ca="1" si="61"/>
        <v>highschool</v>
      </c>
      <c r="K141">
        <f t="shared" ca="1" si="62"/>
        <v>2</v>
      </c>
      <c r="L141">
        <f t="shared" ca="1" si="63"/>
        <v>2</v>
      </c>
      <c r="M141">
        <f t="shared" ca="1" si="64"/>
        <v>340912</v>
      </c>
      <c r="N141">
        <f t="shared" ca="1" si="65"/>
        <v>12</v>
      </c>
      <c r="O141" t="str">
        <f t="shared" ca="1" si="66"/>
        <v>japan</v>
      </c>
      <c r="P141">
        <f t="shared" ca="1" si="48"/>
        <v>2045472</v>
      </c>
      <c r="Q141">
        <f t="shared" ca="1" si="67"/>
        <v>326228.65632352437</v>
      </c>
      <c r="R141">
        <f t="shared" ca="1" si="49"/>
        <v>307457.56959640491</v>
      </c>
      <c r="S141">
        <f t="shared" ca="1" si="68"/>
        <v>42820</v>
      </c>
      <c r="T141">
        <f t="shared" ca="1" si="50"/>
        <v>67021.371371655157</v>
      </c>
      <c r="U141">
        <f t="shared" ca="1" si="51"/>
        <v>269215.74493660335</v>
      </c>
      <c r="V141">
        <f t="shared" ca="1" si="52"/>
        <v>2622145.3145330083</v>
      </c>
      <c r="W141">
        <f t="shared" ca="1" si="53"/>
        <v>676506.22591992933</v>
      </c>
      <c r="X141">
        <f t="shared" ca="1" si="54"/>
        <v>1945639.0886130789</v>
      </c>
      <c r="Y141" s="2"/>
      <c r="Z141" s="7">
        <f ca="1">IF(Table1[[#This Row],[gender]]="men",1,0)</f>
        <v>0</v>
      </c>
      <c r="AA141" s="2">
        <f ca="1">IF(Table1[[#This Row],[gender]]="women",1,0)</f>
        <v>1</v>
      </c>
      <c r="AB141" s="2"/>
      <c r="AC141" s="2"/>
      <c r="AD141" s="8"/>
      <c r="AF141" s="7">
        <f ca="1">IF(Table1[[#This Row],[felid of work]]= "teaching",1,0)</f>
        <v>0</v>
      </c>
      <c r="AG141" s="2">
        <f ca="1">IF(Table1[[#This Row],[felid of work]]="agriculture",1,0)</f>
        <v>0</v>
      </c>
      <c r="AH141" s="12">
        <f ca="1">IF(Table1[[#This Row],[felid of work]]="general work",1,0)</f>
        <v>0</v>
      </c>
      <c r="AI141" s="12">
        <f ca="1">IF(Table1[[#This Row],[felid of work]]="construction",1,0)</f>
        <v>0</v>
      </c>
      <c r="AJ141" s="2">
        <f ca="1">IF(Table1[[#This Row],[felid of work]]="health",1,0)</f>
        <v>1</v>
      </c>
      <c r="AK141" s="2"/>
      <c r="AL141" s="2"/>
      <c r="AM141" s="2"/>
      <c r="AN141" s="2"/>
      <c r="AO141" s="2">
        <f ca="1">IF(Table1[[#This Row],[felid of work]]="it",1,0)</f>
        <v>0</v>
      </c>
      <c r="AP141" s="2"/>
      <c r="AQ141" s="2"/>
      <c r="AR141" s="2"/>
      <c r="AS141" s="2"/>
      <c r="AT141" s="2"/>
      <c r="AU141" s="2"/>
      <c r="AV141" s="8"/>
      <c r="AW141" s="2"/>
      <c r="AX141" s="21">
        <f t="shared" ca="1" si="69"/>
        <v>153728.78479820245</v>
      </c>
      <c r="AY141" s="2"/>
      <c r="AZ141" s="7">
        <f ca="1">IF(Table1[[#This Row],[value of the debts]]&gt;$BA$6,1,0)</f>
        <v>1</v>
      </c>
      <c r="BA141" s="2"/>
      <c r="BB141" s="2"/>
      <c r="BC141" s="8"/>
      <c r="BD141" s="24">
        <f ca="1">Table1[[#This Row],[mortage left]]/Table1[[#This Row],[value of house]]</f>
        <v>0.1594882043477126</v>
      </c>
      <c r="BE141" s="2">
        <f t="shared" ca="1" si="70"/>
        <v>1</v>
      </c>
      <c r="BF141" s="2"/>
      <c r="BG141" s="2"/>
      <c r="BH141" s="7">
        <f ca="1">IF(Table1[[#This Row],[area]]="america",Table1[[#This Row],[income]],0)</f>
        <v>0</v>
      </c>
      <c r="BI141" s="2">
        <f ca="1">IF(Table1[[#This Row],[area]]="anathapur",Table1[[#This Row],[income]],0)</f>
        <v>0</v>
      </c>
      <c r="BJ141" s="2">
        <f ca="1">IF(Table1[[#This Row],[area]]="banglore",Table1[[#This Row],[income]],0)</f>
        <v>0</v>
      </c>
      <c r="BK141" s="2">
        <f ca="1">IF(Table1[[#This Row],[area]]="chennai",Table1[[#This Row],[income]],0)</f>
        <v>0</v>
      </c>
      <c r="BL141" s="2">
        <f ca="1">IF(Table1[[#This Row],[area]]="china",Table1[[#This Row],[income]],0)</f>
        <v>0</v>
      </c>
      <c r="BM141" s="2">
        <f ca="1">IF(Table1[[#This Row],[area]]="eluru",Table1[[#This Row],[income]],0)</f>
        <v>0</v>
      </c>
      <c r="BN141" s="2">
        <f ca="1">IF(Table1[[#This Row],[area]]="hanuman junction",Table1[[#This Row],[income]],0)</f>
        <v>0</v>
      </c>
      <c r="BO141" s="2">
        <f ca="1">IF(Table1[[#This Row],[area]]="hyderabad",Table1[[#This Row],[income]],0)</f>
        <v>0</v>
      </c>
      <c r="BP141" s="2">
        <f ca="1">IF(Table1[[#This Row],[area]]="japan",Table1[[#This Row],[income]],0)</f>
        <v>340912</v>
      </c>
      <c r="BQ141" s="2">
        <f ca="1">IF(Table1[[#This Row],[area]]="srikakulam",Table1[[#This Row],[income]],0)</f>
        <v>0</v>
      </c>
      <c r="BR141" s="2">
        <f ca="1">IF(Table1[[#This Row],[area]]="tirupathi",Table1[[#This Row],[income]],0)</f>
        <v>0</v>
      </c>
      <c r="BS141" s="2">
        <f ca="1">IF(Table1[[#This Row],[area]]="vijayawada",Table1[[#This Row],[income]],0)</f>
        <v>0</v>
      </c>
      <c r="BT141" s="8">
        <f ca="1">IF(Table1[[#This Row],[area]]="vizag",Table1[[#This Row],[income]],0)</f>
        <v>0</v>
      </c>
      <c r="BU141" s="2"/>
      <c r="BV141" s="7">
        <f ca="1">IF(Table1[[#This Row],[felid of work]]="teaching",Table1[[#This Row],[income]],0)</f>
        <v>0</v>
      </c>
      <c r="BW141" s="2">
        <f ca="1">IF(Table1[[#This Row],[felid of work]]="construction",Table1[[#This Row],[income]],0)</f>
        <v>0</v>
      </c>
      <c r="BX141" s="2">
        <f ca="1">IF(Table1[[#This Row],[felid of work]]="general work",Table1[[#This Row],[income]],0)</f>
        <v>0</v>
      </c>
      <c r="BY141" s="2">
        <f ca="1">IF(Table1[[#This Row],[felid of work]]="health",Table1[[#This Row],[income]],0)</f>
        <v>340912</v>
      </c>
      <c r="BZ141" s="2">
        <f ca="1">IF(Table1[[#This Row],[felid of work]]="agriculture",Table1[[#This Row],[income]],0)</f>
        <v>0</v>
      </c>
      <c r="CA141" s="8">
        <f ca="1">IF(Table1[[#This Row],[felid of work]]="it",Table1[[#This Row],[income]],0)</f>
        <v>0</v>
      </c>
      <c r="CB141" s="2"/>
      <c r="CC141" s="7">
        <f t="shared" ca="1" si="71"/>
        <v>1</v>
      </c>
      <c r="CD141" s="8"/>
      <c r="CE141" s="2"/>
      <c r="CF141" s="2">
        <f ca="1">IF(Table1[[#This Row],[net worth]]&gt;CG140,Table1[[#This Row],[age]],0)</f>
        <v>42</v>
      </c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4:98">
      <c r="D142">
        <f t="shared" ca="1" si="55"/>
        <v>2</v>
      </c>
      <c r="E142" t="str">
        <f t="shared" ca="1" si="56"/>
        <v>women</v>
      </c>
      <c r="F142">
        <f t="shared" ca="1" si="57"/>
        <v>39</v>
      </c>
      <c r="G142">
        <f t="shared" ca="1" si="58"/>
        <v>2</v>
      </c>
      <c r="H142" t="str">
        <f t="shared" ca="1" si="59"/>
        <v>construction</v>
      </c>
      <c r="I142">
        <f t="shared" ca="1" si="60"/>
        <v>3</v>
      </c>
      <c r="J142" t="str">
        <f t="shared" ca="1" si="61"/>
        <v>university</v>
      </c>
      <c r="K142">
        <f t="shared" ca="1" si="62"/>
        <v>4</v>
      </c>
      <c r="L142">
        <f t="shared" ca="1" si="63"/>
        <v>2</v>
      </c>
      <c r="M142">
        <f t="shared" ca="1" si="64"/>
        <v>255638</v>
      </c>
      <c r="N142">
        <f t="shared" ca="1" si="65"/>
        <v>10</v>
      </c>
      <c r="O142" t="str">
        <f t="shared" ca="1" si="66"/>
        <v>hyderabad</v>
      </c>
      <c r="P142">
        <f t="shared" ca="1" si="48"/>
        <v>1022552</v>
      </c>
      <c r="Q142">
        <f t="shared" ca="1" si="67"/>
        <v>124164.13222220851</v>
      </c>
      <c r="R142">
        <f t="shared" ca="1" si="49"/>
        <v>30687.848722927894</v>
      </c>
      <c r="S142">
        <f t="shared" ca="1" si="68"/>
        <v>8112</v>
      </c>
      <c r="T142">
        <f t="shared" ca="1" si="50"/>
        <v>451710.27602778497</v>
      </c>
      <c r="U142">
        <f t="shared" ca="1" si="51"/>
        <v>344289.74548223842</v>
      </c>
      <c r="V142">
        <f t="shared" ca="1" si="52"/>
        <v>1397529.5942051664</v>
      </c>
      <c r="W142">
        <f t="shared" ca="1" si="53"/>
        <v>162963.9809451364</v>
      </c>
      <c r="X142">
        <f t="shared" ca="1" si="54"/>
        <v>1234565.61326003</v>
      </c>
      <c r="Y142" s="2"/>
      <c r="Z142" s="7">
        <f ca="1">IF(Table1[[#This Row],[gender]]="men",1,0)</f>
        <v>0</v>
      </c>
      <c r="AA142" s="2">
        <f ca="1">IF(Table1[[#This Row],[gender]]="women",1,0)</f>
        <v>1</v>
      </c>
      <c r="AB142" s="2"/>
      <c r="AC142" s="2"/>
      <c r="AD142" s="8"/>
      <c r="AF142" s="7">
        <f ca="1">IF(Table1[[#This Row],[felid of work]]= "teaching",1,0)</f>
        <v>0</v>
      </c>
      <c r="AG142" s="2">
        <f ca="1">IF(Table1[[#This Row],[felid of work]]="agriculture",1,0)</f>
        <v>0</v>
      </c>
      <c r="AH142" s="12">
        <f ca="1">IF(Table1[[#This Row],[felid of work]]="general work",1,0)</f>
        <v>0</v>
      </c>
      <c r="AI142" s="12">
        <f ca="1">IF(Table1[[#This Row],[felid of work]]="construction",1,0)</f>
        <v>1</v>
      </c>
      <c r="AJ142" s="2">
        <f ca="1">IF(Table1[[#This Row],[felid of work]]="health",1,0)</f>
        <v>0</v>
      </c>
      <c r="AK142" s="2"/>
      <c r="AL142" s="2"/>
      <c r="AM142" s="2"/>
      <c r="AN142" s="2"/>
      <c r="AO142" s="2">
        <f ca="1">IF(Table1[[#This Row],[felid of work]]="it",1,0)</f>
        <v>0</v>
      </c>
      <c r="AP142" s="2"/>
      <c r="AQ142" s="2"/>
      <c r="AR142" s="2"/>
      <c r="AS142" s="2"/>
      <c r="AT142" s="2"/>
      <c r="AU142" s="2"/>
      <c r="AV142" s="8"/>
      <c r="AW142" s="2"/>
      <c r="AX142" s="21">
        <f t="shared" ca="1" si="69"/>
        <v>15343.924361463947</v>
      </c>
      <c r="AY142" s="2"/>
      <c r="AZ142" s="7">
        <f ca="1">IF(Table1[[#This Row],[value of the debts]]&gt;$BA$6,1,0)</f>
        <v>1</v>
      </c>
      <c r="BA142" s="2"/>
      <c r="BB142" s="2"/>
      <c r="BC142" s="8"/>
      <c r="BD142" s="24">
        <f ca="1">Table1[[#This Row],[mortage left]]/Table1[[#This Row],[value of house]]</f>
        <v>0.12142573895724473</v>
      </c>
      <c r="BE142" s="2">
        <f t="shared" ca="1" si="70"/>
        <v>1</v>
      </c>
      <c r="BF142" s="2"/>
      <c r="BG142" s="2"/>
      <c r="BH142" s="7">
        <f ca="1">IF(Table1[[#This Row],[area]]="america",Table1[[#This Row],[income]],0)</f>
        <v>0</v>
      </c>
      <c r="BI142" s="2">
        <f ca="1">IF(Table1[[#This Row],[area]]="anathapur",Table1[[#This Row],[income]],0)</f>
        <v>0</v>
      </c>
      <c r="BJ142" s="2">
        <f ca="1">IF(Table1[[#This Row],[area]]="banglore",Table1[[#This Row],[income]],0)</f>
        <v>0</v>
      </c>
      <c r="BK142" s="2">
        <f ca="1">IF(Table1[[#This Row],[area]]="chennai",Table1[[#This Row],[income]],0)</f>
        <v>0</v>
      </c>
      <c r="BL142" s="2">
        <f ca="1">IF(Table1[[#This Row],[area]]="china",Table1[[#This Row],[income]],0)</f>
        <v>0</v>
      </c>
      <c r="BM142" s="2">
        <f ca="1">IF(Table1[[#This Row],[area]]="eluru",Table1[[#This Row],[income]],0)</f>
        <v>0</v>
      </c>
      <c r="BN142" s="2">
        <f ca="1">IF(Table1[[#This Row],[area]]="hanuman junction",Table1[[#This Row],[income]],0)</f>
        <v>0</v>
      </c>
      <c r="BO142" s="2">
        <f ca="1">IF(Table1[[#This Row],[area]]="hyderabad",Table1[[#This Row],[income]],0)</f>
        <v>255638</v>
      </c>
      <c r="BP142" s="2">
        <f ca="1">IF(Table1[[#This Row],[area]]="japan",Table1[[#This Row],[income]],0)</f>
        <v>0</v>
      </c>
      <c r="BQ142" s="2">
        <f ca="1">IF(Table1[[#This Row],[area]]="srikakulam",Table1[[#This Row],[income]],0)</f>
        <v>0</v>
      </c>
      <c r="BR142" s="2">
        <f ca="1">IF(Table1[[#This Row],[area]]="tirupathi",Table1[[#This Row],[income]],0)</f>
        <v>0</v>
      </c>
      <c r="BS142" s="2">
        <f ca="1">IF(Table1[[#This Row],[area]]="vijayawada",Table1[[#This Row],[income]],0)</f>
        <v>0</v>
      </c>
      <c r="BT142" s="8">
        <f ca="1">IF(Table1[[#This Row],[area]]="vizag",Table1[[#This Row],[income]],0)</f>
        <v>0</v>
      </c>
      <c r="BU142" s="2"/>
      <c r="BV142" s="7">
        <f ca="1">IF(Table1[[#This Row],[felid of work]]="teaching",Table1[[#This Row],[income]],0)</f>
        <v>0</v>
      </c>
      <c r="BW142" s="2">
        <f ca="1">IF(Table1[[#This Row],[felid of work]]="construction",Table1[[#This Row],[income]],0)</f>
        <v>255638</v>
      </c>
      <c r="BX142" s="2">
        <f ca="1">IF(Table1[[#This Row],[felid of work]]="general work",Table1[[#This Row],[income]],0)</f>
        <v>0</v>
      </c>
      <c r="BY142" s="2">
        <f ca="1">IF(Table1[[#This Row],[felid of work]]="health",Table1[[#This Row],[income]],0)</f>
        <v>0</v>
      </c>
      <c r="BZ142" s="2">
        <f ca="1">IF(Table1[[#This Row],[felid of work]]="agriculture",Table1[[#This Row],[income]],0)</f>
        <v>0</v>
      </c>
      <c r="CA142" s="8">
        <f ca="1">IF(Table1[[#This Row],[felid of work]]="it",Table1[[#This Row],[income]],0)</f>
        <v>0</v>
      </c>
      <c r="CB142" s="2"/>
      <c r="CC142" s="7">
        <f t="shared" ca="1" si="71"/>
        <v>0</v>
      </c>
      <c r="CD142" s="8"/>
      <c r="CE142" s="2"/>
      <c r="CF142" s="2">
        <f ca="1">IF(Table1[[#This Row],[net worth]]&gt;CG141,Table1[[#This Row],[age]],0)</f>
        <v>39</v>
      </c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4:98">
      <c r="D143">
        <f t="shared" ca="1" si="55"/>
        <v>2</v>
      </c>
      <c r="E143" t="str">
        <f t="shared" ca="1" si="56"/>
        <v>women</v>
      </c>
      <c r="F143">
        <f t="shared" ca="1" si="57"/>
        <v>40</v>
      </c>
      <c r="G143">
        <f t="shared" ca="1" si="58"/>
        <v>4</v>
      </c>
      <c r="H143" t="str">
        <f t="shared" ca="1" si="59"/>
        <v>it</v>
      </c>
      <c r="I143">
        <f t="shared" ca="1" si="60"/>
        <v>1</v>
      </c>
      <c r="J143" t="str">
        <f t="shared" ca="1" si="61"/>
        <v>highschool</v>
      </c>
      <c r="K143">
        <f t="shared" ca="1" si="62"/>
        <v>3</v>
      </c>
      <c r="L143">
        <f t="shared" ca="1" si="63"/>
        <v>1</v>
      </c>
      <c r="M143">
        <f t="shared" ca="1" si="64"/>
        <v>342286</v>
      </c>
      <c r="N143">
        <f t="shared" ca="1" si="65"/>
        <v>11</v>
      </c>
      <c r="O143" t="str">
        <f t="shared" ca="1" si="66"/>
        <v>america</v>
      </c>
      <c r="P143">
        <f t="shared" ca="1" si="48"/>
        <v>1026858</v>
      </c>
      <c r="Q143">
        <f t="shared" ca="1" si="67"/>
        <v>892717.65580801119</v>
      </c>
      <c r="R143">
        <f t="shared" ca="1" si="49"/>
        <v>206353.96272456626</v>
      </c>
      <c r="S143">
        <f t="shared" ca="1" si="68"/>
        <v>77243</v>
      </c>
      <c r="T143">
        <f t="shared" ca="1" si="50"/>
        <v>405352.1601478082</v>
      </c>
      <c r="U143">
        <f t="shared" ca="1" si="51"/>
        <v>267378.95767292008</v>
      </c>
      <c r="V143">
        <f t="shared" ca="1" si="52"/>
        <v>1500590.9203974863</v>
      </c>
      <c r="W143">
        <f t="shared" ca="1" si="53"/>
        <v>1176314.6185325775</v>
      </c>
      <c r="X143">
        <f t="shared" ca="1" si="54"/>
        <v>324276.30186490878</v>
      </c>
      <c r="Y143" s="2"/>
      <c r="Z143" s="7">
        <f ca="1">IF(Table1[[#This Row],[gender]]="men",1,0)</f>
        <v>0</v>
      </c>
      <c r="AA143" s="2">
        <f ca="1">IF(Table1[[#This Row],[gender]]="women",1,0)</f>
        <v>1</v>
      </c>
      <c r="AB143" s="2"/>
      <c r="AC143" s="2"/>
      <c r="AD143" s="8"/>
      <c r="AF143" s="7">
        <f ca="1">IF(Table1[[#This Row],[felid of work]]= "teaching",1,0)</f>
        <v>0</v>
      </c>
      <c r="AG143" s="2">
        <f ca="1">IF(Table1[[#This Row],[felid of work]]="agriculture",1,0)</f>
        <v>0</v>
      </c>
      <c r="AH143" s="12">
        <f ca="1">IF(Table1[[#This Row],[felid of work]]="general work",1,0)</f>
        <v>0</v>
      </c>
      <c r="AI143" s="12">
        <f ca="1">IF(Table1[[#This Row],[felid of work]]="construction",1,0)</f>
        <v>0</v>
      </c>
      <c r="AJ143" s="2">
        <f ca="1">IF(Table1[[#This Row],[felid of work]]="health",1,0)</f>
        <v>0</v>
      </c>
      <c r="AK143" s="2"/>
      <c r="AL143" s="2"/>
      <c r="AM143" s="2"/>
      <c r="AN143" s="2"/>
      <c r="AO143" s="2">
        <f ca="1">IF(Table1[[#This Row],[felid of work]]="it",1,0)</f>
        <v>1</v>
      </c>
      <c r="AP143" s="2"/>
      <c r="AQ143" s="2"/>
      <c r="AR143" s="2"/>
      <c r="AS143" s="2"/>
      <c r="AT143" s="2"/>
      <c r="AU143" s="2"/>
      <c r="AV143" s="8"/>
      <c r="AW143" s="2"/>
      <c r="AX143" s="21">
        <f t="shared" ca="1" si="69"/>
        <v>206353.96272456626</v>
      </c>
      <c r="AY143" s="2"/>
      <c r="AZ143" s="7">
        <f ca="1">IF(Table1[[#This Row],[value of the debts]]&gt;$BA$6,1,0)</f>
        <v>1</v>
      </c>
      <c r="BA143" s="2"/>
      <c r="BB143" s="2"/>
      <c r="BC143" s="8"/>
      <c r="BD143" s="24">
        <f ca="1">Table1[[#This Row],[mortage left]]/Table1[[#This Row],[value of house]]</f>
        <v>0.86936816561589936</v>
      </c>
      <c r="BE143" s="2">
        <f t="shared" ca="1" si="70"/>
        <v>0</v>
      </c>
      <c r="BF143" s="2"/>
      <c r="BG143" s="2"/>
      <c r="BH143" s="7">
        <f ca="1">IF(Table1[[#This Row],[area]]="america",Table1[[#This Row],[income]],0)</f>
        <v>342286</v>
      </c>
      <c r="BI143" s="2">
        <f ca="1">IF(Table1[[#This Row],[area]]="anathapur",Table1[[#This Row],[income]],0)</f>
        <v>0</v>
      </c>
      <c r="BJ143" s="2">
        <f ca="1">IF(Table1[[#This Row],[area]]="banglore",Table1[[#This Row],[income]],0)</f>
        <v>0</v>
      </c>
      <c r="BK143" s="2">
        <f ca="1">IF(Table1[[#This Row],[area]]="chennai",Table1[[#This Row],[income]],0)</f>
        <v>0</v>
      </c>
      <c r="BL143" s="2">
        <f ca="1">IF(Table1[[#This Row],[area]]="china",Table1[[#This Row],[income]],0)</f>
        <v>0</v>
      </c>
      <c r="BM143" s="2">
        <f ca="1">IF(Table1[[#This Row],[area]]="eluru",Table1[[#This Row],[income]],0)</f>
        <v>0</v>
      </c>
      <c r="BN143" s="2">
        <f ca="1">IF(Table1[[#This Row],[area]]="hanuman junction",Table1[[#This Row],[income]],0)</f>
        <v>0</v>
      </c>
      <c r="BO143" s="2">
        <f ca="1">IF(Table1[[#This Row],[area]]="hyderabad",Table1[[#This Row],[income]],0)</f>
        <v>0</v>
      </c>
      <c r="BP143" s="2">
        <f ca="1">IF(Table1[[#This Row],[area]]="japan",Table1[[#This Row],[income]],0)</f>
        <v>0</v>
      </c>
      <c r="BQ143" s="2">
        <f ca="1">IF(Table1[[#This Row],[area]]="srikakulam",Table1[[#This Row],[income]],0)</f>
        <v>0</v>
      </c>
      <c r="BR143" s="2">
        <f ca="1">IF(Table1[[#This Row],[area]]="tirupathi",Table1[[#This Row],[income]],0)</f>
        <v>0</v>
      </c>
      <c r="BS143" s="2">
        <f ca="1">IF(Table1[[#This Row],[area]]="vijayawada",Table1[[#This Row],[income]],0)</f>
        <v>0</v>
      </c>
      <c r="BT143" s="8">
        <f ca="1">IF(Table1[[#This Row],[area]]="vizag",Table1[[#This Row],[income]],0)</f>
        <v>0</v>
      </c>
      <c r="BU143" s="2"/>
      <c r="BV143" s="7">
        <f ca="1">IF(Table1[[#This Row],[felid of work]]="teaching",Table1[[#This Row],[income]],0)</f>
        <v>0</v>
      </c>
      <c r="BW143" s="2">
        <f ca="1">IF(Table1[[#This Row],[felid of work]]="construction",Table1[[#This Row],[income]],0)</f>
        <v>0</v>
      </c>
      <c r="BX143" s="2">
        <f ca="1">IF(Table1[[#This Row],[felid of work]]="general work",Table1[[#This Row],[income]],0)</f>
        <v>0</v>
      </c>
      <c r="BY143" s="2">
        <f ca="1">IF(Table1[[#This Row],[felid of work]]="health",Table1[[#This Row],[income]],0)</f>
        <v>0</v>
      </c>
      <c r="BZ143" s="2">
        <f ca="1">IF(Table1[[#This Row],[felid of work]]="agriculture",Table1[[#This Row],[income]],0)</f>
        <v>0</v>
      </c>
      <c r="CA143" s="8">
        <f ca="1">IF(Table1[[#This Row],[felid of work]]="it",Table1[[#This Row],[income]],0)</f>
        <v>342286</v>
      </c>
      <c r="CB143" s="2"/>
      <c r="CC143" s="7">
        <f t="shared" ca="1" si="71"/>
        <v>1</v>
      </c>
      <c r="CD143" s="8"/>
      <c r="CE143" s="2"/>
      <c r="CF143" s="2">
        <f ca="1">IF(Table1[[#This Row],[net worth]]&gt;CG142,Table1[[#This Row],[age]],0)</f>
        <v>40</v>
      </c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4:98">
      <c r="D144">
        <f t="shared" ca="1" si="55"/>
        <v>1</v>
      </c>
      <c r="E144" t="str">
        <f t="shared" ca="1" si="56"/>
        <v>men</v>
      </c>
      <c r="F144">
        <f t="shared" ca="1" si="57"/>
        <v>43</v>
      </c>
      <c r="G144">
        <f t="shared" ca="1" si="58"/>
        <v>3</v>
      </c>
      <c r="H144" t="str">
        <f t="shared" ca="1" si="59"/>
        <v>teaching</v>
      </c>
      <c r="I144">
        <f t="shared" ca="1" si="60"/>
        <v>2</v>
      </c>
      <c r="J144" t="str">
        <f t="shared" ca="1" si="61"/>
        <v>college</v>
      </c>
      <c r="K144">
        <f t="shared" ca="1" si="62"/>
        <v>1</v>
      </c>
      <c r="L144">
        <f t="shared" ca="1" si="63"/>
        <v>2</v>
      </c>
      <c r="M144">
        <f t="shared" ca="1" si="64"/>
        <v>292236</v>
      </c>
      <c r="N144">
        <f t="shared" ca="1" si="65"/>
        <v>8</v>
      </c>
      <c r="O144" t="str">
        <f t="shared" ca="1" si="66"/>
        <v>banglore</v>
      </c>
      <c r="P144">
        <f t="shared" ca="1" si="48"/>
        <v>876708</v>
      </c>
      <c r="Q144">
        <f t="shared" ca="1" si="67"/>
        <v>619518.70294113061</v>
      </c>
      <c r="R144">
        <f t="shared" ca="1" si="49"/>
        <v>39120.046684147346</v>
      </c>
      <c r="S144">
        <f t="shared" ca="1" si="68"/>
        <v>37395</v>
      </c>
      <c r="T144">
        <f t="shared" ca="1" si="50"/>
        <v>569681.08026974462</v>
      </c>
      <c r="U144">
        <f t="shared" ca="1" si="51"/>
        <v>214890.96440200967</v>
      </c>
      <c r="V144">
        <f t="shared" ca="1" si="52"/>
        <v>1130719.0110861571</v>
      </c>
      <c r="W144">
        <f t="shared" ca="1" si="53"/>
        <v>696033.74962527794</v>
      </c>
      <c r="X144">
        <f t="shared" ca="1" si="54"/>
        <v>434685.26146087912</v>
      </c>
      <c r="Y144" s="2"/>
      <c r="Z144" s="7">
        <f ca="1">IF(Table1[[#This Row],[gender]]="men",1,0)</f>
        <v>1</v>
      </c>
      <c r="AA144" s="2">
        <f ca="1">IF(Table1[[#This Row],[gender]]="women",1,0)</f>
        <v>0</v>
      </c>
      <c r="AB144" s="2"/>
      <c r="AC144" s="2"/>
      <c r="AD144" s="8"/>
      <c r="AF144" s="7">
        <f ca="1">IF(Table1[[#This Row],[felid of work]]= "teaching",1,0)</f>
        <v>1</v>
      </c>
      <c r="AG144" s="2">
        <f ca="1">IF(Table1[[#This Row],[felid of work]]="agriculture",1,0)</f>
        <v>0</v>
      </c>
      <c r="AH144" s="12">
        <f ca="1">IF(Table1[[#This Row],[felid of work]]="general work",1,0)</f>
        <v>0</v>
      </c>
      <c r="AI144" s="12">
        <f ca="1">IF(Table1[[#This Row],[felid of work]]="construction",1,0)</f>
        <v>0</v>
      </c>
      <c r="AJ144" s="2">
        <f ca="1">IF(Table1[[#This Row],[felid of work]]="health",1,0)</f>
        <v>0</v>
      </c>
      <c r="AK144" s="2"/>
      <c r="AL144" s="2"/>
      <c r="AM144" s="2"/>
      <c r="AN144" s="2"/>
      <c r="AO144" s="2">
        <f ca="1">IF(Table1[[#This Row],[felid of work]]="it",1,0)</f>
        <v>0</v>
      </c>
      <c r="AP144" s="2"/>
      <c r="AQ144" s="2"/>
      <c r="AR144" s="2"/>
      <c r="AS144" s="2"/>
      <c r="AT144" s="2"/>
      <c r="AU144" s="2"/>
      <c r="AV144" s="8"/>
      <c r="AW144" s="2"/>
      <c r="AX144" s="21">
        <f t="shared" ca="1" si="69"/>
        <v>19560.023342073673</v>
      </c>
      <c r="AY144" s="2"/>
      <c r="AZ144" s="7">
        <f ca="1">IF(Table1[[#This Row],[value of the debts]]&gt;$BA$6,1,0)</f>
        <v>1</v>
      </c>
      <c r="BA144" s="2"/>
      <c r="BB144" s="2"/>
      <c r="BC144" s="8"/>
      <c r="BD144" s="24">
        <f ca="1">Table1[[#This Row],[mortage left]]/Table1[[#This Row],[value of house]]</f>
        <v>0.7066420095871494</v>
      </c>
      <c r="BE144" s="2">
        <f t="shared" ca="1" si="70"/>
        <v>0</v>
      </c>
      <c r="BF144" s="2"/>
      <c r="BG144" s="2"/>
      <c r="BH144" s="7">
        <f ca="1">IF(Table1[[#This Row],[area]]="america",Table1[[#This Row],[income]],0)</f>
        <v>0</v>
      </c>
      <c r="BI144" s="2">
        <f ca="1">IF(Table1[[#This Row],[area]]="anathapur",Table1[[#This Row],[income]],0)</f>
        <v>0</v>
      </c>
      <c r="BJ144" s="2">
        <f ca="1">IF(Table1[[#This Row],[area]]="banglore",Table1[[#This Row],[income]],0)</f>
        <v>292236</v>
      </c>
      <c r="BK144" s="2">
        <f ca="1">IF(Table1[[#This Row],[area]]="chennai",Table1[[#This Row],[income]],0)</f>
        <v>0</v>
      </c>
      <c r="BL144" s="2">
        <f ca="1">IF(Table1[[#This Row],[area]]="china",Table1[[#This Row],[income]],0)</f>
        <v>0</v>
      </c>
      <c r="BM144" s="2">
        <f ca="1">IF(Table1[[#This Row],[area]]="eluru",Table1[[#This Row],[income]],0)</f>
        <v>0</v>
      </c>
      <c r="BN144" s="2">
        <f ca="1">IF(Table1[[#This Row],[area]]="hanuman junction",Table1[[#This Row],[income]],0)</f>
        <v>0</v>
      </c>
      <c r="BO144" s="2">
        <f ca="1">IF(Table1[[#This Row],[area]]="hyderabad",Table1[[#This Row],[income]],0)</f>
        <v>0</v>
      </c>
      <c r="BP144" s="2">
        <f ca="1">IF(Table1[[#This Row],[area]]="japan",Table1[[#This Row],[income]],0)</f>
        <v>0</v>
      </c>
      <c r="BQ144" s="2">
        <f ca="1">IF(Table1[[#This Row],[area]]="srikakulam",Table1[[#This Row],[income]],0)</f>
        <v>0</v>
      </c>
      <c r="BR144" s="2">
        <f ca="1">IF(Table1[[#This Row],[area]]="tirupathi",Table1[[#This Row],[income]],0)</f>
        <v>0</v>
      </c>
      <c r="BS144" s="2">
        <f ca="1">IF(Table1[[#This Row],[area]]="vijayawada",Table1[[#This Row],[income]],0)</f>
        <v>0</v>
      </c>
      <c r="BT144" s="8">
        <f ca="1">IF(Table1[[#This Row],[area]]="vizag",Table1[[#This Row],[income]],0)</f>
        <v>0</v>
      </c>
      <c r="BU144" s="2"/>
      <c r="BV144" s="7">
        <f ca="1">IF(Table1[[#This Row],[felid of work]]="teaching",Table1[[#This Row],[income]],0)</f>
        <v>292236</v>
      </c>
      <c r="BW144" s="2">
        <f ca="1">IF(Table1[[#This Row],[felid of work]]="construction",Table1[[#This Row],[income]],0)</f>
        <v>0</v>
      </c>
      <c r="BX144" s="2">
        <f ca="1">IF(Table1[[#This Row],[felid of work]]="general work",Table1[[#This Row],[income]],0)</f>
        <v>0</v>
      </c>
      <c r="BY144" s="2">
        <f ca="1">IF(Table1[[#This Row],[felid of work]]="health",Table1[[#This Row],[income]],0)</f>
        <v>0</v>
      </c>
      <c r="BZ144" s="2">
        <f ca="1">IF(Table1[[#This Row],[felid of work]]="agriculture",Table1[[#This Row],[income]],0)</f>
        <v>0</v>
      </c>
      <c r="CA144" s="8">
        <f ca="1">IF(Table1[[#This Row],[felid of work]]="it",Table1[[#This Row],[income]],0)</f>
        <v>0</v>
      </c>
      <c r="CB144" s="2"/>
      <c r="CC144" s="7">
        <f t="shared" ca="1" si="71"/>
        <v>1</v>
      </c>
      <c r="CD144" s="8"/>
      <c r="CE144" s="2"/>
      <c r="CF144" s="2">
        <f ca="1">IF(Table1[[#This Row],[net worth]]&gt;CG143,Table1[[#This Row],[age]],0)</f>
        <v>43</v>
      </c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4:98">
      <c r="D145">
        <f t="shared" ca="1" si="55"/>
        <v>2</v>
      </c>
      <c r="E145" t="str">
        <f t="shared" ca="1" si="56"/>
        <v>women</v>
      </c>
      <c r="F145">
        <f t="shared" ca="1" si="57"/>
        <v>39</v>
      </c>
      <c r="G145">
        <f t="shared" ca="1" si="58"/>
        <v>6</v>
      </c>
      <c r="H145" t="str">
        <f t="shared" ca="1" si="59"/>
        <v>agriculture</v>
      </c>
      <c r="I145">
        <f t="shared" ca="1" si="60"/>
        <v>6</v>
      </c>
      <c r="J145" t="str">
        <f t="shared" ca="1" si="61"/>
        <v>other</v>
      </c>
      <c r="K145">
        <f t="shared" ca="1" si="62"/>
        <v>4</v>
      </c>
      <c r="L145">
        <f t="shared" ca="1" si="63"/>
        <v>2</v>
      </c>
      <c r="M145">
        <f t="shared" ca="1" si="64"/>
        <v>619112</v>
      </c>
      <c r="N145">
        <f t="shared" ca="1" si="65"/>
        <v>12</v>
      </c>
      <c r="O145" t="str">
        <f t="shared" ca="1" si="66"/>
        <v>japan</v>
      </c>
      <c r="P145">
        <f t="shared" ca="1" si="48"/>
        <v>2476448</v>
      </c>
      <c r="Q145">
        <f t="shared" ca="1" si="67"/>
        <v>1773717.3217599848</v>
      </c>
      <c r="R145">
        <f t="shared" ca="1" si="49"/>
        <v>224555.95850112601</v>
      </c>
      <c r="S145">
        <f t="shared" ca="1" si="68"/>
        <v>439</v>
      </c>
      <c r="T145">
        <f t="shared" ca="1" si="50"/>
        <v>711338.47116092127</v>
      </c>
      <c r="U145">
        <f t="shared" ca="1" si="51"/>
        <v>409446.88369959872</v>
      </c>
      <c r="V145">
        <f t="shared" ca="1" si="52"/>
        <v>3110450.8422007249</v>
      </c>
      <c r="W145">
        <f t="shared" ca="1" si="53"/>
        <v>1998712.2802611107</v>
      </c>
      <c r="X145">
        <f t="shared" ca="1" si="54"/>
        <v>1111738.5619396141</v>
      </c>
      <c r="Y145" s="2"/>
      <c r="Z145" s="7">
        <f ca="1">IF(Table1[[#This Row],[gender]]="men",1,0)</f>
        <v>0</v>
      </c>
      <c r="AA145" s="2">
        <f ca="1">IF(Table1[[#This Row],[gender]]="women",1,0)</f>
        <v>1</v>
      </c>
      <c r="AB145" s="2"/>
      <c r="AC145" s="2"/>
      <c r="AD145" s="8"/>
      <c r="AF145" s="7">
        <f ca="1">IF(Table1[[#This Row],[felid of work]]= "teaching",1,0)</f>
        <v>0</v>
      </c>
      <c r="AG145" s="2">
        <f ca="1">IF(Table1[[#This Row],[felid of work]]="agriculture",1,0)</f>
        <v>1</v>
      </c>
      <c r="AH145" s="12">
        <f ca="1">IF(Table1[[#This Row],[felid of work]]="general work",1,0)</f>
        <v>0</v>
      </c>
      <c r="AI145" s="12">
        <f ca="1">IF(Table1[[#This Row],[felid of work]]="construction",1,0)</f>
        <v>0</v>
      </c>
      <c r="AJ145" s="2">
        <f ca="1">IF(Table1[[#This Row],[felid of work]]="health",1,0)</f>
        <v>0</v>
      </c>
      <c r="AK145" s="2"/>
      <c r="AL145" s="2"/>
      <c r="AM145" s="2"/>
      <c r="AN145" s="2"/>
      <c r="AO145" s="2">
        <f ca="1">IF(Table1[[#This Row],[felid of work]]="it",1,0)</f>
        <v>0</v>
      </c>
      <c r="AP145" s="2"/>
      <c r="AQ145" s="2"/>
      <c r="AR145" s="2"/>
      <c r="AS145" s="2"/>
      <c r="AT145" s="2"/>
      <c r="AU145" s="2"/>
      <c r="AV145" s="8"/>
      <c r="AW145" s="2"/>
      <c r="AX145" s="21">
        <f t="shared" ca="1" si="69"/>
        <v>112277.979250563</v>
      </c>
      <c r="AY145" s="2"/>
      <c r="AZ145" s="7">
        <f ca="1">IF(Table1[[#This Row],[value of the debts]]&gt;$BA$6,1,0)</f>
        <v>1</v>
      </c>
      <c r="BA145" s="2"/>
      <c r="BB145" s="2"/>
      <c r="BC145" s="8"/>
      <c r="BD145" s="24">
        <f ca="1">Table1[[#This Row],[mortage left]]/Table1[[#This Row],[value of house]]</f>
        <v>0.71623443002234843</v>
      </c>
      <c r="BE145" s="2">
        <f t="shared" ca="1" si="70"/>
        <v>0</v>
      </c>
      <c r="BF145" s="2"/>
      <c r="BG145" s="2"/>
      <c r="BH145" s="7">
        <f ca="1">IF(Table1[[#This Row],[area]]="america",Table1[[#This Row],[income]],0)</f>
        <v>0</v>
      </c>
      <c r="BI145" s="2">
        <f ca="1">IF(Table1[[#This Row],[area]]="anathapur",Table1[[#This Row],[income]],0)</f>
        <v>0</v>
      </c>
      <c r="BJ145" s="2">
        <f ca="1">IF(Table1[[#This Row],[area]]="banglore",Table1[[#This Row],[income]],0)</f>
        <v>0</v>
      </c>
      <c r="BK145" s="2">
        <f ca="1">IF(Table1[[#This Row],[area]]="chennai",Table1[[#This Row],[income]],0)</f>
        <v>0</v>
      </c>
      <c r="BL145" s="2">
        <f ca="1">IF(Table1[[#This Row],[area]]="china",Table1[[#This Row],[income]],0)</f>
        <v>0</v>
      </c>
      <c r="BM145" s="2">
        <f ca="1">IF(Table1[[#This Row],[area]]="eluru",Table1[[#This Row],[income]],0)</f>
        <v>0</v>
      </c>
      <c r="BN145" s="2">
        <f ca="1">IF(Table1[[#This Row],[area]]="hanuman junction",Table1[[#This Row],[income]],0)</f>
        <v>0</v>
      </c>
      <c r="BO145" s="2">
        <f ca="1">IF(Table1[[#This Row],[area]]="hyderabad",Table1[[#This Row],[income]],0)</f>
        <v>0</v>
      </c>
      <c r="BP145" s="2">
        <f ca="1">IF(Table1[[#This Row],[area]]="japan",Table1[[#This Row],[income]],0)</f>
        <v>619112</v>
      </c>
      <c r="BQ145" s="2">
        <f ca="1">IF(Table1[[#This Row],[area]]="srikakulam",Table1[[#This Row],[income]],0)</f>
        <v>0</v>
      </c>
      <c r="BR145" s="2">
        <f ca="1">IF(Table1[[#This Row],[area]]="tirupathi",Table1[[#This Row],[income]],0)</f>
        <v>0</v>
      </c>
      <c r="BS145" s="2">
        <f ca="1">IF(Table1[[#This Row],[area]]="vijayawada",Table1[[#This Row],[income]],0)</f>
        <v>0</v>
      </c>
      <c r="BT145" s="8">
        <f ca="1">IF(Table1[[#This Row],[area]]="vizag",Table1[[#This Row],[income]],0)</f>
        <v>0</v>
      </c>
      <c r="BU145" s="2"/>
      <c r="BV145" s="7">
        <f ca="1">IF(Table1[[#This Row],[felid of work]]="teaching",Table1[[#This Row],[income]],0)</f>
        <v>0</v>
      </c>
      <c r="BW145" s="2">
        <f ca="1">IF(Table1[[#This Row],[felid of work]]="construction",Table1[[#This Row],[income]],0)</f>
        <v>0</v>
      </c>
      <c r="BX145" s="2">
        <f ca="1">IF(Table1[[#This Row],[felid of work]]="general work",Table1[[#This Row],[income]],0)</f>
        <v>0</v>
      </c>
      <c r="BY145" s="2">
        <f ca="1">IF(Table1[[#This Row],[felid of work]]="health",Table1[[#This Row],[income]],0)</f>
        <v>0</v>
      </c>
      <c r="BZ145" s="2">
        <f ca="1">IF(Table1[[#This Row],[felid of work]]="agriculture",Table1[[#This Row],[income]],0)</f>
        <v>619112</v>
      </c>
      <c r="CA145" s="8">
        <f ca="1">IF(Table1[[#This Row],[felid of work]]="it",Table1[[#This Row],[income]],0)</f>
        <v>0</v>
      </c>
      <c r="CB145" s="2"/>
      <c r="CC145" s="7">
        <f t="shared" ca="1" si="71"/>
        <v>1</v>
      </c>
      <c r="CD145" s="8"/>
      <c r="CE145" s="2"/>
      <c r="CF145" s="2">
        <f ca="1">IF(Table1[[#This Row],[net worth]]&gt;CG144,Table1[[#This Row],[age]],0)</f>
        <v>39</v>
      </c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4:98">
      <c r="D146">
        <f t="shared" ca="1" si="55"/>
        <v>1</v>
      </c>
      <c r="E146" t="str">
        <f t="shared" ca="1" si="56"/>
        <v>men</v>
      </c>
      <c r="F146">
        <f t="shared" ca="1" si="57"/>
        <v>27</v>
      </c>
      <c r="G146">
        <f t="shared" ca="1" si="58"/>
        <v>4</v>
      </c>
      <c r="H146" t="str">
        <f t="shared" ca="1" si="59"/>
        <v>it</v>
      </c>
      <c r="I146">
        <f t="shared" ca="1" si="60"/>
        <v>4</v>
      </c>
      <c r="J146" t="str">
        <f t="shared" ca="1" si="61"/>
        <v>techincal</v>
      </c>
      <c r="K146">
        <f t="shared" ca="1" si="62"/>
        <v>2</v>
      </c>
      <c r="L146">
        <f t="shared" ca="1" si="63"/>
        <v>2</v>
      </c>
      <c r="M146">
        <f t="shared" ca="1" si="64"/>
        <v>514854</v>
      </c>
      <c r="N146">
        <f t="shared" ca="1" si="65"/>
        <v>7</v>
      </c>
      <c r="O146" t="str">
        <f t="shared" ca="1" si="66"/>
        <v>anathapur</v>
      </c>
      <c r="P146">
        <f t="shared" ca="1" si="48"/>
        <v>1544562</v>
      </c>
      <c r="Q146">
        <f t="shared" ca="1" si="67"/>
        <v>1376589.9564554689</v>
      </c>
      <c r="R146">
        <f t="shared" ca="1" si="49"/>
        <v>703029.74360264768</v>
      </c>
      <c r="S146">
        <f t="shared" ca="1" si="68"/>
        <v>442848</v>
      </c>
      <c r="T146">
        <f t="shared" ca="1" si="50"/>
        <v>55042.120728982227</v>
      </c>
      <c r="U146">
        <f t="shared" ca="1" si="51"/>
        <v>573369.78419939335</v>
      </c>
      <c r="V146">
        <f t="shared" ca="1" si="52"/>
        <v>2820961.5278020408</v>
      </c>
      <c r="W146">
        <f t="shared" ca="1" si="53"/>
        <v>2522467.7000581166</v>
      </c>
      <c r="X146">
        <f t="shared" ca="1" si="54"/>
        <v>298493.82774392422</v>
      </c>
      <c r="Y146" s="2"/>
      <c r="Z146" s="7">
        <f ca="1">IF(Table1[[#This Row],[gender]]="men",1,0)</f>
        <v>1</v>
      </c>
      <c r="AA146" s="2">
        <f ca="1">IF(Table1[[#This Row],[gender]]="women",1,0)</f>
        <v>0</v>
      </c>
      <c r="AB146" s="2"/>
      <c r="AC146" s="2"/>
      <c r="AD146" s="8"/>
      <c r="AF146" s="7">
        <f ca="1">IF(Table1[[#This Row],[felid of work]]= "teaching",1,0)</f>
        <v>0</v>
      </c>
      <c r="AG146" s="2">
        <f ca="1">IF(Table1[[#This Row],[felid of work]]="agriculture",1,0)</f>
        <v>0</v>
      </c>
      <c r="AH146" s="12">
        <f ca="1">IF(Table1[[#This Row],[felid of work]]="general work",1,0)</f>
        <v>0</v>
      </c>
      <c r="AI146" s="12">
        <f ca="1">IF(Table1[[#This Row],[felid of work]]="construction",1,0)</f>
        <v>0</v>
      </c>
      <c r="AJ146" s="2">
        <f ca="1">IF(Table1[[#This Row],[felid of work]]="health",1,0)</f>
        <v>0</v>
      </c>
      <c r="AK146" s="2"/>
      <c r="AL146" s="2"/>
      <c r="AM146" s="2"/>
      <c r="AN146" s="2"/>
      <c r="AO146" s="2">
        <f ca="1">IF(Table1[[#This Row],[felid of work]]="it",1,0)</f>
        <v>1</v>
      </c>
      <c r="AP146" s="2"/>
      <c r="AQ146" s="2"/>
      <c r="AR146" s="2"/>
      <c r="AS146" s="2"/>
      <c r="AT146" s="2"/>
      <c r="AU146" s="2"/>
      <c r="AV146" s="8"/>
      <c r="AW146" s="2"/>
      <c r="AX146" s="21">
        <f t="shared" ca="1" si="69"/>
        <v>351514.87180132384</v>
      </c>
      <c r="AY146" s="2"/>
      <c r="AZ146" s="7">
        <f ca="1">IF(Table1[[#This Row],[value of the debts]]&gt;$BA$6,1,0)</f>
        <v>1</v>
      </c>
      <c r="BA146" s="2"/>
      <c r="BB146" s="2"/>
      <c r="BC146" s="8"/>
      <c r="BD146" s="24">
        <f ca="1">Table1[[#This Row],[mortage left]]/Table1[[#This Row],[value of house]]</f>
        <v>0.89124940044845657</v>
      </c>
      <c r="BE146" s="2">
        <f t="shared" ca="1" si="70"/>
        <v>0</v>
      </c>
      <c r="BF146" s="2"/>
      <c r="BG146" s="2"/>
      <c r="BH146" s="7">
        <f ca="1">IF(Table1[[#This Row],[area]]="america",Table1[[#This Row],[income]],0)</f>
        <v>0</v>
      </c>
      <c r="BI146" s="2">
        <f ca="1">IF(Table1[[#This Row],[area]]="anathapur",Table1[[#This Row],[income]],0)</f>
        <v>514854</v>
      </c>
      <c r="BJ146" s="2">
        <f ca="1">IF(Table1[[#This Row],[area]]="banglore",Table1[[#This Row],[income]],0)</f>
        <v>0</v>
      </c>
      <c r="BK146" s="2">
        <f ca="1">IF(Table1[[#This Row],[area]]="chennai",Table1[[#This Row],[income]],0)</f>
        <v>0</v>
      </c>
      <c r="BL146" s="2">
        <f ca="1">IF(Table1[[#This Row],[area]]="china",Table1[[#This Row],[income]],0)</f>
        <v>0</v>
      </c>
      <c r="BM146" s="2">
        <f ca="1">IF(Table1[[#This Row],[area]]="eluru",Table1[[#This Row],[income]],0)</f>
        <v>0</v>
      </c>
      <c r="BN146" s="2">
        <f ca="1">IF(Table1[[#This Row],[area]]="hanuman junction",Table1[[#This Row],[income]],0)</f>
        <v>0</v>
      </c>
      <c r="BO146" s="2">
        <f ca="1">IF(Table1[[#This Row],[area]]="hyderabad",Table1[[#This Row],[income]],0)</f>
        <v>0</v>
      </c>
      <c r="BP146" s="2">
        <f ca="1">IF(Table1[[#This Row],[area]]="japan",Table1[[#This Row],[income]],0)</f>
        <v>0</v>
      </c>
      <c r="BQ146" s="2">
        <f ca="1">IF(Table1[[#This Row],[area]]="srikakulam",Table1[[#This Row],[income]],0)</f>
        <v>0</v>
      </c>
      <c r="BR146" s="2">
        <f ca="1">IF(Table1[[#This Row],[area]]="tirupathi",Table1[[#This Row],[income]],0)</f>
        <v>0</v>
      </c>
      <c r="BS146" s="2">
        <f ca="1">IF(Table1[[#This Row],[area]]="vijayawada",Table1[[#This Row],[income]],0)</f>
        <v>0</v>
      </c>
      <c r="BT146" s="8">
        <f ca="1">IF(Table1[[#This Row],[area]]="vizag",Table1[[#This Row],[income]],0)</f>
        <v>0</v>
      </c>
      <c r="BU146" s="2"/>
      <c r="BV146" s="7">
        <f ca="1">IF(Table1[[#This Row],[felid of work]]="teaching",Table1[[#This Row],[income]],0)</f>
        <v>0</v>
      </c>
      <c r="BW146" s="2">
        <f ca="1">IF(Table1[[#This Row],[felid of work]]="construction",Table1[[#This Row],[income]],0)</f>
        <v>0</v>
      </c>
      <c r="BX146" s="2">
        <f ca="1">IF(Table1[[#This Row],[felid of work]]="general work",Table1[[#This Row],[income]],0)</f>
        <v>0</v>
      </c>
      <c r="BY146" s="2">
        <f ca="1">IF(Table1[[#This Row],[felid of work]]="health",Table1[[#This Row],[income]],0)</f>
        <v>0</v>
      </c>
      <c r="BZ146" s="2">
        <f ca="1">IF(Table1[[#This Row],[felid of work]]="agriculture",Table1[[#This Row],[income]],0)</f>
        <v>0</v>
      </c>
      <c r="CA146" s="8">
        <f ca="1">IF(Table1[[#This Row],[felid of work]]="it",Table1[[#This Row],[income]],0)</f>
        <v>514854</v>
      </c>
      <c r="CB146" s="2"/>
      <c r="CC146" s="7">
        <f t="shared" ca="1" si="71"/>
        <v>1</v>
      </c>
      <c r="CD146" s="8"/>
      <c r="CE146" s="2"/>
      <c r="CF146" s="2">
        <f ca="1">IF(Table1[[#This Row],[net worth]]&gt;CG145,Table1[[#This Row],[age]],0)</f>
        <v>27</v>
      </c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4:98">
      <c r="D147">
        <f t="shared" ca="1" si="55"/>
        <v>2</v>
      </c>
      <c r="E147" t="str">
        <f t="shared" ca="1" si="56"/>
        <v>women</v>
      </c>
      <c r="F147">
        <f t="shared" ca="1" si="57"/>
        <v>31</v>
      </c>
      <c r="G147">
        <f t="shared" ca="1" si="58"/>
        <v>3</v>
      </c>
      <c r="H147" t="str">
        <f t="shared" ca="1" si="59"/>
        <v>teaching</v>
      </c>
      <c r="I147">
        <f t="shared" ca="1" si="60"/>
        <v>4</v>
      </c>
      <c r="J147" t="str">
        <f t="shared" ca="1" si="61"/>
        <v>techincal</v>
      </c>
      <c r="K147">
        <f t="shared" ca="1" si="62"/>
        <v>2</v>
      </c>
      <c r="L147">
        <f t="shared" ca="1" si="63"/>
        <v>1</v>
      </c>
      <c r="M147">
        <f t="shared" ca="1" si="64"/>
        <v>619527</v>
      </c>
      <c r="N147">
        <f t="shared" ca="1" si="65"/>
        <v>8</v>
      </c>
      <c r="O147" t="str">
        <f t="shared" ca="1" si="66"/>
        <v>banglore</v>
      </c>
      <c r="P147">
        <f t="shared" ca="1" si="48"/>
        <v>1858581</v>
      </c>
      <c r="Q147">
        <f t="shared" ca="1" si="67"/>
        <v>1778961.4677303517</v>
      </c>
      <c r="R147">
        <f t="shared" ca="1" si="49"/>
        <v>608441.8365203687</v>
      </c>
      <c r="S147">
        <f t="shared" ca="1" si="68"/>
        <v>402313</v>
      </c>
      <c r="T147">
        <f t="shared" ca="1" si="50"/>
        <v>1019399.0365995232</v>
      </c>
      <c r="U147">
        <f t="shared" ca="1" si="51"/>
        <v>336465.50538901205</v>
      </c>
      <c r="V147">
        <f t="shared" ca="1" si="52"/>
        <v>2803488.3419093806</v>
      </c>
      <c r="W147">
        <f t="shared" ca="1" si="53"/>
        <v>2789716.3042507204</v>
      </c>
      <c r="X147">
        <f t="shared" ca="1" si="54"/>
        <v>13772.037658660207</v>
      </c>
      <c r="Y147" s="2"/>
      <c r="Z147" s="7">
        <f ca="1">IF(Table1[[#This Row],[gender]]="men",1,0)</f>
        <v>0</v>
      </c>
      <c r="AA147" s="2">
        <f ca="1">IF(Table1[[#This Row],[gender]]="women",1,0)</f>
        <v>1</v>
      </c>
      <c r="AB147" s="2"/>
      <c r="AC147" s="2"/>
      <c r="AD147" s="8"/>
      <c r="AF147" s="7">
        <f ca="1">IF(Table1[[#This Row],[felid of work]]= "teaching",1,0)</f>
        <v>1</v>
      </c>
      <c r="AG147" s="2">
        <f ca="1">IF(Table1[[#This Row],[felid of work]]="agriculture",1,0)</f>
        <v>0</v>
      </c>
      <c r="AH147" s="12">
        <f ca="1">IF(Table1[[#This Row],[felid of work]]="general work",1,0)</f>
        <v>0</v>
      </c>
      <c r="AI147" s="12">
        <f ca="1">IF(Table1[[#This Row],[felid of work]]="construction",1,0)</f>
        <v>0</v>
      </c>
      <c r="AJ147" s="2">
        <f ca="1">IF(Table1[[#This Row],[felid of work]]="health",1,0)</f>
        <v>0</v>
      </c>
      <c r="AK147" s="2"/>
      <c r="AL147" s="2"/>
      <c r="AM147" s="2"/>
      <c r="AN147" s="2"/>
      <c r="AO147" s="2">
        <f ca="1">IF(Table1[[#This Row],[felid of work]]="it",1,0)</f>
        <v>0</v>
      </c>
      <c r="AP147" s="2"/>
      <c r="AQ147" s="2"/>
      <c r="AR147" s="2"/>
      <c r="AS147" s="2"/>
      <c r="AT147" s="2"/>
      <c r="AU147" s="2"/>
      <c r="AV147" s="8"/>
      <c r="AW147" s="2"/>
      <c r="AX147" s="21">
        <f t="shared" ca="1" si="69"/>
        <v>608441.8365203687</v>
      </c>
      <c r="AY147" s="2"/>
      <c r="AZ147" s="7">
        <f ca="1">IF(Table1[[#This Row],[value of the debts]]&gt;$BA$6,1,0)</f>
        <v>1</v>
      </c>
      <c r="BA147" s="2"/>
      <c r="BB147" s="2"/>
      <c r="BC147" s="8"/>
      <c r="BD147" s="24">
        <f ca="1">Table1[[#This Row],[mortage left]]/Table1[[#This Row],[value of house]]</f>
        <v>0.9571611179337095</v>
      </c>
      <c r="BE147" s="2">
        <f t="shared" ca="1" si="70"/>
        <v>0</v>
      </c>
      <c r="BF147" s="2"/>
      <c r="BG147" s="2"/>
      <c r="BH147" s="7">
        <f ca="1">IF(Table1[[#This Row],[area]]="america",Table1[[#This Row],[income]],0)</f>
        <v>0</v>
      </c>
      <c r="BI147" s="2">
        <f ca="1">IF(Table1[[#This Row],[area]]="anathapur",Table1[[#This Row],[income]],0)</f>
        <v>0</v>
      </c>
      <c r="BJ147" s="2">
        <f ca="1">IF(Table1[[#This Row],[area]]="banglore",Table1[[#This Row],[income]],0)</f>
        <v>619527</v>
      </c>
      <c r="BK147" s="2">
        <f ca="1">IF(Table1[[#This Row],[area]]="chennai",Table1[[#This Row],[income]],0)</f>
        <v>0</v>
      </c>
      <c r="BL147" s="2">
        <f ca="1">IF(Table1[[#This Row],[area]]="china",Table1[[#This Row],[income]],0)</f>
        <v>0</v>
      </c>
      <c r="BM147" s="2">
        <f ca="1">IF(Table1[[#This Row],[area]]="eluru",Table1[[#This Row],[income]],0)</f>
        <v>0</v>
      </c>
      <c r="BN147" s="2">
        <f ca="1">IF(Table1[[#This Row],[area]]="hanuman junction",Table1[[#This Row],[income]],0)</f>
        <v>0</v>
      </c>
      <c r="BO147" s="2">
        <f ca="1">IF(Table1[[#This Row],[area]]="hyderabad",Table1[[#This Row],[income]],0)</f>
        <v>0</v>
      </c>
      <c r="BP147" s="2">
        <f ca="1">IF(Table1[[#This Row],[area]]="japan",Table1[[#This Row],[income]],0)</f>
        <v>0</v>
      </c>
      <c r="BQ147" s="2">
        <f ca="1">IF(Table1[[#This Row],[area]]="srikakulam",Table1[[#This Row],[income]],0)</f>
        <v>0</v>
      </c>
      <c r="BR147" s="2">
        <f ca="1">IF(Table1[[#This Row],[area]]="tirupathi",Table1[[#This Row],[income]],0)</f>
        <v>0</v>
      </c>
      <c r="BS147" s="2">
        <f ca="1">IF(Table1[[#This Row],[area]]="vijayawada",Table1[[#This Row],[income]],0)</f>
        <v>0</v>
      </c>
      <c r="BT147" s="8">
        <f ca="1">IF(Table1[[#This Row],[area]]="vizag",Table1[[#This Row],[income]],0)</f>
        <v>0</v>
      </c>
      <c r="BU147" s="2"/>
      <c r="BV147" s="7">
        <f ca="1">IF(Table1[[#This Row],[felid of work]]="teaching",Table1[[#This Row],[income]],0)</f>
        <v>619527</v>
      </c>
      <c r="BW147" s="2">
        <f ca="1">IF(Table1[[#This Row],[felid of work]]="construction",Table1[[#This Row],[income]],0)</f>
        <v>0</v>
      </c>
      <c r="BX147" s="2">
        <f ca="1">IF(Table1[[#This Row],[felid of work]]="general work",Table1[[#This Row],[income]],0)</f>
        <v>0</v>
      </c>
      <c r="BY147" s="2">
        <f ca="1">IF(Table1[[#This Row],[felid of work]]="health",Table1[[#This Row],[income]],0)</f>
        <v>0</v>
      </c>
      <c r="BZ147" s="2">
        <f ca="1">IF(Table1[[#This Row],[felid of work]]="agriculture",Table1[[#This Row],[income]],0)</f>
        <v>0</v>
      </c>
      <c r="CA147" s="8">
        <f ca="1">IF(Table1[[#This Row],[felid of work]]="it",Table1[[#This Row],[income]],0)</f>
        <v>0</v>
      </c>
      <c r="CB147" s="2"/>
      <c r="CC147" s="7">
        <f t="shared" ca="1" si="71"/>
        <v>1</v>
      </c>
      <c r="CD147" s="8"/>
      <c r="CE147" s="2"/>
      <c r="CF147" s="2">
        <f ca="1">IF(Table1[[#This Row],[net worth]]&gt;CG146,Table1[[#This Row],[age]],0)</f>
        <v>31</v>
      </c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4:98">
      <c r="D148">
        <f t="shared" ca="1" si="55"/>
        <v>2</v>
      </c>
      <c r="E148" t="str">
        <f t="shared" ca="1" si="56"/>
        <v>women</v>
      </c>
      <c r="F148">
        <f t="shared" ca="1" si="57"/>
        <v>26</v>
      </c>
      <c r="G148">
        <f t="shared" ca="1" si="58"/>
        <v>4</v>
      </c>
      <c r="H148" t="str">
        <f t="shared" ca="1" si="59"/>
        <v>it</v>
      </c>
      <c r="I148">
        <f t="shared" ca="1" si="60"/>
        <v>6</v>
      </c>
      <c r="J148" t="str">
        <f t="shared" ca="1" si="61"/>
        <v>other</v>
      </c>
      <c r="K148">
        <f t="shared" ca="1" si="62"/>
        <v>4</v>
      </c>
      <c r="L148">
        <f t="shared" ca="1" si="63"/>
        <v>2</v>
      </c>
      <c r="M148">
        <f t="shared" ca="1" si="64"/>
        <v>534357</v>
      </c>
      <c r="N148">
        <f t="shared" ca="1" si="65"/>
        <v>9</v>
      </c>
      <c r="O148" t="str">
        <f t="shared" ca="1" si="66"/>
        <v>chennai</v>
      </c>
      <c r="P148">
        <f t="shared" ref="P148:P211" ca="1" si="72">M148*RANDBETWEEN(3,6)</f>
        <v>2137428</v>
      </c>
      <c r="Q148">
        <f t="shared" ca="1" si="67"/>
        <v>1529821.0290634427</v>
      </c>
      <c r="R148">
        <f t="shared" ref="R148:R211" ca="1" si="73">L148*RAND()*M148</f>
        <v>618301.68290397665</v>
      </c>
      <c r="S148">
        <f t="shared" ca="1" si="68"/>
        <v>581235</v>
      </c>
      <c r="T148">
        <f t="shared" ref="T148:T211" ca="1" si="74">RAND()*M148*2</f>
        <v>736984.56672673335</v>
      </c>
      <c r="U148">
        <f t="shared" ref="U148:U211" ca="1" si="75">RAND()*M148*1.5</f>
        <v>208427.69153435668</v>
      </c>
      <c r="V148">
        <f t="shared" ref="V148:V211" ca="1" si="76">P148+R148+U148</f>
        <v>2964157.3744383333</v>
      </c>
      <c r="W148">
        <f t="shared" ref="W148:W211" ca="1" si="77">Q148+R148+S148</f>
        <v>2729357.7119674194</v>
      </c>
      <c r="X148">
        <f t="shared" ref="X148:X211" ca="1" si="78">V148-W148</f>
        <v>234799.66247091396</v>
      </c>
      <c r="Y148" s="2"/>
      <c r="Z148" s="7">
        <f ca="1">IF(Table1[[#This Row],[gender]]="men",1,0)</f>
        <v>0</v>
      </c>
      <c r="AA148" s="2">
        <f ca="1">IF(Table1[[#This Row],[gender]]="women",1,0)</f>
        <v>1</v>
      </c>
      <c r="AB148" s="2"/>
      <c r="AC148" s="2"/>
      <c r="AD148" s="8"/>
      <c r="AF148" s="7">
        <f ca="1">IF(Table1[[#This Row],[felid of work]]= "teaching",1,0)</f>
        <v>0</v>
      </c>
      <c r="AG148" s="2">
        <f ca="1">IF(Table1[[#This Row],[felid of work]]="agriculture",1,0)</f>
        <v>0</v>
      </c>
      <c r="AH148" s="12">
        <f ca="1">IF(Table1[[#This Row],[felid of work]]="general work",1,0)</f>
        <v>0</v>
      </c>
      <c r="AI148" s="12">
        <f ca="1">IF(Table1[[#This Row],[felid of work]]="construction",1,0)</f>
        <v>0</v>
      </c>
      <c r="AJ148" s="2">
        <f ca="1">IF(Table1[[#This Row],[felid of work]]="health",1,0)</f>
        <v>0</v>
      </c>
      <c r="AK148" s="2"/>
      <c r="AL148" s="2"/>
      <c r="AM148" s="2"/>
      <c r="AN148" s="2"/>
      <c r="AO148" s="2">
        <f ca="1">IF(Table1[[#This Row],[felid of work]]="it",1,0)</f>
        <v>1</v>
      </c>
      <c r="AP148" s="2"/>
      <c r="AQ148" s="2"/>
      <c r="AR148" s="2"/>
      <c r="AS148" s="2"/>
      <c r="AT148" s="2"/>
      <c r="AU148" s="2"/>
      <c r="AV148" s="8"/>
      <c r="AW148" s="2"/>
      <c r="AX148" s="21">
        <f t="shared" ca="1" si="69"/>
        <v>309150.84145198832</v>
      </c>
      <c r="AY148" s="2"/>
      <c r="AZ148" s="7">
        <f ca="1">IF(Table1[[#This Row],[value of the debts]]&gt;$BA$6,1,0)</f>
        <v>1</v>
      </c>
      <c r="BA148" s="2"/>
      <c r="BB148" s="2"/>
      <c r="BC148" s="8"/>
      <c r="BD148" s="24">
        <f ca="1">Table1[[#This Row],[mortage left]]/Table1[[#This Row],[value of house]]</f>
        <v>0.7157298533861457</v>
      </c>
      <c r="BE148" s="2">
        <f t="shared" ca="1" si="70"/>
        <v>0</v>
      </c>
      <c r="BF148" s="2"/>
      <c r="BG148" s="2"/>
      <c r="BH148" s="7">
        <f ca="1">IF(Table1[[#This Row],[area]]="america",Table1[[#This Row],[income]],0)</f>
        <v>0</v>
      </c>
      <c r="BI148" s="2">
        <f ca="1">IF(Table1[[#This Row],[area]]="anathapur",Table1[[#This Row],[income]],0)</f>
        <v>0</v>
      </c>
      <c r="BJ148" s="2">
        <f ca="1">IF(Table1[[#This Row],[area]]="banglore",Table1[[#This Row],[income]],0)</f>
        <v>0</v>
      </c>
      <c r="BK148" s="2">
        <f ca="1">IF(Table1[[#This Row],[area]]="chennai",Table1[[#This Row],[income]],0)</f>
        <v>534357</v>
      </c>
      <c r="BL148" s="2">
        <f ca="1">IF(Table1[[#This Row],[area]]="china",Table1[[#This Row],[income]],0)</f>
        <v>0</v>
      </c>
      <c r="BM148" s="2">
        <f ca="1">IF(Table1[[#This Row],[area]]="eluru",Table1[[#This Row],[income]],0)</f>
        <v>0</v>
      </c>
      <c r="BN148" s="2">
        <f ca="1">IF(Table1[[#This Row],[area]]="hanuman junction",Table1[[#This Row],[income]],0)</f>
        <v>0</v>
      </c>
      <c r="BO148" s="2">
        <f ca="1">IF(Table1[[#This Row],[area]]="hyderabad",Table1[[#This Row],[income]],0)</f>
        <v>0</v>
      </c>
      <c r="BP148" s="2">
        <f ca="1">IF(Table1[[#This Row],[area]]="japan",Table1[[#This Row],[income]],0)</f>
        <v>0</v>
      </c>
      <c r="BQ148" s="2">
        <f ca="1">IF(Table1[[#This Row],[area]]="srikakulam",Table1[[#This Row],[income]],0)</f>
        <v>0</v>
      </c>
      <c r="BR148" s="2">
        <f ca="1">IF(Table1[[#This Row],[area]]="tirupathi",Table1[[#This Row],[income]],0)</f>
        <v>0</v>
      </c>
      <c r="BS148" s="2">
        <f ca="1">IF(Table1[[#This Row],[area]]="vijayawada",Table1[[#This Row],[income]],0)</f>
        <v>0</v>
      </c>
      <c r="BT148" s="8">
        <f ca="1">IF(Table1[[#This Row],[area]]="vizag",Table1[[#This Row],[income]],0)</f>
        <v>0</v>
      </c>
      <c r="BU148" s="2"/>
      <c r="BV148" s="7">
        <f ca="1">IF(Table1[[#This Row],[felid of work]]="teaching",Table1[[#This Row],[income]],0)</f>
        <v>0</v>
      </c>
      <c r="BW148" s="2">
        <f ca="1">IF(Table1[[#This Row],[felid of work]]="construction",Table1[[#This Row],[income]],0)</f>
        <v>0</v>
      </c>
      <c r="BX148" s="2">
        <f ca="1">IF(Table1[[#This Row],[felid of work]]="general work",Table1[[#This Row],[income]],0)</f>
        <v>0</v>
      </c>
      <c r="BY148" s="2">
        <f ca="1">IF(Table1[[#This Row],[felid of work]]="health",Table1[[#This Row],[income]],0)</f>
        <v>0</v>
      </c>
      <c r="BZ148" s="2">
        <f ca="1">IF(Table1[[#This Row],[felid of work]]="agriculture",Table1[[#This Row],[income]],0)</f>
        <v>0</v>
      </c>
      <c r="CA148" s="8">
        <f ca="1">IF(Table1[[#This Row],[felid of work]]="it",Table1[[#This Row],[income]],0)</f>
        <v>534357</v>
      </c>
      <c r="CB148" s="2"/>
      <c r="CC148" s="7">
        <f t="shared" ca="1" si="71"/>
        <v>1</v>
      </c>
      <c r="CD148" s="8"/>
      <c r="CE148" s="2"/>
      <c r="CF148" s="2">
        <f ca="1">IF(Table1[[#This Row],[net worth]]&gt;CG147,Table1[[#This Row],[age]],0)</f>
        <v>26</v>
      </c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4:98">
      <c r="D149">
        <f t="shared" ca="1" si="55"/>
        <v>1</v>
      </c>
      <c r="E149" t="str">
        <f t="shared" ca="1" si="56"/>
        <v>men</v>
      </c>
      <c r="F149">
        <f t="shared" ca="1" si="57"/>
        <v>30</v>
      </c>
      <c r="G149">
        <f t="shared" ca="1" si="58"/>
        <v>6</v>
      </c>
      <c r="H149" t="str">
        <f t="shared" ca="1" si="59"/>
        <v>agriculture</v>
      </c>
      <c r="I149">
        <f t="shared" ca="1" si="60"/>
        <v>5</v>
      </c>
      <c r="J149" t="str">
        <f t="shared" ca="1" si="61"/>
        <v>other</v>
      </c>
      <c r="K149">
        <f t="shared" ca="1" si="62"/>
        <v>1</v>
      </c>
      <c r="L149">
        <f t="shared" ca="1" si="63"/>
        <v>1</v>
      </c>
      <c r="M149">
        <f t="shared" ca="1" si="64"/>
        <v>660572</v>
      </c>
      <c r="N149">
        <f t="shared" ca="1" si="65"/>
        <v>5</v>
      </c>
      <c r="O149" t="str">
        <f t="shared" ca="1" si="66"/>
        <v>srikakulam</v>
      </c>
      <c r="P149">
        <f t="shared" ca="1" si="72"/>
        <v>3963432</v>
      </c>
      <c r="Q149">
        <f t="shared" ca="1" si="67"/>
        <v>970328.79042330116</v>
      </c>
      <c r="R149">
        <f t="shared" ca="1" si="73"/>
        <v>63972.210327748086</v>
      </c>
      <c r="S149">
        <f t="shared" ca="1" si="68"/>
        <v>53705</v>
      </c>
      <c r="T149">
        <f t="shared" ca="1" si="74"/>
        <v>1117236.3561496721</v>
      </c>
      <c r="U149">
        <f t="shared" ca="1" si="75"/>
        <v>841747.51419396885</v>
      </c>
      <c r="V149">
        <f t="shared" ca="1" si="76"/>
        <v>4869151.7245217171</v>
      </c>
      <c r="W149">
        <f t="shared" ca="1" si="77"/>
        <v>1088006.0007510493</v>
      </c>
      <c r="X149">
        <f t="shared" ca="1" si="78"/>
        <v>3781145.7237706678</v>
      </c>
      <c r="Y149" s="2"/>
      <c r="Z149" s="7">
        <f ca="1">IF(Table1[[#This Row],[gender]]="men",1,0)</f>
        <v>1</v>
      </c>
      <c r="AA149" s="2">
        <f ca="1">IF(Table1[[#This Row],[gender]]="women",1,0)</f>
        <v>0</v>
      </c>
      <c r="AB149" s="2"/>
      <c r="AC149" s="2"/>
      <c r="AD149" s="8"/>
      <c r="AF149" s="7">
        <f ca="1">IF(Table1[[#This Row],[felid of work]]= "teaching",1,0)</f>
        <v>0</v>
      </c>
      <c r="AG149" s="2">
        <f ca="1">IF(Table1[[#This Row],[felid of work]]="agriculture",1,0)</f>
        <v>1</v>
      </c>
      <c r="AH149" s="12">
        <f ca="1">IF(Table1[[#This Row],[felid of work]]="general work",1,0)</f>
        <v>0</v>
      </c>
      <c r="AI149" s="12">
        <f ca="1">IF(Table1[[#This Row],[felid of work]]="construction",1,0)</f>
        <v>0</v>
      </c>
      <c r="AJ149" s="2">
        <f ca="1">IF(Table1[[#This Row],[felid of work]]="health",1,0)</f>
        <v>0</v>
      </c>
      <c r="AK149" s="2"/>
      <c r="AL149" s="2"/>
      <c r="AM149" s="2"/>
      <c r="AN149" s="2"/>
      <c r="AO149" s="2">
        <f ca="1">IF(Table1[[#This Row],[felid of work]]="it",1,0)</f>
        <v>0</v>
      </c>
      <c r="AP149" s="2"/>
      <c r="AQ149" s="2"/>
      <c r="AR149" s="2"/>
      <c r="AS149" s="2"/>
      <c r="AT149" s="2"/>
      <c r="AU149" s="2"/>
      <c r="AV149" s="8"/>
      <c r="AW149" s="2"/>
      <c r="AX149" s="21">
        <f t="shared" ca="1" si="69"/>
        <v>63972.210327748086</v>
      </c>
      <c r="AY149" s="2"/>
      <c r="AZ149" s="7">
        <f ca="1">IF(Table1[[#This Row],[value of the debts]]&gt;$BA$6,1,0)</f>
        <v>1</v>
      </c>
      <c r="BA149" s="2"/>
      <c r="BB149" s="2"/>
      <c r="BC149" s="8"/>
      <c r="BD149" s="24">
        <f ca="1">Table1[[#This Row],[mortage left]]/Table1[[#This Row],[value of house]]</f>
        <v>0.24482034520165885</v>
      </c>
      <c r="BE149" s="2">
        <f t="shared" ca="1" si="70"/>
        <v>1</v>
      </c>
      <c r="BF149" s="2"/>
      <c r="BG149" s="2"/>
      <c r="BH149" s="7">
        <f ca="1">IF(Table1[[#This Row],[area]]="america",Table1[[#This Row],[income]],0)</f>
        <v>0</v>
      </c>
      <c r="BI149" s="2">
        <f ca="1">IF(Table1[[#This Row],[area]]="anathapur",Table1[[#This Row],[income]],0)</f>
        <v>0</v>
      </c>
      <c r="BJ149" s="2">
        <f ca="1">IF(Table1[[#This Row],[area]]="banglore",Table1[[#This Row],[income]],0)</f>
        <v>0</v>
      </c>
      <c r="BK149" s="2">
        <f ca="1">IF(Table1[[#This Row],[area]]="chennai",Table1[[#This Row],[income]],0)</f>
        <v>0</v>
      </c>
      <c r="BL149" s="2">
        <f ca="1">IF(Table1[[#This Row],[area]]="china",Table1[[#This Row],[income]],0)</f>
        <v>0</v>
      </c>
      <c r="BM149" s="2">
        <f ca="1">IF(Table1[[#This Row],[area]]="eluru",Table1[[#This Row],[income]],0)</f>
        <v>0</v>
      </c>
      <c r="BN149" s="2">
        <f ca="1">IF(Table1[[#This Row],[area]]="hanuman junction",Table1[[#This Row],[income]],0)</f>
        <v>0</v>
      </c>
      <c r="BO149" s="2">
        <f ca="1">IF(Table1[[#This Row],[area]]="hyderabad",Table1[[#This Row],[income]],0)</f>
        <v>0</v>
      </c>
      <c r="BP149" s="2">
        <f ca="1">IF(Table1[[#This Row],[area]]="japan",Table1[[#This Row],[income]],0)</f>
        <v>0</v>
      </c>
      <c r="BQ149" s="2">
        <f ca="1">IF(Table1[[#This Row],[area]]="srikakulam",Table1[[#This Row],[income]],0)</f>
        <v>660572</v>
      </c>
      <c r="BR149" s="2">
        <f ca="1">IF(Table1[[#This Row],[area]]="tirupathi",Table1[[#This Row],[income]],0)</f>
        <v>0</v>
      </c>
      <c r="BS149" s="2">
        <f ca="1">IF(Table1[[#This Row],[area]]="vijayawada",Table1[[#This Row],[income]],0)</f>
        <v>0</v>
      </c>
      <c r="BT149" s="8">
        <f ca="1">IF(Table1[[#This Row],[area]]="vizag",Table1[[#This Row],[income]],0)</f>
        <v>0</v>
      </c>
      <c r="BU149" s="2"/>
      <c r="BV149" s="7">
        <f ca="1">IF(Table1[[#This Row],[felid of work]]="teaching",Table1[[#This Row],[income]],0)</f>
        <v>0</v>
      </c>
      <c r="BW149" s="2">
        <f ca="1">IF(Table1[[#This Row],[felid of work]]="construction",Table1[[#This Row],[income]],0)</f>
        <v>0</v>
      </c>
      <c r="BX149" s="2">
        <f ca="1">IF(Table1[[#This Row],[felid of work]]="general work",Table1[[#This Row],[income]],0)</f>
        <v>0</v>
      </c>
      <c r="BY149" s="2">
        <f ca="1">IF(Table1[[#This Row],[felid of work]]="health",Table1[[#This Row],[income]],0)</f>
        <v>0</v>
      </c>
      <c r="BZ149" s="2">
        <f ca="1">IF(Table1[[#This Row],[felid of work]]="agriculture",Table1[[#This Row],[income]],0)</f>
        <v>660572</v>
      </c>
      <c r="CA149" s="8">
        <f ca="1">IF(Table1[[#This Row],[felid of work]]="it",Table1[[#This Row],[income]],0)</f>
        <v>0</v>
      </c>
      <c r="CB149" s="2"/>
      <c r="CC149" s="7">
        <f t="shared" ca="1" si="71"/>
        <v>1</v>
      </c>
      <c r="CD149" s="8"/>
      <c r="CE149" s="2"/>
      <c r="CF149" s="2">
        <f ca="1">IF(Table1[[#This Row],[net worth]]&gt;CG148,Table1[[#This Row],[age]],0)</f>
        <v>30</v>
      </c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4:98">
      <c r="D150">
        <f t="shared" ca="1" si="55"/>
        <v>2</v>
      </c>
      <c r="E150" t="str">
        <f t="shared" ca="1" si="56"/>
        <v>women</v>
      </c>
      <c r="F150">
        <f t="shared" ca="1" si="57"/>
        <v>31</v>
      </c>
      <c r="G150">
        <f t="shared" ca="1" si="58"/>
        <v>5</v>
      </c>
      <c r="H150" t="str">
        <f t="shared" ca="1" si="59"/>
        <v>general work</v>
      </c>
      <c r="I150">
        <f t="shared" ca="1" si="60"/>
        <v>1</v>
      </c>
      <c r="J150" t="str">
        <f t="shared" ca="1" si="61"/>
        <v>highschool</v>
      </c>
      <c r="K150">
        <f t="shared" ca="1" si="62"/>
        <v>2</v>
      </c>
      <c r="L150">
        <f t="shared" ca="1" si="63"/>
        <v>2</v>
      </c>
      <c r="M150">
        <f t="shared" ca="1" si="64"/>
        <v>358153</v>
      </c>
      <c r="N150">
        <f t="shared" ca="1" si="65"/>
        <v>10</v>
      </c>
      <c r="O150" t="str">
        <f t="shared" ca="1" si="66"/>
        <v>hyderabad</v>
      </c>
      <c r="P150">
        <f t="shared" ca="1" si="72"/>
        <v>1790765</v>
      </c>
      <c r="Q150">
        <f t="shared" ca="1" si="67"/>
        <v>1507382.0721339446</v>
      </c>
      <c r="R150">
        <f t="shared" ca="1" si="73"/>
        <v>546904.36706626334</v>
      </c>
      <c r="S150">
        <f t="shared" ca="1" si="68"/>
        <v>339344</v>
      </c>
      <c r="T150">
        <f t="shared" ca="1" si="74"/>
        <v>588424.83153680828</v>
      </c>
      <c r="U150">
        <f t="shared" ca="1" si="75"/>
        <v>131786.94089648934</v>
      </c>
      <c r="V150">
        <f t="shared" ca="1" si="76"/>
        <v>2469456.3079627524</v>
      </c>
      <c r="W150">
        <f t="shared" ca="1" si="77"/>
        <v>2393630.4392002081</v>
      </c>
      <c r="X150">
        <f t="shared" ca="1" si="78"/>
        <v>75825.868762544356</v>
      </c>
      <c r="Y150" s="2"/>
      <c r="Z150" s="7">
        <f ca="1">IF(Table1[[#This Row],[gender]]="men",1,0)</f>
        <v>0</v>
      </c>
      <c r="AA150" s="2">
        <f ca="1">IF(Table1[[#This Row],[gender]]="women",1,0)</f>
        <v>1</v>
      </c>
      <c r="AB150" s="2"/>
      <c r="AC150" s="2"/>
      <c r="AD150" s="8"/>
      <c r="AF150" s="7">
        <f ca="1">IF(Table1[[#This Row],[felid of work]]= "teaching",1,0)</f>
        <v>0</v>
      </c>
      <c r="AG150" s="2">
        <f ca="1">IF(Table1[[#This Row],[felid of work]]="agriculture",1,0)</f>
        <v>0</v>
      </c>
      <c r="AH150" s="12">
        <f ca="1">IF(Table1[[#This Row],[felid of work]]="general work",1,0)</f>
        <v>1</v>
      </c>
      <c r="AI150" s="12">
        <f ca="1">IF(Table1[[#This Row],[felid of work]]="construction",1,0)</f>
        <v>0</v>
      </c>
      <c r="AJ150" s="2">
        <f ca="1">IF(Table1[[#This Row],[felid of work]]="health",1,0)</f>
        <v>0</v>
      </c>
      <c r="AK150" s="2"/>
      <c r="AL150" s="2"/>
      <c r="AM150" s="2"/>
      <c r="AN150" s="2"/>
      <c r="AO150" s="2">
        <f ca="1">IF(Table1[[#This Row],[felid of work]]="it",1,0)</f>
        <v>0</v>
      </c>
      <c r="AP150" s="2"/>
      <c r="AQ150" s="2"/>
      <c r="AR150" s="2"/>
      <c r="AS150" s="2"/>
      <c r="AT150" s="2"/>
      <c r="AU150" s="2"/>
      <c r="AV150" s="8"/>
      <c r="AW150" s="2"/>
      <c r="AX150" s="21">
        <f t="shared" ca="1" si="69"/>
        <v>273452.18353313167</v>
      </c>
      <c r="AY150" s="2"/>
      <c r="AZ150" s="7">
        <f ca="1">IF(Table1[[#This Row],[value of the debts]]&gt;$BA$6,1,0)</f>
        <v>1</v>
      </c>
      <c r="BA150" s="2"/>
      <c r="BB150" s="2"/>
      <c r="BC150" s="8"/>
      <c r="BD150" s="24">
        <f ca="1">Table1[[#This Row],[mortage left]]/Table1[[#This Row],[value of house]]</f>
        <v>0.84175314579743554</v>
      </c>
      <c r="BE150" s="2">
        <f t="shared" ca="1" si="70"/>
        <v>0</v>
      </c>
      <c r="BF150" s="2"/>
      <c r="BG150" s="2"/>
      <c r="BH150" s="7">
        <f ca="1">IF(Table1[[#This Row],[area]]="america",Table1[[#This Row],[income]],0)</f>
        <v>0</v>
      </c>
      <c r="BI150" s="2">
        <f ca="1">IF(Table1[[#This Row],[area]]="anathapur",Table1[[#This Row],[income]],0)</f>
        <v>0</v>
      </c>
      <c r="BJ150" s="2">
        <f ca="1">IF(Table1[[#This Row],[area]]="banglore",Table1[[#This Row],[income]],0)</f>
        <v>0</v>
      </c>
      <c r="BK150" s="2">
        <f ca="1">IF(Table1[[#This Row],[area]]="chennai",Table1[[#This Row],[income]],0)</f>
        <v>0</v>
      </c>
      <c r="BL150" s="2">
        <f ca="1">IF(Table1[[#This Row],[area]]="china",Table1[[#This Row],[income]],0)</f>
        <v>0</v>
      </c>
      <c r="BM150" s="2">
        <f ca="1">IF(Table1[[#This Row],[area]]="eluru",Table1[[#This Row],[income]],0)</f>
        <v>0</v>
      </c>
      <c r="BN150" s="2">
        <f ca="1">IF(Table1[[#This Row],[area]]="hanuman junction",Table1[[#This Row],[income]],0)</f>
        <v>0</v>
      </c>
      <c r="BO150" s="2">
        <f ca="1">IF(Table1[[#This Row],[area]]="hyderabad",Table1[[#This Row],[income]],0)</f>
        <v>358153</v>
      </c>
      <c r="BP150" s="2">
        <f ca="1">IF(Table1[[#This Row],[area]]="japan",Table1[[#This Row],[income]],0)</f>
        <v>0</v>
      </c>
      <c r="BQ150" s="2">
        <f ca="1">IF(Table1[[#This Row],[area]]="srikakulam",Table1[[#This Row],[income]],0)</f>
        <v>0</v>
      </c>
      <c r="BR150" s="2">
        <f ca="1">IF(Table1[[#This Row],[area]]="tirupathi",Table1[[#This Row],[income]],0)</f>
        <v>0</v>
      </c>
      <c r="BS150" s="2">
        <f ca="1">IF(Table1[[#This Row],[area]]="vijayawada",Table1[[#This Row],[income]],0)</f>
        <v>0</v>
      </c>
      <c r="BT150" s="8">
        <f ca="1">IF(Table1[[#This Row],[area]]="vizag",Table1[[#This Row],[income]],0)</f>
        <v>0</v>
      </c>
      <c r="BU150" s="2"/>
      <c r="BV150" s="7">
        <f ca="1">IF(Table1[[#This Row],[felid of work]]="teaching",Table1[[#This Row],[income]],0)</f>
        <v>0</v>
      </c>
      <c r="BW150" s="2">
        <f ca="1">IF(Table1[[#This Row],[felid of work]]="construction",Table1[[#This Row],[income]],0)</f>
        <v>0</v>
      </c>
      <c r="BX150" s="2">
        <f ca="1">IF(Table1[[#This Row],[felid of work]]="general work",Table1[[#This Row],[income]],0)</f>
        <v>358153</v>
      </c>
      <c r="BY150" s="2">
        <f ca="1">IF(Table1[[#This Row],[felid of work]]="health",Table1[[#This Row],[income]],0)</f>
        <v>0</v>
      </c>
      <c r="BZ150" s="2">
        <f ca="1">IF(Table1[[#This Row],[felid of work]]="agriculture",Table1[[#This Row],[income]],0)</f>
        <v>0</v>
      </c>
      <c r="CA150" s="8">
        <f ca="1">IF(Table1[[#This Row],[felid of work]]="it",Table1[[#This Row],[income]],0)</f>
        <v>0</v>
      </c>
      <c r="CB150" s="2"/>
      <c r="CC150" s="7">
        <f t="shared" ca="1" si="71"/>
        <v>1</v>
      </c>
      <c r="CD150" s="8"/>
      <c r="CE150" s="2"/>
      <c r="CF150" s="2">
        <f ca="1">IF(Table1[[#This Row],[net worth]]&gt;CG149,Table1[[#This Row],[age]],0)</f>
        <v>31</v>
      </c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4:98">
      <c r="D151">
        <f t="shared" ca="1" si="55"/>
        <v>2</v>
      </c>
      <c r="E151" t="str">
        <f t="shared" ca="1" si="56"/>
        <v>women</v>
      </c>
      <c r="F151">
        <f t="shared" ca="1" si="57"/>
        <v>35</v>
      </c>
      <c r="G151">
        <f t="shared" ca="1" si="58"/>
        <v>6</v>
      </c>
      <c r="H151" t="str">
        <f t="shared" ca="1" si="59"/>
        <v>agriculture</v>
      </c>
      <c r="I151">
        <f t="shared" ca="1" si="60"/>
        <v>5</v>
      </c>
      <c r="J151" t="str">
        <f t="shared" ca="1" si="61"/>
        <v>other</v>
      </c>
      <c r="K151">
        <f t="shared" ca="1" si="62"/>
        <v>4</v>
      </c>
      <c r="L151">
        <f t="shared" ca="1" si="63"/>
        <v>2</v>
      </c>
      <c r="M151">
        <f t="shared" ca="1" si="64"/>
        <v>742064</v>
      </c>
      <c r="N151">
        <f t="shared" ca="1" si="65"/>
        <v>3</v>
      </c>
      <c r="O151" t="str">
        <f t="shared" ca="1" si="66"/>
        <v>hanuman junction</v>
      </c>
      <c r="P151">
        <f t="shared" ca="1" si="72"/>
        <v>3710320</v>
      </c>
      <c r="Q151">
        <f t="shared" ca="1" si="67"/>
        <v>360253.04902556323</v>
      </c>
      <c r="R151">
        <f t="shared" ca="1" si="73"/>
        <v>982756.87724906846</v>
      </c>
      <c r="S151">
        <f t="shared" ca="1" si="68"/>
        <v>652671</v>
      </c>
      <c r="T151">
        <f t="shared" ca="1" si="74"/>
        <v>303626.68298591324</v>
      </c>
      <c r="U151">
        <f t="shared" ca="1" si="75"/>
        <v>197901.28227709502</v>
      </c>
      <c r="V151">
        <f t="shared" ca="1" si="76"/>
        <v>4890978.1595261637</v>
      </c>
      <c r="W151">
        <f t="shared" ca="1" si="77"/>
        <v>1995680.9262746316</v>
      </c>
      <c r="X151">
        <f t="shared" ca="1" si="78"/>
        <v>2895297.2332515321</v>
      </c>
      <c r="Y151" s="2"/>
      <c r="Z151" s="7">
        <f ca="1">IF(Table1[[#This Row],[gender]]="men",1,0)</f>
        <v>0</v>
      </c>
      <c r="AA151" s="2">
        <f ca="1">IF(Table1[[#This Row],[gender]]="women",1,0)</f>
        <v>1</v>
      </c>
      <c r="AB151" s="2"/>
      <c r="AC151" s="2"/>
      <c r="AD151" s="8"/>
      <c r="AF151" s="7">
        <f ca="1">IF(Table1[[#This Row],[felid of work]]= "teaching",1,0)</f>
        <v>0</v>
      </c>
      <c r="AG151" s="2">
        <f ca="1">IF(Table1[[#This Row],[felid of work]]="agriculture",1,0)</f>
        <v>1</v>
      </c>
      <c r="AH151" s="12">
        <f ca="1">IF(Table1[[#This Row],[felid of work]]="general work",1,0)</f>
        <v>0</v>
      </c>
      <c r="AI151" s="12">
        <f ca="1">IF(Table1[[#This Row],[felid of work]]="construction",1,0)</f>
        <v>0</v>
      </c>
      <c r="AJ151" s="2">
        <f ca="1">IF(Table1[[#This Row],[felid of work]]="health",1,0)</f>
        <v>0</v>
      </c>
      <c r="AK151" s="2"/>
      <c r="AL151" s="2"/>
      <c r="AM151" s="2"/>
      <c r="AN151" s="2"/>
      <c r="AO151" s="2">
        <f ca="1">IF(Table1[[#This Row],[felid of work]]="it",1,0)</f>
        <v>0</v>
      </c>
      <c r="AP151" s="2"/>
      <c r="AQ151" s="2"/>
      <c r="AR151" s="2"/>
      <c r="AS151" s="2"/>
      <c r="AT151" s="2"/>
      <c r="AU151" s="2"/>
      <c r="AV151" s="8"/>
      <c r="AW151" s="2"/>
      <c r="AX151" s="21">
        <f t="shared" ca="1" si="69"/>
        <v>491378.43862453423</v>
      </c>
      <c r="AY151" s="2"/>
      <c r="AZ151" s="7">
        <f ca="1">IF(Table1[[#This Row],[value of the debts]]&gt;$BA$6,1,0)</f>
        <v>1</v>
      </c>
      <c r="BA151" s="2"/>
      <c r="BB151" s="2"/>
      <c r="BC151" s="8"/>
      <c r="BD151" s="24">
        <f ca="1">Table1[[#This Row],[mortage left]]/Table1[[#This Row],[value of house]]</f>
        <v>9.7094872955853742E-2</v>
      </c>
      <c r="BE151" s="2">
        <f t="shared" ca="1" si="70"/>
        <v>1</v>
      </c>
      <c r="BF151" s="2"/>
      <c r="BG151" s="2"/>
      <c r="BH151" s="7">
        <f ca="1">IF(Table1[[#This Row],[area]]="america",Table1[[#This Row],[income]],0)</f>
        <v>0</v>
      </c>
      <c r="BI151" s="2">
        <f ca="1">IF(Table1[[#This Row],[area]]="anathapur",Table1[[#This Row],[income]],0)</f>
        <v>0</v>
      </c>
      <c r="BJ151" s="2">
        <f ca="1">IF(Table1[[#This Row],[area]]="banglore",Table1[[#This Row],[income]],0)</f>
        <v>0</v>
      </c>
      <c r="BK151" s="2">
        <f ca="1">IF(Table1[[#This Row],[area]]="chennai",Table1[[#This Row],[income]],0)</f>
        <v>0</v>
      </c>
      <c r="BL151" s="2">
        <f ca="1">IF(Table1[[#This Row],[area]]="china",Table1[[#This Row],[income]],0)</f>
        <v>0</v>
      </c>
      <c r="BM151" s="2">
        <f ca="1">IF(Table1[[#This Row],[area]]="eluru",Table1[[#This Row],[income]],0)</f>
        <v>0</v>
      </c>
      <c r="BN151" s="2">
        <f ca="1">IF(Table1[[#This Row],[area]]="hanuman junction",Table1[[#This Row],[income]],0)</f>
        <v>742064</v>
      </c>
      <c r="BO151" s="2">
        <f ca="1">IF(Table1[[#This Row],[area]]="hyderabad",Table1[[#This Row],[income]],0)</f>
        <v>0</v>
      </c>
      <c r="BP151" s="2">
        <f ca="1">IF(Table1[[#This Row],[area]]="japan",Table1[[#This Row],[income]],0)</f>
        <v>0</v>
      </c>
      <c r="BQ151" s="2">
        <f ca="1">IF(Table1[[#This Row],[area]]="srikakulam",Table1[[#This Row],[income]],0)</f>
        <v>0</v>
      </c>
      <c r="BR151" s="2">
        <f ca="1">IF(Table1[[#This Row],[area]]="tirupathi",Table1[[#This Row],[income]],0)</f>
        <v>0</v>
      </c>
      <c r="BS151" s="2">
        <f ca="1">IF(Table1[[#This Row],[area]]="vijayawada",Table1[[#This Row],[income]],0)</f>
        <v>0</v>
      </c>
      <c r="BT151" s="8">
        <f ca="1">IF(Table1[[#This Row],[area]]="vizag",Table1[[#This Row],[income]],0)</f>
        <v>0</v>
      </c>
      <c r="BU151" s="2"/>
      <c r="BV151" s="7">
        <f ca="1">IF(Table1[[#This Row],[felid of work]]="teaching",Table1[[#This Row],[income]],0)</f>
        <v>0</v>
      </c>
      <c r="BW151" s="2">
        <f ca="1">IF(Table1[[#This Row],[felid of work]]="construction",Table1[[#This Row],[income]],0)</f>
        <v>0</v>
      </c>
      <c r="BX151" s="2">
        <f ca="1">IF(Table1[[#This Row],[felid of work]]="general work",Table1[[#This Row],[income]],0)</f>
        <v>0</v>
      </c>
      <c r="BY151" s="2">
        <f ca="1">IF(Table1[[#This Row],[felid of work]]="health",Table1[[#This Row],[income]],0)</f>
        <v>0</v>
      </c>
      <c r="BZ151" s="2">
        <f ca="1">IF(Table1[[#This Row],[felid of work]]="agriculture",Table1[[#This Row],[income]],0)</f>
        <v>742064</v>
      </c>
      <c r="CA151" s="8">
        <f ca="1">IF(Table1[[#This Row],[felid of work]]="it",Table1[[#This Row],[income]],0)</f>
        <v>0</v>
      </c>
      <c r="CB151" s="2"/>
      <c r="CC151" s="7">
        <f t="shared" ca="1" si="71"/>
        <v>1</v>
      </c>
      <c r="CD151" s="8"/>
      <c r="CE151" s="2"/>
      <c r="CF151" s="2">
        <f ca="1">IF(Table1[[#This Row],[net worth]]&gt;CG150,Table1[[#This Row],[age]],0)</f>
        <v>35</v>
      </c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4:98">
      <c r="D152">
        <f t="shared" ca="1" si="55"/>
        <v>2</v>
      </c>
      <c r="E152" t="str">
        <f t="shared" ca="1" si="56"/>
        <v>women</v>
      </c>
      <c r="F152">
        <f t="shared" ca="1" si="57"/>
        <v>26</v>
      </c>
      <c r="G152">
        <f t="shared" ca="1" si="58"/>
        <v>1</v>
      </c>
      <c r="H152" t="str">
        <f t="shared" ca="1" si="59"/>
        <v>health</v>
      </c>
      <c r="I152">
        <f t="shared" ca="1" si="60"/>
        <v>2</v>
      </c>
      <c r="J152" t="str">
        <f t="shared" ca="1" si="61"/>
        <v>college</v>
      </c>
      <c r="K152">
        <f t="shared" ca="1" si="62"/>
        <v>2</v>
      </c>
      <c r="L152">
        <f t="shared" ca="1" si="63"/>
        <v>2</v>
      </c>
      <c r="M152">
        <f t="shared" ca="1" si="64"/>
        <v>742844</v>
      </c>
      <c r="N152">
        <f t="shared" ca="1" si="65"/>
        <v>11</v>
      </c>
      <c r="O152" t="str">
        <f t="shared" ca="1" si="66"/>
        <v>america</v>
      </c>
      <c r="P152">
        <f t="shared" ca="1" si="72"/>
        <v>4457064</v>
      </c>
      <c r="Q152">
        <f t="shared" ca="1" si="67"/>
        <v>159317.31919377213</v>
      </c>
      <c r="R152">
        <f t="shared" ca="1" si="73"/>
        <v>58438.030178981528</v>
      </c>
      <c r="S152">
        <f t="shared" ca="1" si="68"/>
        <v>629</v>
      </c>
      <c r="T152">
        <f t="shared" ca="1" si="74"/>
        <v>94778.949940063991</v>
      </c>
      <c r="U152">
        <f t="shared" ca="1" si="75"/>
        <v>824186.6547505518</v>
      </c>
      <c r="V152">
        <f t="shared" ca="1" si="76"/>
        <v>5339688.6849295339</v>
      </c>
      <c r="W152">
        <f t="shared" ca="1" si="77"/>
        <v>218384.34937275364</v>
      </c>
      <c r="X152">
        <f t="shared" ca="1" si="78"/>
        <v>5121304.33555678</v>
      </c>
      <c r="Y152" s="2"/>
      <c r="Z152" s="7">
        <f ca="1">IF(Table1[[#This Row],[gender]]="men",1,0)</f>
        <v>0</v>
      </c>
      <c r="AA152" s="2">
        <f ca="1">IF(Table1[[#This Row],[gender]]="women",1,0)</f>
        <v>1</v>
      </c>
      <c r="AB152" s="2"/>
      <c r="AC152" s="2"/>
      <c r="AD152" s="8"/>
      <c r="AF152" s="7">
        <f ca="1">IF(Table1[[#This Row],[felid of work]]= "teaching",1,0)</f>
        <v>0</v>
      </c>
      <c r="AG152" s="2">
        <f ca="1">IF(Table1[[#This Row],[felid of work]]="agriculture",1,0)</f>
        <v>0</v>
      </c>
      <c r="AH152" s="12">
        <f ca="1">IF(Table1[[#This Row],[felid of work]]="general work",1,0)</f>
        <v>0</v>
      </c>
      <c r="AI152" s="12">
        <f ca="1">IF(Table1[[#This Row],[felid of work]]="construction",1,0)</f>
        <v>0</v>
      </c>
      <c r="AJ152" s="2">
        <f ca="1">IF(Table1[[#This Row],[felid of work]]="health",1,0)</f>
        <v>1</v>
      </c>
      <c r="AK152" s="2"/>
      <c r="AL152" s="2"/>
      <c r="AM152" s="2"/>
      <c r="AN152" s="2"/>
      <c r="AO152" s="2">
        <f ca="1">IF(Table1[[#This Row],[felid of work]]="it",1,0)</f>
        <v>0</v>
      </c>
      <c r="AP152" s="2"/>
      <c r="AQ152" s="2"/>
      <c r="AR152" s="2"/>
      <c r="AS152" s="2"/>
      <c r="AT152" s="2"/>
      <c r="AU152" s="2"/>
      <c r="AV152" s="8"/>
      <c r="AW152" s="2"/>
      <c r="AX152" s="21">
        <f t="shared" ca="1" si="69"/>
        <v>29219.015089490764</v>
      </c>
      <c r="AY152" s="2"/>
      <c r="AZ152" s="7">
        <f ca="1">IF(Table1[[#This Row],[value of the debts]]&gt;$BA$6,1,0)</f>
        <v>1</v>
      </c>
      <c r="BA152" s="2"/>
      <c r="BB152" s="2"/>
      <c r="BC152" s="8"/>
      <c r="BD152" s="24">
        <f ca="1">Table1[[#This Row],[mortage left]]/Table1[[#This Row],[value of house]]</f>
        <v>3.5744902741753792E-2</v>
      </c>
      <c r="BE152" s="2">
        <f t="shared" ca="1" si="70"/>
        <v>1</v>
      </c>
      <c r="BF152" s="2"/>
      <c r="BG152" s="2"/>
      <c r="BH152" s="7">
        <f ca="1">IF(Table1[[#This Row],[area]]="america",Table1[[#This Row],[income]],0)</f>
        <v>742844</v>
      </c>
      <c r="BI152" s="2">
        <f ca="1">IF(Table1[[#This Row],[area]]="anathapur",Table1[[#This Row],[income]],0)</f>
        <v>0</v>
      </c>
      <c r="BJ152" s="2">
        <f ca="1">IF(Table1[[#This Row],[area]]="banglore",Table1[[#This Row],[income]],0)</f>
        <v>0</v>
      </c>
      <c r="BK152" s="2">
        <f ca="1">IF(Table1[[#This Row],[area]]="chennai",Table1[[#This Row],[income]],0)</f>
        <v>0</v>
      </c>
      <c r="BL152" s="2">
        <f ca="1">IF(Table1[[#This Row],[area]]="china",Table1[[#This Row],[income]],0)</f>
        <v>0</v>
      </c>
      <c r="BM152" s="2">
        <f ca="1">IF(Table1[[#This Row],[area]]="eluru",Table1[[#This Row],[income]],0)</f>
        <v>0</v>
      </c>
      <c r="BN152" s="2">
        <f ca="1">IF(Table1[[#This Row],[area]]="hanuman junction",Table1[[#This Row],[income]],0)</f>
        <v>0</v>
      </c>
      <c r="BO152" s="2">
        <f ca="1">IF(Table1[[#This Row],[area]]="hyderabad",Table1[[#This Row],[income]],0)</f>
        <v>0</v>
      </c>
      <c r="BP152" s="2">
        <f ca="1">IF(Table1[[#This Row],[area]]="japan",Table1[[#This Row],[income]],0)</f>
        <v>0</v>
      </c>
      <c r="BQ152" s="2">
        <f ca="1">IF(Table1[[#This Row],[area]]="srikakulam",Table1[[#This Row],[income]],0)</f>
        <v>0</v>
      </c>
      <c r="BR152" s="2">
        <f ca="1">IF(Table1[[#This Row],[area]]="tirupathi",Table1[[#This Row],[income]],0)</f>
        <v>0</v>
      </c>
      <c r="BS152" s="2">
        <f ca="1">IF(Table1[[#This Row],[area]]="vijayawada",Table1[[#This Row],[income]],0)</f>
        <v>0</v>
      </c>
      <c r="BT152" s="8">
        <f ca="1">IF(Table1[[#This Row],[area]]="vizag",Table1[[#This Row],[income]],0)</f>
        <v>0</v>
      </c>
      <c r="BU152" s="2"/>
      <c r="BV152" s="7">
        <f ca="1">IF(Table1[[#This Row],[felid of work]]="teaching",Table1[[#This Row],[income]],0)</f>
        <v>0</v>
      </c>
      <c r="BW152" s="2">
        <f ca="1">IF(Table1[[#This Row],[felid of work]]="construction",Table1[[#This Row],[income]],0)</f>
        <v>0</v>
      </c>
      <c r="BX152" s="2">
        <f ca="1">IF(Table1[[#This Row],[felid of work]]="general work",Table1[[#This Row],[income]],0)</f>
        <v>0</v>
      </c>
      <c r="BY152" s="2">
        <f ca="1">IF(Table1[[#This Row],[felid of work]]="health",Table1[[#This Row],[income]],0)</f>
        <v>742844</v>
      </c>
      <c r="BZ152" s="2">
        <f ca="1">IF(Table1[[#This Row],[felid of work]]="agriculture",Table1[[#This Row],[income]],0)</f>
        <v>0</v>
      </c>
      <c r="CA152" s="8">
        <f ca="1">IF(Table1[[#This Row],[felid of work]]="it",Table1[[#This Row],[income]],0)</f>
        <v>0</v>
      </c>
      <c r="CB152" s="2"/>
      <c r="CC152" s="7">
        <f t="shared" ca="1" si="71"/>
        <v>0</v>
      </c>
      <c r="CD152" s="8"/>
      <c r="CE152" s="2"/>
      <c r="CF152" s="2">
        <f ca="1">IF(Table1[[#This Row],[net worth]]&gt;CG151,Table1[[#This Row],[age]],0)</f>
        <v>26</v>
      </c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4:98">
      <c r="D153">
        <f t="shared" ca="1" si="55"/>
        <v>2</v>
      </c>
      <c r="E153" t="str">
        <f t="shared" ca="1" si="56"/>
        <v>women</v>
      </c>
      <c r="F153">
        <f t="shared" ca="1" si="57"/>
        <v>35</v>
      </c>
      <c r="G153">
        <f t="shared" ca="1" si="58"/>
        <v>3</v>
      </c>
      <c r="H153" t="str">
        <f t="shared" ca="1" si="59"/>
        <v>teaching</v>
      </c>
      <c r="I153">
        <f t="shared" ca="1" si="60"/>
        <v>5</v>
      </c>
      <c r="J153" t="str">
        <f t="shared" ca="1" si="61"/>
        <v>other</v>
      </c>
      <c r="K153">
        <f t="shared" ca="1" si="62"/>
        <v>1</v>
      </c>
      <c r="L153">
        <f t="shared" ca="1" si="63"/>
        <v>1</v>
      </c>
      <c r="M153">
        <f t="shared" ca="1" si="64"/>
        <v>459846</v>
      </c>
      <c r="N153">
        <f t="shared" ca="1" si="65"/>
        <v>5</v>
      </c>
      <c r="O153" t="str">
        <f t="shared" ca="1" si="66"/>
        <v>srikakulam</v>
      </c>
      <c r="P153">
        <f t="shared" ca="1" si="72"/>
        <v>2299230</v>
      </c>
      <c r="Q153">
        <f t="shared" ca="1" si="67"/>
        <v>1043281.717956798</v>
      </c>
      <c r="R153">
        <f t="shared" ca="1" si="73"/>
        <v>434369.89903252717</v>
      </c>
      <c r="S153">
        <f t="shared" ca="1" si="68"/>
        <v>324177</v>
      </c>
      <c r="T153">
        <f t="shared" ca="1" si="74"/>
        <v>549818.69250955794</v>
      </c>
      <c r="U153">
        <f t="shared" ca="1" si="75"/>
        <v>303659.12733658782</v>
      </c>
      <c r="V153">
        <f t="shared" ca="1" si="76"/>
        <v>3037259.0263691149</v>
      </c>
      <c r="W153">
        <f t="shared" ca="1" si="77"/>
        <v>1801828.6169893253</v>
      </c>
      <c r="X153">
        <f t="shared" ca="1" si="78"/>
        <v>1235430.4093797896</v>
      </c>
      <c r="Y153" s="2"/>
      <c r="Z153" s="7">
        <f ca="1">IF(Table1[[#This Row],[gender]]="men",1,0)</f>
        <v>0</v>
      </c>
      <c r="AA153" s="2">
        <f ca="1">IF(Table1[[#This Row],[gender]]="women",1,0)</f>
        <v>1</v>
      </c>
      <c r="AB153" s="2"/>
      <c r="AC153" s="2"/>
      <c r="AD153" s="8"/>
      <c r="AF153" s="7">
        <f ca="1">IF(Table1[[#This Row],[felid of work]]= "teaching",1,0)</f>
        <v>1</v>
      </c>
      <c r="AG153" s="2">
        <f ca="1">IF(Table1[[#This Row],[felid of work]]="agriculture",1,0)</f>
        <v>0</v>
      </c>
      <c r="AH153" s="12">
        <f ca="1">IF(Table1[[#This Row],[felid of work]]="general work",1,0)</f>
        <v>0</v>
      </c>
      <c r="AI153" s="12">
        <f ca="1">IF(Table1[[#This Row],[felid of work]]="construction",1,0)</f>
        <v>0</v>
      </c>
      <c r="AJ153" s="2">
        <f ca="1">IF(Table1[[#This Row],[felid of work]]="health",1,0)</f>
        <v>0</v>
      </c>
      <c r="AK153" s="2"/>
      <c r="AL153" s="2"/>
      <c r="AM153" s="2"/>
      <c r="AN153" s="2"/>
      <c r="AO153" s="2">
        <f ca="1">IF(Table1[[#This Row],[felid of work]]="it",1,0)</f>
        <v>0</v>
      </c>
      <c r="AP153" s="2"/>
      <c r="AQ153" s="2"/>
      <c r="AR153" s="2"/>
      <c r="AS153" s="2"/>
      <c r="AT153" s="2"/>
      <c r="AU153" s="2"/>
      <c r="AV153" s="8"/>
      <c r="AW153" s="2"/>
      <c r="AX153" s="21">
        <f t="shared" ca="1" si="69"/>
        <v>434369.89903252717</v>
      </c>
      <c r="AY153" s="2"/>
      <c r="AZ153" s="7">
        <f ca="1">IF(Table1[[#This Row],[value of the debts]]&gt;$BA$6,1,0)</f>
        <v>1</v>
      </c>
      <c r="BA153" s="2"/>
      <c r="BB153" s="2"/>
      <c r="BC153" s="8"/>
      <c r="BD153" s="24">
        <f ca="1">Table1[[#This Row],[mortage left]]/Table1[[#This Row],[value of house]]</f>
        <v>0.45375265543542753</v>
      </c>
      <c r="BE153" s="2">
        <f t="shared" ca="1" si="70"/>
        <v>0</v>
      </c>
      <c r="BF153" s="2"/>
      <c r="BG153" s="2"/>
      <c r="BH153" s="7">
        <f ca="1">IF(Table1[[#This Row],[area]]="america",Table1[[#This Row],[income]],0)</f>
        <v>0</v>
      </c>
      <c r="BI153" s="2">
        <f ca="1">IF(Table1[[#This Row],[area]]="anathapur",Table1[[#This Row],[income]],0)</f>
        <v>0</v>
      </c>
      <c r="BJ153" s="2">
        <f ca="1">IF(Table1[[#This Row],[area]]="banglore",Table1[[#This Row],[income]],0)</f>
        <v>0</v>
      </c>
      <c r="BK153" s="2">
        <f ca="1">IF(Table1[[#This Row],[area]]="chennai",Table1[[#This Row],[income]],0)</f>
        <v>0</v>
      </c>
      <c r="BL153" s="2">
        <f ca="1">IF(Table1[[#This Row],[area]]="china",Table1[[#This Row],[income]],0)</f>
        <v>0</v>
      </c>
      <c r="BM153" s="2">
        <f ca="1">IF(Table1[[#This Row],[area]]="eluru",Table1[[#This Row],[income]],0)</f>
        <v>0</v>
      </c>
      <c r="BN153" s="2">
        <f ca="1">IF(Table1[[#This Row],[area]]="hanuman junction",Table1[[#This Row],[income]],0)</f>
        <v>0</v>
      </c>
      <c r="BO153" s="2">
        <f ca="1">IF(Table1[[#This Row],[area]]="hyderabad",Table1[[#This Row],[income]],0)</f>
        <v>0</v>
      </c>
      <c r="BP153" s="2">
        <f ca="1">IF(Table1[[#This Row],[area]]="japan",Table1[[#This Row],[income]],0)</f>
        <v>0</v>
      </c>
      <c r="BQ153" s="2">
        <f ca="1">IF(Table1[[#This Row],[area]]="srikakulam",Table1[[#This Row],[income]],0)</f>
        <v>459846</v>
      </c>
      <c r="BR153" s="2">
        <f ca="1">IF(Table1[[#This Row],[area]]="tirupathi",Table1[[#This Row],[income]],0)</f>
        <v>0</v>
      </c>
      <c r="BS153" s="2">
        <f ca="1">IF(Table1[[#This Row],[area]]="vijayawada",Table1[[#This Row],[income]],0)</f>
        <v>0</v>
      </c>
      <c r="BT153" s="8">
        <f ca="1">IF(Table1[[#This Row],[area]]="vizag",Table1[[#This Row],[income]],0)</f>
        <v>0</v>
      </c>
      <c r="BU153" s="2"/>
      <c r="BV153" s="7">
        <f ca="1">IF(Table1[[#This Row],[felid of work]]="teaching",Table1[[#This Row],[income]],0)</f>
        <v>459846</v>
      </c>
      <c r="BW153" s="2">
        <f ca="1">IF(Table1[[#This Row],[felid of work]]="construction",Table1[[#This Row],[income]],0)</f>
        <v>0</v>
      </c>
      <c r="BX153" s="2">
        <f ca="1">IF(Table1[[#This Row],[felid of work]]="general work",Table1[[#This Row],[income]],0)</f>
        <v>0</v>
      </c>
      <c r="BY153" s="2">
        <f ca="1">IF(Table1[[#This Row],[felid of work]]="health",Table1[[#This Row],[income]],0)</f>
        <v>0</v>
      </c>
      <c r="BZ153" s="2">
        <f ca="1">IF(Table1[[#This Row],[felid of work]]="agriculture",Table1[[#This Row],[income]],0)</f>
        <v>0</v>
      </c>
      <c r="CA153" s="8">
        <f ca="1">IF(Table1[[#This Row],[felid of work]]="it",Table1[[#This Row],[income]],0)</f>
        <v>0</v>
      </c>
      <c r="CB153" s="2"/>
      <c r="CC153" s="7">
        <f t="shared" ca="1" si="71"/>
        <v>1</v>
      </c>
      <c r="CD153" s="8"/>
      <c r="CE153" s="2"/>
      <c r="CF153" s="2">
        <f ca="1">IF(Table1[[#This Row],[net worth]]&gt;CG152,Table1[[#This Row],[age]],0)</f>
        <v>35</v>
      </c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4:98">
      <c r="D154">
        <f t="shared" ca="1" si="55"/>
        <v>1</v>
      </c>
      <c r="E154" t="str">
        <f t="shared" ca="1" si="56"/>
        <v>men</v>
      </c>
      <c r="F154">
        <f t="shared" ca="1" si="57"/>
        <v>30</v>
      </c>
      <c r="G154">
        <f t="shared" ca="1" si="58"/>
        <v>2</v>
      </c>
      <c r="H154" t="str">
        <f t="shared" ca="1" si="59"/>
        <v>construction</v>
      </c>
      <c r="I154">
        <f t="shared" ca="1" si="60"/>
        <v>1</v>
      </c>
      <c r="J154" t="str">
        <f t="shared" ca="1" si="61"/>
        <v>highschool</v>
      </c>
      <c r="K154">
        <f t="shared" ca="1" si="62"/>
        <v>1</v>
      </c>
      <c r="L154">
        <f t="shared" ca="1" si="63"/>
        <v>2</v>
      </c>
      <c r="M154">
        <f t="shared" ca="1" si="64"/>
        <v>975443</v>
      </c>
      <c r="N154">
        <f t="shared" ca="1" si="65"/>
        <v>8</v>
      </c>
      <c r="O154" t="str">
        <f t="shared" ca="1" si="66"/>
        <v>banglore</v>
      </c>
      <c r="P154">
        <f t="shared" ca="1" si="72"/>
        <v>4877215</v>
      </c>
      <c r="Q154">
        <f t="shared" ca="1" si="67"/>
        <v>697187.72427231888</v>
      </c>
      <c r="R154">
        <f t="shared" ca="1" si="73"/>
        <v>1811861.6571767111</v>
      </c>
      <c r="S154">
        <f t="shared" ca="1" si="68"/>
        <v>797602</v>
      </c>
      <c r="T154">
        <f t="shared" ca="1" si="74"/>
        <v>1899208.1493370251</v>
      </c>
      <c r="U154">
        <f t="shared" ca="1" si="75"/>
        <v>847810.55483592907</v>
      </c>
      <c r="V154">
        <f t="shared" ca="1" si="76"/>
        <v>7536887.2120126393</v>
      </c>
      <c r="W154">
        <f t="shared" ca="1" si="77"/>
        <v>3306651.3814490298</v>
      </c>
      <c r="X154">
        <f t="shared" ca="1" si="78"/>
        <v>4230235.8305636095</v>
      </c>
      <c r="Y154" s="2"/>
      <c r="Z154" s="7">
        <f ca="1">IF(Table1[[#This Row],[gender]]="men",1,0)</f>
        <v>1</v>
      </c>
      <c r="AA154" s="2">
        <f ca="1">IF(Table1[[#This Row],[gender]]="women",1,0)</f>
        <v>0</v>
      </c>
      <c r="AB154" s="2"/>
      <c r="AC154" s="2"/>
      <c r="AD154" s="8"/>
      <c r="AF154" s="7">
        <f ca="1">IF(Table1[[#This Row],[felid of work]]= "teaching",1,0)</f>
        <v>0</v>
      </c>
      <c r="AG154" s="2">
        <f ca="1">IF(Table1[[#This Row],[felid of work]]="agriculture",1,0)</f>
        <v>0</v>
      </c>
      <c r="AH154" s="12">
        <f ca="1">IF(Table1[[#This Row],[felid of work]]="general work",1,0)</f>
        <v>0</v>
      </c>
      <c r="AI154" s="12">
        <f ca="1">IF(Table1[[#This Row],[felid of work]]="construction",1,0)</f>
        <v>1</v>
      </c>
      <c r="AJ154" s="2">
        <f ca="1">IF(Table1[[#This Row],[felid of work]]="health",1,0)</f>
        <v>0</v>
      </c>
      <c r="AK154" s="2"/>
      <c r="AL154" s="2"/>
      <c r="AM154" s="2"/>
      <c r="AN154" s="2"/>
      <c r="AO154" s="2">
        <f ca="1">IF(Table1[[#This Row],[felid of work]]="it",1,0)</f>
        <v>0</v>
      </c>
      <c r="AP154" s="2"/>
      <c r="AQ154" s="2"/>
      <c r="AR154" s="2"/>
      <c r="AS154" s="2"/>
      <c r="AT154" s="2"/>
      <c r="AU154" s="2"/>
      <c r="AV154" s="8"/>
      <c r="AW154" s="2"/>
      <c r="AX154" s="21">
        <f t="shared" ca="1" si="69"/>
        <v>905930.82858835557</v>
      </c>
      <c r="AY154" s="2"/>
      <c r="AZ154" s="7">
        <f ca="1">IF(Table1[[#This Row],[value of the debts]]&gt;$BA$6,1,0)</f>
        <v>1</v>
      </c>
      <c r="BA154" s="2"/>
      <c r="BB154" s="2"/>
      <c r="BC154" s="8"/>
      <c r="BD154" s="24">
        <f ca="1">Table1[[#This Row],[mortage left]]/Table1[[#This Row],[value of house]]</f>
        <v>0.14294791684851271</v>
      </c>
      <c r="BE154" s="2">
        <f t="shared" ca="1" si="70"/>
        <v>1</v>
      </c>
      <c r="BF154" s="2"/>
      <c r="BG154" s="2"/>
      <c r="BH154" s="7">
        <f ca="1">IF(Table1[[#This Row],[area]]="america",Table1[[#This Row],[income]],0)</f>
        <v>0</v>
      </c>
      <c r="BI154" s="2">
        <f ca="1">IF(Table1[[#This Row],[area]]="anathapur",Table1[[#This Row],[income]],0)</f>
        <v>0</v>
      </c>
      <c r="BJ154" s="2">
        <f ca="1">IF(Table1[[#This Row],[area]]="banglore",Table1[[#This Row],[income]],0)</f>
        <v>975443</v>
      </c>
      <c r="BK154" s="2">
        <f ca="1">IF(Table1[[#This Row],[area]]="chennai",Table1[[#This Row],[income]],0)</f>
        <v>0</v>
      </c>
      <c r="BL154" s="2">
        <f ca="1">IF(Table1[[#This Row],[area]]="china",Table1[[#This Row],[income]],0)</f>
        <v>0</v>
      </c>
      <c r="BM154" s="2">
        <f ca="1">IF(Table1[[#This Row],[area]]="eluru",Table1[[#This Row],[income]],0)</f>
        <v>0</v>
      </c>
      <c r="BN154" s="2">
        <f ca="1">IF(Table1[[#This Row],[area]]="hanuman junction",Table1[[#This Row],[income]],0)</f>
        <v>0</v>
      </c>
      <c r="BO154" s="2">
        <f ca="1">IF(Table1[[#This Row],[area]]="hyderabad",Table1[[#This Row],[income]],0)</f>
        <v>0</v>
      </c>
      <c r="BP154" s="2">
        <f ca="1">IF(Table1[[#This Row],[area]]="japan",Table1[[#This Row],[income]],0)</f>
        <v>0</v>
      </c>
      <c r="BQ154" s="2">
        <f ca="1">IF(Table1[[#This Row],[area]]="srikakulam",Table1[[#This Row],[income]],0)</f>
        <v>0</v>
      </c>
      <c r="BR154" s="2">
        <f ca="1">IF(Table1[[#This Row],[area]]="tirupathi",Table1[[#This Row],[income]],0)</f>
        <v>0</v>
      </c>
      <c r="BS154" s="2">
        <f ca="1">IF(Table1[[#This Row],[area]]="vijayawada",Table1[[#This Row],[income]],0)</f>
        <v>0</v>
      </c>
      <c r="BT154" s="8">
        <f ca="1">IF(Table1[[#This Row],[area]]="vizag",Table1[[#This Row],[income]],0)</f>
        <v>0</v>
      </c>
      <c r="BU154" s="2"/>
      <c r="BV154" s="7">
        <f ca="1">IF(Table1[[#This Row],[felid of work]]="teaching",Table1[[#This Row],[income]],0)</f>
        <v>0</v>
      </c>
      <c r="BW154" s="2">
        <f ca="1">IF(Table1[[#This Row],[felid of work]]="construction",Table1[[#This Row],[income]],0)</f>
        <v>975443</v>
      </c>
      <c r="BX154" s="2">
        <f ca="1">IF(Table1[[#This Row],[felid of work]]="general work",Table1[[#This Row],[income]],0)</f>
        <v>0</v>
      </c>
      <c r="BY154" s="2">
        <f ca="1">IF(Table1[[#This Row],[felid of work]]="health",Table1[[#This Row],[income]],0)</f>
        <v>0</v>
      </c>
      <c r="BZ154" s="2">
        <f ca="1">IF(Table1[[#This Row],[felid of work]]="agriculture",Table1[[#This Row],[income]],0)</f>
        <v>0</v>
      </c>
      <c r="CA154" s="8">
        <f ca="1">IF(Table1[[#This Row],[felid of work]]="it",Table1[[#This Row],[income]],0)</f>
        <v>0</v>
      </c>
      <c r="CB154" s="2"/>
      <c r="CC154" s="7">
        <f t="shared" ca="1" si="71"/>
        <v>1</v>
      </c>
      <c r="CD154" s="8"/>
      <c r="CE154" s="2"/>
      <c r="CF154" s="2">
        <f ca="1">IF(Table1[[#This Row],[net worth]]&gt;CG153,Table1[[#This Row],[age]],0)</f>
        <v>30</v>
      </c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4:98">
      <c r="D155">
        <f t="shared" ca="1" si="55"/>
        <v>2</v>
      </c>
      <c r="E155" t="str">
        <f t="shared" ca="1" si="56"/>
        <v>women</v>
      </c>
      <c r="F155">
        <f t="shared" ca="1" si="57"/>
        <v>37</v>
      </c>
      <c r="G155">
        <f t="shared" ca="1" si="58"/>
        <v>6</v>
      </c>
      <c r="H155" t="str">
        <f t="shared" ca="1" si="59"/>
        <v>agriculture</v>
      </c>
      <c r="I155">
        <f t="shared" ca="1" si="60"/>
        <v>1</v>
      </c>
      <c r="J155" t="str">
        <f t="shared" ca="1" si="61"/>
        <v>highschool</v>
      </c>
      <c r="K155">
        <f t="shared" ca="1" si="62"/>
        <v>3</v>
      </c>
      <c r="L155">
        <f t="shared" ca="1" si="63"/>
        <v>2</v>
      </c>
      <c r="M155">
        <f t="shared" ca="1" si="64"/>
        <v>285807</v>
      </c>
      <c r="N155">
        <f t="shared" ca="1" si="65"/>
        <v>5</v>
      </c>
      <c r="O155" t="str">
        <f t="shared" ca="1" si="66"/>
        <v>srikakulam</v>
      </c>
      <c r="P155">
        <f t="shared" ca="1" si="72"/>
        <v>1714842</v>
      </c>
      <c r="Q155">
        <f t="shared" ca="1" si="67"/>
        <v>157665.71696830139</v>
      </c>
      <c r="R155">
        <f t="shared" ca="1" si="73"/>
        <v>189059.72610990636</v>
      </c>
      <c r="S155">
        <f t="shared" ca="1" si="68"/>
        <v>98672</v>
      </c>
      <c r="T155">
        <f t="shared" ca="1" si="74"/>
        <v>499834.0192061257</v>
      </c>
      <c r="U155">
        <f t="shared" ca="1" si="75"/>
        <v>167044.94908636733</v>
      </c>
      <c r="V155">
        <f t="shared" ca="1" si="76"/>
        <v>2070946.6751962737</v>
      </c>
      <c r="W155">
        <f t="shared" ca="1" si="77"/>
        <v>445397.44307820778</v>
      </c>
      <c r="X155">
        <f t="shared" ca="1" si="78"/>
        <v>1625549.2321180659</v>
      </c>
      <c r="Y155" s="2"/>
      <c r="Z155" s="7">
        <f ca="1">IF(Table1[[#This Row],[gender]]="men",1,0)</f>
        <v>0</v>
      </c>
      <c r="AA155" s="2">
        <f ca="1">IF(Table1[[#This Row],[gender]]="women",1,0)</f>
        <v>1</v>
      </c>
      <c r="AB155" s="2"/>
      <c r="AC155" s="2"/>
      <c r="AD155" s="8"/>
      <c r="AF155" s="7">
        <f ca="1">IF(Table1[[#This Row],[felid of work]]= "teaching",1,0)</f>
        <v>0</v>
      </c>
      <c r="AG155" s="2">
        <f ca="1">IF(Table1[[#This Row],[felid of work]]="agriculture",1,0)</f>
        <v>1</v>
      </c>
      <c r="AH155" s="12">
        <f ca="1">IF(Table1[[#This Row],[felid of work]]="general work",1,0)</f>
        <v>0</v>
      </c>
      <c r="AI155" s="12">
        <f ca="1">IF(Table1[[#This Row],[felid of work]]="construction",1,0)</f>
        <v>0</v>
      </c>
      <c r="AJ155" s="2">
        <f ca="1">IF(Table1[[#This Row],[felid of work]]="health",1,0)</f>
        <v>0</v>
      </c>
      <c r="AK155" s="2"/>
      <c r="AL155" s="2"/>
      <c r="AM155" s="2"/>
      <c r="AN155" s="2"/>
      <c r="AO155" s="2">
        <f ca="1">IF(Table1[[#This Row],[felid of work]]="it",1,0)</f>
        <v>0</v>
      </c>
      <c r="AP155" s="2"/>
      <c r="AQ155" s="2"/>
      <c r="AR155" s="2"/>
      <c r="AS155" s="2"/>
      <c r="AT155" s="2"/>
      <c r="AU155" s="2"/>
      <c r="AV155" s="8"/>
      <c r="AW155" s="2"/>
      <c r="AX155" s="21">
        <f t="shared" ca="1" si="69"/>
        <v>94529.863054953181</v>
      </c>
      <c r="AY155" s="2"/>
      <c r="AZ155" s="7">
        <f ca="1">IF(Table1[[#This Row],[value of the debts]]&gt;$BA$6,1,0)</f>
        <v>1</v>
      </c>
      <c r="BA155" s="2"/>
      <c r="BB155" s="2"/>
      <c r="BC155" s="8"/>
      <c r="BD155" s="24">
        <f ca="1">Table1[[#This Row],[mortage left]]/Table1[[#This Row],[value of house]]</f>
        <v>9.1941833106666038E-2</v>
      </c>
      <c r="BE155" s="2">
        <f t="shared" ca="1" si="70"/>
        <v>1</v>
      </c>
      <c r="BF155" s="2"/>
      <c r="BG155" s="2"/>
      <c r="BH155" s="7">
        <f ca="1">IF(Table1[[#This Row],[area]]="america",Table1[[#This Row],[income]],0)</f>
        <v>0</v>
      </c>
      <c r="BI155" s="2">
        <f ca="1">IF(Table1[[#This Row],[area]]="anathapur",Table1[[#This Row],[income]],0)</f>
        <v>0</v>
      </c>
      <c r="BJ155" s="2">
        <f ca="1">IF(Table1[[#This Row],[area]]="banglore",Table1[[#This Row],[income]],0)</f>
        <v>0</v>
      </c>
      <c r="BK155" s="2">
        <f ca="1">IF(Table1[[#This Row],[area]]="chennai",Table1[[#This Row],[income]],0)</f>
        <v>0</v>
      </c>
      <c r="BL155" s="2">
        <f ca="1">IF(Table1[[#This Row],[area]]="china",Table1[[#This Row],[income]],0)</f>
        <v>0</v>
      </c>
      <c r="BM155" s="2">
        <f ca="1">IF(Table1[[#This Row],[area]]="eluru",Table1[[#This Row],[income]],0)</f>
        <v>0</v>
      </c>
      <c r="BN155" s="2">
        <f ca="1">IF(Table1[[#This Row],[area]]="hanuman junction",Table1[[#This Row],[income]],0)</f>
        <v>0</v>
      </c>
      <c r="BO155" s="2">
        <f ca="1">IF(Table1[[#This Row],[area]]="hyderabad",Table1[[#This Row],[income]],0)</f>
        <v>0</v>
      </c>
      <c r="BP155" s="2">
        <f ca="1">IF(Table1[[#This Row],[area]]="japan",Table1[[#This Row],[income]],0)</f>
        <v>0</v>
      </c>
      <c r="BQ155" s="2">
        <f ca="1">IF(Table1[[#This Row],[area]]="srikakulam",Table1[[#This Row],[income]],0)</f>
        <v>285807</v>
      </c>
      <c r="BR155" s="2">
        <f ca="1">IF(Table1[[#This Row],[area]]="tirupathi",Table1[[#This Row],[income]],0)</f>
        <v>0</v>
      </c>
      <c r="BS155" s="2">
        <f ca="1">IF(Table1[[#This Row],[area]]="vijayawada",Table1[[#This Row],[income]],0)</f>
        <v>0</v>
      </c>
      <c r="BT155" s="8">
        <f ca="1">IF(Table1[[#This Row],[area]]="vizag",Table1[[#This Row],[income]],0)</f>
        <v>0</v>
      </c>
      <c r="BU155" s="2"/>
      <c r="BV155" s="7">
        <f ca="1">IF(Table1[[#This Row],[felid of work]]="teaching",Table1[[#This Row],[income]],0)</f>
        <v>0</v>
      </c>
      <c r="BW155" s="2">
        <f ca="1">IF(Table1[[#This Row],[felid of work]]="construction",Table1[[#This Row],[income]],0)</f>
        <v>0</v>
      </c>
      <c r="BX155" s="2">
        <f ca="1">IF(Table1[[#This Row],[felid of work]]="general work",Table1[[#This Row],[income]],0)</f>
        <v>0</v>
      </c>
      <c r="BY155" s="2">
        <f ca="1">IF(Table1[[#This Row],[felid of work]]="health",Table1[[#This Row],[income]],0)</f>
        <v>0</v>
      </c>
      <c r="BZ155" s="2">
        <f ca="1">IF(Table1[[#This Row],[felid of work]]="agriculture",Table1[[#This Row],[income]],0)</f>
        <v>285807</v>
      </c>
      <c r="CA155" s="8">
        <f ca="1">IF(Table1[[#This Row],[felid of work]]="it",Table1[[#This Row],[income]],0)</f>
        <v>0</v>
      </c>
      <c r="CB155" s="2"/>
      <c r="CC155" s="7">
        <f t="shared" ca="1" si="71"/>
        <v>1</v>
      </c>
      <c r="CD155" s="8"/>
      <c r="CE155" s="2"/>
      <c r="CF155" s="2">
        <f ca="1">IF(Table1[[#This Row],[net worth]]&gt;CG154,Table1[[#This Row],[age]],0)</f>
        <v>37</v>
      </c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4:98">
      <c r="D156">
        <f t="shared" ca="1" si="55"/>
        <v>2</v>
      </c>
      <c r="E156" t="str">
        <f t="shared" ca="1" si="56"/>
        <v>women</v>
      </c>
      <c r="F156">
        <f t="shared" ca="1" si="57"/>
        <v>27</v>
      </c>
      <c r="G156">
        <f t="shared" ca="1" si="58"/>
        <v>6</v>
      </c>
      <c r="H156" t="str">
        <f t="shared" ca="1" si="59"/>
        <v>agriculture</v>
      </c>
      <c r="I156">
        <f t="shared" ca="1" si="60"/>
        <v>6</v>
      </c>
      <c r="J156" t="str">
        <f t="shared" ca="1" si="61"/>
        <v>other</v>
      </c>
      <c r="K156">
        <f t="shared" ca="1" si="62"/>
        <v>1</v>
      </c>
      <c r="L156">
        <f t="shared" ca="1" si="63"/>
        <v>1</v>
      </c>
      <c r="M156">
        <f t="shared" ca="1" si="64"/>
        <v>438953</v>
      </c>
      <c r="N156">
        <f t="shared" ca="1" si="65"/>
        <v>6</v>
      </c>
      <c r="O156" t="str">
        <f t="shared" ca="1" si="66"/>
        <v>tirupathi</v>
      </c>
      <c r="P156">
        <f t="shared" ca="1" si="72"/>
        <v>2633718</v>
      </c>
      <c r="Q156">
        <f t="shared" ca="1" si="67"/>
        <v>1767441.9529976146</v>
      </c>
      <c r="R156">
        <f t="shared" ca="1" si="73"/>
        <v>34649.192919937414</v>
      </c>
      <c r="S156">
        <f t="shared" ca="1" si="68"/>
        <v>10187</v>
      </c>
      <c r="T156">
        <f t="shared" ca="1" si="74"/>
        <v>600456.00170435465</v>
      </c>
      <c r="U156">
        <f t="shared" ca="1" si="75"/>
        <v>554226.12722993363</v>
      </c>
      <c r="V156">
        <f t="shared" ca="1" si="76"/>
        <v>3222593.3201498711</v>
      </c>
      <c r="W156">
        <f t="shared" ca="1" si="77"/>
        <v>1812278.1459175521</v>
      </c>
      <c r="X156">
        <f t="shared" ca="1" si="78"/>
        <v>1410315.174232319</v>
      </c>
      <c r="Y156" s="2"/>
      <c r="Z156" s="7">
        <f ca="1">IF(Table1[[#This Row],[gender]]="men",1,0)</f>
        <v>0</v>
      </c>
      <c r="AA156" s="2">
        <f ca="1">IF(Table1[[#This Row],[gender]]="women",1,0)</f>
        <v>1</v>
      </c>
      <c r="AB156" s="2"/>
      <c r="AC156" s="2"/>
      <c r="AD156" s="8"/>
      <c r="AF156" s="7">
        <f ca="1">IF(Table1[[#This Row],[felid of work]]= "teaching",1,0)</f>
        <v>0</v>
      </c>
      <c r="AG156" s="2">
        <f ca="1">IF(Table1[[#This Row],[felid of work]]="agriculture",1,0)</f>
        <v>1</v>
      </c>
      <c r="AH156" s="12">
        <f ca="1">IF(Table1[[#This Row],[felid of work]]="general work",1,0)</f>
        <v>0</v>
      </c>
      <c r="AI156" s="12">
        <f ca="1">IF(Table1[[#This Row],[felid of work]]="construction",1,0)</f>
        <v>0</v>
      </c>
      <c r="AJ156" s="2">
        <f ca="1">IF(Table1[[#This Row],[felid of work]]="health",1,0)</f>
        <v>0</v>
      </c>
      <c r="AK156" s="2"/>
      <c r="AL156" s="2"/>
      <c r="AM156" s="2"/>
      <c r="AN156" s="2"/>
      <c r="AO156" s="2">
        <f ca="1">IF(Table1[[#This Row],[felid of work]]="it",1,0)</f>
        <v>0</v>
      </c>
      <c r="AP156" s="2"/>
      <c r="AQ156" s="2"/>
      <c r="AR156" s="2"/>
      <c r="AS156" s="2"/>
      <c r="AT156" s="2"/>
      <c r="AU156" s="2"/>
      <c r="AV156" s="8"/>
      <c r="AW156" s="2"/>
      <c r="AX156" s="21">
        <f t="shared" ca="1" si="69"/>
        <v>34649.192919937414</v>
      </c>
      <c r="AY156" s="2"/>
      <c r="AZ156" s="7">
        <f ca="1">IF(Table1[[#This Row],[value of the debts]]&gt;$BA$6,1,0)</f>
        <v>1</v>
      </c>
      <c r="BA156" s="2"/>
      <c r="BB156" s="2"/>
      <c r="BC156" s="8"/>
      <c r="BD156" s="24">
        <f ca="1">Table1[[#This Row],[mortage left]]/Table1[[#This Row],[value of house]]</f>
        <v>0.6710824594727357</v>
      </c>
      <c r="BE156" s="2">
        <f t="shared" ca="1" si="70"/>
        <v>0</v>
      </c>
      <c r="BF156" s="2"/>
      <c r="BG156" s="2"/>
      <c r="BH156" s="7">
        <f ca="1">IF(Table1[[#This Row],[area]]="america",Table1[[#This Row],[income]],0)</f>
        <v>0</v>
      </c>
      <c r="BI156" s="2">
        <f ca="1">IF(Table1[[#This Row],[area]]="anathapur",Table1[[#This Row],[income]],0)</f>
        <v>0</v>
      </c>
      <c r="BJ156" s="2">
        <f ca="1">IF(Table1[[#This Row],[area]]="banglore",Table1[[#This Row],[income]],0)</f>
        <v>0</v>
      </c>
      <c r="BK156" s="2">
        <f ca="1">IF(Table1[[#This Row],[area]]="chennai",Table1[[#This Row],[income]],0)</f>
        <v>0</v>
      </c>
      <c r="BL156" s="2">
        <f ca="1">IF(Table1[[#This Row],[area]]="china",Table1[[#This Row],[income]],0)</f>
        <v>0</v>
      </c>
      <c r="BM156" s="2">
        <f ca="1">IF(Table1[[#This Row],[area]]="eluru",Table1[[#This Row],[income]],0)</f>
        <v>0</v>
      </c>
      <c r="BN156" s="2">
        <f ca="1">IF(Table1[[#This Row],[area]]="hanuman junction",Table1[[#This Row],[income]],0)</f>
        <v>0</v>
      </c>
      <c r="BO156" s="2">
        <f ca="1">IF(Table1[[#This Row],[area]]="hyderabad",Table1[[#This Row],[income]],0)</f>
        <v>0</v>
      </c>
      <c r="BP156" s="2">
        <f ca="1">IF(Table1[[#This Row],[area]]="japan",Table1[[#This Row],[income]],0)</f>
        <v>0</v>
      </c>
      <c r="BQ156" s="2">
        <f ca="1">IF(Table1[[#This Row],[area]]="srikakulam",Table1[[#This Row],[income]],0)</f>
        <v>0</v>
      </c>
      <c r="BR156" s="2">
        <f ca="1">IF(Table1[[#This Row],[area]]="tirupathi",Table1[[#This Row],[income]],0)</f>
        <v>438953</v>
      </c>
      <c r="BS156" s="2">
        <f ca="1">IF(Table1[[#This Row],[area]]="vijayawada",Table1[[#This Row],[income]],0)</f>
        <v>0</v>
      </c>
      <c r="BT156" s="8">
        <f ca="1">IF(Table1[[#This Row],[area]]="vizag",Table1[[#This Row],[income]],0)</f>
        <v>0</v>
      </c>
      <c r="BU156" s="2"/>
      <c r="BV156" s="7">
        <f ca="1">IF(Table1[[#This Row],[felid of work]]="teaching",Table1[[#This Row],[income]],0)</f>
        <v>0</v>
      </c>
      <c r="BW156" s="2">
        <f ca="1">IF(Table1[[#This Row],[felid of work]]="construction",Table1[[#This Row],[income]],0)</f>
        <v>0</v>
      </c>
      <c r="BX156" s="2">
        <f ca="1">IF(Table1[[#This Row],[felid of work]]="general work",Table1[[#This Row],[income]],0)</f>
        <v>0</v>
      </c>
      <c r="BY156" s="2">
        <f ca="1">IF(Table1[[#This Row],[felid of work]]="health",Table1[[#This Row],[income]],0)</f>
        <v>0</v>
      </c>
      <c r="BZ156" s="2">
        <f ca="1">IF(Table1[[#This Row],[felid of work]]="agriculture",Table1[[#This Row],[income]],0)</f>
        <v>438953</v>
      </c>
      <c r="CA156" s="8">
        <f ca="1">IF(Table1[[#This Row],[felid of work]]="it",Table1[[#This Row],[income]],0)</f>
        <v>0</v>
      </c>
      <c r="CB156" s="2"/>
      <c r="CC156" s="7">
        <f t="shared" ca="1" si="71"/>
        <v>1</v>
      </c>
      <c r="CD156" s="8"/>
      <c r="CE156" s="2"/>
      <c r="CF156" s="2">
        <f ca="1">IF(Table1[[#This Row],[net worth]]&gt;CG155,Table1[[#This Row],[age]],0)</f>
        <v>27</v>
      </c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4:98">
      <c r="D157">
        <f t="shared" ca="1" si="55"/>
        <v>2</v>
      </c>
      <c r="E157" t="str">
        <f t="shared" ca="1" si="56"/>
        <v>women</v>
      </c>
      <c r="F157">
        <f t="shared" ca="1" si="57"/>
        <v>31</v>
      </c>
      <c r="G157">
        <f t="shared" ca="1" si="58"/>
        <v>3</v>
      </c>
      <c r="H157" t="str">
        <f t="shared" ca="1" si="59"/>
        <v>teaching</v>
      </c>
      <c r="I157">
        <f t="shared" ca="1" si="60"/>
        <v>4</v>
      </c>
      <c r="J157" t="str">
        <f t="shared" ca="1" si="61"/>
        <v>techincal</v>
      </c>
      <c r="K157">
        <f t="shared" ca="1" si="62"/>
        <v>3</v>
      </c>
      <c r="L157">
        <f t="shared" ca="1" si="63"/>
        <v>2</v>
      </c>
      <c r="M157">
        <f t="shared" ca="1" si="64"/>
        <v>629330</v>
      </c>
      <c r="N157">
        <f t="shared" ca="1" si="65"/>
        <v>1</v>
      </c>
      <c r="O157" t="str">
        <f t="shared" ca="1" si="66"/>
        <v>eluru</v>
      </c>
      <c r="P157">
        <f t="shared" ca="1" si="72"/>
        <v>3146650</v>
      </c>
      <c r="Q157">
        <f t="shared" ca="1" si="67"/>
        <v>1862421.2658483768</v>
      </c>
      <c r="R157">
        <f t="shared" ca="1" si="73"/>
        <v>663674.94035000296</v>
      </c>
      <c r="S157">
        <f t="shared" ca="1" si="68"/>
        <v>270220</v>
      </c>
      <c r="T157">
        <f t="shared" ca="1" si="74"/>
        <v>393565.4306973418</v>
      </c>
      <c r="U157">
        <f t="shared" ca="1" si="75"/>
        <v>335074.73260506673</v>
      </c>
      <c r="V157">
        <f t="shared" ca="1" si="76"/>
        <v>4145399.6729550697</v>
      </c>
      <c r="W157">
        <f t="shared" ca="1" si="77"/>
        <v>2796316.2061983799</v>
      </c>
      <c r="X157">
        <f t="shared" ca="1" si="78"/>
        <v>1349083.4667566898</v>
      </c>
      <c r="Y157" s="2"/>
      <c r="Z157" s="7">
        <f ca="1">IF(Table1[[#This Row],[gender]]="men",1,0)</f>
        <v>0</v>
      </c>
      <c r="AA157" s="2">
        <f ca="1">IF(Table1[[#This Row],[gender]]="women",1,0)</f>
        <v>1</v>
      </c>
      <c r="AB157" s="2"/>
      <c r="AC157" s="2"/>
      <c r="AD157" s="8"/>
      <c r="AF157" s="7">
        <f ca="1">IF(Table1[[#This Row],[felid of work]]= "teaching",1,0)</f>
        <v>1</v>
      </c>
      <c r="AG157" s="2">
        <f ca="1">IF(Table1[[#This Row],[felid of work]]="agriculture",1,0)</f>
        <v>0</v>
      </c>
      <c r="AH157" s="12">
        <f ca="1">IF(Table1[[#This Row],[felid of work]]="general work",1,0)</f>
        <v>0</v>
      </c>
      <c r="AI157" s="12">
        <f ca="1">IF(Table1[[#This Row],[felid of work]]="construction",1,0)</f>
        <v>0</v>
      </c>
      <c r="AJ157" s="2">
        <f ca="1">IF(Table1[[#This Row],[felid of work]]="health",1,0)</f>
        <v>0</v>
      </c>
      <c r="AK157" s="2"/>
      <c r="AL157" s="2"/>
      <c r="AM157" s="2"/>
      <c r="AN157" s="2"/>
      <c r="AO157" s="2">
        <f ca="1">IF(Table1[[#This Row],[felid of work]]="it",1,0)</f>
        <v>0</v>
      </c>
      <c r="AP157" s="2"/>
      <c r="AQ157" s="2"/>
      <c r="AR157" s="2"/>
      <c r="AS157" s="2"/>
      <c r="AT157" s="2"/>
      <c r="AU157" s="2"/>
      <c r="AV157" s="8"/>
      <c r="AW157" s="2"/>
      <c r="AX157" s="21">
        <f t="shared" ca="1" si="69"/>
        <v>331837.47017500148</v>
      </c>
      <c r="AY157" s="2"/>
      <c r="AZ157" s="7">
        <f ca="1">IF(Table1[[#This Row],[value of the debts]]&gt;$BA$6,1,0)</f>
        <v>1</v>
      </c>
      <c r="BA157" s="2"/>
      <c r="BB157" s="2"/>
      <c r="BC157" s="8"/>
      <c r="BD157" s="24">
        <f ca="1">Table1[[#This Row],[mortage left]]/Table1[[#This Row],[value of house]]</f>
        <v>0.59187429992162355</v>
      </c>
      <c r="BE157" s="2">
        <f t="shared" ca="1" si="70"/>
        <v>0</v>
      </c>
      <c r="BF157" s="2"/>
      <c r="BG157" s="2"/>
      <c r="BH157" s="7">
        <f ca="1">IF(Table1[[#This Row],[area]]="america",Table1[[#This Row],[income]],0)</f>
        <v>0</v>
      </c>
      <c r="BI157" s="2">
        <f ca="1">IF(Table1[[#This Row],[area]]="anathapur",Table1[[#This Row],[income]],0)</f>
        <v>0</v>
      </c>
      <c r="BJ157" s="2">
        <f ca="1">IF(Table1[[#This Row],[area]]="banglore",Table1[[#This Row],[income]],0)</f>
        <v>0</v>
      </c>
      <c r="BK157" s="2">
        <f ca="1">IF(Table1[[#This Row],[area]]="chennai",Table1[[#This Row],[income]],0)</f>
        <v>0</v>
      </c>
      <c r="BL157" s="2">
        <f ca="1">IF(Table1[[#This Row],[area]]="china",Table1[[#This Row],[income]],0)</f>
        <v>0</v>
      </c>
      <c r="BM157" s="2">
        <f ca="1">IF(Table1[[#This Row],[area]]="eluru",Table1[[#This Row],[income]],0)</f>
        <v>629330</v>
      </c>
      <c r="BN157" s="2">
        <f ca="1">IF(Table1[[#This Row],[area]]="hanuman junction",Table1[[#This Row],[income]],0)</f>
        <v>0</v>
      </c>
      <c r="BO157" s="2">
        <f ca="1">IF(Table1[[#This Row],[area]]="hyderabad",Table1[[#This Row],[income]],0)</f>
        <v>0</v>
      </c>
      <c r="BP157" s="2">
        <f ca="1">IF(Table1[[#This Row],[area]]="japan",Table1[[#This Row],[income]],0)</f>
        <v>0</v>
      </c>
      <c r="BQ157" s="2">
        <f ca="1">IF(Table1[[#This Row],[area]]="srikakulam",Table1[[#This Row],[income]],0)</f>
        <v>0</v>
      </c>
      <c r="BR157" s="2">
        <f ca="1">IF(Table1[[#This Row],[area]]="tirupathi",Table1[[#This Row],[income]],0)</f>
        <v>0</v>
      </c>
      <c r="BS157" s="2">
        <f ca="1">IF(Table1[[#This Row],[area]]="vijayawada",Table1[[#This Row],[income]],0)</f>
        <v>0</v>
      </c>
      <c r="BT157" s="8">
        <f ca="1">IF(Table1[[#This Row],[area]]="vizag",Table1[[#This Row],[income]],0)</f>
        <v>0</v>
      </c>
      <c r="BU157" s="2"/>
      <c r="BV157" s="7">
        <f ca="1">IF(Table1[[#This Row],[felid of work]]="teaching",Table1[[#This Row],[income]],0)</f>
        <v>629330</v>
      </c>
      <c r="BW157" s="2">
        <f ca="1">IF(Table1[[#This Row],[felid of work]]="construction",Table1[[#This Row],[income]],0)</f>
        <v>0</v>
      </c>
      <c r="BX157" s="2">
        <f ca="1">IF(Table1[[#This Row],[felid of work]]="general work",Table1[[#This Row],[income]],0)</f>
        <v>0</v>
      </c>
      <c r="BY157" s="2">
        <f ca="1">IF(Table1[[#This Row],[felid of work]]="health",Table1[[#This Row],[income]],0)</f>
        <v>0</v>
      </c>
      <c r="BZ157" s="2">
        <f ca="1">IF(Table1[[#This Row],[felid of work]]="agriculture",Table1[[#This Row],[income]],0)</f>
        <v>0</v>
      </c>
      <c r="CA157" s="8">
        <f ca="1">IF(Table1[[#This Row],[felid of work]]="it",Table1[[#This Row],[income]],0)</f>
        <v>0</v>
      </c>
      <c r="CB157" s="2"/>
      <c r="CC157" s="7">
        <f t="shared" ca="1" si="71"/>
        <v>1</v>
      </c>
      <c r="CD157" s="8"/>
      <c r="CE157" s="2"/>
      <c r="CF157" s="2">
        <f ca="1">IF(Table1[[#This Row],[net worth]]&gt;CG156,Table1[[#This Row],[age]],0)</f>
        <v>31</v>
      </c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4:98">
      <c r="D158">
        <f t="shared" ca="1" si="55"/>
        <v>1</v>
      </c>
      <c r="E158" t="str">
        <f t="shared" ca="1" si="56"/>
        <v>men</v>
      </c>
      <c r="F158">
        <f t="shared" ca="1" si="57"/>
        <v>28</v>
      </c>
      <c r="G158">
        <f t="shared" ca="1" si="58"/>
        <v>6</v>
      </c>
      <c r="H158" t="str">
        <f t="shared" ca="1" si="59"/>
        <v>agriculture</v>
      </c>
      <c r="I158">
        <f t="shared" ca="1" si="60"/>
        <v>5</v>
      </c>
      <c r="J158" t="str">
        <f t="shared" ca="1" si="61"/>
        <v>other</v>
      </c>
      <c r="K158">
        <f t="shared" ca="1" si="62"/>
        <v>3</v>
      </c>
      <c r="L158">
        <f t="shared" ca="1" si="63"/>
        <v>1</v>
      </c>
      <c r="M158">
        <f t="shared" ca="1" si="64"/>
        <v>528232</v>
      </c>
      <c r="N158">
        <f t="shared" ca="1" si="65"/>
        <v>6</v>
      </c>
      <c r="O158" t="str">
        <f t="shared" ca="1" si="66"/>
        <v>tirupathi</v>
      </c>
      <c r="P158">
        <f t="shared" ca="1" si="72"/>
        <v>2112928</v>
      </c>
      <c r="Q158">
        <f t="shared" ca="1" si="67"/>
        <v>858776.41042851016</v>
      </c>
      <c r="R158">
        <f t="shared" ca="1" si="73"/>
        <v>525161.82728709746</v>
      </c>
      <c r="S158">
        <f t="shared" ca="1" si="68"/>
        <v>11189</v>
      </c>
      <c r="T158">
        <f t="shared" ca="1" si="74"/>
        <v>612671.69919424702</v>
      </c>
      <c r="U158">
        <f t="shared" ca="1" si="75"/>
        <v>477769.24067388056</v>
      </c>
      <c r="V158">
        <f t="shared" ca="1" si="76"/>
        <v>3115859.067960978</v>
      </c>
      <c r="W158">
        <f t="shared" ca="1" si="77"/>
        <v>1395127.2377156075</v>
      </c>
      <c r="X158">
        <f t="shared" ca="1" si="78"/>
        <v>1720731.8302453705</v>
      </c>
      <c r="Y158" s="2"/>
      <c r="Z158" s="7">
        <f ca="1">IF(Table1[[#This Row],[gender]]="men",1,0)</f>
        <v>1</v>
      </c>
      <c r="AA158" s="2">
        <f ca="1">IF(Table1[[#This Row],[gender]]="women",1,0)</f>
        <v>0</v>
      </c>
      <c r="AB158" s="2"/>
      <c r="AC158" s="2"/>
      <c r="AD158" s="8"/>
      <c r="AF158" s="7">
        <f ca="1">IF(Table1[[#This Row],[felid of work]]= "teaching",1,0)</f>
        <v>0</v>
      </c>
      <c r="AG158" s="2">
        <f ca="1">IF(Table1[[#This Row],[felid of work]]="agriculture",1,0)</f>
        <v>1</v>
      </c>
      <c r="AH158" s="12">
        <f ca="1">IF(Table1[[#This Row],[felid of work]]="general work",1,0)</f>
        <v>0</v>
      </c>
      <c r="AI158" s="12">
        <f ca="1">IF(Table1[[#This Row],[felid of work]]="construction",1,0)</f>
        <v>0</v>
      </c>
      <c r="AJ158" s="2">
        <f ca="1">IF(Table1[[#This Row],[felid of work]]="health",1,0)</f>
        <v>0</v>
      </c>
      <c r="AK158" s="2"/>
      <c r="AL158" s="2"/>
      <c r="AM158" s="2"/>
      <c r="AN158" s="2"/>
      <c r="AO158" s="2">
        <f ca="1">IF(Table1[[#This Row],[felid of work]]="it",1,0)</f>
        <v>0</v>
      </c>
      <c r="AP158" s="2"/>
      <c r="AQ158" s="2"/>
      <c r="AR158" s="2"/>
      <c r="AS158" s="2"/>
      <c r="AT158" s="2"/>
      <c r="AU158" s="2"/>
      <c r="AV158" s="8"/>
      <c r="AW158" s="2"/>
      <c r="AX158" s="21">
        <f t="shared" ca="1" si="69"/>
        <v>525161.82728709746</v>
      </c>
      <c r="AY158" s="2"/>
      <c r="AZ158" s="7">
        <f ca="1">IF(Table1[[#This Row],[value of the debts]]&gt;$BA$6,1,0)</f>
        <v>1</v>
      </c>
      <c r="BA158" s="2"/>
      <c r="BB158" s="2"/>
      <c r="BC158" s="8"/>
      <c r="BD158" s="24">
        <f ca="1">Table1[[#This Row],[mortage left]]/Table1[[#This Row],[value of house]]</f>
        <v>0.40643903172683127</v>
      </c>
      <c r="BE158" s="2">
        <f t="shared" ca="1" si="70"/>
        <v>0</v>
      </c>
      <c r="BF158" s="2"/>
      <c r="BG158" s="2"/>
      <c r="BH158" s="7">
        <f ca="1">IF(Table1[[#This Row],[area]]="america",Table1[[#This Row],[income]],0)</f>
        <v>0</v>
      </c>
      <c r="BI158" s="2">
        <f ca="1">IF(Table1[[#This Row],[area]]="anathapur",Table1[[#This Row],[income]],0)</f>
        <v>0</v>
      </c>
      <c r="BJ158" s="2">
        <f ca="1">IF(Table1[[#This Row],[area]]="banglore",Table1[[#This Row],[income]],0)</f>
        <v>0</v>
      </c>
      <c r="BK158" s="2">
        <f ca="1">IF(Table1[[#This Row],[area]]="chennai",Table1[[#This Row],[income]],0)</f>
        <v>0</v>
      </c>
      <c r="BL158" s="2">
        <f ca="1">IF(Table1[[#This Row],[area]]="china",Table1[[#This Row],[income]],0)</f>
        <v>0</v>
      </c>
      <c r="BM158" s="2">
        <f ca="1">IF(Table1[[#This Row],[area]]="eluru",Table1[[#This Row],[income]],0)</f>
        <v>0</v>
      </c>
      <c r="BN158" s="2">
        <f ca="1">IF(Table1[[#This Row],[area]]="hanuman junction",Table1[[#This Row],[income]],0)</f>
        <v>0</v>
      </c>
      <c r="BO158" s="2">
        <f ca="1">IF(Table1[[#This Row],[area]]="hyderabad",Table1[[#This Row],[income]],0)</f>
        <v>0</v>
      </c>
      <c r="BP158" s="2">
        <f ca="1">IF(Table1[[#This Row],[area]]="japan",Table1[[#This Row],[income]],0)</f>
        <v>0</v>
      </c>
      <c r="BQ158" s="2">
        <f ca="1">IF(Table1[[#This Row],[area]]="srikakulam",Table1[[#This Row],[income]],0)</f>
        <v>0</v>
      </c>
      <c r="BR158" s="2">
        <f ca="1">IF(Table1[[#This Row],[area]]="tirupathi",Table1[[#This Row],[income]],0)</f>
        <v>528232</v>
      </c>
      <c r="BS158" s="2">
        <f ca="1">IF(Table1[[#This Row],[area]]="vijayawada",Table1[[#This Row],[income]],0)</f>
        <v>0</v>
      </c>
      <c r="BT158" s="8">
        <f ca="1">IF(Table1[[#This Row],[area]]="vizag",Table1[[#This Row],[income]],0)</f>
        <v>0</v>
      </c>
      <c r="BU158" s="2"/>
      <c r="BV158" s="7">
        <f ca="1">IF(Table1[[#This Row],[felid of work]]="teaching",Table1[[#This Row],[income]],0)</f>
        <v>0</v>
      </c>
      <c r="BW158" s="2">
        <f ca="1">IF(Table1[[#This Row],[felid of work]]="construction",Table1[[#This Row],[income]],0)</f>
        <v>0</v>
      </c>
      <c r="BX158" s="2">
        <f ca="1">IF(Table1[[#This Row],[felid of work]]="general work",Table1[[#This Row],[income]],0)</f>
        <v>0</v>
      </c>
      <c r="BY158" s="2">
        <f ca="1">IF(Table1[[#This Row],[felid of work]]="health",Table1[[#This Row],[income]],0)</f>
        <v>0</v>
      </c>
      <c r="BZ158" s="2">
        <f ca="1">IF(Table1[[#This Row],[felid of work]]="agriculture",Table1[[#This Row],[income]],0)</f>
        <v>528232</v>
      </c>
      <c r="CA158" s="8">
        <f ca="1">IF(Table1[[#This Row],[felid of work]]="it",Table1[[#This Row],[income]],0)</f>
        <v>0</v>
      </c>
      <c r="CB158" s="2"/>
      <c r="CC158" s="7">
        <f t="shared" ca="1" si="71"/>
        <v>1</v>
      </c>
      <c r="CD158" s="8"/>
      <c r="CE158" s="2"/>
      <c r="CF158" s="2">
        <f ca="1">IF(Table1[[#This Row],[net worth]]&gt;CG157,Table1[[#This Row],[age]],0)</f>
        <v>28</v>
      </c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4:98">
      <c r="D159">
        <f t="shared" ca="1" si="55"/>
        <v>1</v>
      </c>
      <c r="E159" t="str">
        <f t="shared" ca="1" si="56"/>
        <v>men</v>
      </c>
      <c r="F159">
        <f t="shared" ca="1" si="57"/>
        <v>33</v>
      </c>
      <c r="G159">
        <f t="shared" ca="1" si="58"/>
        <v>5</v>
      </c>
      <c r="H159" t="str">
        <f t="shared" ca="1" si="59"/>
        <v>general work</v>
      </c>
      <c r="I159">
        <f t="shared" ca="1" si="60"/>
        <v>3</v>
      </c>
      <c r="J159" t="str">
        <f t="shared" ca="1" si="61"/>
        <v>university</v>
      </c>
      <c r="K159">
        <f t="shared" ca="1" si="62"/>
        <v>3</v>
      </c>
      <c r="L159">
        <f t="shared" ca="1" si="63"/>
        <v>1</v>
      </c>
      <c r="M159">
        <f t="shared" ca="1" si="64"/>
        <v>426227</v>
      </c>
      <c r="N159">
        <f t="shared" ca="1" si="65"/>
        <v>4</v>
      </c>
      <c r="O159" t="str">
        <f t="shared" ca="1" si="66"/>
        <v>vizag</v>
      </c>
      <c r="P159">
        <f t="shared" ca="1" si="72"/>
        <v>1278681</v>
      </c>
      <c r="Q159">
        <f t="shared" ca="1" si="67"/>
        <v>1020523.4077330942</v>
      </c>
      <c r="R159">
        <f t="shared" ca="1" si="73"/>
        <v>119200.48778851627</v>
      </c>
      <c r="S159">
        <f t="shared" ca="1" si="68"/>
        <v>96156</v>
      </c>
      <c r="T159">
        <f t="shared" ca="1" si="74"/>
        <v>500640.34019144397</v>
      </c>
      <c r="U159">
        <f t="shared" ca="1" si="75"/>
        <v>93648.829314399423</v>
      </c>
      <c r="V159">
        <f t="shared" ca="1" si="76"/>
        <v>1491530.3171029158</v>
      </c>
      <c r="W159">
        <f t="shared" ca="1" si="77"/>
        <v>1235879.8955216105</v>
      </c>
      <c r="X159">
        <f t="shared" ca="1" si="78"/>
        <v>255650.42158130533</v>
      </c>
      <c r="Y159" s="2"/>
      <c r="Z159" s="7">
        <f ca="1">IF(Table1[[#This Row],[gender]]="men",1,0)</f>
        <v>1</v>
      </c>
      <c r="AA159" s="2">
        <f ca="1">IF(Table1[[#This Row],[gender]]="women",1,0)</f>
        <v>0</v>
      </c>
      <c r="AB159" s="2"/>
      <c r="AC159" s="2"/>
      <c r="AD159" s="8"/>
      <c r="AF159" s="7">
        <f ca="1">IF(Table1[[#This Row],[felid of work]]= "teaching",1,0)</f>
        <v>0</v>
      </c>
      <c r="AG159" s="2">
        <f ca="1">IF(Table1[[#This Row],[felid of work]]="agriculture",1,0)</f>
        <v>0</v>
      </c>
      <c r="AH159" s="12">
        <f ca="1">IF(Table1[[#This Row],[felid of work]]="general work",1,0)</f>
        <v>1</v>
      </c>
      <c r="AI159" s="12">
        <f ca="1">IF(Table1[[#This Row],[felid of work]]="construction",1,0)</f>
        <v>0</v>
      </c>
      <c r="AJ159" s="2">
        <f ca="1">IF(Table1[[#This Row],[felid of work]]="health",1,0)</f>
        <v>0</v>
      </c>
      <c r="AK159" s="2"/>
      <c r="AL159" s="2"/>
      <c r="AM159" s="2"/>
      <c r="AN159" s="2"/>
      <c r="AO159" s="2">
        <f ca="1">IF(Table1[[#This Row],[felid of work]]="it",1,0)</f>
        <v>0</v>
      </c>
      <c r="AP159" s="2"/>
      <c r="AQ159" s="2"/>
      <c r="AR159" s="2"/>
      <c r="AS159" s="2"/>
      <c r="AT159" s="2"/>
      <c r="AU159" s="2"/>
      <c r="AV159" s="8"/>
      <c r="AW159" s="2"/>
      <c r="AX159" s="21">
        <f t="shared" ca="1" si="69"/>
        <v>119200.48778851627</v>
      </c>
      <c r="AY159" s="2"/>
      <c r="AZ159" s="7">
        <f ca="1">IF(Table1[[#This Row],[value of the debts]]&gt;$BA$6,1,0)</f>
        <v>1</v>
      </c>
      <c r="BA159" s="2"/>
      <c r="BB159" s="2"/>
      <c r="BC159" s="8"/>
      <c r="BD159" s="24">
        <f ca="1">Table1[[#This Row],[mortage left]]/Table1[[#This Row],[value of house]]</f>
        <v>0.79810633592983249</v>
      </c>
      <c r="BE159" s="2">
        <f t="shared" ca="1" si="70"/>
        <v>0</v>
      </c>
      <c r="BF159" s="2"/>
      <c r="BG159" s="2"/>
      <c r="BH159" s="7">
        <f ca="1">IF(Table1[[#This Row],[area]]="america",Table1[[#This Row],[income]],0)</f>
        <v>0</v>
      </c>
      <c r="BI159" s="2">
        <f ca="1">IF(Table1[[#This Row],[area]]="anathapur",Table1[[#This Row],[income]],0)</f>
        <v>0</v>
      </c>
      <c r="BJ159" s="2">
        <f ca="1">IF(Table1[[#This Row],[area]]="banglore",Table1[[#This Row],[income]],0)</f>
        <v>0</v>
      </c>
      <c r="BK159" s="2">
        <f ca="1">IF(Table1[[#This Row],[area]]="chennai",Table1[[#This Row],[income]],0)</f>
        <v>0</v>
      </c>
      <c r="BL159" s="2">
        <f ca="1">IF(Table1[[#This Row],[area]]="china",Table1[[#This Row],[income]],0)</f>
        <v>0</v>
      </c>
      <c r="BM159" s="2">
        <f ca="1">IF(Table1[[#This Row],[area]]="eluru",Table1[[#This Row],[income]],0)</f>
        <v>0</v>
      </c>
      <c r="BN159" s="2">
        <f ca="1">IF(Table1[[#This Row],[area]]="hanuman junction",Table1[[#This Row],[income]],0)</f>
        <v>0</v>
      </c>
      <c r="BO159" s="2">
        <f ca="1">IF(Table1[[#This Row],[area]]="hyderabad",Table1[[#This Row],[income]],0)</f>
        <v>0</v>
      </c>
      <c r="BP159" s="2">
        <f ca="1">IF(Table1[[#This Row],[area]]="japan",Table1[[#This Row],[income]],0)</f>
        <v>0</v>
      </c>
      <c r="BQ159" s="2">
        <f ca="1">IF(Table1[[#This Row],[area]]="srikakulam",Table1[[#This Row],[income]],0)</f>
        <v>0</v>
      </c>
      <c r="BR159" s="2">
        <f ca="1">IF(Table1[[#This Row],[area]]="tirupathi",Table1[[#This Row],[income]],0)</f>
        <v>0</v>
      </c>
      <c r="BS159" s="2">
        <f ca="1">IF(Table1[[#This Row],[area]]="vijayawada",Table1[[#This Row],[income]],0)</f>
        <v>0</v>
      </c>
      <c r="BT159" s="8">
        <f ca="1">IF(Table1[[#This Row],[area]]="vizag",Table1[[#This Row],[income]],0)</f>
        <v>426227</v>
      </c>
      <c r="BU159" s="2"/>
      <c r="BV159" s="7">
        <f ca="1">IF(Table1[[#This Row],[felid of work]]="teaching",Table1[[#This Row],[income]],0)</f>
        <v>0</v>
      </c>
      <c r="BW159" s="2">
        <f ca="1">IF(Table1[[#This Row],[felid of work]]="construction",Table1[[#This Row],[income]],0)</f>
        <v>0</v>
      </c>
      <c r="BX159" s="2">
        <f ca="1">IF(Table1[[#This Row],[felid of work]]="general work",Table1[[#This Row],[income]],0)</f>
        <v>426227</v>
      </c>
      <c r="BY159" s="2">
        <f ca="1">IF(Table1[[#This Row],[felid of work]]="health",Table1[[#This Row],[income]],0)</f>
        <v>0</v>
      </c>
      <c r="BZ159" s="2">
        <f ca="1">IF(Table1[[#This Row],[felid of work]]="agriculture",Table1[[#This Row],[income]],0)</f>
        <v>0</v>
      </c>
      <c r="CA159" s="8">
        <f ca="1">IF(Table1[[#This Row],[felid of work]]="it",Table1[[#This Row],[income]],0)</f>
        <v>0</v>
      </c>
      <c r="CB159" s="2"/>
      <c r="CC159" s="7">
        <f t="shared" ca="1" si="71"/>
        <v>1</v>
      </c>
      <c r="CD159" s="8"/>
      <c r="CE159" s="2"/>
      <c r="CF159" s="2">
        <f ca="1">IF(Table1[[#This Row],[net worth]]&gt;CG158,Table1[[#This Row],[age]],0)</f>
        <v>33</v>
      </c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4:98">
      <c r="D160">
        <f t="shared" ca="1" si="55"/>
        <v>1</v>
      </c>
      <c r="E160" t="str">
        <f t="shared" ca="1" si="56"/>
        <v>men</v>
      </c>
      <c r="F160">
        <f t="shared" ca="1" si="57"/>
        <v>38</v>
      </c>
      <c r="G160">
        <f t="shared" ca="1" si="58"/>
        <v>4</v>
      </c>
      <c r="H160" t="str">
        <f t="shared" ca="1" si="59"/>
        <v>it</v>
      </c>
      <c r="I160">
        <f t="shared" ca="1" si="60"/>
        <v>4</v>
      </c>
      <c r="J160" t="str">
        <f t="shared" ca="1" si="61"/>
        <v>techincal</v>
      </c>
      <c r="K160">
        <f t="shared" ca="1" si="62"/>
        <v>2</v>
      </c>
      <c r="L160">
        <f t="shared" ca="1" si="63"/>
        <v>1</v>
      </c>
      <c r="M160">
        <f t="shared" ca="1" si="64"/>
        <v>438926</v>
      </c>
      <c r="N160">
        <f t="shared" ca="1" si="65"/>
        <v>11</v>
      </c>
      <c r="O160" t="str">
        <f t="shared" ca="1" si="66"/>
        <v>america</v>
      </c>
      <c r="P160">
        <f t="shared" ca="1" si="72"/>
        <v>2633556</v>
      </c>
      <c r="Q160">
        <f t="shared" ca="1" si="67"/>
        <v>609753.86410005926</v>
      </c>
      <c r="R160">
        <f t="shared" ca="1" si="73"/>
        <v>209364.21320414727</v>
      </c>
      <c r="S160">
        <f t="shared" ca="1" si="68"/>
        <v>184245</v>
      </c>
      <c r="T160">
        <f t="shared" ca="1" si="74"/>
        <v>790780.79629685427</v>
      </c>
      <c r="U160">
        <f t="shared" ca="1" si="75"/>
        <v>281915.84357298614</v>
      </c>
      <c r="V160">
        <f t="shared" ca="1" si="76"/>
        <v>3124836.0567771336</v>
      </c>
      <c r="W160">
        <f t="shared" ca="1" si="77"/>
        <v>1003363.0773042066</v>
      </c>
      <c r="X160">
        <f t="shared" ca="1" si="78"/>
        <v>2121472.9794729268</v>
      </c>
      <c r="Y160" s="2"/>
      <c r="Z160" s="7">
        <f ca="1">IF(Table1[[#This Row],[gender]]="men",1,0)</f>
        <v>1</v>
      </c>
      <c r="AA160" s="2">
        <f ca="1">IF(Table1[[#This Row],[gender]]="women",1,0)</f>
        <v>0</v>
      </c>
      <c r="AB160" s="2"/>
      <c r="AC160" s="2"/>
      <c r="AD160" s="8"/>
      <c r="AF160" s="7">
        <f ca="1">IF(Table1[[#This Row],[felid of work]]= "teaching",1,0)</f>
        <v>0</v>
      </c>
      <c r="AG160" s="2">
        <f ca="1">IF(Table1[[#This Row],[felid of work]]="agriculture",1,0)</f>
        <v>0</v>
      </c>
      <c r="AH160" s="12">
        <f ca="1">IF(Table1[[#This Row],[felid of work]]="general work",1,0)</f>
        <v>0</v>
      </c>
      <c r="AI160" s="12">
        <f ca="1">IF(Table1[[#This Row],[felid of work]]="construction",1,0)</f>
        <v>0</v>
      </c>
      <c r="AJ160" s="2">
        <f ca="1">IF(Table1[[#This Row],[felid of work]]="health",1,0)</f>
        <v>0</v>
      </c>
      <c r="AK160" s="2"/>
      <c r="AL160" s="2"/>
      <c r="AM160" s="2"/>
      <c r="AN160" s="2"/>
      <c r="AO160" s="2">
        <f ca="1">IF(Table1[[#This Row],[felid of work]]="it",1,0)</f>
        <v>1</v>
      </c>
      <c r="AP160" s="2"/>
      <c r="AQ160" s="2"/>
      <c r="AR160" s="2"/>
      <c r="AS160" s="2"/>
      <c r="AT160" s="2"/>
      <c r="AU160" s="2"/>
      <c r="AV160" s="8"/>
      <c r="AW160" s="2"/>
      <c r="AX160" s="21">
        <f t="shared" ca="1" si="69"/>
        <v>209364.21320414727</v>
      </c>
      <c r="AY160" s="2"/>
      <c r="AZ160" s="7">
        <f ca="1">IF(Table1[[#This Row],[value of the debts]]&gt;$BA$6,1,0)</f>
        <v>1</v>
      </c>
      <c r="BA160" s="2"/>
      <c r="BB160" s="2"/>
      <c r="BC160" s="8"/>
      <c r="BD160" s="24">
        <f ca="1">Table1[[#This Row],[mortage left]]/Table1[[#This Row],[value of house]]</f>
        <v>0.23153252260444027</v>
      </c>
      <c r="BE160" s="2">
        <f t="shared" ca="1" si="70"/>
        <v>1</v>
      </c>
      <c r="BF160" s="2"/>
      <c r="BG160" s="2"/>
      <c r="BH160" s="7">
        <f ca="1">IF(Table1[[#This Row],[area]]="america",Table1[[#This Row],[income]],0)</f>
        <v>438926</v>
      </c>
      <c r="BI160" s="2">
        <f ca="1">IF(Table1[[#This Row],[area]]="anathapur",Table1[[#This Row],[income]],0)</f>
        <v>0</v>
      </c>
      <c r="BJ160" s="2">
        <f ca="1">IF(Table1[[#This Row],[area]]="banglore",Table1[[#This Row],[income]],0)</f>
        <v>0</v>
      </c>
      <c r="BK160" s="2">
        <f ca="1">IF(Table1[[#This Row],[area]]="chennai",Table1[[#This Row],[income]],0)</f>
        <v>0</v>
      </c>
      <c r="BL160" s="2">
        <f ca="1">IF(Table1[[#This Row],[area]]="china",Table1[[#This Row],[income]],0)</f>
        <v>0</v>
      </c>
      <c r="BM160" s="2">
        <f ca="1">IF(Table1[[#This Row],[area]]="eluru",Table1[[#This Row],[income]],0)</f>
        <v>0</v>
      </c>
      <c r="BN160" s="2">
        <f ca="1">IF(Table1[[#This Row],[area]]="hanuman junction",Table1[[#This Row],[income]],0)</f>
        <v>0</v>
      </c>
      <c r="BO160" s="2">
        <f ca="1">IF(Table1[[#This Row],[area]]="hyderabad",Table1[[#This Row],[income]],0)</f>
        <v>0</v>
      </c>
      <c r="BP160" s="2">
        <f ca="1">IF(Table1[[#This Row],[area]]="japan",Table1[[#This Row],[income]],0)</f>
        <v>0</v>
      </c>
      <c r="BQ160" s="2">
        <f ca="1">IF(Table1[[#This Row],[area]]="srikakulam",Table1[[#This Row],[income]],0)</f>
        <v>0</v>
      </c>
      <c r="BR160" s="2">
        <f ca="1">IF(Table1[[#This Row],[area]]="tirupathi",Table1[[#This Row],[income]],0)</f>
        <v>0</v>
      </c>
      <c r="BS160" s="2">
        <f ca="1">IF(Table1[[#This Row],[area]]="vijayawada",Table1[[#This Row],[income]],0)</f>
        <v>0</v>
      </c>
      <c r="BT160" s="8">
        <f ca="1">IF(Table1[[#This Row],[area]]="vizag",Table1[[#This Row],[income]],0)</f>
        <v>0</v>
      </c>
      <c r="BU160" s="2"/>
      <c r="BV160" s="7">
        <f ca="1">IF(Table1[[#This Row],[felid of work]]="teaching",Table1[[#This Row],[income]],0)</f>
        <v>0</v>
      </c>
      <c r="BW160" s="2">
        <f ca="1">IF(Table1[[#This Row],[felid of work]]="construction",Table1[[#This Row],[income]],0)</f>
        <v>0</v>
      </c>
      <c r="BX160" s="2">
        <f ca="1">IF(Table1[[#This Row],[felid of work]]="general work",Table1[[#This Row],[income]],0)</f>
        <v>0</v>
      </c>
      <c r="BY160" s="2">
        <f ca="1">IF(Table1[[#This Row],[felid of work]]="health",Table1[[#This Row],[income]],0)</f>
        <v>0</v>
      </c>
      <c r="BZ160" s="2">
        <f ca="1">IF(Table1[[#This Row],[felid of work]]="agriculture",Table1[[#This Row],[income]],0)</f>
        <v>0</v>
      </c>
      <c r="CA160" s="8">
        <f ca="1">IF(Table1[[#This Row],[felid of work]]="it",Table1[[#This Row],[income]],0)</f>
        <v>438926</v>
      </c>
      <c r="CB160" s="2"/>
      <c r="CC160" s="7">
        <f t="shared" ca="1" si="71"/>
        <v>1</v>
      </c>
      <c r="CD160" s="8"/>
      <c r="CE160" s="2"/>
      <c r="CF160" s="2">
        <f ca="1">IF(Table1[[#This Row],[net worth]]&gt;CG159,Table1[[#This Row],[age]],0)</f>
        <v>38</v>
      </c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4:98">
      <c r="D161">
        <f t="shared" ca="1" si="55"/>
        <v>2</v>
      </c>
      <c r="E161" t="str">
        <f t="shared" ca="1" si="56"/>
        <v>women</v>
      </c>
      <c r="F161">
        <f t="shared" ca="1" si="57"/>
        <v>44</v>
      </c>
      <c r="G161">
        <f t="shared" ca="1" si="58"/>
        <v>4</v>
      </c>
      <c r="H161" t="str">
        <f t="shared" ca="1" si="59"/>
        <v>it</v>
      </c>
      <c r="I161">
        <f t="shared" ca="1" si="60"/>
        <v>6</v>
      </c>
      <c r="J161" t="str">
        <f t="shared" ca="1" si="61"/>
        <v>other</v>
      </c>
      <c r="K161">
        <f t="shared" ca="1" si="62"/>
        <v>3</v>
      </c>
      <c r="L161">
        <f t="shared" ca="1" si="63"/>
        <v>1</v>
      </c>
      <c r="M161">
        <f t="shared" ca="1" si="64"/>
        <v>528235</v>
      </c>
      <c r="N161">
        <f t="shared" ca="1" si="65"/>
        <v>4</v>
      </c>
      <c r="O161" t="str">
        <f t="shared" ca="1" si="66"/>
        <v>vizag</v>
      </c>
      <c r="P161">
        <f t="shared" ca="1" si="72"/>
        <v>2641175</v>
      </c>
      <c r="Q161">
        <f t="shared" ca="1" si="67"/>
        <v>2599888.1370975231</v>
      </c>
      <c r="R161">
        <f t="shared" ca="1" si="73"/>
        <v>48143.607771257382</v>
      </c>
      <c r="S161">
        <f t="shared" ca="1" si="68"/>
        <v>23921</v>
      </c>
      <c r="T161">
        <f t="shared" ca="1" si="74"/>
        <v>758879.84689887788</v>
      </c>
      <c r="U161">
        <f t="shared" ca="1" si="75"/>
        <v>167258.4752334597</v>
      </c>
      <c r="V161">
        <f t="shared" ca="1" si="76"/>
        <v>2856577.0830047172</v>
      </c>
      <c r="W161">
        <f t="shared" ca="1" si="77"/>
        <v>2671952.7448687805</v>
      </c>
      <c r="X161">
        <f t="shared" ca="1" si="78"/>
        <v>184624.33813593676</v>
      </c>
      <c r="Y161" s="2"/>
      <c r="Z161" s="7">
        <f ca="1">IF(Table1[[#This Row],[gender]]="men",1,0)</f>
        <v>0</v>
      </c>
      <c r="AA161" s="2">
        <f ca="1">IF(Table1[[#This Row],[gender]]="women",1,0)</f>
        <v>1</v>
      </c>
      <c r="AB161" s="2"/>
      <c r="AC161" s="2"/>
      <c r="AD161" s="8"/>
      <c r="AF161" s="7">
        <f ca="1">IF(Table1[[#This Row],[felid of work]]= "teaching",1,0)</f>
        <v>0</v>
      </c>
      <c r="AG161" s="2">
        <f ca="1">IF(Table1[[#This Row],[felid of work]]="agriculture",1,0)</f>
        <v>0</v>
      </c>
      <c r="AH161" s="12">
        <f ca="1">IF(Table1[[#This Row],[felid of work]]="general work",1,0)</f>
        <v>0</v>
      </c>
      <c r="AI161" s="12">
        <f ca="1">IF(Table1[[#This Row],[felid of work]]="construction",1,0)</f>
        <v>0</v>
      </c>
      <c r="AJ161" s="2">
        <f ca="1">IF(Table1[[#This Row],[felid of work]]="health",1,0)</f>
        <v>0</v>
      </c>
      <c r="AK161" s="2"/>
      <c r="AL161" s="2"/>
      <c r="AM161" s="2"/>
      <c r="AN161" s="2"/>
      <c r="AO161" s="2">
        <f ca="1">IF(Table1[[#This Row],[felid of work]]="it",1,0)</f>
        <v>1</v>
      </c>
      <c r="AP161" s="2"/>
      <c r="AQ161" s="2"/>
      <c r="AR161" s="2"/>
      <c r="AS161" s="2"/>
      <c r="AT161" s="2"/>
      <c r="AU161" s="2"/>
      <c r="AV161" s="8"/>
      <c r="AW161" s="2"/>
      <c r="AX161" s="21">
        <f t="shared" ca="1" si="69"/>
        <v>48143.607771257382</v>
      </c>
      <c r="AY161" s="2"/>
      <c r="AZ161" s="7">
        <f ca="1">IF(Table1[[#This Row],[value of the debts]]&gt;$BA$6,1,0)</f>
        <v>1</v>
      </c>
      <c r="BA161" s="2"/>
      <c r="BB161" s="2"/>
      <c r="BC161" s="8"/>
      <c r="BD161" s="24">
        <f ca="1">Table1[[#This Row],[mortage left]]/Table1[[#This Row],[value of house]]</f>
        <v>0.98436799420618593</v>
      </c>
      <c r="BE161" s="2">
        <f t="shared" ca="1" si="70"/>
        <v>0</v>
      </c>
      <c r="BF161" s="2"/>
      <c r="BG161" s="2"/>
      <c r="BH161" s="7">
        <f ca="1">IF(Table1[[#This Row],[area]]="america",Table1[[#This Row],[income]],0)</f>
        <v>0</v>
      </c>
      <c r="BI161" s="2">
        <f ca="1">IF(Table1[[#This Row],[area]]="anathapur",Table1[[#This Row],[income]],0)</f>
        <v>0</v>
      </c>
      <c r="BJ161" s="2">
        <f ca="1">IF(Table1[[#This Row],[area]]="banglore",Table1[[#This Row],[income]],0)</f>
        <v>0</v>
      </c>
      <c r="BK161" s="2">
        <f ca="1">IF(Table1[[#This Row],[area]]="chennai",Table1[[#This Row],[income]],0)</f>
        <v>0</v>
      </c>
      <c r="BL161" s="2">
        <f ca="1">IF(Table1[[#This Row],[area]]="china",Table1[[#This Row],[income]],0)</f>
        <v>0</v>
      </c>
      <c r="BM161" s="2">
        <f ca="1">IF(Table1[[#This Row],[area]]="eluru",Table1[[#This Row],[income]],0)</f>
        <v>0</v>
      </c>
      <c r="BN161" s="2">
        <f ca="1">IF(Table1[[#This Row],[area]]="hanuman junction",Table1[[#This Row],[income]],0)</f>
        <v>0</v>
      </c>
      <c r="BO161" s="2">
        <f ca="1">IF(Table1[[#This Row],[area]]="hyderabad",Table1[[#This Row],[income]],0)</f>
        <v>0</v>
      </c>
      <c r="BP161" s="2">
        <f ca="1">IF(Table1[[#This Row],[area]]="japan",Table1[[#This Row],[income]],0)</f>
        <v>0</v>
      </c>
      <c r="BQ161" s="2">
        <f ca="1">IF(Table1[[#This Row],[area]]="srikakulam",Table1[[#This Row],[income]],0)</f>
        <v>0</v>
      </c>
      <c r="BR161" s="2">
        <f ca="1">IF(Table1[[#This Row],[area]]="tirupathi",Table1[[#This Row],[income]],0)</f>
        <v>0</v>
      </c>
      <c r="BS161" s="2">
        <f ca="1">IF(Table1[[#This Row],[area]]="vijayawada",Table1[[#This Row],[income]],0)</f>
        <v>0</v>
      </c>
      <c r="BT161" s="8">
        <f ca="1">IF(Table1[[#This Row],[area]]="vizag",Table1[[#This Row],[income]],0)</f>
        <v>528235</v>
      </c>
      <c r="BU161" s="2"/>
      <c r="BV161" s="7">
        <f ca="1">IF(Table1[[#This Row],[felid of work]]="teaching",Table1[[#This Row],[income]],0)</f>
        <v>0</v>
      </c>
      <c r="BW161" s="2">
        <f ca="1">IF(Table1[[#This Row],[felid of work]]="construction",Table1[[#This Row],[income]],0)</f>
        <v>0</v>
      </c>
      <c r="BX161" s="2">
        <f ca="1">IF(Table1[[#This Row],[felid of work]]="general work",Table1[[#This Row],[income]],0)</f>
        <v>0</v>
      </c>
      <c r="BY161" s="2">
        <f ca="1">IF(Table1[[#This Row],[felid of work]]="health",Table1[[#This Row],[income]],0)</f>
        <v>0</v>
      </c>
      <c r="BZ161" s="2">
        <f ca="1">IF(Table1[[#This Row],[felid of work]]="agriculture",Table1[[#This Row],[income]],0)</f>
        <v>0</v>
      </c>
      <c r="CA161" s="8">
        <f ca="1">IF(Table1[[#This Row],[felid of work]]="it",Table1[[#This Row],[income]],0)</f>
        <v>528235</v>
      </c>
      <c r="CB161" s="2"/>
      <c r="CC161" s="7">
        <f t="shared" ca="1" si="71"/>
        <v>1</v>
      </c>
      <c r="CD161" s="8"/>
      <c r="CE161" s="2"/>
      <c r="CF161" s="2">
        <f ca="1">IF(Table1[[#This Row],[net worth]]&gt;CG160,Table1[[#This Row],[age]],0)</f>
        <v>44</v>
      </c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4:98">
      <c r="D162">
        <f t="shared" ca="1" si="55"/>
        <v>1</v>
      </c>
      <c r="E162" t="str">
        <f t="shared" ca="1" si="56"/>
        <v>men</v>
      </c>
      <c r="F162">
        <f t="shared" ca="1" si="57"/>
        <v>38</v>
      </c>
      <c r="G162">
        <f t="shared" ca="1" si="58"/>
        <v>1</v>
      </c>
      <c r="H162" t="str">
        <f t="shared" ca="1" si="59"/>
        <v>health</v>
      </c>
      <c r="I162">
        <f t="shared" ca="1" si="60"/>
        <v>1</v>
      </c>
      <c r="J162" t="str">
        <f t="shared" ca="1" si="61"/>
        <v>highschool</v>
      </c>
      <c r="K162">
        <f t="shared" ca="1" si="62"/>
        <v>4</v>
      </c>
      <c r="L162">
        <f t="shared" ca="1" si="63"/>
        <v>2</v>
      </c>
      <c r="M162">
        <f t="shared" ca="1" si="64"/>
        <v>834687</v>
      </c>
      <c r="N162">
        <f t="shared" ca="1" si="65"/>
        <v>1</v>
      </c>
      <c r="O162" t="str">
        <f t="shared" ca="1" si="66"/>
        <v>eluru</v>
      </c>
      <c r="P162">
        <f t="shared" ca="1" si="72"/>
        <v>3338748</v>
      </c>
      <c r="Q162">
        <f t="shared" ca="1" si="67"/>
        <v>1747796.3037856035</v>
      </c>
      <c r="R162">
        <f t="shared" ca="1" si="73"/>
        <v>1607639.8284818814</v>
      </c>
      <c r="S162">
        <f t="shared" ca="1" si="68"/>
        <v>1386281</v>
      </c>
      <c r="T162">
        <f t="shared" ca="1" si="74"/>
        <v>31905.161360654256</v>
      </c>
      <c r="U162">
        <f t="shared" ca="1" si="75"/>
        <v>1116917.6726844141</v>
      </c>
      <c r="V162">
        <f t="shared" ca="1" si="76"/>
        <v>6063305.5011662953</v>
      </c>
      <c r="W162">
        <f t="shared" ca="1" si="77"/>
        <v>4741717.1322674844</v>
      </c>
      <c r="X162">
        <f t="shared" ca="1" si="78"/>
        <v>1321588.3688988108</v>
      </c>
      <c r="Y162" s="2"/>
      <c r="Z162" s="7">
        <f ca="1">IF(Table1[[#This Row],[gender]]="men",1,0)</f>
        <v>1</v>
      </c>
      <c r="AA162" s="2">
        <f ca="1">IF(Table1[[#This Row],[gender]]="women",1,0)</f>
        <v>0</v>
      </c>
      <c r="AB162" s="2"/>
      <c r="AC162" s="2"/>
      <c r="AD162" s="8"/>
      <c r="AF162" s="7">
        <f ca="1">IF(Table1[[#This Row],[felid of work]]= "teaching",1,0)</f>
        <v>0</v>
      </c>
      <c r="AG162" s="2">
        <f ca="1">IF(Table1[[#This Row],[felid of work]]="agriculture",1,0)</f>
        <v>0</v>
      </c>
      <c r="AH162" s="12">
        <f ca="1">IF(Table1[[#This Row],[felid of work]]="general work",1,0)</f>
        <v>0</v>
      </c>
      <c r="AI162" s="12">
        <f ca="1">IF(Table1[[#This Row],[felid of work]]="construction",1,0)</f>
        <v>0</v>
      </c>
      <c r="AJ162" s="2">
        <f ca="1">IF(Table1[[#This Row],[felid of work]]="health",1,0)</f>
        <v>1</v>
      </c>
      <c r="AK162" s="2"/>
      <c r="AL162" s="2"/>
      <c r="AM162" s="2"/>
      <c r="AN162" s="2"/>
      <c r="AO162" s="2">
        <f ca="1">IF(Table1[[#This Row],[felid of work]]="it",1,0)</f>
        <v>0</v>
      </c>
      <c r="AP162" s="2"/>
      <c r="AQ162" s="2"/>
      <c r="AR162" s="2"/>
      <c r="AS162" s="2"/>
      <c r="AT162" s="2"/>
      <c r="AU162" s="2"/>
      <c r="AV162" s="8"/>
      <c r="AW162" s="2"/>
      <c r="AX162" s="21">
        <f t="shared" ca="1" si="69"/>
        <v>803819.91424094071</v>
      </c>
      <c r="AY162" s="2"/>
      <c r="AZ162" s="7">
        <f ca="1">IF(Table1[[#This Row],[value of the debts]]&gt;$BA$6,1,0)</f>
        <v>1</v>
      </c>
      <c r="BA162" s="2"/>
      <c r="BB162" s="2"/>
      <c r="BC162" s="8"/>
      <c r="BD162" s="24">
        <f ca="1">Table1[[#This Row],[mortage left]]/Table1[[#This Row],[value of house]]</f>
        <v>0.52348853635722237</v>
      </c>
      <c r="BE162" s="2">
        <f t="shared" ca="1" si="70"/>
        <v>0</v>
      </c>
      <c r="BF162" s="2"/>
      <c r="BG162" s="2"/>
      <c r="BH162" s="7">
        <f ca="1">IF(Table1[[#This Row],[area]]="america",Table1[[#This Row],[income]],0)</f>
        <v>0</v>
      </c>
      <c r="BI162" s="2">
        <f ca="1">IF(Table1[[#This Row],[area]]="anathapur",Table1[[#This Row],[income]],0)</f>
        <v>0</v>
      </c>
      <c r="BJ162" s="2">
        <f ca="1">IF(Table1[[#This Row],[area]]="banglore",Table1[[#This Row],[income]],0)</f>
        <v>0</v>
      </c>
      <c r="BK162" s="2">
        <f ca="1">IF(Table1[[#This Row],[area]]="chennai",Table1[[#This Row],[income]],0)</f>
        <v>0</v>
      </c>
      <c r="BL162" s="2">
        <f ca="1">IF(Table1[[#This Row],[area]]="china",Table1[[#This Row],[income]],0)</f>
        <v>0</v>
      </c>
      <c r="BM162" s="2">
        <f ca="1">IF(Table1[[#This Row],[area]]="eluru",Table1[[#This Row],[income]],0)</f>
        <v>834687</v>
      </c>
      <c r="BN162" s="2">
        <f ca="1">IF(Table1[[#This Row],[area]]="hanuman junction",Table1[[#This Row],[income]],0)</f>
        <v>0</v>
      </c>
      <c r="BO162" s="2">
        <f ca="1">IF(Table1[[#This Row],[area]]="hyderabad",Table1[[#This Row],[income]],0)</f>
        <v>0</v>
      </c>
      <c r="BP162" s="2">
        <f ca="1">IF(Table1[[#This Row],[area]]="japan",Table1[[#This Row],[income]],0)</f>
        <v>0</v>
      </c>
      <c r="BQ162" s="2">
        <f ca="1">IF(Table1[[#This Row],[area]]="srikakulam",Table1[[#This Row],[income]],0)</f>
        <v>0</v>
      </c>
      <c r="BR162" s="2">
        <f ca="1">IF(Table1[[#This Row],[area]]="tirupathi",Table1[[#This Row],[income]],0)</f>
        <v>0</v>
      </c>
      <c r="BS162" s="2">
        <f ca="1">IF(Table1[[#This Row],[area]]="vijayawada",Table1[[#This Row],[income]],0)</f>
        <v>0</v>
      </c>
      <c r="BT162" s="8">
        <f ca="1">IF(Table1[[#This Row],[area]]="vizag",Table1[[#This Row],[income]],0)</f>
        <v>0</v>
      </c>
      <c r="BU162" s="2"/>
      <c r="BV162" s="7">
        <f ca="1">IF(Table1[[#This Row],[felid of work]]="teaching",Table1[[#This Row],[income]],0)</f>
        <v>0</v>
      </c>
      <c r="BW162" s="2">
        <f ca="1">IF(Table1[[#This Row],[felid of work]]="construction",Table1[[#This Row],[income]],0)</f>
        <v>0</v>
      </c>
      <c r="BX162" s="2">
        <f ca="1">IF(Table1[[#This Row],[felid of work]]="general work",Table1[[#This Row],[income]],0)</f>
        <v>0</v>
      </c>
      <c r="BY162" s="2">
        <f ca="1">IF(Table1[[#This Row],[felid of work]]="health",Table1[[#This Row],[income]],0)</f>
        <v>834687</v>
      </c>
      <c r="BZ162" s="2">
        <f ca="1">IF(Table1[[#This Row],[felid of work]]="agriculture",Table1[[#This Row],[income]],0)</f>
        <v>0</v>
      </c>
      <c r="CA162" s="8">
        <f ca="1">IF(Table1[[#This Row],[felid of work]]="it",Table1[[#This Row],[income]],0)</f>
        <v>0</v>
      </c>
      <c r="CB162" s="2"/>
      <c r="CC162" s="7">
        <f t="shared" ca="1" si="71"/>
        <v>1</v>
      </c>
      <c r="CD162" s="8"/>
      <c r="CE162" s="2"/>
      <c r="CF162" s="2">
        <f ca="1">IF(Table1[[#This Row],[net worth]]&gt;CG161,Table1[[#This Row],[age]],0)</f>
        <v>38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4:98">
      <c r="D163">
        <f t="shared" ca="1" si="55"/>
        <v>2</v>
      </c>
      <c r="E163" t="str">
        <f t="shared" ca="1" si="56"/>
        <v>women</v>
      </c>
      <c r="F163">
        <f t="shared" ca="1" si="57"/>
        <v>31</v>
      </c>
      <c r="G163">
        <f t="shared" ca="1" si="58"/>
        <v>4</v>
      </c>
      <c r="H163" t="str">
        <f t="shared" ca="1" si="59"/>
        <v>it</v>
      </c>
      <c r="I163">
        <f t="shared" ca="1" si="60"/>
        <v>6</v>
      </c>
      <c r="J163" t="str">
        <f t="shared" ca="1" si="61"/>
        <v>other</v>
      </c>
      <c r="K163">
        <f t="shared" ca="1" si="62"/>
        <v>4</v>
      </c>
      <c r="L163">
        <f t="shared" ca="1" si="63"/>
        <v>1</v>
      </c>
      <c r="M163">
        <f t="shared" ca="1" si="64"/>
        <v>322746</v>
      </c>
      <c r="N163">
        <f t="shared" ca="1" si="65"/>
        <v>7</v>
      </c>
      <c r="O163" t="str">
        <f t="shared" ca="1" si="66"/>
        <v>anathapur</v>
      </c>
      <c r="P163">
        <f t="shared" ca="1" si="72"/>
        <v>1613730</v>
      </c>
      <c r="Q163">
        <f t="shared" ca="1" si="67"/>
        <v>5045.4758896759549</v>
      </c>
      <c r="R163">
        <f t="shared" ca="1" si="73"/>
        <v>116400.3623166075</v>
      </c>
      <c r="S163">
        <f t="shared" ca="1" si="68"/>
        <v>33187</v>
      </c>
      <c r="T163">
        <f t="shared" ca="1" si="74"/>
        <v>384345.45415452891</v>
      </c>
      <c r="U163">
        <f t="shared" ca="1" si="75"/>
        <v>96821.323278678945</v>
      </c>
      <c r="V163">
        <f t="shared" ca="1" si="76"/>
        <v>1826951.6855952865</v>
      </c>
      <c r="W163">
        <f t="shared" ca="1" si="77"/>
        <v>154632.83820628346</v>
      </c>
      <c r="X163">
        <f t="shared" ca="1" si="78"/>
        <v>1672318.847389003</v>
      </c>
      <c r="Y163" s="2"/>
      <c r="Z163" s="7">
        <f ca="1">IF(Table1[[#This Row],[gender]]="men",1,0)</f>
        <v>0</v>
      </c>
      <c r="AA163" s="2">
        <f ca="1">IF(Table1[[#This Row],[gender]]="women",1,0)</f>
        <v>1</v>
      </c>
      <c r="AB163" s="2"/>
      <c r="AC163" s="2"/>
      <c r="AD163" s="8"/>
      <c r="AF163" s="7">
        <f ca="1">IF(Table1[[#This Row],[felid of work]]= "teaching",1,0)</f>
        <v>0</v>
      </c>
      <c r="AG163" s="2">
        <f ca="1">IF(Table1[[#This Row],[felid of work]]="agriculture",1,0)</f>
        <v>0</v>
      </c>
      <c r="AH163" s="12">
        <f ca="1">IF(Table1[[#This Row],[felid of work]]="general work",1,0)</f>
        <v>0</v>
      </c>
      <c r="AI163" s="12">
        <f ca="1">IF(Table1[[#This Row],[felid of work]]="construction",1,0)</f>
        <v>0</v>
      </c>
      <c r="AJ163" s="2">
        <f ca="1">IF(Table1[[#This Row],[felid of work]]="health",1,0)</f>
        <v>0</v>
      </c>
      <c r="AK163" s="2"/>
      <c r="AL163" s="2"/>
      <c r="AM163" s="2"/>
      <c r="AN163" s="2"/>
      <c r="AO163" s="2">
        <f ca="1">IF(Table1[[#This Row],[felid of work]]="it",1,0)</f>
        <v>1</v>
      </c>
      <c r="AP163" s="2"/>
      <c r="AQ163" s="2"/>
      <c r="AR163" s="2"/>
      <c r="AS163" s="2"/>
      <c r="AT163" s="2"/>
      <c r="AU163" s="2"/>
      <c r="AV163" s="8"/>
      <c r="AW163" s="2"/>
      <c r="AX163" s="21">
        <f t="shared" ca="1" si="69"/>
        <v>116400.3623166075</v>
      </c>
      <c r="AY163" s="2"/>
      <c r="AZ163" s="7">
        <f ca="1">IF(Table1[[#This Row],[value of the debts]]&gt;$BA$6,1,0)</f>
        <v>1</v>
      </c>
      <c r="BA163" s="2"/>
      <c r="BB163" s="2"/>
      <c r="BC163" s="8"/>
      <c r="BD163" s="24">
        <f ca="1">Table1[[#This Row],[mortage left]]/Table1[[#This Row],[value of house]]</f>
        <v>3.1265923603551742E-3</v>
      </c>
      <c r="BE163" s="2">
        <f t="shared" ca="1" si="70"/>
        <v>1</v>
      </c>
      <c r="BF163" s="2"/>
      <c r="BG163" s="2"/>
      <c r="BH163" s="7">
        <f ca="1">IF(Table1[[#This Row],[area]]="america",Table1[[#This Row],[income]],0)</f>
        <v>0</v>
      </c>
      <c r="BI163" s="2">
        <f ca="1">IF(Table1[[#This Row],[area]]="anathapur",Table1[[#This Row],[income]],0)</f>
        <v>322746</v>
      </c>
      <c r="BJ163" s="2">
        <f ca="1">IF(Table1[[#This Row],[area]]="banglore",Table1[[#This Row],[income]],0)</f>
        <v>0</v>
      </c>
      <c r="BK163" s="2">
        <f ca="1">IF(Table1[[#This Row],[area]]="chennai",Table1[[#This Row],[income]],0)</f>
        <v>0</v>
      </c>
      <c r="BL163" s="2">
        <f ca="1">IF(Table1[[#This Row],[area]]="china",Table1[[#This Row],[income]],0)</f>
        <v>0</v>
      </c>
      <c r="BM163" s="2">
        <f ca="1">IF(Table1[[#This Row],[area]]="eluru",Table1[[#This Row],[income]],0)</f>
        <v>0</v>
      </c>
      <c r="BN163" s="2">
        <f ca="1">IF(Table1[[#This Row],[area]]="hanuman junction",Table1[[#This Row],[income]],0)</f>
        <v>0</v>
      </c>
      <c r="BO163" s="2">
        <f ca="1">IF(Table1[[#This Row],[area]]="hyderabad",Table1[[#This Row],[income]],0)</f>
        <v>0</v>
      </c>
      <c r="BP163" s="2">
        <f ca="1">IF(Table1[[#This Row],[area]]="japan",Table1[[#This Row],[income]],0)</f>
        <v>0</v>
      </c>
      <c r="BQ163" s="2">
        <f ca="1">IF(Table1[[#This Row],[area]]="srikakulam",Table1[[#This Row],[income]],0)</f>
        <v>0</v>
      </c>
      <c r="BR163" s="2">
        <f ca="1">IF(Table1[[#This Row],[area]]="tirupathi",Table1[[#This Row],[income]],0)</f>
        <v>0</v>
      </c>
      <c r="BS163" s="2">
        <f ca="1">IF(Table1[[#This Row],[area]]="vijayawada",Table1[[#This Row],[income]],0)</f>
        <v>0</v>
      </c>
      <c r="BT163" s="8">
        <f ca="1">IF(Table1[[#This Row],[area]]="vizag",Table1[[#This Row],[income]],0)</f>
        <v>0</v>
      </c>
      <c r="BU163" s="2"/>
      <c r="BV163" s="7">
        <f ca="1">IF(Table1[[#This Row],[felid of work]]="teaching",Table1[[#This Row],[income]],0)</f>
        <v>0</v>
      </c>
      <c r="BW163" s="2">
        <f ca="1">IF(Table1[[#This Row],[felid of work]]="construction",Table1[[#This Row],[income]],0)</f>
        <v>0</v>
      </c>
      <c r="BX163" s="2">
        <f ca="1">IF(Table1[[#This Row],[felid of work]]="general work",Table1[[#This Row],[income]],0)</f>
        <v>0</v>
      </c>
      <c r="BY163" s="2">
        <f ca="1">IF(Table1[[#This Row],[felid of work]]="health",Table1[[#This Row],[income]],0)</f>
        <v>0</v>
      </c>
      <c r="BZ163" s="2">
        <f ca="1">IF(Table1[[#This Row],[felid of work]]="agriculture",Table1[[#This Row],[income]],0)</f>
        <v>0</v>
      </c>
      <c r="CA163" s="8">
        <f ca="1">IF(Table1[[#This Row],[felid of work]]="it",Table1[[#This Row],[income]],0)</f>
        <v>322746</v>
      </c>
      <c r="CB163" s="2"/>
      <c r="CC163" s="7">
        <f t="shared" ca="1" si="71"/>
        <v>0</v>
      </c>
      <c r="CD163" s="8"/>
      <c r="CE163" s="2"/>
      <c r="CF163" s="2">
        <f ca="1">IF(Table1[[#This Row],[net worth]]&gt;CG162,Table1[[#This Row],[age]],0)</f>
        <v>31</v>
      </c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4:98">
      <c r="D164">
        <f t="shared" ca="1" si="55"/>
        <v>2</v>
      </c>
      <c r="E164" t="str">
        <f t="shared" ca="1" si="56"/>
        <v>women</v>
      </c>
      <c r="F164">
        <f t="shared" ca="1" si="57"/>
        <v>36</v>
      </c>
      <c r="G164">
        <f t="shared" ca="1" si="58"/>
        <v>2</v>
      </c>
      <c r="H164" t="str">
        <f t="shared" ca="1" si="59"/>
        <v>construction</v>
      </c>
      <c r="I164">
        <f t="shared" ca="1" si="60"/>
        <v>3</v>
      </c>
      <c r="J164" t="str">
        <f t="shared" ca="1" si="61"/>
        <v>university</v>
      </c>
      <c r="K164">
        <f t="shared" ca="1" si="62"/>
        <v>3</v>
      </c>
      <c r="L164">
        <f t="shared" ca="1" si="63"/>
        <v>2</v>
      </c>
      <c r="M164">
        <f t="shared" ca="1" si="64"/>
        <v>316889</v>
      </c>
      <c r="N164">
        <f t="shared" ca="1" si="65"/>
        <v>3</v>
      </c>
      <c r="O164" t="str">
        <f t="shared" ca="1" si="66"/>
        <v>hanuman junction</v>
      </c>
      <c r="P164">
        <f t="shared" ca="1" si="72"/>
        <v>1584445</v>
      </c>
      <c r="Q164">
        <f t="shared" ca="1" si="67"/>
        <v>571642.99024206796</v>
      </c>
      <c r="R164">
        <f t="shared" ca="1" si="73"/>
        <v>190258.6666416348</v>
      </c>
      <c r="S164">
        <f t="shared" ca="1" si="68"/>
        <v>81414</v>
      </c>
      <c r="T164">
        <f t="shared" ca="1" si="74"/>
        <v>70457.930751408028</v>
      </c>
      <c r="U164">
        <f t="shared" ca="1" si="75"/>
        <v>134405.80272894562</v>
      </c>
      <c r="V164">
        <f t="shared" ca="1" si="76"/>
        <v>1909109.4693705805</v>
      </c>
      <c r="W164">
        <f t="shared" ca="1" si="77"/>
        <v>843315.65688370273</v>
      </c>
      <c r="X164">
        <f t="shared" ca="1" si="78"/>
        <v>1065793.8124868777</v>
      </c>
      <c r="Y164" s="2"/>
      <c r="Z164" s="7">
        <f ca="1">IF(Table1[[#This Row],[gender]]="men",1,0)</f>
        <v>0</v>
      </c>
      <c r="AA164" s="2">
        <f ca="1">IF(Table1[[#This Row],[gender]]="women",1,0)</f>
        <v>1</v>
      </c>
      <c r="AB164" s="2"/>
      <c r="AC164" s="2"/>
      <c r="AD164" s="8"/>
      <c r="AF164" s="7">
        <f ca="1">IF(Table1[[#This Row],[felid of work]]= "teaching",1,0)</f>
        <v>0</v>
      </c>
      <c r="AG164" s="2">
        <f ca="1">IF(Table1[[#This Row],[felid of work]]="agriculture",1,0)</f>
        <v>0</v>
      </c>
      <c r="AH164" s="12">
        <f ca="1">IF(Table1[[#This Row],[felid of work]]="general work",1,0)</f>
        <v>0</v>
      </c>
      <c r="AI164" s="12">
        <f ca="1">IF(Table1[[#This Row],[felid of work]]="construction",1,0)</f>
        <v>1</v>
      </c>
      <c r="AJ164" s="2">
        <f ca="1">IF(Table1[[#This Row],[felid of work]]="health",1,0)</f>
        <v>0</v>
      </c>
      <c r="AK164" s="2"/>
      <c r="AL164" s="2"/>
      <c r="AM164" s="2"/>
      <c r="AN164" s="2"/>
      <c r="AO164" s="2">
        <f ca="1">IF(Table1[[#This Row],[felid of work]]="it",1,0)</f>
        <v>0</v>
      </c>
      <c r="AP164" s="2"/>
      <c r="AQ164" s="2"/>
      <c r="AR164" s="2"/>
      <c r="AS164" s="2"/>
      <c r="AT164" s="2"/>
      <c r="AU164" s="2"/>
      <c r="AV164" s="8"/>
      <c r="AW164" s="2"/>
      <c r="AX164" s="21">
        <f t="shared" ca="1" si="69"/>
        <v>95129.333320817401</v>
      </c>
      <c r="AY164" s="2"/>
      <c r="AZ164" s="7">
        <f ca="1">IF(Table1[[#This Row],[value of the debts]]&gt;$BA$6,1,0)</f>
        <v>1</v>
      </c>
      <c r="BA164" s="2"/>
      <c r="BB164" s="2"/>
      <c r="BC164" s="8"/>
      <c r="BD164" s="24">
        <f ca="1">Table1[[#This Row],[mortage left]]/Table1[[#This Row],[value of house]]</f>
        <v>0.36078436944297088</v>
      </c>
      <c r="BE164" s="2">
        <f t="shared" ca="1" si="70"/>
        <v>0</v>
      </c>
      <c r="BF164" s="2"/>
      <c r="BG164" s="2"/>
      <c r="BH164" s="7">
        <f ca="1">IF(Table1[[#This Row],[area]]="america",Table1[[#This Row],[income]],0)</f>
        <v>0</v>
      </c>
      <c r="BI164" s="2">
        <f ca="1">IF(Table1[[#This Row],[area]]="anathapur",Table1[[#This Row],[income]],0)</f>
        <v>0</v>
      </c>
      <c r="BJ164" s="2">
        <f ca="1">IF(Table1[[#This Row],[area]]="banglore",Table1[[#This Row],[income]],0)</f>
        <v>0</v>
      </c>
      <c r="BK164" s="2">
        <f ca="1">IF(Table1[[#This Row],[area]]="chennai",Table1[[#This Row],[income]],0)</f>
        <v>0</v>
      </c>
      <c r="BL164" s="2">
        <f ca="1">IF(Table1[[#This Row],[area]]="china",Table1[[#This Row],[income]],0)</f>
        <v>0</v>
      </c>
      <c r="BM164" s="2">
        <f ca="1">IF(Table1[[#This Row],[area]]="eluru",Table1[[#This Row],[income]],0)</f>
        <v>0</v>
      </c>
      <c r="BN164" s="2">
        <f ca="1">IF(Table1[[#This Row],[area]]="hanuman junction",Table1[[#This Row],[income]],0)</f>
        <v>316889</v>
      </c>
      <c r="BO164" s="2">
        <f ca="1">IF(Table1[[#This Row],[area]]="hyderabad",Table1[[#This Row],[income]],0)</f>
        <v>0</v>
      </c>
      <c r="BP164" s="2">
        <f ca="1">IF(Table1[[#This Row],[area]]="japan",Table1[[#This Row],[income]],0)</f>
        <v>0</v>
      </c>
      <c r="BQ164" s="2">
        <f ca="1">IF(Table1[[#This Row],[area]]="srikakulam",Table1[[#This Row],[income]],0)</f>
        <v>0</v>
      </c>
      <c r="BR164" s="2">
        <f ca="1">IF(Table1[[#This Row],[area]]="tirupathi",Table1[[#This Row],[income]],0)</f>
        <v>0</v>
      </c>
      <c r="BS164" s="2">
        <f ca="1">IF(Table1[[#This Row],[area]]="vijayawada",Table1[[#This Row],[income]],0)</f>
        <v>0</v>
      </c>
      <c r="BT164" s="8">
        <f ca="1">IF(Table1[[#This Row],[area]]="vizag",Table1[[#This Row],[income]],0)</f>
        <v>0</v>
      </c>
      <c r="BU164" s="2"/>
      <c r="BV164" s="7">
        <f ca="1">IF(Table1[[#This Row],[felid of work]]="teaching",Table1[[#This Row],[income]],0)</f>
        <v>0</v>
      </c>
      <c r="BW164" s="2">
        <f ca="1">IF(Table1[[#This Row],[felid of work]]="construction",Table1[[#This Row],[income]],0)</f>
        <v>316889</v>
      </c>
      <c r="BX164" s="2">
        <f ca="1">IF(Table1[[#This Row],[felid of work]]="general work",Table1[[#This Row],[income]],0)</f>
        <v>0</v>
      </c>
      <c r="BY164" s="2">
        <f ca="1">IF(Table1[[#This Row],[felid of work]]="health",Table1[[#This Row],[income]],0)</f>
        <v>0</v>
      </c>
      <c r="BZ164" s="2">
        <f ca="1">IF(Table1[[#This Row],[felid of work]]="agriculture",Table1[[#This Row],[income]],0)</f>
        <v>0</v>
      </c>
      <c r="CA164" s="8">
        <f ca="1">IF(Table1[[#This Row],[felid of work]]="it",Table1[[#This Row],[income]],0)</f>
        <v>0</v>
      </c>
      <c r="CB164" s="2"/>
      <c r="CC164" s="7">
        <f t="shared" ca="1" si="71"/>
        <v>1</v>
      </c>
      <c r="CD164" s="8"/>
      <c r="CE164" s="2"/>
      <c r="CF164" s="2">
        <f ca="1">IF(Table1[[#This Row],[net worth]]&gt;CG163,Table1[[#This Row],[age]],0)</f>
        <v>36</v>
      </c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4:98">
      <c r="D165">
        <f t="shared" ca="1" si="55"/>
        <v>1</v>
      </c>
      <c r="E165" t="str">
        <f t="shared" ca="1" si="56"/>
        <v>men</v>
      </c>
      <c r="F165">
        <f t="shared" ca="1" si="57"/>
        <v>45</v>
      </c>
      <c r="G165">
        <f t="shared" ca="1" si="58"/>
        <v>3</v>
      </c>
      <c r="H165" t="str">
        <f t="shared" ca="1" si="59"/>
        <v>teaching</v>
      </c>
      <c r="I165">
        <f t="shared" ca="1" si="60"/>
        <v>3</v>
      </c>
      <c r="J165" t="str">
        <f t="shared" ca="1" si="61"/>
        <v>university</v>
      </c>
      <c r="K165">
        <f t="shared" ca="1" si="62"/>
        <v>2</v>
      </c>
      <c r="L165">
        <f t="shared" ca="1" si="63"/>
        <v>1</v>
      </c>
      <c r="M165">
        <f t="shared" ca="1" si="64"/>
        <v>746038</v>
      </c>
      <c r="N165">
        <f t="shared" ca="1" si="65"/>
        <v>12</v>
      </c>
      <c r="O165" t="str">
        <f t="shared" ca="1" si="66"/>
        <v>japan</v>
      </c>
      <c r="P165">
        <f t="shared" ca="1" si="72"/>
        <v>4476228</v>
      </c>
      <c r="Q165">
        <f t="shared" ca="1" si="67"/>
        <v>1905471.9043969659</v>
      </c>
      <c r="R165">
        <f t="shared" ca="1" si="73"/>
        <v>180496.36248268018</v>
      </c>
      <c r="S165">
        <f t="shared" ca="1" si="68"/>
        <v>156890</v>
      </c>
      <c r="T165">
        <f t="shared" ca="1" si="74"/>
        <v>999247.12838843081</v>
      </c>
      <c r="U165">
        <f t="shared" ca="1" si="75"/>
        <v>1106659.4746977799</v>
      </c>
      <c r="V165">
        <f t="shared" ca="1" si="76"/>
        <v>5763383.8371804599</v>
      </c>
      <c r="W165">
        <f t="shared" ca="1" si="77"/>
        <v>2242858.2668796461</v>
      </c>
      <c r="X165">
        <f t="shared" ca="1" si="78"/>
        <v>3520525.5703008138</v>
      </c>
      <c r="Y165" s="2"/>
      <c r="Z165" s="7">
        <f ca="1">IF(Table1[[#This Row],[gender]]="men",1,0)</f>
        <v>1</v>
      </c>
      <c r="AA165" s="2">
        <f ca="1">IF(Table1[[#This Row],[gender]]="women",1,0)</f>
        <v>0</v>
      </c>
      <c r="AB165" s="2"/>
      <c r="AC165" s="2"/>
      <c r="AD165" s="8"/>
      <c r="AF165" s="7">
        <f ca="1">IF(Table1[[#This Row],[felid of work]]= "teaching",1,0)</f>
        <v>1</v>
      </c>
      <c r="AG165" s="2">
        <f ca="1">IF(Table1[[#This Row],[felid of work]]="agriculture",1,0)</f>
        <v>0</v>
      </c>
      <c r="AH165" s="12">
        <f ca="1">IF(Table1[[#This Row],[felid of work]]="general work",1,0)</f>
        <v>0</v>
      </c>
      <c r="AI165" s="12">
        <f ca="1">IF(Table1[[#This Row],[felid of work]]="construction",1,0)</f>
        <v>0</v>
      </c>
      <c r="AJ165" s="2">
        <f ca="1">IF(Table1[[#This Row],[felid of work]]="health",1,0)</f>
        <v>0</v>
      </c>
      <c r="AK165" s="2"/>
      <c r="AL165" s="2"/>
      <c r="AM165" s="2"/>
      <c r="AN165" s="2"/>
      <c r="AO165" s="2">
        <f ca="1">IF(Table1[[#This Row],[felid of work]]="it",1,0)</f>
        <v>0</v>
      </c>
      <c r="AP165" s="2"/>
      <c r="AQ165" s="2"/>
      <c r="AR165" s="2"/>
      <c r="AS165" s="2"/>
      <c r="AT165" s="2"/>
      <c r="AU165" s="2"/>
      <c r="AV165" s="8"/>
      <c r="AW165" s="2"/>
      <c r="AX165" s="21">
        <f t="shared" ca="1" si="69"/>
        <v>180496.36248268018</v>
      </c>
      <c r="AY165" s="2"/>
      <c r="AZ165" s="7">
        <f ca="1">IF(Table1[[#This Row],[value of the debts]]&gt;$BA$6,1,0)</f>
        <v>1</v>
      </c>
      <c r="BA165" s="2"/>
      <c r="BB165" s="2"/>
      <c r="BC165" s="8"/>
      <c r="BD165" s="24">
        <f ca="1">Table1[[#This Row],[mortage left]]/Table1[[#This Row],[value of house]]</f>
        <v>0.42568696330860845</v>
      </c>
      <c r="BE165" s="2">
        <f t="shared" ca="1" si="70"/>
        <v>0</v>
      </c>
      <c r="BF165" s="2"/>
      <c r="BG165" s="2"/>
      <c r="BH165" s="7">
        <f ca="1">IF(Table1[[#This Row],[area]]="america",Table1[[#This Row],[income]],0)</f>
        <v>0</v>
      </c>
      <c r="BI165" s="2">
        <f ca="1">IF(Table1[[#This Row],[area]]="anathapur",Table1[[#This Row],[income]],0)</f>
        <v>0</v>
      </c>
      <c r="BJ165" s="2">
        <f ca="1">IF(Table1[[#This Row],[area]]="banglore",Table1[[#This Row],[income]],0)</f>
        <v>0</v>
      </c>
      <c r="BK165" s="2">
        <f ca="1">IF(Table1[[#This Row],[area]]="chennai",Table1[[#This Row],[income]],0)</f>
        <v>0</v>
      </c>
      <c r="BL165" s="2">
        <f ca="1">IF(Table1[[#This Row],[area]]="china",Table1[[#This Row],[income]],0)</f>
        <v>0</v>
      </c>
      <c r="BM165" s="2">
        <f ca="1">IF(Table1[[#This Row],[area]]="eluru",Table1[[#This Row],[income]],0)</f>
        <v>0</v>
      </c>
      <c r="BN165" s="2">
        <f ca="1">IF(Table1[[#This Row],[area]]="hanuman junction",Table1[[#This Row],[income]],0)</f>
        <v>0</v>
      </c>
      <c r="BO165" s="2">
        <f ca="1">IF(Table1[[#This Row],[area]]="hyderabad",Table1[[#This Row],[income]],0)</f>
        <v>0</v>
      </c>
      <c r="BP165" s="2">
        <f ca="1">IF(Table1[[#This Row],[area]]="japan",Table1[[#This Row],[income]],0)</f>
        <v>746038</v>
      </c>
      <c r="BQ165" s="2">
        <f ca="1">IF(Table1[[#This Row],[area]]="srikakulam",Table1[[#This Row],[income]],0)</f>
        <v>0</v>
      </c>
      <c r="BR165" s="2">
        <f ca="1">IF(Table1[[#This Row],[area]]="tirupathi",Table1[[#This Row],[income]],0)</f>
        <v>0</v>
      </c>
      <c r="BS165" s="2">
        <f ca="1">IF(Table1[[#This Row],[area]]="vijayawada",Table1[[#This Row],[income]],0)</f>
        <v>0</v>
      </c>
      <c r="BT165" s="8">
        <f ca="1">IF(Table1[[#This Row],[area]]="vizag",Table1[[#This Row],[income]],0)</f>
        <v>0</v>
      </c>
      <c r="BU165" s="2"/>
      <c r="BV165" s="7">
        <f ca="1">IF(Table1[[#This Row],[felid of work]]="teaching",Table1[[#This Row],[income]],0)</f>
        <v>746038</v>
      </c>
      <c r="BW165" s="2">
        <f ca="1">IF(Table1[[#This Row],[felid of work]]="construction",Table1[[#This Row],[income]],0)</f>
        <v>0</v>
      </c>
      <c r="BX165" s="2">
        <f ca="1">IF(Table1[[#This Row],[felid of work]]="general work",Table1[[#This Row],[income]],0)</f>
        <v>0</v>
      </c>
      <c r="BY165" s="2">
        <f ca="1">IF(Table1[[#This Row],[felid of work]]="health",Table1[[#This Row],[income]],0)</f>
        <v>0</v>
      </c>
      <c r="BZ165" s="2">
        <f ca="1">IF(Table1[[#This Row],[felid of work]]="agriculture",Table1[[#This Row],[income]],0)</f>
        <v>0</v>
      </c>
      <c r="CA165" s="8">
        <f ca="1">IF(Table1[[#This Row],[felid of work]]="it",Table1[[#This Row],[income]],0)</f>
        <v>0</v>
      </c>
      <c r="CB165" s="2"/>
      <c r="CC165" s="7">
        <f t="shared" ca="1" si="71"/>
        <v>1</v>
      </c>
      <c r="CD165" s="8"/>
      <c r="CE165" s="2"/>
      <c r="CF165" s="2">
        <f ca="1">IF(Table1[[#This Row],[net worth]]&gt;CG164,Table1[[#This Row],[age]],0)</f>
        <v>45</v>
      </c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4:98">
      <c r="D166">
        <f t="shared" ca="1" si="55"/>
        <v>2</v>
      </c>
      <c r="E166" t="str">
        <f t="shared" ca="1" si="56"/>
        <v>women</v>
      </c>
      <c r="F166">
        <f t="shared" ca="1" si="57"/>
        <v>44</v>
      </c>
      <c r="G166">
        <f t="shared" ca="1" si="58"/>
        <v>5</v>
      </c>
      <c r="H166" t="str">
        <f t="shared" ca="1" si="59"/>
        <v>general work</v>
      </c>
      <c r="I166">
        <f t="shared" ca="1" si="60"/>
        <v>4</v>
      </c>
      <c r="J166" t="str">
        <f t="shared" ca="1" si="61"/>
        <v>techincal</v>
      </c>
      <c r="K166">
        <f t="shared" ca="1" si="62"/>
        <v>4</v>
      </c>
      <c r="L166">
        <f t="shared" ca="1" si="63"/>
        <v>2</v>
      </c>
      <c r="M166">
        <f t="shared" ca="1" si="64"/>
        <v>516000</v>
      </c>
      <c r="N166">
        <f t="shared" ca="1" si="65"/>
        <v>4</v>
      </c>
      <c r="O166" t="str">
        <f t="shared" ca="1" si="66"/>
        <v>vizag</v>
      </c>
      <c r="P166">
        <f t="shared" ca="1" si="72"/>
        <v>3096000</v>
      </c>
      <c r="Q166">
        <f t="shared" ca="1" si="67"/>
        <v>2949869.1317657409</v>
      </c>
      <c r="R166">
        <f t="shared" ca="1" si="73"/>
        <v>289056.38777980715</v>
      </c>
      <c r="S166">
        <f t="shared" ca="1" si="68"/>
        <v>184517</v>
      </c>
      <c r="T166">
        <f t="shared" ca="1" si="74"/>
        <v>357058.65906370088</v>
      </c>
      <c r="U166">
        <f t="shared" ca="1" si="75"/>
        <v>715722.86344921193</v>
      </c>
      <c r="V166">
        <f t="shared" ca="1" si="76"/>
        <v>4100779.2512290189</v>
      </c>
      <c r="W166">
        <f t="shared" ca="1" si="77"/>
        <v>3423442.5195455481</v>
      </c>
      <c r="X166">
        <f t="shared" ca="1" si="78"/>
        <v>677336.73168347077</v>
      </c>
      <c r="Y166" s="2"/>
      <c r="Z166" s="7">
        <f ca="1">IF(Table1[[#This Row],[gender]]="men",1,0)</f>
        <v>0</v>
      </c>
      <c r="AA166" s="2">
        <f ca="1">IF(Table1[[#This Row],[gender]]="women",1,0)</f>
        <v>1</v>
      </c>
      <c r="AB166" s="2"/>
      <c r="AC166" s="2"/>
      <c r="AD166" s="8"/>
      <c r="AF166" s="7">
        <f ca="1">IF(Table1[[#This Row],[felid of work]]= "teaching",1,0)</f>
        <v>0</v>
      </c>
      <c r="AG166" s="2">
        <f ca="1">IF(Table1[[#This Row],[felid of work]]="agriculture",1,0)</f>
        <v>0</v>
      </c>
      <c r="AH166" s="12">
        <f ca="1">IF(Table1[[#This Row],[felid of work]]="general work",1,0)</f>
        <v>1</v>
      </c>
      <c r="AI166" s="12">
        <f ca="1">IF(Table1[[#This Row],[felid of work]]="construction",1,0)</f>
        <v>0</v>
      </c>
      <c r="AJ166" s="2">
        <f ca="1">IF(Table1[[#This Row],[felid of work]]="health",1,0)</f>
        <v>0</v>
      </c>
      <c r="AK166" s="2"/>
      <c r="AL166" s="2"/>
      <c r="AM166" s="2"/>
      <c r="AN166" s="2"/>
      <c r="AO166" s="2">
        <f ca="1">IF(Table1[[#This Row],[felid of work]]="it",1,0)</f>
        <v>0</v>
      </c>
      <c r="AP166" s="2"/>
      <c r="AQ166" s="2"/>
      <c r="AR166" s="2"/>
      <c r="AS166" s="2"/>
      <c r="AT166" s="2"/>
      <c r="AU166" s="2"/>
      <c r="AV166" s="8"/>
      <c r="AW166" s="2"/>
      <c r="AX166" s="21">
        <f t="shared" ca="1" si="69"/>
        <v>144528.19388990357</v>
      </c>
      <c r="AY166" s="2"/>
      <c r="AZ166" s="7">
        <f ca="1">IF(Table1[[#This Row],[value of the debts]]&gt;$BA$6,1,0)</f>
        <v>1</v>
      </c>
      <c r="BA166" s="2"/>
      <c r="BB166" s="2"/>
      <c r="BC166" s="8"/>
      <c r="BD166" s="24">
        <f ca="1">Table1[[#This Row],[mortage left]]/Table1[[#This Row],[value of house]]</f>
        <v>0.95280010715947705</v>
      </c>
      <c r="BE166" s="2">
        <f t="shared" ca="1" si="70"/>
        <v>0</v>
      </c>
      <c r="BF166" s="2"/>
      <c r="BG166" s="2"/>
      <c r="BH166" s="7">
        <f ca="1">IF(Table1[[#This Row],[area]]="america",Table1[[#This Row],[income]],0)</f>
        <v>0</v>
      </c>
      <c r="BI166" s="2">
        <f ca="1">IF(Table1[[#This Row],[area]]="anathapur",Table1[[#This Row],[income]],0)</f>
        <v>0</v>
      </c>
      <c r="BJ166" s="2">
        <f ca="1">IF(Table1[[#This Row],[area]]="banglore",Table1[[#This Row],[income]],0)</f>
        <v>0</v>
      </c>
      <c r="BK166" s="2">
        <f ca="1">IF(Table1[[#This Row],[area]]="chennai",Table1[[#This Row],[income]],0)</f>
        <v>0</v>
      </c>
      <c r="BL166" s="2">
        <f ca="1">IF(Table1[[#This Row],[area]]="china",Table1[[#This Row],[income]],0)</f>
        <v>0</v>
      </c>
      <c r="BM166" s="2">
        <f ca="1">IF(Table1[[#This Row],[area]]="eluru",Table1[[#This Row],[income]],0)</f>
        <v>0</v>
      </c>
      <c r="BN166" s="2">
        <f ca="1">IF(Table1[[#This Row],[area]]="hanuman junction",Table1[[#This Row],[income]],0)</f>
        <v>0</v>
      </c>
      <c r="BO166" s="2">
        <f ca="1">IF(Table1[[#This Row],[area]]="hyderabad",Table1[[#This Row],[income]],0)</f>
        <v>0</v>
      </c>
      <c r="BP166" s="2">
        <f ca="1">IF(Table1[[#This Row],[area]]="japan",Table1[[#This Row],[income]],0)</f>
        <v>0</v>
      </c>
      <c r="BQ166" s="2">
        <f ca="1">IF(Table1[[#This Row],[area]]="srikakulam",Table1[[#This Row],[income]],0)</f>
        <v>0</v>
      </c>
      <c r="BR166" s="2">
        <f ca="1">IF(Table1[[#This Row],[area]]="tirupathi",Table1[[#This Row],[income]],0)</f>
        <v>0</v>
      </c>
      <c r="BS166" s="2">
        <f ca="1">IF(Table1[[#This Row],[area]]="vijayawada",Table1[[#This Row],[income]],0)</f>
        <v>0</v>
      </c>
      <c r="BT166" s="8">
        <f ca="1">IF(Table1[[#This Row],[area]]="vizag",Table1[[#This Row],[income]],0)</f>
        <v>516000</v>
      </c>
      <c r="BU166" s="2"/>
      <c r="BV166" s="7">
        <f ca="1">IF(Table1[[#This Row],[felid of work]]="teaching",Table1[[#This Row],[income]],0)</f>
        <v>0</v>
      </c>
      <c r="BW166" s="2">
        <f ca="1">IF(Table1[[#This Row],[felid of work]]="construction",Table1[[#This Row],[income]],0)</f>
        <v>0</v>
      </c>
      <c r="BX166" s="2">
        <f ca="1">IF(Table1[[#This Row],[felid of work]]="general work",Table1[[#This Row],[income]],0)</f>
        <v>516000</v>
      </c>
      <c r="BY166" s="2">
        <f ca="1">IF(Table1[[#This Row],[felid of work]]="health",Table1[[#This Row],[income]],0)</f>
        <v>0</v>
      </c>
      <c r="BZ166" s="2">
        <f ca="1">IF(Table1[[#This Row],[felid of work]]="agriculture",Table1[[#This Row],[income]],0)</f>
        <v>0</v>
      </c>
      <c r="CA166" s="8">
        <f ca="1">IF(Table1[[#This Row],[felid of work]]="it",Table1[[#This Row],[income]],0)</f>
        <v>0</v>
      </c>
      <c r="CB166" s="2"/>
      <c r="CC166" s="7">
        <f t="shared" ca="1" si="71"/>
        <v>1</v>
      </c>
      <c r="CD166" s="8"/>
      <c r="CE166" s="2"/>
      <c r="CF166" s="2">
        <f ca="1">IF(Table1[[#This Row],[net worth]]&gt;CG165,Table1[[#This Row],[age]],0)</f>
        <v>44</v>
      </c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4:98">
      <c r="D167">
        <f t="shared" ca="1" si="55"/>
        <v>2</v>
      </c>
      <c r="E167" t="str">
        <f t="shared" ca="1" si="56"/>
        <v>women</v>
      </c>
      <c r="F167">
        <f t="shared" ca="1" si="57"/>
        <v>36</v>
      </c>
      <c r="G167">
        <f t="shared" ca="1" si="58"/>
        <v>1</v>
      </c>
      <c r="H167" t="str">
        <f t="shared" ca="1" si="59"/>
        <v>health</v>
      </c>
      <c r="I167">
        <f t="shared" ca="1" si="60"/>
        <v>4</v>
      </c>
      <c r="J167" t="str">
        <f t="shared" ca="1" si="61"/>
        <v>techincal</v>
      </c>
      <c r="K167">
        <f t="shared" ca="1" si="62"/>
        <v>4</v>
      </c>
      <c r="L167">
        <f t="shared" ca="1" si="63"/>
        <v>2</v>
      </c>
      <c r="M167">
        <f t="shared" ca="1" si="64"/>
        <v>893529</v>
      </c>
      <c r="N167">
        <f t="shared" ca="1" si="65"/>
        <v>5</v>
      </c>
      <c r="O167" t="str">
        <f t="shared" ca="1" si="66"/>
        <v>srikakulam</v>
      </c>
      <c r="P167">
        <f t="shared" ca="1" si="72"/>
        <v>5361174</v>
      </c>
      <c r="Q167">
        <f t="shared" ca="1" si="67"/>
        <v>3295792.8485831865</v>
      </c>
      <c r="R167">
        <f t="shared" ca="1" si="73"/>
        <v>1418114.87063293</v>
      </c>
      <c r="S167">
        <f t="shared" ca="1" si="68"/>
        <v>930999</v>
      </c>
      <c r="T167">
        <f t="shared" ca="1" si="74"/>
        <v>809362.0150451021</v>
      </c>
      <c r="U167">
        <f t="shared" ca="1" si="75"/>
        <v>1680.1280029499126</v>
      </c>
      <c r="V167">
        <f t="shared" ca="1" si="76"/>
        <v>6780968.9986358797</v>
      </c>
      <c r="W167">
        <f t="shared" ca="1" si="77"/>
        <v>5644906.7192161167</v>
      </c>
      <c r="X167">
        <f t="shared" ca="1" si="78"/>
        <v>1136062.279419763</v>
      </c>
      <c r="Y167" s="2"/>
      <c r="Z167" s="7">
        <f ca="1">IF(Table1[[#This Row],[gender]]="men",1,0)</f>
        <v>0</v>
      </c>
      <c r="AA167" s="2">
        <f ca="1">IF(Table1[[#This Row],[gender]]="women",1,0)</f>
        <v>1</v>
      </c>
      <c r="AB167" s="2"/>
      <c r="AC167" s="2"/>
      <c r="AD167" s="8"/>
      <c r="AF167" s="7">
        <f ca="1">IF(Table1[[#This Row],[felid of work]]= "teaching",1,0)</f>
        <v>0</v>
      </c>
      <c r="AG167" s="2">
        <f ca="1">IF(Table1[[#This Row],[felid of work]]="agriculture",1,0)</f>
        <v>0</v>
      </c>
      <c r="AH167" s="12">
        <f ca="1">IF(Table1[[#This Row],[felid of work]]="general work",1,0)</f>
        <v>0</v>
      </c>
      <c r="AI167" s="12">
        <f ca="1">IF(Table1[[#This Row],[felid of work]]="construction",1,0)</f>
        <v>0</v>
      </c>
      <c r="AJ167" s="2">
        <f ca="1">IF(Table1[[#This Row],[felid of work]]="health",1,0)</f>
        <v>1</v>
      </c>
      <c r="AK167" s="2"/>
      <c r="AL167" s="2"/>
      <c r="AM167" s="2"/>
      <c r="AN167" s="2"/>
      <c r="AO167" s="2">
        <f ca="1">IF(Table1[[#This Row],[felid of work]]="it",1,0)</f>
        <v>0</v>
      </c>
      <c r="AP167" s="2"/>
      <c r="AQ167" s="2"/>
      <c r="AR167" s="2"/>
      <c r="AS167" s="2"/>
      <c r="AT167" s="2"/>
      <c r="AU167" s="2"/>
      <c r="AV167" s="8"/>
      <c r="AW167" s="2"/>
      <c r="AX167" s="21">
        <f t="shared" ca="1" si="69"/>
        <v>709057.43531646498</v>
      </c>
      <c r="AY167" s="2"/>
      <c r="AZ167" s="7">
        <f ca="1">IF(Table1[[#This Row],[value of the debts]]&gt;$BA$6,1,0)</f>
        <v>1</v>
      </c>
      <c r="BA167" s="2"/>
      <c r="BB167" s="2"/>
      <c r="BC167" s="8"/>
      <c r="BD167" s="24">
        <f ca="1">Table1[[#This Row],[mortage left]]/Table1[[#This Row],[value of house]]</f>
        <v>0.61475207642639218</v>
      </c>
      <c r="BE167" s="2">
        <f t="shared" ca="1" si="70"/>
        <v>0</v>
      </c>
      <c r="BF167" s="2"/>
      <c r="BG167" s="2"/>
      <c r="BH167" s="7">
        <f ca="1">IF(Table1[[#This Row],[area]]="america",Table1[[#This Row],[income]],0)</f>
        <v>0</v>
      </c>
      <c r="BI167" s="2">
        <f ca="1">IF(Table1[[#This Row],[area]]="anathapur",Table1[[#This Row],[income]],0)</f>
        <v>0</v>
      </c>
      <c r="BJ167" s="2">
        <f ca="1">IF(Table1[[#This Row],[area]]="banglore",Table1[[#This Row],[income]],0)</f>
        <v>0</v>
      </c>
      <c r="BK167" s="2">
        <f ca="1">IF(Table1[[#This Row],[area]]="chennai",Table1[[#This Row],[income]],0)</f>
        <v>0</v>
      </c>
      <c r="BL167" s="2">
        <f ca="1">IF(Table1[[#This Row],[area]]="china",Table1[[#This Row],[income]],0)</f>
        <v>0</v>
      </c>
      <c r="BM167" s="2">
        <f ca="1">IF(Table1[[#This Row],[area]]="eluru",Table1[[#This Row],[income]],0)</f>
        <v>0</v>
      </c>
      <c r="BN167" s="2">
        <f ca="1">IF(Table1[[#This Row],[area]]="hanuman junction",Table1[[#This Row],[income]],0)</f>
        <v>0</v>
      </c>
      <c r="BO167" s="2">
        <f ca="1">IF(Table1[[#This Row],[area]]="hyderabad",Table1[[#This Row],[income]],0)</f>
        <v>0</v>
      </c>
      <c r="BP167" s="2">
        <f ca="1">IF(Table1[[#This Row],[area]]="japan",Table1[[#This Row],[income]],0)</f>
        <v>0</v>
      </c>
      <c r="BQ167" s="2">
        <f ca="1">IF(Table1[[#This Row],[area]]="srikakulam",Table1[[#This Row],[income]],0)</f>
        <v>893529</v>
      </c>
      <c r="BR167" s="2">
        <f ca="1">IF(Table1[[#This Row],[area]]="tirupathi",Table1[[#This Row],[income]],0)</f>
        <v>0</v>
      </c>
      <c r="BS167" s="2">
        <f ca="1">IF(Table1[[#This Row],[area]]="vijayawada",Table1[[#This Row],[income]],0)</f>
        <v>0</v>
      </c>
      <c r="BT167" s="8">
        <f ca="1">IF(Table1[[#This Row],[area]]="vizag",Table1[[#This Row],[income]],0)</f>
        <v>0</v>
      </c>
      <c r="BU167" s="2"/>
      <c r="BV167" s="7">
        <f ca="1">IF(Table1[[#This Row],[felid of work]]="teaching",Table1[[#This Row],[income]],0)</f>
        <v>0</v>
      </c>
      <c r="BW167" s="2">
        <f ca="1">IF(Table1[[#This Row],[felid of work]]="construction",Table1[[#This Row],[income]],0)</f>
        <v>0</v>
      </c>
      <c r="BX167" s="2">
        <f ca="1">IF(Table1[[#This Row],[felid of work]]="general work",Table1[[#This Row],[income]],0)</f>
        <v>0</v>
      </c>
      <c r="BY167" s="2">
        <f ca="1">IF(Table1[[#This Row],[felid of work]]="health",Table1[[#This Row],[income]],0)</f>
        <v>893529</v>
      </c>
      <c r="BZ167" s="2">
        <f ca="1">IF(Table1[[#This Row],[felid of work]]="agriculture",Table1[[#This Row],[income]],0)</f>
        <v>0</v>
      </c>
      <c r="CA167" s="8">
        <f ca="1">IF(Table1[[#This Row],[felid of work]]="it",Table1[[#This Row],[income]],0)</f>
        <v>0</v>
      </c>
      <c r="CB167" s="2"/>
      <c r="CC167" s="7">
        <f t="shared" ca="1" si="71"/>
        <v>1</v>
      </c>
      <c r="CD167" s="8"/>
      <c r="CE167" s="2"/>
      <c r="CF167" s="2">
        <f ca="1">IF(Table1[[#This Row],[net worth]]&gt;CG166,Table1[[#This Row],[age]],0)</f>
        <v>36</v>
      </c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4:98">
      <c r="D168">
        <f t="shared" ca="1" si="55"/>
        <v>1</v>
      </c>
      <c r="E168" t="str">
        <f t="shared" ca="1" si="56"/>
        <v>men</v>
      </c>
      <c r="F168">
        <f t="shared" ca="1" si="57"/>
        <v>33</v>
      </c>
      <c r="G168">
        <f t="shared" ca="1" si="58"/>
        <v>2</v>
      </c>
      <c r="H168" t="str">
        <f t="shared" ca="1" si="59"/>
        <v>construction</v>
      </c>
      <c r="I168">
        <f t="shared" ca="1" si="60"/>
        <v>5</v>
      </c>
      <c r="J168" t="str">
        <f t="shared" ca="1" si="61"/>
        <v>other</v>
      </c>
      <c r="K168">
        <f t="shared" ca="1" si="62"/>
        <v>2</v>
      </c>
      <c r="L168">
        <f t="shared" ca="1" si="63"/>
        <v>2</v>
      </c>
      <c r="M168">
        <f t="shared" ca="1" si="64"/>
        <v>454299</v>
      </c>
      <c r="N168">
        <f t="shared" ca="1" si="65"/>
        <v>2</v>
      </c>
      <c r="O168" t="str">
        <f t="shared" ca="1" si="66"/>
        <v>vijayawada</v>
      </c>
      <c r="P168">
        <f t="shared" ca="1" si="72"/>
        <v>1362897</v>
      </c>
      <c r="Q168">
        <f t="shared" ca="1" si="67"/>
        <v>325392.81136966607</v>
      </c>
      <c r="R168">
        <f t="shared" ca="1" si="73"/>
        <v>633119.23536945251</v>
      </c>
      <c r="S168">
        <f t="shared" ca="1" si="68"/>
        <v>167221</v>
      </c>
      <c r="T168">
        <f t="shared" ca="1" si="74"/>
        <v>281400.55982896162</v>
      </c>
      <c r="U168">
        <f t="shared" ca="1" si="75"/>
        <v>669683.98942840321</v>
      </c>
      <c r="V168">
        <f t="shared" ca="1" si="76"/>
        <v>2665700.2247978556</v>
      </c>
      <c r="W168">
        <f t="shared" ca="1" si="77"/>
        <v>1125733.0467391186</v>
      </c>
      <c r="X168">
        <f t="shared" ca="1" si="78"/>
        <v>1539967.178058737</v>
      </c>
      <c r="Y168" s="2"/>
      <c r="Z168" s="7">
        <f ca="1">IF(Table1[[#This Row],[gender]]="men",1,0)</f>
        <v>1</v>
      </c>
      <c r="AA168" s="2">
        <f ca="1">IF(Table1[[#This Row],[gender]]="women",1,0)</f>
        <v>0</v>
      </c>
      <c r="AB168" s="2"/>
      <c r="AC168" s="2"/>
      <c r="AD168" s="8"/>
      <c r="AF168" s="7">
        <f ca="1">IF(Table1[[#This Row],[felid of work]]= "teaching",1,0)</f>
        <v>0</v>
      </c>
      <c r="AG168" s="2">
        <f ca="1">IF(Table1[[#This Row],[felid of work]]="agriculture",1,0)</f>
        <v>0</v>
      </c>
      <c r="AH168" s="12">
        <f ca="1">IF(Table1[[#This Row],[felid of work]]="general work",1,0)</f>
        <v>0</v>
      </c>
      <c r="AI168" s="12">
        <f ca="1">IF(Table1[[#This Row],[felid of work]]="construction",1,0)</f>
        <v>1</v>
      </c>
      <c r="AJ168" s="2">
        <f ca="1">IF(Table1[[#This Row],[felid of work]]="health",1,0)</f>
        <v>0</v>
      </c>
      <c r="AK168" s="2"/>
      <c r="AL168" s="2"/>
      <c r="AM168" s="2"/>
      <c r="AN168" s="2"/>
      <c r="AO168" s="2">
        <f ca="1">IF(Table1[[#This Row],[felid of work]]="it",1,0)</f>
        <v>0</v>
      </c>
      <c r="AP168" s="2"/>
      <c r="AQ168" s="2"/>
      <c r="AR168" s="2"/>
      <c r="AS168" s="2"/>
      <c r="AT168" s="2"/>
      <c r="AU168" s="2"/>
      <c r="AV168" s="8"/>
      <c r="AW168" s="2"/>
      <c r="AX168" s="21">
        <f t="shared" ca="1" si="69"/>
        <v>316559.61768472625</v>
      </c>
      <c r="AY168" s="2"/>
      <c r="AZ168" s="7">
        <f ca="1">IF(Table1[[#This Row],[value of the debts]]&gt;$BA$6,1,0)</f>
        <v>1</v>
      </c>
      <c r="BA168" s="2"/>
      <c r="BB168" s="2"/>
      <c r="BC168" s="8"/>
      <c r="BD168" s="24">
        <f ca="1">Table1[[#This Row],[mortage left]]/Table1[[#This Row],[value of house]]</f>
        <v>0.23875084571296737</v>
      </c>
      <c r="BE168" s="2">
        <f t="shared" ca="1" si="70"/>
        <v>1</v>
      </c>
      <c r="BF168" s="2"/>
      <c r="BG168" s="2"/>
      <c r="BH168" s="7">
        <f ca="1">IF(Table1[[#This Row],[area]]="america",Table1[[#This Row],[income]],0)</f>
        <v>0</v>
      </c>
      <c r="BI168" s="2">
        <f ca="1">IF(Table1[[#This Row],[area]]="anathapur",Table1[[#This Row],[income]],0)</f>
        <v>0</v>
      </c>
      <c r="BJ168" s="2">
        <f ca="1">IF(Table1[[#This Row],[area]]="banglore",Table1[[#This Row],[income]],0)</f>
        <v>0</v>
      </c>
      <c r="BK168" s="2">
        <f ca="1">IF(Table1[[#This Row],[area]]="chennai",Table1[[#This Row],[income]],0)</f>
        <v>0</v>
      </c>
      <c r="BL168" s="2">
        <f ca="1">IF(Table1[[#This Row],[area]]="china",Table1[[#This Row],[income]],0)</f>
        <v>0</v>
      </c>
      <c r="BM168" s="2">
        <f ca="1">IF(Table1[[#This Row],[area]]="eluru",Table1[[#This Row],[income]],0)</f>
        <v>0</v>
      </c>
      <c r="BN168" s="2">
        <f ca="1">IF(Table1[[#This Row],[area]]="hanuman junction",Table1[[#This Row],[income]],0)</f>
        <v>0</v>
      </c>
      <c r="BO168" s="2">
        <f ca="1">IF(Table1[[#This Row],[area]]="hyderabad",Table1[[#This Row],[income]],0)</f>
        <v>0</v>
      </c>
      <c r="BP168" s="2">
        <f ca="1">IF(Table1[[#This Row],[area]]="japan",Table1[[#This Row],[income]],0)</f>
        <v>0</v>
      </c>
      <c r="BQ168" s="2">
        <f ca="1">IF(Table1[[#This Row],[area]]="srikakulam",Table1[[#This Row],[income]],0)</f>
        <v>0</v>
      </c>
      <c r="BR168" s="2">
        <f ca="1">IF(Table1[[#This Row],[area]]="tirupathi",Table1[[#This Row],[income]],0)</f>
        <v>0</v>
      </c>
      <c r="BS168" s="2">
        <f ca="1">IF(Table1[[#This Row],[area]]="vijayawada",Table1[[#This Row],[income]],0)</f>
        <v>454299</v>
      </c>
      <c r="BT168" s="8">
        <f ca="1">IF(Table1[[#This Row],[area]]="vizag",Table1[[#This Row],[income]],0)</f>
        <v>0</v>
      </c>
      <c r="BU168" s="2"/>
      <c r="BV168" s="7">
        <f ca="1">IF(Table1[[#This Row],[felid of work]]="teaching",Table1[[#This Row],[income]],0)</f>
        <v>0</v>
      </c>
      <c r="BW168" s="2">
        <f ca="1">IF(Table1[[#This Row],[felid of work]]="construction",Table1[[#This Row],[income]],0)</f>
        <v>454299</v>
      </c>
      <c r="BX168" s="2">
        <f ca="1">IF(Table1[[#This Row],[felid of work]]="general work",Table1[[#This Row],[income]],0)</f>
        <v>0</v>
      </c>
      <c r="BY168" s="2">
        <f ca="1">IF(Table1[[#This Row],[felid of work]]="health",Table1[[#This Row],[income]],0)</f>
        <v>0</v>
      </c>
      <c r="BZ168" s="2">
        <f ca="1">IF(Table1[[#This Row],[felid of work]]="agriculture",Table1[[#This Row],[income]],0)</f>
        <v>0</v>
      </c>
      <c r="CA168" s="8">
        <f ca="1">IF(Table1[[#This Row],[felid of work]]="it",Table1[[#This Row],[income]],0)</f>
        <v>0</v>
      </c>
      <c r="CB168" s="2"/>
      <c r="CC168" s="7">
        <f t="shared" ca="1" si="71"/>
        <v>1</v>
      </c>
      <c r="CD168" s="8"/>
      <c r="CE168" s="2"/>
      <c r="CF168" s="2">
        <f ca="1">IF(Table1[[#This Row],[net worth]]&gt;CG167,Table1[[#This Row],[age]],0)</f>
        <v>33</v>
      </c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4:98">
      <c r="D169">
        <f t="shared" ca="1" si="55"/>
        <v>1</v>
      </c>
      <c r="E169" t="str">
        <f t="shared" ca="1" si="56"/>
        <v>men</v>
      </c>
      <c r="F169">
        <f t="shared" ca="1" si="57"/>
        <v>37</v>
      </c>
      <c r="G169">
        <f t="shared" ca="1" si="58"/>
        <v>5</v>
      </c>
      <c r="H169" t="str">
        <f t="shared" ca="1" si="59"/>
        <v>general work</v>
      </c>
      <c r="I169">
        <f t="shared" ca="1" si="60"/>
        <v>2</v>
      </c>
      <c r="J169" t="str">
        <f t="shared" ca="1" si="61"/>
        <v>college</v>
      </c>
      <c r="K169">
        <f t="shared" ca="1" si="62"/>
        <v>3</v>
      </c>
      <c r="L169">
        <f t="shared" ca="1" si="63"/>
        <v>2</v>
      </c>
      <c r="M169">
        <f t="shared" ca="1" si="64"/>
        <v>799071</v>
      </c>
      <c r="N169">
        <f t="shared" ca="1" si="65"/>
        <v>3</v>
      </c>
      <c r="O169" t="str">
        <f t="shared" ca="1" si="66"/>
        <v>hanuman junction</v>
      </c>
      <c r="P169">
        <f t="shared" ca="1" si="72"/>
        <v>3995355</v>
      </c>
      <c r="Q169">
        <f t="shared" ca="1" si="67"/>
        <v>3047926.21998154</v>
      </c>
      <c r="R169">
        <f t="shared" ca="1" si="73"/>
        <v>117204.95874488729</v>
      </c>
      <c r="S169">
        <f t="shared" ca="1" si="68"/>
        <v>78244</v>
      </c>
      <c r="T169">
        <f t="shared" ca="1" si="74"/>
        <v>1359857.3653847848</v>
      </c>
      <c r="U169">
        <f t="shared" ca="1" si="75"/>
        <v>384373.56768595229</v>
      </c>
      <c r="V169">
        <f t="shared" ca="1" si="76"/>
        <v>4496933.5264308397</v>
      </c>
      <c r="W169">
        <f t="shared" ca="1" si="77"/>
        <v>3243375.1787264273</v>
      </c>
      <c r="X169">
        <f t="shared" ca="1" si="78"/>
        <v>1253558.3477044124</v>
      </c>
      <c r="Y169" s="2"/>
      <c r="Z169" s="7">
        <f ca="1">IF(Table1[[#This Row],[gender]]="men",1,0)</f>
        <v>1</v>
      </c>
      <c r="AA169" s="2">
        <f ca="1">IF(Table1[[#This Row],[gender]]="women",1,0)</f>
        <v>0</v>
      </c>
      <c r="AB169" s="2"/>
      <c r="AC169" s="2"/>
      <c r="AD169" s="8"/>
      <c r="AF169" s="7">
        <f ca="1">IF(Table1[[#This Row],[felid of work]]= "teaching",1,0)</f>
        <v>0</v>
      </c>
      <c r="AG169" s="2">
        <f ca="1">IF(Table1[[#This Row],[felid of work]]="agriculture",1,0)</f>
        <v>0</v>
      </c>
      <c r="AH169" s="12">
        <f ca="1">IF(Table1[[#This Row],[felid of work]]="general work",1,0)</f>
        <v>1</v>
      </c>
      <c r="AI169" s="12">
        <f ca="1">IF(Table1[[#This Row],[felid of work]]="construction",1,0)</f>
        <v>0</v>
      </c>
      <c r="AJ169" s="2">
        <f ca="1">IF(Table1[[#This Row],[felid of work]]="health",1,0)</f>
        <v>0</v>
      </c>
      <c r="AK169" s="2"/>
      <c r="AL169" s="2"/>
      <c r="AM169" s="2"/>
      <c r="AN169" s="2"/>
      <c r="AO169" s="2">
        <f ca="1">IF(Table1[[#This Row],[felid of work]]="it",1,0)</f>
        <v>0</v>
      </c>
      <c r="AP169" s="2"/>
      <c r="AQ169" s="2"/>
      <c r="AR169" s="2"/>
      <c r="AS169" s="2"/>
      <c r="AT169" s="2"/>
      <c r="AU169" s="2"/>
      <c r="AV169" s="8"/>
      <c r="AW169" s="2"/>
      <c r="AX169" s="21">
        <f t="shared" ca="1" si="69"/>
        <v>58602.479372443646</v>
      </c>
      <c r="AY169" s="2"/>
      <c r="AZ169" s="7">
        <f ca="1">IF(Table1[[#This Row],[value of the debts]]&gt;$BA$6,1,0)</f>
        <v>1</v>
      </c>
      <c r="BA169" s="2"/>
      <c r="BB169" s="2"/>
      <c r="BC169" s="8"/>
      <c r="BD169" s="24">
        <f ca="1">Table1[[#This Row],[mortage left]]/Table1[[#This Row],[value of house]]</f>
        <v>0.76286743480405117</v>
      </c>
      <c r="BE169" s="2">
        <f t="shared" ca="1" si="70"/>
        <v>0</v>
      </c>
      <c r="BF169" s="2"/>
      <c r="BG169" s="2"/>
      <c r="BH169" s="7">
        <f ca="1">IF(Table1[[#This Row],[area]]="america",Table1[[#This Row],[income]],0)</f>
        <v>0</v>
      </c>
      <c r="BI169" s="2">
        <f ca="1">IF(Table1[[#This Row],[area]]="anathapur",Table1[[#This Row],[income]],0)</f>
        <v>0</v>
      </c>
      <c r="BJ169" s="2">
        <f ca="1">IF(Table1[[#This Row],[area]]="banglore",Table1[[#This Row],[income]],0)</f>
        <v>0</v>
      </c>
      <c r="BK169" s="2">
        <f ca="1">IF(Table1[[#This Row],[area]]="chennai",Table1[[#This Row],[income]],0)</f>
        <v>0</v>
      </c>
      <c r="BL169" s="2">
        <f ca="1">IF(Table1[[#This Row],[area]]="china",Table1[[#This Row],[income]],0)</f>
        <v>0</v>
      </c>
      <c r="BM169" s="2">
        <f ca="1">IF(Table1[[#This Row],[area]]="eluru",Table1[[#This Row],[income]],0)</f>
        <v>0</v>
      </c>
      <c r="BN169" s="2">
        <f ca="1">IF(Table1[[#This Row],[area]]="hanuman junction",Table1[[#This Row],[income]],0)</f>
        <v>799071</v>
      </c>
      <c r="BO169" s="2">
        <f ca="1">IF(Table1[[#This Row],[area]]="hyderabad",Table1[[#This Row],[income]],0)</f>
        <v>0</v>
      </c>
      <c r="BP169" s="2">
        <f ca="1">IF(Table1[[#This Row],[area]]="japan",Table1[[#This Row],[income]],0)</f>
        <v>0</v>
      </c>
      <c r="BQ169" s="2">
        <f ca="1">IF(Table1[[#This Row],[area]]="srikakulam",Table1[[#This Row],[income]],0)</f>
        <v>0</v>
      </c>
      <c r="BR169" s="2">
        <f ca="1">IF(Table1[[#This Row],[area]]="tirupathi",Table1[[#This Row],[income]],0)</f>
        <v>0</v>
      </c>
      <c r="BS169" s="2">
        <f ca="1">IF(Table1[[#This Row],[area]]="vijayawada",Table1[[#This Row],[income]],0)</f>
        <v>0</v>
      </c>
      <c r="BT169" s="8">
        <f ca="1">IF(Table1[[#This Row],[area]]="vizag",Table1[[#This Row],[income]],0)</f>
        <v>0</v>
      </c>
      <c r="BU169" s="2"/>
      <c r="BV169" s="7">
        <f ca="1">IF(Table1[[#This Row],[felid of work]]="teaching",Table1[[#This Row],[income]],0)</f>
        <v>0</v>
      </c>
      <c r="BW169" s="2">
        <f ca="1">IF(Table1[[#This Row],[felid of work]]="construction",Table1[[#This Row],[income]],0)</f>
        <v>0</v>
      </c>
      <c r="BX169" s="2">
        <f ca="1">IF(Table1[[#This Row],[felid of work]]="general work",Table1[[#This Row],[income]],0)</f>
        <v>799071</v>
      </c>
      <c r="BY169" s="2">
        <f ca="1">IF(Table1[[#This Row],[felid of work]]="health",Table1[[#This Row],[income]],0)</f>
        <v>0</v>
      </c>
      <c r="BZ169" s="2">
        <f ca="1">IF(Table1[[#This Row],[felid of work]]="agriculture",Table1[[#This Row],[income]],0)</f>
        <v>0</v>
      </c>
      <c r="CA169" s="8">
        <f ca="1">IF(Table1[[#This Row],[felid of work]]="it",Table1[[#This Row],[income]],0)</f>
        <v>0</v>
      </c>
      <c r="CB169" s="2"/>
      <c r="CC169" s="7">
        <f t="shared" ca="1" si="71"/>
        <v>1</v>
      </c>
      <c r="CD169" s="8"/>
      <c r="CE169" s="2"/>
      <c r="CF169" s="2">
        <f ca="1">IF(Table1[[#This Row],[net worth]]&gt;CG168,Table1[[#This Row],[age]],0)</f>
        <v>37</v>
      </c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4:98">
      <c r="D170">
        <f t="shared" ca="1" si="55"/>
        <v>2</v>
      </c>
      <c r="E170" t="str">
        <f t="shared" ca="1" si="56"/>
        <v>women</v>
      </c>
      <c r="F170">
        <f t="shared" ca="1" si="57"/>
        <v>35</v>
      </c>
      <c r="G170">
        <f t="shared" ca="1" si="58"/>
        <v>3</v>
      </c>
      <c r="H170" t="str">
        <f t="shared" ca="1" si="59"/>
        <v>teaching</v>
      </c>
      <c r="I170">
        <f t="shared" ca="1" si="60"/>
        <v>2</v>
      </c>
      <c r="J170" t="str">
        <f t="shared" ca="1" si="61"/>
        <v>college</v>
      </c>
      <c r="K170">
        <f t="shared" ca="1" si="62"/>
        <v>4</v>
      </c>
      <c r="L170">
        <f t="shared" ca="1" si="63"/>
        <v>2</v>
      </c>
      <c r="M170">
        <f t="shared" ca="1" si="64"/>
        <v>499722</v>
      </c>
      <c r="N170">
        <f t="shared" ca="1" si="65"/>
        <v>4</v>
      </c>
      <c r="O170" t="str">
        <f t="shared" ca="1" si="66"/>
        <v>vizag</v>
      </c>
      <c r="P170">
        <f t="shared" ca="1" si="72"/>
        <v>1499166</v>
      </c>
      <c r="Q170">
        <f t="shared" ca="1" si="67"/>
        <v>1185413.2892414222</v>
      </c>
      <c r="R170">
        <f t="shared" ca="1" si="73"/>
        <v>63703.301863337467</v>
      </c>
      <c r="S170">
        <f t="shared" ca="1" si="68"/>
        <v>19627</v>
      </c>
      <c r="T170">
        <f t="shared" ca="1" si="74"/>
        <v>363972.22078116424</v>
      </c>
      <c r="U170">
        <f t="shared" ca="1" si="75"/>
        <v>439430.18846425647</v>
      </c>
      <c r="V170">
        <f t="shared" ca="1" si="76"/>
        <v>2002299.4903275939</v>
      </c>
      <c r="W170">
        <f t="shared" ca="1" si="77"/>
        <v>1268743.5911047596</v>
      </c>
      <c r="X170">
        <f t="shared" ca="1" si="78"/>
        <v>733555.89922283427</v>
      </c>
      <c r="Y170" s="2"/>
      <c r="Z170" s="7">
        <f ca="1">IF(Table1[[#This Row],[gender]]="men",1,0)</f>
        <v>0</v>
      </c>
      <c r="AA170" s="2">
        <f ca="1">IF(Table1[[#This Row],[gender]]="women",1,0)</f>
        <v>1</v>
      </c>
      <c r="AB170" s="2"/>
      <c r="AC170" s="2"/>
      <c r="AD170" s="8"/>
      <c r="AF170" s="7">
        <f ca="1">IF(Table1[[#This Row],[felid of work]]= "teaching",1,0)</f>
        <v>1</v>
      </c>
      <c r="AG170" s="2">
        <f ca="1">IF(Table1[[#This Row],[felid of work]]="agriculture",1,0)</f>
        <v>0</v>
      </c>
      <c r="AH170" s="12">
        <f ca="1">IF(Table1[[#This Row],[felid of work]]="general work",1,0)</f>
        <v>0</v>
      </c>
      <c r="AI170" s="12">
        <f ca="1">IF(Table1[[#This Row],[felid of work]]="construction",1,0)</f>
        <v>0</v>
      </c>
      <c r="AJ170" s="2">
        <f ca="1">IF(Table1[[#This Row],[felid of work]]="health",1,0)</f>
        <v>0</v>
      </c>
      <c r="AK170" s="2"/>
      <c r="AL170" s="2"/>
      <c r="AM170" s="2"/>
      <c r="AN170" s="2"/>
      <c r="AO170" s="2">
        <f ca="1">IF(Table1[[#This Row],[felid of work]]="it",1,0)</f>
        <v>0</v>
      </c>
      <c r="AP170" s="2"/>
      <c r="AQ170" s="2"/>
      <c r="AR170" s="2"/>
      <c r="AS170" s="2"/>
      <c r="AT170" s="2"/>
      <c r="AU170" s="2"/>
      <c r="AV170" s="8"/>
      <c r="AW170" s="2"/>
      <c r="AX170" s="21">
        <f t="shared" ca="1" si="69"/>
        <v>31851.650931668733</v>
      </c>
      <c r="AY170" s="2"/>
      <c r="AZ170" s="7">
        <f ca="1">IF(Table1[[#This Row],[value of the debts]]&gt;$BA$6,1,0)</f>
        <v>1</v>
      </c>
      <c r="BA170" s="2"/>
      <c r="BB170" s="2"/>
      <c r="BC170" s="8"/>
      <c r="BD170" s="24">
        <f ca="1">Table1[[#This Row],[mortage left]]/Table1[[#This Row],[value of house]]</f>
        <v>0.79071516379201645</v>
      </c>
      <c r="BE170" s="2">
        <f t="shared" ca="1" si="70"/>
        <v>0</v>
      </c>
      <c r="BF170" s="2"/>
      <c r="BG170" s="2"/>
      <c r="BH170" s="7">
        <f ca="1">IF(Table1[[#This Row],[area]]="america",Table1[[#This Row],[income]],0)</f>
        <v>0</v>
      </c>
      <c r="BI170" s="2">
        <f ca="1">IF(Table1[[#This Row],[area]]="anathapur",Table1[[#This Row],[income]],0)</f>
        <v>0</v>
      </c>
      <c r="BJ170" s="2">
        <f ca="1">IF(Table1[[#This Row],[area]]="banglore",Table1[[#This Row],[income]],0)</f>
        <v>0</v>
      </c>
      <c r="BK170" s="2">
        <f ca="1">IF(Table1[[#This Row],[area]]="chennai",Table1[[#This Row],[income]],0)</f>
        <v>0</v>
      </c>
      <c r="BL170" s="2">
        <f ca="1">IF(Table1[[#This Row],[area]]="china",Table1[[#This Row],[income]],0)</f>
        <v>0</v>
      </c>
      <c r="BM170" s="2">
        <f ca="1">IF(Table1[[#This Row],[area]]="eluru",Table1[[#This Row],[income]],0)</f>
        <v>0</v>
      </c>
      <c r="BN170" s="2">
        <f ca="1">IF(Table1[[#This Row],[area]]="hanuman junction",Table1[[#This Row],[income]],0)</f>
        <v>0</v>
      </c>
      <c r="BO170" s="2">
        <f ca="1">IF(Table1[[#This Row],[area]]="hyderabad",Table1[[#This Row],[income]],0)</f>
        <v>0</v>
      </c>
      <c r="BP170" s="2">
        <f ca="1">IF(Table1[[#This Row],[area]]="japan",Table1[[#This Row],[income]],0)</f>
        <v>0</v>
      </c>
      <c r="BQ170" s="2">
        <f ca="1">IF(Table1[[#This Row],[area]]="srikakulam",Table1[[#This Row],[income]],0)</f>
        <v>0</v>
      </c>
      <c r="BR170" s="2">
        <f ca="1">IF(Table1[[#This Row],[area]]="tirupathi",Table1[[#This Row],[income]],0)</f>
        <v>0</v>
      </c>
      <c r="BS170" s="2">
        <f ca="1">IF(Table1[[#This Row],[area]]="vijayawada",Table1[[#This Row],[income]],0)</f>
        <v>0</v>
      </c>
      <c r="BT170" s="8">
        <f ca="1">IF(Table1[[#This Row],[area]]="vizag",Table1[[#This Row],[income]],0)</f>
        <v>499722</v>
      </c>
      <c r="BU170" s="2"/>
      <c r="BV170" s="7">
        <f ca="1">IF(Table1[[#This Row],[felid of work]]="teaching",Table1[[#This Row],[income]],0)</f>
        <v>499722</v>
      </c>
      <c r="BW170" s="2">
        <f ca="1">IF(Table1[[#This Row],[felid of work]]="construction",Table1[[#This Row],[income]],0)</f>
        <v>0</v>
      </c>
      <c r="BX170" s="2">
        <f ca="1">IF(Table1[[#This Row],[felid of work]]="general work",Table1[[#This Row],[income]],0)</f>
        <v>0</v>
      </c>
      <c r="BY170" s="2">
        <f ca="1">IF(Table1[[#This Row],[felid of work]]="health",Table1[[#This Row],[income]],0)</f>
        <v>0</v>
      </c>
      <c r="BZ170" s="2">
        <f ca="1">IF(Table1[[#This Row],[felid of work]]="agriculture",Table1[[#This Row],[income]],0)</f>
        <v>0</v>
      </c>
      <c r="CA170" s="8">
        <f ca="1">IF(Table1[[#This Row],[felid of work]]="it",Table1[[#This Row],[income]],0)</f>
        <v>0</v>
      </c>
      <c r="CB170" s="2"/>
      <c r="CC170" s="7">
        <f t="shared" ca="1" si="71"/>
        <v>1</v>
      </c>
      <c r="CD170" s="8"/>
      <c r="CE170" s="2"/>
      <c r="CF170" s="2">
        <f ca="1">IF(Table1[[#This Row],[net worth]]&gt;CG169,Table1[[#This Row],[age]],0)</f>
        <v>35</v>
      </c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4:98">
      <c r="D171">
        <f t="shared" ca="1" si="55"/>
        <v>1</v>
      </c>
      <c r="E171" t="str">
        <f t="shared" ca="1" si="56"/>
        <v>men</v>
      </c>
      <c r="F171">
        <f t="shared" ca="1" si="57"/>
        <v>39</v>
      </c>
      <c r="G171">
        <f t="shared" ca="1" si="58"/>
        <v>3</v>
      </c>
      <c r="H171" t="str">
        <f t="shared" ca="1" si="59"/>
        <v>teaching</v>
      </c>
      <c r="I171">
        <f t="shared" ca="1" si="60"/>
        <v>3</v>
      </c>
      <c r="J171" t="str">
        <f t="shared" ca="1" si="61"/>
        <v>university</v>
      </c>
      <c r="K171">
        <f t="shared" ca="1" si="62"/>
        <v>2</v>
      </c>
      <c r="L171">
        <f t="shared" ca="1" si="63"/>
        <v>1</v>
      </c>
      <c r="M171">
        <f t="shared" ca="1" si="64"/>
        <v>936372</v>
      </c>
      <c r="N171">
        <f t="shared" ca="1" si="65"/>
        <v>5</v>
      </c>
      <c r="O171" t="str">
        <f t="shared" ca="1" si="66"/>
        <v>srikakulam</v>
      </c>
      <c r="P171">
        <f t="shared" ca="1" si="72"/>
        <v>2809116</v>
      </c>
      <c r="Q171">
        <f t="shared" ca="1" si="67"/>
        <v>1495536.03206625</v>
      </c>
      <c r="R171">
        <f t="shared" ca="1" si="73"/>
        <v>233318.13525531741</v>
      </c>
      <c r="S171">
        <f t="shared" ca="1" si="68"/>
        <v>213063</v>
      </c>
      <c r="T171">
        <f t="shared" ca="1" si="74"/>
        <v>335848.90623335633</v>
      </c>
      <c r="U171">
        <f t="shared" ca="1" si="75"/>
        <v>1049250.0136662212</v>
      </c>
      <c r="V171">
        <f t="shared" ca="1" si="76"/>
        <v>4091684.1489215381</v>
      </c>
      <c r="W171">
        <f t="shared" ca="1" si="77"/>
        <v>1941917.1673215674</v>
      </c>
      <c r="X171">
        <f t="shared" ca="1" si="78"/>
        <v>2149766.9815999707</v>
      </c>
      <c r="Y171" s="2"/>
      <c r="Z171" s="7">
        <f ca="1">IF(Table1[[#This Row],[gender]]="men",1,0)</f>
        <v>1</v>
      </c>
      <c r="AA171" s="2">
        <f ca="1">IF(Table1[[#This Row],[gender]]="women",1,0)</f>
        <v>0</v>
      </c>
      <c r="AB171" s="2"/>
      <c r="AC171" s="2"/>
      <c r="AD171" s="8"/>
      <c r="AF171" s="7">
        <f ca="1">IF(Table1[[#This Row],[felid of work]]= "teaching",1,0)</f>
        <v>1</v>
      </c>
      <c r="AG171" s="2">
        <f ca="1">IF(Table1[[#This Row],[felid of work]]="agriculture",1,0)</f>
        <v>0</v>
      </c>
      <c r="AH171" s="12">
        <f ca="1">IF(Table1[[#This Row],[felid of work]]="general work",1,0)</f>
        <v>0</v>
      </c>
      <c r="AI171" s="12">
        <f ca="1">IF(Table1[[#This Row],[felid of work]]="construction",1,0)</f>
        <v>0</v>
      </c>
      <c r="AJ171" s="2">
        <f ca="1">IF(Table1[[#This Row],[felid of work]]="health",1,0)</f>
        <v>0</v>
      </c>
      <c r="AK171" s="2"/>
      <c r="AL171" s="2"/>
      <c r="AM171" s="2"/>
      <c r="AN171" s="2"/>
      <c r="AO171" s="2">
        <f ca="1">IF(Table1[[#This Row],[felid of work]]="it",1,0)</f>
        <v>0</v>
      </c>
      <c r="AP171" s="2"/>
      <c r="AQ171" s="2"/>
      <c r="AR171" s="2"/>
      <c r="AS171" s="2"/>
      <c r="AT171" s="2"/>
      <c r="AU171" s="2"/>
      <c r="AV171" s="8"/>
      <c r="AW171" s="2"/>
      <c r="AX171" s="21">
        <f t="shared" ca="1" si="69"/>
        <v>233318.13525531741</v>
      </c>
      <c r="AY171" s="2"/>
      <c r="AZ171" s="7">
        <f ca="1">IF(Table1[[#This Row],[value of the debts]]&gt;$BA$6,1,0)</f>
        <v>1</v>
      </c>
      <c r="BA171" s="2"/>
      <c r="BB171" s="2"/>
      <c r="BC171" s="8"/>
      <c r="BD171" s="24">
        <f ca="1">Table1[[#This Row],[mortage left]]/Table1[[#This Row],[value of house]]</f>
        <v>0.53238671242705893</v>
      </c>
      <c r="BE171" s="2">
        <f t="shared" ca="1" si="70"/>
        <v>0</v>
      </c>
      <c r="BF171" s="2"/>
      <c r="BG171" s="2"/>
      <c r="BH171" s="7">
        <f ca="1">IF(Table1[[#This Row],[area]]="america",Table1[[#This Row],[income]],0)</f>
        <v>0</v>
      </c>
      <c r="BI171" s="2">
        <f ca="1">IF(Table1[[#This Row],[area]]="anathapur",Table1[[#This Row],[income]],0)</f>
        <v>0</v>
      </c>
      <c r="BJ171" s="2">
        <f ca="1">IF(Table1[[#This Row],[area]]="banglore",Table1[[#This Row],[income]],0)</f>
        <v>0</v>
      </c>
      <c r="BK171" s="2">
        <f ca="1">IF(Table1[[#This Row],[area]]="chennai",Table1[[#This Row],[income]],0)</f>
        <v>0</v>
      </c>
      <c r="BL171" s="2">
        <f ca="1">IF(Table1[[#This Row],[area]]="china",Table1[[#This Row],[income]],0)</f>
        <v>0</v>
      </c>
      <c r="BM171" s="2">
        <f ca="1">IF(Table1[[#This Row],[area]]="eluru",Table1[[#This Row],[income]],0)</f>
        <v>0</v>
      </c>
      <c r="BN171" s="2">
        <f ca="1">IF(Table1[[#This Row],[area]]="hanuman junction",Table1[[#This Row],[income]],0)</f>
        <v>0</v>
      </c>
      <c r="BO171" s="2">
        <f ca="1">IF(Table1[[#This Row],[area]]="hyderabad",Table1[[#This Row],[income]],0)</f>
        <v>0</v>
      </c>
      <c r="BP171" s="2">
        <f ca="1">IF(Table1[[#This Row],[area]]="japan",Table1[[#This Row],[income]],0)</f>
        <v>0</v>
      </c>
      <c r="BQ171" s="2">
        <f ca="1">IF(Table1[[#This Row],[area]]="srikakulam",Table1[[#This Row],[income]],0)</f>
        <v>936372</v>
      </c>
      <c r="BR171" s="2">
        <f ca="1">IF(Table1[[#This Row],[area]]="tirupathi",Table1[[#This Row],[income]],0)</f>
        <v>0</v>
      </c>
      <c r="BS171" s="2">
        <f ca="1">IF(Table1[[#This Row],[area]]="vijayawada",Table1[[#This Row],[income]],0)</f>
        <v>0</v>
      </c>
      <c r="BT171" s="8">
        <f ca="1">IF(Table1[[#This Row],[area]]="vizag",Table1[[#This Row],[income]],0)</f>
        <v>0</v>
      </c>
      <c r="BU171" s="2"/>
      <c r="BV171" s="7">
        <f ca="1">IF(Table1[[#This Row],[felid of work]]="teaching",Table1[[#This Row],[income]],0)</f>
        <v>936372</v>
      </c>
      <c r="BW171" s="2">
        <f ca="1">IF(Table1[[#This Row],[felid of work]]="construction",Table1[[#This Row],[income]],0)</f>
        <v>0</v>
      </c>
      <c r="BX171" s="2">
        <f ca="1">IF(Table1[[#This Row],[felid of work]]="general work",Table1[[#This Row],[income]],0)</f>
        <v>0</v>
      </c>
      <c r="BY171" s="2">
        <f ca="1">IF(Table1[[#This Row],[felid of work]]="health",Table1[[#This Row],[income]],0)</f>
        <v>0</v>
      </c>
      <c r="BZ171" s="2">
        <f ca="1">IF(Table1[[#This Row],[felid of work]]="agriculture",Table1[[#This Row],[income]],0)</f>
        <v>0</v>
      </c>
      <c r="CA171" s="8">
        <f ca="1">IF(Table1[[#This Row],[felid of work]]="it",Table1[[#This Row],[income]],0)</f>
        <v>0</v>
      </c>
      <c r="CB171" s="2"/>
      <c r="CC171" s="7">
        <f t="shared" ca="1" si="71"/>
        <v>1</v>
      </c>
      <c r="CD171" s="8"/>
      <c r="CE171" s="2"/>
      <c r="CF171" s="2">
        <f ca="1">IF(Table1[[#This Row],[net worth]]&gt;CG170,Table1[[#This Row],[age]],0)</f>
        <v>39</v>
      </c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4:98">
      <c r="D172">
        <f t="shared" ca="1" si="55"/>
        <v>2</v>
      </c>
      <c r="E172" t="str">
        <f t="shared" ca="1" si="56"/>
        <v>women</v>
      </c>
      <c r="F172">
        <f t="shared" ca="1" si="57"/>
        <v>44</v>
      </c>
      <c r="G172">
        <f t="shared" ca="1" si="58"/>
        <v>6</v>
      </c>
      <c r="H172" t="str">
        <f t="shared" ca="1" si="59"/>
        <v>agriculture</v>
      </c>
      <c r="I172">
        <f t="shared" ca="1" si="60"/>
        <v>1</v>
      </c>
      <c r="J172" t="str">
        <f t="shared" ca="1" si="61"/>
        <v>highschool</v>
      </c>
      <c r="K172">
        <f t="shared" ca="1" si="62"/>
        <v>1</v>
      </c>
      <c r="L172">
        <f t="shared" ca="1" si="63"/>
        <v>1</v>
      </c>
      <c r="M172">
        <f t="shared" ca="1" si="64"/>
        <v>968275</v>
      </c>
      <c r="N172">
        <f t="shared" ca="1" si="65"/>
        <v>7</v>
      </c>
      <c r="O172" t="str">
        <f t="shared" ca="1" si="66"/>
        <v>anathapur</v>
      </c>
      <c r="P172">
        <f t="shared" ca="1" si="72"/>
        <v>4841375</v>
      </c>
      <c r="Q172">
        <f t="shared" ca="1" si="67"/>
        <v>1859945.9375541073</v>
      </c>
      <c r="R172">
        <f t="shared" ca="1" si="73"/>
        <v>139095.3607720889</v>
      </c>
      <c r="S172">
        <f t="shared" ca="1" si="68"/>
        <v>132837</v>
      </c>
      <c r="T172">
        <f t="shared" ca="1" si="74"/>
        <v>152630.47727402486</v>
      </c>
      <c r="U172">
        <f t="shared" ca="1" si="75"/>
        <v>690532.07245092769</v>
      </c>
      <c r="V172">
        <f t="shared" ca="1" si="76"/>
        <v>5671002.4332230166</v>
      </c>
      <c r="W172">
        <f t="shared" ca="1" si="77"/>
        <v>2131878.2983261961</v>
      </c>
      <c r="X172">
        <f t="shared" ca="1" si="78"/>
        <v>3539124.1348968204</v>
      </c>
      <c r="Y172" s="2"/>
      <c r="Z172" s="7">
        <f ca="1">IF(Table1[[#This Row],[gender]]="men",1,0)</f>
        <v>0</v>
      </c>
      <c r="AA172" s="2">
        <f ca="1">IF(Table1[[#This Row],[gender]]="women",1,0)</f>
        <v>1</v>
      </c>
      <c r="AB172" s="2"/>
      <c r="AC172" s="2"/>
      <c r="AD172" s="8"/>
      <c r="AF172" s="7">
        <f ca="1">IF(Table1[[#This Row],[felid of work]]= "teaching",1,0)</f>
        <v>0</v>
      </c>
      <c r="AG172" s="2">
        <f ca="1">IF(Table1[[#This Row],[felid of work]]="agriculture",1,0)</f>
        <v>1</v>
      </c>
      <c r="AH172" s="12">
        <f ca="1">IF(Table1[[#This Row],[felid of work]]="general work",1,0)</f>
        <v>0</v>
      </c>
      <c r="AI172" s="12">
        <f ca="1">IF(Table1[[#This Row],[felid of work]]="construction",1,0)</f>
        <v>0</v>
      </c>
      <c r="AJ172" s="2">
        <f ca="1">IF(Table1[[#This Row],[felid of work]]="health",1,0)</f>
        <v>0</v>
      </c>
      <c r="AK172" s="2"/>
      <c r="AL172" s="2"/>
      <c r="AM172" s="2"/>
      <c r="AN172" s="2"/>
      <c r="AO172" s="2">
        <f ca="1">IF(Table1[[#This Row],[felid of work]]="it",1,0)</f>
        <v>0</v>
      </c>
      <c r="AP172" s="2"/>
      <c r="AQ172" s="2"/>
      <c r="AR172" s="2"/>
      <c r="AS172" s="2"/>
      <c r="AT172" s="2"/>
      <c r="AU172" s="2"/>
      <c r="AV172" s="8"/>
      <c r="AW172" s="2"/>
      <c r="AX172" s="21">
        <f t="shared" ca="1" si="69"/>
        <v>139095.3607720889</v>
      </c>
      <c r="AY172" s="2"/>
      <c r="AZ172" s="7">
        <f ca="1">IF(Table1[[#This Row],[value of the debts]]&gt;$BA$6,1,0)</f>
        <v>1</v>
      </c>
      <c r="BA172" s="2"/>
      <c r="BB172" s="2"/>
      <c r="BC172" s="8"/>
      <c r="BD172" s="24">
        <f ca="1">Table1[[#This Row],[mortage left]]/Table1[[#This Row],[value of house]]</f>
        <v>0.38417720948162604</v>
      </c>
      <c r="BE172" s="2">
        <f t="shared" ca="1" si="70"/>
        <v>0</v>
      </c>
      <c r="BF172" s="2"/>
      <c r="BG172" s="2"/>
      <c r="BH172" s="7">
        <f ca="1">IF(Table1[[#This Row],[area]]="america",Table1[[#This Row],[income]],0)</f>
        <v>0</v>
      </c>
      <c r="BI172" s="2">
        <f ca="1">IF(Table1[[#This Row],[area]]="anathapur",Table1[[#This Row],[income]],0)</f>
        <v>968275</v>
      </c>
      <c r="BJ172" s="2">
        <f ca="1">IF(Table1[[#This Row],[area]]="banglore",Table1[[#This Row],[income]],0)</f>
        <v>0</v>
      </c>
      <c r="BK172" s="2">
        <f ca="1">IF(Table1[[#This Row],[area]]="chennai",Table1[[#This Row],[income]],0)</f>
        <v>0</v>
      </c>
      <c r="BL172" s="2">
        <f ca="1">IF(Table1[[#This Row],[area]]="china",Table1[[#This Row],[income]],0)</f>
        <v>0</v>
      </c>
      <c r="BM172" s="2">
        <f ca="1">IF(Table1[[#This Row],[area]]="eluru",Table1[[#This Row],[income]],0)</f>
        <v>0</v>
      </c>
      <c r="BN172" s="2">
        <f ca="1">IF(Table1[[#This Row],[area]]="hanuman junction",Table1[[#This Row],[income]],0)</f>
        <v>0</v>
      </c>
      <c r="BO172" s="2">
        <f ca="1">IF(Table1[[#This Row],[area]]="hyderabad",Table1[[#This Row],[income]],0)</f>
        <v>0</v>
      </c>
      <c r="BP172" s="2">
        <f ca="1">IF(Table1[[#This Row],[area]]="japan",Table1[[#This Row],[income]],0)</f>
        <v>0</v>
      </c>
      <c r="BQ172" s="2">
        <f ca="1">IF(Table1[[#This Row],[area]]="srikakulam",Table1[[#This Row],[income]],0)</f>
        <v>0</v>
      </c>
      <c r="BR172" s="2">
        <f ca="1">IF(Table1[[#This Row],[area]]="tirupathi",Table1[[#This Row],[income]],0)</f>
        <v>0</v>
      </c>
      <c r="BS172" s="2">
        <f ca="1">IF(Table1[[#This Row],[area]]="vijayawada",Table1[[#This Row],[income]],0)</f>
        <v>0</v>
      </c>
      <c r="BT172" s="8">
        <f ca="1">IF(Table1[[#This Row],[area]]="vizag",Table1[[#This Row],[income]],0)</f>
        <v>0</v>
      </c>
      <c r="BU172" s="2"/>
      <c r="BV172" s="7">
        <f ca="1">IF(Table1[[#This Row],[felid of work]]="teaching",Table1[[#This Row],[income]],0)</f>
        <v>0</v>
      </c>
      <c r="BW172" s="2">
        <f ca="1">IF(Table1[[#This Row],[felid of work]]="construction",Table1[[#This Row],[income]],0)</f>
        <v>0</v>
      </c>
      <c r="BX172" s="2">
        <f ca="1">IF(Table1[[#This Row],[felid of work]]="general work",Table1[[#This Row],[income]],0)</f>
        <v>0</v>
      </c>
      <c r="BY172" s="2">
        <f ca="1">IF(Table1[[#This Row],[felid of work]]="health",Table1[[#This Row],[income]],0)</f>
        <v>0</v>
      </c>
      <c r="BZ172" s="2">
        <f ca="1">IF(Table1[[#This Row],[felid of work]]="agriculture",Table1[[#This Row],[income]],0)</f>
        <v>968275</v>
      </c>
      <c r="CA172" s="8">
        <f ca="1">IF(Table1[[#This Row],[felid of work]]="it",Table1[[#This Row],[income]],0)</f>
        <v>0</v>
      </c>
      <c r="CB172" s="2"/>
      <c r="CC172" s="7">
        <f t="shared" ca="1" si="71"/>
        <v>1</v>
      </c>
      <c r="CD172" s="8"/>
      <c r="CE172" s="2"/>
      <c r="CF172" s="2">
        <f ca="1">IF(Table1[[#This Row],[net worth]]&gt;CG171,Table1[[#This Row],[age]],0)</f>
        <v>44</v>
      </c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4:98">
      <c r="D173">
        <f t="shared" ca="1" si="55"/>
        <v>1</v>
      </c>
      <c r="E173" t="str">
        <f t="shared" ca="1" si="56"/>
        <v>men</v>
      </c>
      <c r="F173">
        <f t="shared" ca="1" si="57"/>
        <v>38</v>
      </c>
      <c r="G173">
        <f t="shared" ca="1" si="58"/>
        <v>2</v>
      </c>
      <c r="H173" t="str">
        <f t="shared" ca="1" si="59"/>
        <v>construction</v>
      </c>
      <c r="I173">
        <f t="shared" ca="1" si="60"/>
        <v>4</v>
      </c>
      <c r="J173" t="str">
        <f t="shared" ca="1" si="61"/>
        <v>techincal</v>
      </c>
      <c r="K173">
        <f t="shared" ca="1" si="62"/>
        <v>4</v>
      </c>
      <c r="L173">
        <f t="shared" ca="1" si="63"/>
        <v>1</v>
      </c>
      <c r="M173">
        <f t="shared" ca="1" si="64"/>
        <v>722692</v>
      </c>
      <c r="N173">
        <f t="shared" ca="1" si="65"/>
        <v>11</v>
      </c>
      <c r="O173" t="str">
        <f t="shared" ca="1" si="66"/>
        <v>america</v>
      </c>
      <c r="P173">
        <f t="shared" ca="1" si="72"/>
        <v>4336152</v>
      </c>
      <c r="Q173">
        <f t="shared" ca="1" si="67"/>
        <v>2232757.9438359183</v>
      </c>
      <c r="R173">
        <f t="shared" ca="1" si="73"/>
        <v>131864.47497694963</v>
      </c>
      <c r="S173">
        <f t="shared" ca="1" si="68"/>
        <v>125612</v>
      </c>
      <c r="T173">
        <f t="shared" ca="1" si="74"/>
        <v>928868.85518701514</v>
      </c>
      <c r="U173">
        <f t="shared" ca="1" si="75"/>
        <v>70211.743691546464</v>
      </c>
      <c r="V173">
        <f t="shared" ca="1" si="76"/>
        <v>4538228.2186684962</v>
      </c>
      <c r="W173">
        <f t="shared" ca="1" si="77"/>
        <v>2490234.4188128682</v>
      </c>
      <c r="X173">
        <f t="shared" ca="1" si="78"/>
        <v>2047993.7998556281</v>
      </c>
      <c r="Y173" s="2"/>
      <c r="Z173" s="7">
        <f ca="1">IF(Table1[[#This Row],[gender]]="men",1,0)</f>
        <v>1</v>
      </c>
      <c r="AA173" s="2">
        <f ca="1">IF(Table1[[#This Row],[gender]]="women",1,0)</f>
        <v>0</v>
      </c>
      <c r="AB173" s="2"/>
      <c r="AC173" s="2"/>
      <c r="AD173" s="8"/>
      <c r="AF173" s="7">
        <f ca="1">IF(Table1[[#This Row],[felid of work]]= "teaching",1,0)</f>
        <v>0</v>
      </c>
      <c r="AG173" s="2">
        <f ca="1">IF(Table1[[#This Row],[felid of work]]="agriculture",1,0)</f>
        <v>0</v>
      </c>
      <c r="AH173" s="12">
        <f ca="1">IF(Table1[[#This Row],[felid of work]]="general work",1,0)</f>
        <v>0</v>
      </c>
      <c r="AI173" s="12">
        <f ca="1">IF(Table1[[#This Row],[felid of work]]="construction",1,0)</f>
        <v>1</v>
      </c>
      <c r="AJ173" s="2">
        <f ca="1">IF(Table1[[#This Row],[felid of work]]="health",1,0)</f>
        <v>0</v>
      </c>
      <c r="AK173" s="2"/>
      <c r="AL173" s="2"/>
      <c r="AM173" s="2"/>
      <c r="AN173" s="2"/>
      <c r="AO173" s="2">
        <f ca="1">IF(Table1[[#This Row],[felid of work]]="it",1,0)</f>
        <v>0</v>
      </c>
      <c r="AP173" s="2"/>
      <c r="AQ173" s="2"/>
      <c r="AR173" s="2"/>
      <c r="AS173" s="2"/>
      <c r="AT173" s="2"/>
      <c r="AU173" s="2"/>
      <c r="AV173" s="8"/>
      <c r="AW173" s="2"/>
      <c r="AX173" s="21">
        <f t="shared" ca="1" si="69"/>
        <v>131864.47497694963</v>
      </c>
      <c r="AY173" s="2"/>
      <c r="AZ173" s="7">
        <f ca="1">IF(Table1[[#This Row],[value of the debts]]&gt;$BA$6,1,0)</f>
        <v>1</v>
      </c>
      <c r="BA173" s="2"/>
      <c r="BB173" s="2"/>
      <c r="BC173" s="8"/>
      <c r="BD173" s="24">
        <f ca="1">Table1[[#This Row],[mortage left]]/Table1[[#This Row],[value of house]]</f>
        <v>0.51491689955424036</v>
      </c>
      <c r="BE173" s="2">
        <f t="shared" ca="1" si="70"/>
        <v>0</v>
      </c>
      <c r="BF173" s="2"/>
      <c r="BG173" s="2"/>
      <c r="BH173" s="7">
        <f ca="1">IF(Table1[[#This Row],[area]]="america",Table1[[#This Row],[income]],0)</f>
        <v>722692</v>
      </c>
      <c r="BI173" s="2">
        <f ca="1">IF(Table1[[#This Row],[area]]="anathapur",Table1[[#This Row],[income]],0)</f>
        <v>0</v>
      </c>
      <c r="BJ173" s="2">
        <f ca="1">IF(Table1[[#This Row],[area]]="banglore",Table1[[#This Row],[income]],0)</f>
        <v>0</v>
      </c>
      <c r="BK173" s="2">
        <f ca="1">IF(Table1[[#This Row],[area]]="chennai",Table1[[#This Row],[income]],0)</f>
        <v>0</v>
      </c>
      <c r="BL173" s="2">
        <f ca="1">IF(Table1[[#This Row],[area]]="china",Table1[[#This Row],[income]],0)</f>
        <v>0</v>
      </c>
      <c r="BM173" s="2">
        <f ca="1">IF(Table1[[#This Row],[area]]="eluru",Table1[[#This Row],[income]],0)</f>
        <v>0</v>
      </c>
      <c r="BN173" s="2">
        <f ca="1">IF(Table1[[#This Row],[area]]="hanuman junction",Table1[[#This Row],[income]],0)</f>
        <v>0</v>
      </c>
      <c r="BO173" s="2">
        <f ca="1">IF(Table1[[#This Row],[area]]="hyderabad",Table1[[#This Row],[income]],0)</f>
        <v>0</v>
      </c>
      <c r="BP173" s="2">
        <f ca="1">IF(Table1[[#This Row],[area]]="japan",Table1[[#This Row],[income]],0)</f>
        <v>0</v>
      </c>
      <c r="BQ173" s="2">
        <f ca="1">IF(Table1[[#This Row],[area]]="srikakulam",Table1[[#This Row],[income]],0)</f>
        <v>0</v>
      </c>
      <c r="BR173" s="2">
        <f ca="1">IF(Table1[[#This Row],[area]]="tirupathi",Table1[[#This Row],[income]],0)</f>
        <v>0</v>
      </c>
      <c r="BS173" s="2">
        <f ca="1">IF(Table1[[#This Row],[area]]="vijayawada",Table1[[#This Row],[income]],0)</f>
        <v>0</v>
      </c>
      <c r="BT173" s="8">
        <f ca="1">IF(Table1[[#This Row],[area]]="vizag",Table1[[#This Row],[income]],0)</f>
        <v>0</v>
      </c>
      <c r="BU173" s="2"/>
      <c r="BV173" s="7">
        <f ca="1">IF(Table1[[#This Row],[felid of work]]="teaching",Table1[[#This Row],[income]],0)</f>
        <v>0</v>
      </c>
      <c r="BW173" s="2">
        <f ca="1">IF(Table1[[#This Row],[felid of work]]="construction",Table1[[#This Row],[income]],0)</f>
        <v>722692</v>
      </c>
      <c r="BX173" s="2">
        <f ca="1">IF(Table1[[#This Row],[felid of work]]="general work",Table1[[#This Row],[income]],0)</f>
        <v>0</v>
      </c>
      <c r="BY173" s="2">
        <f ca="1">IF(Table1[[#This Row],[felid of work]]="health",Table1[[#This Row],[income]],0)</f>
        <v>0</v>
      </c>
      <c r="BZ173" s="2">
        <f ca="1">IF(Table1[[#This Row],[felid of work]]="agriculture",Table1[[#This Row],[income]],0)</f>
        <v>0</v>
      </c>
      <c r="CA173" s="8">
        <f ca="1">IF(Table1[[#This Row],[felid of work]]="it",Table1[[#This Row],[income]],0)</f>
        <v>0</v>
      </c>
      <c r="CB173" s="2"/>
      <c r="CC173" s="7">
        <f t="shared" ca="1" si="71"/>
        <v>1</v>
      </c>
      <c r="CD173" s="8"/>
      <c r="CE173" s="2"/>
      <c r="CF173" s="2">
        <f ca="1">IF(Table1[[#This Row],[net worth]]&gt;CG172,Table1[[#This Row],[age]],0)</f>
        <v>38</v>
      </c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4:98">
      <c r="D174">
        <f t="shared" ca="1" si="55"/>
        <v>2</v>
      </c>
      <c r="E174" t="str">
        <f t="shared" ca="1" si="56"/>
        <v>women</v>
      </c>
      <c r="F174">
        <f t="shared" ca="1" si="57"/>
        <v>40</v>
      </c>
      <c r="G174">
        <f t="shared" ca="1" si="58"/>
        <v>2</v>
      </c>
      <c r="H174" t="str">
        <f t="shared" ca="1" si="59"/>
        <v>construction</v>
      </c>
      <c r="I174">
        <f t="shared" ca="1" si="60"/>
        <v>4</v>
      </c>
      <c r="J174" t="str">
        <f t="shared" ca="1" si="61"/>
        <v>techincal</v>
      </c>
      <c r="K174">
        <f t="shared" ca="1" si="62"/>
        <v>4</v>
      </c>
      <c r="L174">
        <f t="shared" ca="1" si="63"/>
        <v>1</v>
      </c>
      <c r="M174">
        <f t="shared" ca="1" si="64"/>
        <v>823885</v>
      </c>
      <c r="N174">
        <f t="shared" ca="1" si="65"/>
        <v>8</v>
      </c>
      <c r="O174" t="str">
        <f t="shared" ca="1" si="66"/>
        <v>banglore</v>
      </c>
      <c r="P174">
        <f t="shared" ca="1" si="72"/>
        <v>2471655</v>
      </c>
      <c r="Q174">
        <f t="shared" ca="1" si="67"/>
        <v>1678867.1576282582</v>
      </c>
      <c r="R174">
        <f t="shared" ca="1" si="73"/>
        <v>390989.34255710419</v>
      </c>
      <c r="S174">
        <f t="shared" ca="1" si="68"/>
        <v>312813</v>
      </c>
      <c r="T174">
        <f t="shared" ca="1" si="74"/>
        <v>1468396.2134350513</v>
      </c>
      <c r="U174">
        <f t="shared" ca="1" si="75"/>
        <v>445634.76696778036</v>
      </c>
      <c r="V174">
        <f t="shared" ca="1" si="76"/>
        <v>3308279.1095248847</v>
      </c>
      <c r="W174">
        <f t="shared" ca="1" si="77"/>
        <v>2382669.5001853625</v>
      </c>
      <c r="X174">
        <f t="shared" ca="1" si="78"/>
        <v>925609.6093395222</v>
      </c>
      <c r="Y174" s="2"/>
      <c r="Z174" s="7">
        <f ca="1">IF(Table1[[#This Row],[gender]]="men",1,0)</f>
        <v>0</v>
      </c>
      <c r="AA174" s="2">
        <f ca="1">IF(Table1[[#This Row],[gender]]="women",1,0)</f>
        <v>1</v>
      </c>
      <c r="AB174" s="2"/>
      <c r="AC174" s="2"/>
      <c r="AD174" s="8"/>
      <c r="AF174" s="7">
        <f ca="1">IF(Table1[[#This Row],[felid of work]]= "teaching",1,0)</f>
        <v>0</v>
      </c>
      <c r="AG174" s="2">
        <f ca="1">IF(Table1[[#This Row],[felid of work]]="agriculture",1,0)</f>
        <v>0</v>
      </c>
      <c r="AH174" s="12">
        <f ca="1">IF(Table1[[#This Row],[felid of work]]="general work",1,0)</f>
        <v>0</v>
      </c>
      <c r="AI174" s="12">
        <f ca="1">IF(Table1[[#This Row],[felid of work]]="construction",1,0)</f>
        <v>1</v>
      </c>
      <c r="AJ174" s="2">
        <f ca="1">IF(Table1[[#This Row],[felid of work]]="health",1,0)</f>
        <v>0</v>
      </c>
      <c r="AK174" s="2"/>
      <c r="AL174" s="2"/>
      <c r="AM174" s="2"/>
      <c r="AN174" s="2"/>
      <c r="AO174" s="2">
        <f ca="1">IF(Table1[[#This Row],[felid of work]]="it",1,0)</f>
        <v>0</v>
      </c>
      <c r="AP174" s="2"/>
      <c r="AQ174" s="2"/>
      <c r="AR174" s="2"/>
      <c r="AS174" s="2"/>
      <c r="AT174" s="2"/>
      <c r="AU174" s="2"/>
      <c r="AV174" s="8"/>
      <c r="AW174" s="2"/>
      <c r="AX174" s="21">
        <f t="shared" ca="1" si="69"/>
        <v>390989.34255710419</v>
      </c>
      <c r="AY174" s="2"/>
      <c r="AZ174" s="7">
        <f ca="1">IF(Table1[[#This Row],[value of the debts]]&gt;$BA$6,1,0)</f>
        <v>1</v>
      </c>
      <c r="BA174" s="2"/>
      <c r="BB174" s="2"/>
      <c r="BC174" s="8"/>
      <c r="BD174" s="24">
        <f ca="1">Table1[[#This Row],[mortage left]]/Table1[[#This Row],[value of house]]</f>
        <v>0.67924817890371358</v>
      </c>
      <c r="BE174" s="2">
        <f t="shared" ca="1" si="70"/>
        <v>0</v>
      </c>
      <c r="BF174" s="2"/>
      <c r="BG174" s="2"/>
      <c r="BH174" s="7">
        <f ca="1">IF(Table1[[#This Row],[area]]="america",Table1[[#This Row],[income]],0)</f>
        <v>0</v>
      </c>
      <c r="BI174" s="2">
        <f ca="1">IF(Table1[[#This Row],[area]]="anathapur",Table1[[#This Row],[income]],0)</f>
        <v>0</v>
      </c>
      <c r="BJ174" s="2">
        <f ca="1">IF(Table1[[#This Row],[area]]="banglore",Table1[[#This Row],[income]],0)</f>
        <v>823885</v>
      </c>
      <c r="BK174" s="2">
        <f ca="1">IF(Table1[[#This Row],[area]]="chennai",Table1[[#This Row],[income]],0)</f>
        <v>0</v>
      </c>
      <c r="BL174" s="2">
        <f ca="1">IF(Table1[[#This Row],[area]]="china",Table1[[#This Row],[income]],0)</f>
        <v>0</v>
      </c>
      <c r="BM174" s="2">
        <f ca="1">IF(Table1[[#This Row],[area]]="eluru",Table1[[#This Row],[income]],0)</f>
        <v>0</v>
      </c>
      <c r="BN174" s="2">
        <f ca="1">IF(Table1[[#This Row],[area]]="hanuman junction",Table1[[#This Row],[income]],0)</f>
        <v>0</v>
      </c>
      <c r="BO174" s="2">
        <f ca="1">IF(Table1[[#This Row],[area]]="hyderabad",Table1[[#This Row],[income]],0)</f>
        <v>0</v>
      </c>
      <c r="BP174" s="2">
        <f ca="1">IF(Table1[[#This Row],[area]]="japan",Table1[[#This Row],[income]],0)</f>
        <v>0</v>
      </c>
      <c r="BQ174" s="2">
        <f ca="1">IF(Table1[[#This Row],[area]]="srikakulam",Table1[[#This Row],[income]],0)</f>
        <v>0</v>
      </c>
      <c r="BR174" s="2">
        <f ca="1">IF(Table1[[#This Row],[area]]="tirupathi",Table1[[#This Row],[income]],0)</f>
        <v>0</v>
      </c>
      <c r="BS174" s="2">
        <f ca="1">IF(Table1[[#This Row],[area]]="vijayawada",Table1[[#This Row],[income]],0)</f>
        <v>0</v>
      </c>
      <c r="BT174" s="8">
        <f ca="1">IF(Table1[[#This Row],[area]]="vizag",Table1[[#This Row],[income]],0)</f>
        <v>0</v>
      </c>
      <c r="BU174" s="2"/>
      <c r="BV174" s="7">
        <f ca="1">IF(Table1[[#This Row],[felid of work]]="teaching",Table1[[#This Row],[income]],0)</f>
        <v>0</v>
      </c>
      <c r="BW174" s="2">
        <f ca="1">IF(Table1[[#This Row],[felid of work]]="construction",Table1[[#This Row],[income]],0)</f>
        <v>823885</v>
      </c>
      <c r="BX174" s="2">
        <f ca="1">IF(Table1[[#This Row],[felid of work]]="general work",Table1[[#This Row],[income]],0)</f>
        <v>0</v>
      </c>
      <c r="BY174" s="2">
        <f ca="1">IF(Table1[[#This Row],[felid of work]]="health",Table1[[#This Row],[income]],0)</f>
        <v>0</v>
      </c>
      <c r="BZ174" s="2">
        <f ca="1">IF(Table1[[#This Row],[felid of work]]="agriculture",Table1[[#This Row],[income]],0)</f>
        <v>0</v>
      </c>
      <c r="CA174" s="8">
        <f ca="1">IF(Table1[[#This Row],[felid of work]]="it",Table1[[#This Row],[income]],0)</f>
        <v>0</v>
      </c>
      <c r="CB174" s="2"/>
      <c r="CC174" s="7">
        <f t="shared" ca="1" si="71"/>
        <v>1</v>
      </c>
      <c r="CD174" s="8"/>
      <c r="CE174" s="2"/>
      <c r="CF174" s="2">
        <f ca="1">IF(Table1[[#This Row],[net worth]]&gt;CG173,Table1[[#This Row],[age]],0)</f>
        <v>40</v>
      </c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4:98">
      <c r="D175">
        <f t="shared" ca="1" si="55"/>
        <v>1</v>
      </c>
      <c r="E175" t="str">
        <f t="shared" ca="1" si="56"/>
        <v>men</v>
      </c>
      <c r="F175">
        <f t="shared" ca="1" si="57"/>
        <v>34</v>
      </c>
      <c r="G175">
        <f t="shared" ca="1" si="58"/>
        <v>3</v>
      </c>
      <c r="H175" t="str">
        <f t="shared" ca="1" si="59"/>
        <v>teaching</v>
      </c>
      <c r="I175">
        <f t="shared" ca="1" si="60"/>
        <v>2</v>
      </c>
      <c r="J175" t="str">
        <f t="shared" ca="1" si="61"/>
        <v>college</v>
      </c>
      <c r="K175">
        <f t="shared" ca="1" si="62"/>
        <v>1</v>
      </c>
      <c r="L175">
        <f t="shared" ca="1" si="63"/>
        <v>1</v>
      </c>
      <c r="M175">
        <f t="shared" ca="1" si="64"/>
        <v>450165</v>
      </c>
      <c r="N175">
        <f t="shared" ca="1" si="65"/>
        <v>7</v>
      </c>
      <c r="O175" t="str">
        <f t="shared" ca="1" si="66"/>
        <v>anathapur</v>
      </c>
      <c r="P175">
        <f t="shared" ca="1" si="72"/>
        <v>1350495</v>
      </c>
      <c r="Q175">
        <f t="shared" ca="1" si="67"/>
        <v>826773.78983970161</v>
      </c>
      <c r="R175">
        <f t="shared" ca="1" si="73"/>
        <v>414659.74306746048</v>
      </c>
      <c r="S175">
        <f t="shared" ca="1" si="68"/>
        <v>9900</v>
      </c>
      <c r="T175">
        <f t="shared" ca="1" si="74"/>
        <v>2375.9842856093628</v>
      </c>
      <c r="U175">
        <f t="shared" ca="1" si="75"/>
        <v>195486.599095627</v>
      </c>
      <c r="V175">
        <f t="shared" ca="1" si="76"/>
        <v>1960641.3421630876</v>
      </c>
      <c r="W175">
        <f t="shared" ca="1" si="77"/>
        <v>1251333.5329071621</v>
      </c>
      <c r="X175">
        <f t="shared" ca="1" si="78"/>
        <v>709307.80925592547</v>
      </c>
      <c r="Y175" s="2"/>
      <c r="Z175" s="7">
        <f ca="1">IF(Table1[[#This Row],[gender]]="men",1,0)</f>
        <v>1</v>
      </c>
      <c r="AA175" s="2">
        <f ca="1">IF(Table1[[#This Row],[gender]]="women",1,0)</f>
        <v>0</v>
      </c>
      <c r="AB175" s="2"/>
      <c r="AC175" s="2"/>
      <c r="AD175" s="8"/>
      <c r="AF175" s="7">
        <f ca="1">IF(Table1[[#This Row],[felid of work]]= "teaching",1,0)</f>
        <v>1</v>
      </c>
      <c r="AG175" s="2">
        <f ca="1">IF(Table1[[#This Row],[felid of work]]="agriculture",1,0)</f>
        <v>0</v>
      </c>
      <c r="AH175" s="12">
        <f ca="1">IF(Table1[[#This Row],[felid of work]]="general work",1,0)</f>
        <v>0</v>
      </c>
      <c r="AI175" s="12">
        <f ca="1">IF(Table1[[#This Row],[felid of work]]="construction",1,0)</f>
        <v>0</v>
      </c>
      <c r="AJ175" s="2">
        <f ca="1">IF(Table1[[#This Row],[felid of work]]="health",1,0)</f>
        <v>0</v>
      </c>
      <c r="AK175" s="2"/>
      <c r="AL175" s="2"/>
      <c r="AM175" s="2"/>
      <c r="AN175" s="2"/>
      <c r="AO175" s="2">
        <f ca="1">IF(Table1[[#This Row],[felid of work]]="it",1,0)</f>
        <v>0</v>
      </c>
      <c r="AP175" s="2"/>
      <c r="AQ175" s="2"/>
      <c r="AR175" s="2"/>
      <c r="AS175" s="2"/>
      <c r="AT175" s="2"/>
      <c r="AU175" s="2"/>
      <c r="AV175" s="8"/>
      <c r="AW175" s="2"/>
      <c r="AX175" s="21">
        <f t="shared" ca="1" si="69"/>
        <v>414659.74306746048</v>
      </c>
      <c r="AY175" s="2"/>
      <c r="AZ175" s="7">
        <f ca="1">IF(Table1[[#This Row],[value of the debts]]&gt;$BA$6,1,0)</f>
        <v>1</v>
      </c>
      <c r="BA175" s="2"/>
      <c r="BB175" s="2"/>
      <c r="BC175" s="8"/>
      <c r="BD175" s="24">
        <f ca="1">Table1[[#This Row],[mortage left]]/Table1[[#This Row],[value of house]]</f>
        <v>0.61220055597369971</v>
      </c>
      <c r="BE175" s="2">
        <f t="shared" ca="1" si="70"/>
        <v>0</v>
      </c>
      <c r="BF175" s="2"/>
      <c r="BG175" s="2"/>
      <c r="BH175" s="7">
        <f ca="1">IF(Table1[[#This Row],[area]]="america",Table1[[#This Row],[income]],0)</f>
        <v>0</v>
      </c>
      <c r="BI175" s="2">
        <f ca="1">IF(Table1[[#This Row],[area]]="anathapur",Table1[[#This Row],[income]],0)</f>
        <v>450165</v>
      </c>
      <c r="BJ175" s="2">
        <f ca="1">IF(Table1[[#This Row],[area]]="banglore",Table1[[#This Row],[income]],0)</f>
        <v>0</v>
      </c>
      <c r="BK175" s="2">
        <f ca="1">IF(Table1[[#This Row],[area]]="chennai",Table1[[#This Row],[income]],0)</f>
        <v>0</v>
      </c>
      <c r="BL175" s="2">
        <f ca="1">IF(Table1[[#This Row],[area]]="china",Table1[[#This Row],[income]],0)</f>
        <v>0</v>
      </c>
      <c r="BM175" s="2">
        <f ca="1">IF(Table1[[#This Row],[area]]="eluru",Table1[[#This Row],[income]],0)</f>
        <v>0</v>
      </c>
      <c r="BN175" s="2">
        <f ca="1">IF(Table1[[#This Row],[area]]="hanuman junction",Table1[[#This Row],[income]],0)</f>
        <v>0</v>
      </c>
      <c r="BO175" s="2">
        <f ca="1">IF(Table1[[#This Row],[area]]="hyderabad",Table1[[#This Row],[income]],0)</f>
        <v>0</v>
      </c>
      <c r="BP175" s="2">
        <f ca="1">IF(Table1[[#This Row],[area]]="japan",Table1[[#This Row],[income]],0)</f>
        <v>0</v>
      </c>
      <c r="BQ175" s="2">
        <f ca="1">IF(Table1[[#This Row],[area]]="srikakulam",Table1[[#This Row],[income]],0)</f>
        <v>0</v>
      </c>
      <c r="BR175" s="2">
        <f ca="1">IF(Table1[[#This Row],[area]]="tirupathi",Table1[[#This Row],[income]],0)</f>
        <v>0</v>
      </c>
      <c r="BS175" s="2">
        <f ca="1">IF(Table1[[#This Row],[area]]="vijayawada",Table1[[#This Row],[income]],0)</f>
        <v>0</v>
      </c>
      <c r="BT175" s="8">
        <f ca="1">IF(Table1[[#This Row],[area]]="vizag",Table1[[#This Row],[income]],0)</f>
        <v>0</v>
      </c>
      <c r="BU175" s="2"/>
      <c r="BV175" s="7">
        <f ca="1">IF(Table1[[#This Row],[felid of work]]="teaching",Table1[[#This Row],[income]],0)</f>
        <v>450165</v>
      </c>
      <c r="BW175" s="2">
        <f ca="1">IF(Table1[[#This Row],[felid of work]]="construction",Table1[[#This Row],[income]],0)</f>
        <v>0</v>
      </c>
      <c r="BX175" s="2">
        <f ca="1">IF(Table1[[#This Row],[felid of work]]="general work",Table1[[#This Row],[income]],0)</f>
        <v>0</v>
      </c>
      <c r="BY175" s="2">
        <f ca="1">IF(Table1[[#This Row],[felid of work]]="health",Table1[[#This Row],[income]],0)</f>
        <v>0</v>
      </c>
      <c r="BZ175" s="2">
        <f ca="1">IF(Table1[[#This Row],[felid of work]]="agriculture",Table1[[#This Row],[income]],0)</f>
        <v>0</v>
      </c>
      <c r="CA175" s="8">
        <f ca="1">IF(Table1[[#This Row],[felid of work]]="it",Table1[[#This Row],[income]],0)</f>
        <v>0</v>
      </c>
      <c r="CB175" s="2"/>
      <c r="CC175" s="7">
        <f t="shared" ca="1" si="71"/>
        <v>1</v>
      </c>
      <c r="CD175" s="8"/>
      <c r="CE175" s="2"/>
      <c r="CF175" s="2">
        <f ca="1">IF(Table1[[#This Row],[net worth]]&gt;CG174,Table1[[#This Row],[age]],0)</f>
        <v>34</v>
      </c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4:98">
      <c r="D176">
        <f t="shared" ca="1" si="55"/>
        <v>2</v>
      </c>
      <c r="E176" t="str">
        <f t="shared" ca="1" si="56"/>
        <v>women</v>
      </c>
      <c r="F176">
        <f t="shared" ca="1" si="57"/>
        <v>30</v>
      </c>
      <c r="G176">
        <f t="shared" ca="1" si="58"/>
        <v>1</v>
      </c>
      <c r="H176" t="str">
        <f t="shared" ca="1" si="59"/>
        <v>health</v>
      </c>
      <c r="I176">
        <f t="shared" ca="1" si="60"/>
        <v>3</v>
      </c>
      <c r="J176" t="str">
        <f t="shared" ca="1" si="61"/>
        <v>university</v>
      </c>
      <c r="K176">
        <f t="shared" ca="1" si="62"/>
        <v>3</v>
      </c>
      <c r="L176">
        <f t="shared" ca="1" si="63"/>
        <v>2</v>
      </c>
      <c r="M176">
        <f t="shared" ca="1" si="64"/>
        <v>578854</v>
      </c>
      <c r="N176">
        <f t="shared" ca="1" si="65"/>
        <v>9</v>
      </c>
      <c r="O176" t="str">
        <f t="shared" ca="1" si="66"/>
        <v>chennai</v>
      </c>
      <c r="P176">
        <f t="shared" ca="1" si="72"/>
        <v>1736562</v>
      </c>
      <c r="Q176">
        <f t="shared" ca="1" si="67"/>
        <v>521217.05058148131</v>
      </c>
      <c r="R176">
        <f t="shared" ca="1" si="73"/>
        <v>873726.34936973674</v>
      </c>
      <c r="S176">
        <f t="shared" ca="1" si="68"/>
        <v>289578</v>
      </c>
      <c r="T176">
        <f t="shared" ca="1" si="74"/>
        <v>261298.25383562548</v>
      </c>
      <c r="U176">
        <f t="shared" ca="1" si="75"/>
        <v>472273.07009423524</v>
      </c>
      <c r="V176">
        <f t="shared" ca="1" si="76"/>
        <v>3082561.4194639721</v>
      </c>
      <c r="W176">
        <f t="shared" ca="1" si="77"/>
        <v>1684521.3999512182</v>
      </c>
      <c r="X176">
        <f t="shared" ca="1" si="78"/>
        <v>1398040.0195127539</v>
      </c>
      <c r="Y176" s="2"/>
      <c r="Z176" s="7">
        <f ca="1">IF(Table1[[#This Row],[gender]]="men",1,0)</f>
        <v>0</v>
      </c>
      <c r="AA176" s="2">
        <f ca="1">IF(Table1[[#This Row],[gender]]="women",1,0)</f>
        <v>1</v>
      </c>
      <c r="AB176" s="2"/>
      <c r="AC176" s="2"/>
      <c r="AD176" s="8"/>
      <c r="AF176" s="7">
        <f ca="1">IF(Table1[[#This Row],[felid of work]]= "teaching",1,0)</f>
        <v>0</v>
      </c>
      <c r="AG176" s="2">
        <f ca="1">IF(Table1[[#This Row],[felid of work]]="agriculture",1,0)</f>
        <v>0</v>
      </c>
      <c r="AH176" s="12">
        <f ca="1">IF(Table1[[#This Row],[felid of work]]="general work",1,0)</f>
        <v>0</v>
      </c>
      <c r="AI176" s="12">
        <f ca="1">IF(Table1[[#This Row],[felid of work]]="construction",1,0)</f>
        <v>0</v>
      </c>
      <c r="AJ176" s="2">
        <f ca="1">IF(Table1[[#This Row],[felid of work]]="health",1,0)</f>
        <v>1</v>
      </c>
      <c r="AK176" s="2"/>
      <c r="AL176" s="2"/>
      <c r="AM176" s="2"/>
      <c r="AN176" s="2"/>
      <c r="AO176" s="2">
        <f ca="1">IF(Table1[[#This Row],[felid of work]]="it",1,0)</f>
        <v>0</v>
      </c>
      <c r="AP176" s="2"/>
      <c r="AQ176" s="2"/>
      <c r="AR176" s="2"/>
      <c r="AS176" s="2"/>
      <c r="AT176" s="2"/>
      <c r="AU176" s="2"/>
      <c r="AV176" s="8"/>
      <c r="AW176" s="2"/>
      <c r="AX176" s="21">
        <f t="shared" ca="1" si="69"/>
        <v>436863.17468486837</v>
      </c>
      <c r="AY176" s="2"/>
      <c r="AZ176" s="7">
        <f ca="1">IF(Table1[[#This Row],[value of the debts]]&gt;$BA$6,1,0)</f>
        <v>1</v>
      </c>
      <c r="BA176" s="2"/>
      <c r="BB176" s="2"/>
      <c r="BC176" s="8"/>
      <c r="BD176" s="24">
        <f ca="1">Table1[[#This Row],[mortage left]]/Table1[[#This Row],[value of house]]</f>
        <v>0.30014307037783927</v>
      </c>
      <c r="BE176" s="2">
        <f t="shared" ca="1" si="70"/>
        <v>0</v>
      </c>
      <c r="BF176" s="2"/>
      <c r="BG176" s="2"/>
      <c r="BH176" s="7">
        <f ca="1">IF(Table1[[#This Row],[area]]="america",Table1[[#This Row],[income]],0)</f>
        <v>0</v>
      </c>
      <c r="BI176" s="2">
        <f ca="1">IF(Table1[[#This Row],[area]]="anathapur",Table1[[#This Row],[income]],0)</f>
        <v>0</v>
      </c>
      <c r="BJ176" s="2">
        <f ca="1">IF(Table1[[#This Row],[area]]="banglore",Table1[[#This Row],[income]],0)</f>
        <v>0</v>
      </c>
      <c r="BK176" s="2">
        <f ca="1">IF(Table1[[#This Row],[area]]="chennai",Table1[[#This Row],[income]],0)</f>
        <v>578854</v>
      </c>
      <c r="BL176" s="2">
        <f ca="1">IF(Table1[[#This Row],[area]]="china",Table1[[#This Row],[income]],0)</f>
        <v>0</v>
      </c>
      <c r="BM176" s="2">
        <f ca="1">IF(Table1[[#This Row],[area]]="eluru",Table1[[#This Row],[income]],0)</f>
        <v>0</v>
      </c>
      <c r="BN176" s="2">
        <f ca="1">IF(Table1[[#This Row],[area]]="hanuman junction",Table1[[#This Row],[income]],0)</f>
        <v>0</v>
      </c>
      <c r="BO176" s="2">
        <f ca="1">IF(Table1[[#This Row],[area]]="hyderabad",Table1[[#This Row],[income]],0)</f>
        <v>0</v>
      </c>
      <c r="BP176" s="2">
        <f ca="1">IF(Table1[[#This Row],[area]]="japan",Table1[[#This Row],[income]],0)</f>
        <v>0</v>
      </c>
      <c r="BQ176" s="2">
        <f ca="1">IF(Table1[[#This Row],[area]]="srikakulam",Table1[[#This Row],[income]],0)</f>
        <v>0</v>
      </c>
      <c r="BR176" s="2">
        <f ca="1">IF(Table1[[#This Row],[area]]="tirupathi",Table1[[#This Row],[income]],0)</f>
        <v>0</v>
      </c>
      <c r="BS176" s="2">
        <f ca="1">IF(Table1[[#This Row],[area]]="vijayawada",Table1[[#This Row],[income]],0)</f>
        <v>0</v>
      </c>
      <c r="BT176" s="8">
        <f ca="1">IF(Table1[[#This Row],[area]]="vizag",Table1[[#This Row],[income]],0)</f>
        <v>0</v>
      </c>
      <c r="BU176" s="2"/>
      <c r="BV176" s="7">
        <f ca="1">IF(Table1[[#This Row],[felid of work]]="teaching",Table1[[#This Row],[income]],0)</f>
        <v>0</v>
      </c>
      <c r="BW176" s="2">
        <f ca="1">IF(Table1[[#This Row],[felid of work]]="construction",Table1[[#This Row],[income]],0)</f>
        <v>0</v>
      </c>
      <c r="BX176" s="2">
        <f ca="1">IF(Table1[[#This Row],[felid of work]]="general work",Table1[[#This Row],[income]],0)</f>
        <v>0</v>
      </c>
      <c r="BY176" s="2">
        <f ca="1">IF(Table1[[#This Row],[felid of work]]="health",Table1[[#This Row],[income]],0)</f>
        <v>578854</v>
      </c>
      <c r="BZ176" s="2">
        <f ca="1">IF(Table1[[#This Row],[felid of work]]="agriculture",Table1[[#This Row],[income]],0)</f>
        <v>0</v>
      </c>
      <c r="CA176" s="8">
        <f ca="1">IF(Table1[[#This Row],[felid of work]]="it",Table1[[#This Row],[income]],0)</f>
        <v>0</v>
      </c>
      <c r="CB176" s="2"/>
      <c r="CC176" s="7">
        <f t="shared" ca="1" si="71"/>
        <v>1</v>
      </c>
      <c r="CD176" s="8"/>
      <c r="CE176" s="2"/>
      <c r="CF176" s="2">
        <f ca="1">IF(Table1[[#This Row],[net worth]]&gt;CG175,Table1[[#This Row],[age]],0)</f>
        <v>30</v>
      </c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4:98">
      <c r="D177">
        <f t="shared" ca="1" si="55"/>
        <v>1</v>
      </c>
      <c r="E177" t="str">
        <f t="shared" ca="1" si="56"/>
        <v>men</v>
      </c>
      <c r="F177">
        <f t="shared" ca="1" si="57"/>
        <v>38</v>
      </c>
      <c r="G177">
        <f t="shared" ca="1" si="58"/>
        <v>6</v>
      </c>
      <c r="H177" t="str">
        <f t="shared" ca="1" si="59"/>
        <v>agriculture</v>
      </c>
      <c r="I177">
        <f t="shared" ca="1" si="60"/>
        <v>6</v>
      </c>
      <c r="J177" t="str">
        <f t="shared" ca="1" si="61"/>
        <v>other</v>
      </c>
      <c r="K177">
        <f t="shared" ca="1" si="62"/>
        <v>4</v>
      </c>
      <c r="L177">
        <f t="shared" ca="1" si="63"/>
        <v>1</v>
      </c>
      <c r="M177">
        <f t="shared" ca="1" si="64"/>
        <v>440017</v>
      </c>
      <c r="N177">
        <f t="shared" ca="1" si="65"/>
        <v>11</v>
      </c>
      <c r="O177" t="str">
        <f t="shared" ca="1" si="66"/>
        <v>america</v>
      </c>
      <c r="P177">
        <f t="shared" ca="1" si="72"/>
        <v>2200085</v>
      </c>
      <c r="Q177">
        <f t="shared" ca="1" si="67"/>
        <v>1348996.6409158099</v>
      </c>
      <c r="R177">
        <f t="shared" ca="1" si="73"/>
        <v>202284.48441246329</v>
      </c>
      <c r="S177">
        <f t="shared" ca="1" si="68"/>
        <v>183405</v>
      </c>
      <c r="T177">
        <f t="shared" ca="1" si="74"/>
        <v>280128.45492755371</v>
      </c>
      <c r="U177">
        <f t="shared" ca="1" si="75"/>
        <v>379878.37362642935</v>
      </c>
      <c r="V177">
        <f t="shared" ca="1" si="76"/>
        <v>2782247.858038893</v>
      </c>
      <c r="W177">
        <f t="shared" ca="1" si="77"/>
        <v>1734686.1253282733</v>
      </c>
      <c r="X177">
        <f t="shared" ca="1" si="78"/>
        <v>1047561.7327106197</v>
      </c>
      <c r="Y177" s="2"/>
      <c r="Z177" s="7">
        <f ca="1">IF(Table1[[#This Row],[gender]]="men",1,0)</f>
        <v>1</v>
      </c>
      <c r="AA177" s="2">
        <f ca="1">IF(Table1[[#This Row],[gender]]="women",1,0)</f>
        <v>0</v>
      </c>
      <c r="AB177" s="2"/>
      <c r="AC177" s="2"/>
      <c r="AD177" s="8"/>
      <c r="AF177" s="7">
        <f ca="1">IF(Table1[[#This Row],[felid of work]]= "teaching",1,0)</f>
        <v>0</v>
      </c>
      <c r="AG177" s="2">
        <f ca="1">IF(Table1[[#This Row],[felid of work]]="agriculture",1,0)</f>
        <v>1</v>
      </c>
      <c r="AH177" s="12">
        <f ca="1">IF(Table1[[#This Row],[felid of work]]="general work",1,0)</f>
        <v>0</v>
      </c>
      <c r="AI177" s="12">
        <f ca="1">IF(Table1[[#This Row],[felid of work]]="construction",1,0)</f>
        <v>0</v>
      </c>
      <c r="AJ177" s="2">
        <f ca="1">IF(Table1[[#This Row],[felid of work]]="health",1,0)</f>
        <v>0</v>
      </c>
      <c r="AK177" s="2"/>
      <c r="AL177" s="2"/>
      <c r="AM177" s="2"/>
      <c r="AN177" s="2"/>
      <c r="AO177" s="2">
        <f ca="1">IF(Table1[[#This Row],[felid of work]]="it",1,0)</f>
        <v>0</v>
      </c>
      <c r="AP177" s="2"/>
      <c r="AQ177" s="2"/>
      <c r="AR177" s="2"/>
      <c r="AS177" s="2"/>
      <c r="AT177" s="2"/>
      <c r="AU177" s="2"/>
      <c r="AV177" s="8"/>
      <c r="AW177" s="2"/>
      <c r="AX177" s="21">
        <f t="shared" ca="1" si="69"/>
        <v>202284.48441246329</v>
      </c>
      <c r="AY177" s="2"/>
      <c r="AZ177" s="7">
        <f ca="1">IF(Table1[[#This Row],[value of the debts]]&gt;$BA$6,1,0)</f>
        <v>1</v>
      </c>
      <c r="BA177" s="2"/>
      <c r="BB177" s="2"/>
      <c r="BC177" s="8"/>
      <c r="BD177" s="24">
        <f ca="1">Table1[[#This Row],[mortage left]]/Table1[[#This Row],[value of house]]</f>
        <v>0.61315660118395876</v>
      </c>
      <c r="BE177" s="2">
        <f t="shared" ca="1" si="70"/>
        <v>0</v>
      </c>
      <c r="BF177" s="2"/>
      <c r="BG177" s="2"/>
      <c r="BH177" s="7">
        <f ca="1">IF(Table1[[#This Row],[area]]="america",Table1[[#This Row],[income]],0)</f>
        <v>440017</v>
      </c>
      <c r="BI177" s="2">
        <f ca="1">IF(Table1[[#This Row],[area]]="anathapur",Table1[[#This Row],[income]],0)</f>
        <v>0</v>
      </c>
      <c r="BJ177" s="2">
        <f ca="1">IF(Table1[[#This Row],[area]]="banglore",Table1[[#This Row],[income]],0)</f>
        <v>0</v>
      </c>
      <c r="BK177" s="2">
        <f ca="1">IF(Table1[[#This Row],[area]]="chennai",Table1[[#This Row],[income]],0)</f>
        <v>0</v>
      </c>
      <c r="BL177" s="2">
        <f ca="1">IF(Table1[[#This Row],[area]]="china",Table1[[#This Row],[income]],0)</f>
        <v>0</v>
      </c>
      <c r="BM177" s="2">
        <f ca="1">IF(Table1[[#This Row],[area]]="eluru",Table1[[#This Row],[income]],0)</f>
        <v>0</v>
      </c>
      <c r="BN177" s="2">
        <f ca="1">IF(Table1[[#This Row],[area]]="hanuman junction",Table1[[#This Row],[income]],0)</f>
        <v>0</v>
      </c>
      <c r="BO177" s="2">
        <f ca="1">IF(Table1[[#This Row],[area]]="hyderabad",Table1[[#This Row],[income]],0)</f>
        <v>0</v>
      </c>
      <c r="BP177" s="2">
        <f ca="1">IF(Table1[[#This Row],[area]]="japan",Table1[[#This Row],[income]],0)</f>
        <v>0</v>
      </c>
      <c r="BQ177" s="2">
        <f ca="1">IF(Table1[[#This Row],[area]]="srikakulam",Table1[[#This Row],[income]],0)</f>
        <v>0</v>
      </c>
      <c r="BR177" s="2">
        <f ca="1">IF(Table1[[#This Row],[area]]="tirupathi",Table1[[#This Row],[income]],0)</f>
        <v>0</v>
      </c>
      <c r="BS177" s="2">
        <f ca="1">IF(Table1[[#This Row],[area]]="vijayawada",Table1[[#This Row],[income]],0)</f>
        <v>0</v>
      </c>
      <c r="BT177" s="8">
        <f ca="1">IF(Table1[[#This Row],[area]]="vizag",Table1[[#This Row],[income]],0)</f>
        <v>0</v>
      </c>
      <c r="BU177" s="2"/>
      <c r="BV177" s="7">
        <f ca="1">IF(Table1[[#This Row],[felid of work]]="teaching",Table1[[#This Row],[income]],0)</f>
        <v>0</v>
      </c>
      <c r="BW177" s="2">
        <f ca="1">IF(Table1[[#This Row],[felid of work]]="construction",Table1[[#This Row],[income]],0)</f>
        <v>0</v>
      </c>
      <c r="BX177" s="2">
        <f ca="1">IF(Table1[[#This Row],[felid of work]]="general work",Table1[[#This Row],[income]],0)</f>
        <v>0</v>
      </c>
      <c r="BY177" s="2">
        <f ca="1">IF(Table1[[#This Row],[felid of work]]="health",Table1[[#This Row],[income]],0)</f>
        <v>0</v>
      </c>
      <c r="BZ177" s="2">
        <f ca="1">IF(Table1[[#This Row],[felid of work]]="agriculture",Table1[[#This Row],[income]],0)</f>
        <v>440017</v>
      </c>
      <c r="CA177" s="8">
        <f ca="1">IF(Table1[[#This Row],[felid of work]]="it",Table1[[#This Row],[income]],0)</f>
        <v>0</v>
      </c>
      <c r="CB177" s="2"/>
      <c r="CC177" s="7">
        <f t="shared" ca="1" si="71"/>
        <v>1</v>
      </c>
      <c r="CD177" s="8"/>
      <c r="CE177" s="2"/>
      <c r="CF177" s="2">
        <f ca="1">IF(Table1[[#This Row],[net worth]]&gt;CG176,Table1[[#This Row],[age]],0)</f>
        <v>38</v>
      </c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4:98">
      <c r="D178">
        <f t="shared" ca="1" si="55"/>
        <v>2</v>
      </c>
      <c r="E178" t="str">
        <f t="shared" ca="1" si="56"/>
        <v>women</v>
      </c>
      <c r="F178">
        <f t="shared" ca="1" si="57"/>
        <v>32</v>
      </c>
      <c r="G178">
        <f t="shared" ca="1" si="58"/>
        <v>6</v>
      </c>
      <c r="H178" t="str">
        <f t="shared" ca="1" si="59"/>
        <v>agriculture</v>
      </c>
      <c r="I178">
        <f t="shared" ca="1" si="60"/>
        <v>4</v>
      </c>
      <c r="J178" t="str">
        <f t="shared" ca="1" si="61"/>
        <v>techincal</v>
      </c>
      <c r="K178">
        <f t="shared" ca="1" si="62"/>
        <v>3</v>
      </c>
      <c r="L178">
        <f t="shared" ca="1" si="63"/>
        <v>1</v>
      </c>
      <c r="M178">
        <f t="shared" ca="1" si="64"/>
        <v>641387</v>
      </c>
      <c r="N178">
        <f t="shared" ca="1" si="65"/>
        <v>3</v>
      </c>
      <c r="O178" t="str">
        <f t="shared" ca="1" si="66"/>
        <v>hanuman junction</v>
      </c>
      <c r="P178">
        <f t="shared" ca="1" si="72"/>
        <v>1924161</v>
      </c>
      <c r="Q178">
        <f t="shared" ca="1" si="67"/>
        <v>914492.09623683698</v>
      </c>
      <c r="R178">
        <f t="shared" ca="1" si="73"/>
        <v>242038.99428874857</v>
      </c>
      <c r="S178">
        <f t="shared" ca="1" si="68"/>
        <v>190479</v>
      </c>
      <c r="T178">
        <f t="shared" ca="1" si="74"/>
        <v>1044497.5806106465</v>
      </c>
      <c r="U178">
        <f t="shared" ca="1" si="75"/>
        <v>157487.30237346853</v>
      </c>
      <c r="V178">
        <f t="shared" ca="1" si="76"/>
        <v>2323687.296662217</v>
      </c>
      <c r="W178">
        <f t="shared" ca="1" si="77"/>
        <v>1347010.0905255855</v>
      </c>
      <c r="X178">
        <f t="shared" ca="1" si="78"/>
        <v>976677.20613663155</v>
      </c>
      <c r="Y178" s="2"/>
      <c r="Z178" s="7">
        <f ca="1">IF(Table1[[#This Row],[gender]]="men",1,0)</f>
        <v>0</v>
      </c>
      <c r="AA178" s="2">
        <f ca="1">IF(Table1[[#This Row],[gender]]="women",1,0)</f>
        <v>1</v>
      </c>
      <c r="AB178" s="2"/>
      <c r="AC178" s="2"/>
      <c r="AD178" s="8"/>
      <c r="AF178" s="7">
        <f ca="1">IF(Table1[[#This Row],[felid of work]]= "teaching",1,0)</f>
        <v>0</v>
      </c>
      <c r="AG178" s="2">
        <f ca="1">IF(Table1[[#This Row],[felid of work]]="agriculture",1,0)</f>
        <v>1</v>
      </c>
      <c r="AH178" s="12">
        <f ca="1">IF(Table1[[#This Row],[felid of work]]="general work",1,0)</f>
        <v>0</v>
      </c>
      <c r="AI178" s="12">
        <f ca="1">IF(Table1[[#This Row],[felid of work]]="construction",1,0)</f>
        <v>0</v>
      </c>
      <c r="AJ178" s="2">
        <f ca="1">IF(Table1[[#This Row],[felid of work]]="health",1,0)</f>
        <v>0</v>
      </c>
      <c r="AK178" s="2"/>
      <c r="AL178" s="2"/>
      <c r="AM178" s="2"/>
      <c r="AN178" s="2"/>
      <c r="AO178" s="2">
        <f ca="1">IF(Table1[[#This Row],[felid of work]]="it",1,0)</f>
        <v>0</v>
      </c>
      <c r="AP178" s="2"/>
      <c r="AQ178" s="2"/>
      <c r="AR178" s="2"/>
      <c r="AS178" s="2"/>
      <c r="AT178" s="2"/>
      <c r="AU178" s="2"/>
      <c r="AV178" s="8"/>
      <c r="AW178" s="2"/>
      <c r="AX178" s="21">
        <f t="shared" ca="1" si="69"/>
        <v>242038.99428874857</v>
      </c>
      <c r="AY178" s="2"/>
      <c r="AZ178" s="7">
        <f ca="1">IF(Table1[[#This Row],[value of the debts]]&gt;$BA$6,1,0)</f>
        <v>1</v>
      </c>
      <c r="BA178" s="2"/>
      <c r="BB178" s="2"/>
      <c r="BC178" s="8"/>
      <c r="BD178" s="24">
        <f ca="1">Table1[[#This Row],[mortage left]]/Table1[[#This Row],[value of house]]</f>
        <v>0.47526797198198956</v>
      </c>
      <c r="BE178" s="2">
        <f t="shared" ca="1" si="70"/>
        <v>0</v>
      </c>
      <c r="BF178" s="2"/>
      <c r="BG178" s="2"/>
      <c r="BH178" s="7">
        <f ca="1">IF(Table1[[#This Row],[area]]="america",Table1[[#This Row],[income]],0)</f>
        <v>0</v>
      </c>
      <c r="BI178" s="2">
        <f ca="1">IF(Table1[[#This Row],[area]]="anathapur",Table1[[#This Row],[income]],0)</f>
        <v>0</v>
      </c>
      <c r="BJ178" s="2">
        <f ca="1">IF(Table1[[#This Row],[area]]="banglore",Table1[[#This Row],[income]],0)</f>
        <v>0</v>
      </c>
      <c r="BK178" s="2">
        <f ca="1">IF(Table1[[#This Row],[area]]="chennai",Table1[[#This Row],[income]],0)</f>
        <v>0</v>
      </c>
      <c r="BL178" s="2">
        <f ca="1">IF(Table1[[#This Row],[area]]="china",Table1[[#This Row],[income]],0)</f>
        <v>0</v>
      </c>
      <c r="BM178" s="2">
        <f ca="1">IF(Table1[[#This Row],[area]]="eluru",Table1[[#This Row],[income]],0)</f>
        <v>0</v>
      </c>
      <c r="BN178" s="2">
        <f ca="1">IF(Table1[[#This Row],[area]]="hanuman junction",Table1[[#This Row],[income]],0)</f>
        <v>641387</v>
      </c>
      <c r="BO178" s="2">
        <f ca="1">IF(Table1[[#This Row],[area]]="hyderabad",Table1[[#This Row],[income]],0)</f>
        <v>0</v>
      </c>
      <c r="BP178" s="2">
        <f ca="1">IF(Table1[[#This Row],[area]]="japan",Table1[[#This Row],[income]],0)</f>
        <v>0</v>
      </c>
      <c r="BQ178" s="2">
        <f ca="1">IF(Table1[[#This Row],[area]]="srikakulam",Table1[[#This Row],[income]],0)</f>
        <v>0</v>
      </c>
      <c r="BR178" s="2">
        <f ca="1">IF(Table1[[#This Row],[area]]="tirupathi",Table1[[#This Row],[income]],0)</f>
        <v>0</v>
      </c>
      <c r="BS178" s="2">
        <f ca="1">IF(Table1[[#This Row],[area]]="vijayawada",Table1[[#This Row],[income]],0)</f>
        <v>0</v>
      </c>
      <c r="BT178" s="8">
        <f ca="1">IF(Table1[[#This Row],[area]]="vizag",Table1[[#This Row],[income]],0)</f>
        <v>0</v>
      </c>
      <c r="BU178" s="2"/>
      <c r="BV178" s="7">
        <f ca="1">IF(Table1[[#This Row],[felid of work]]="teaching",Table1[[#This Row],[income]],0)</f>
        <v>0</v>
      </c>
      <c r="BW178" s="2">
        <f ca="1">IF(Table1[[#This Row],[felid of work]]="construction",Table1[[#This Row],[income]],0)</f>
        <v>0</v>
      </c>
      <c r="BX178" s="2">
        <f ca="1">IF(Table1[[#This Row],[felid of work]]="general work",Table1[[#This Row],[income]],0)</f>
        <v>0</v>
      </c>
      <c r="BY178" s="2">
        <f ca="1">IF(Table1[[#This Row],[felid of work]]="health",Table1[[#This Row],[income]],0)</f>
        <v>0</v>
      </c>
      <c r="BZ178" s="2">
        <f ca="1">IF(Table1[[#This Row],[felid of work]]="agriculture",Table1[[#This Row],[income]],0)</f>
        <v>641387</v>
      </c>
      <c r="CA178" s="8">
        <f ca="1">IF(Table1[[#This Row],[felid of work]]="it",Table1[[#This Row],[income]],0)</f>
        <v>0</v>
      </c>
      <c r="CB178" s="2"/>
      <c r="CC178" s="7">
        <f t="shared" ca="1" si="71"/>
        <v>1</v>
      </c>
      <c r="CD178" s="8"/>
      <c r="CE178" s="2"/>
      <c r="CF178" s="2">
        <f ca="1">IF(Table1[[#This Row],[net worth]]&gt;CG177,Table1[[#This Row],[age]],0)</f>
        <v>32</v>
      </c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4:98">
      <c r="D179">
        <f t="shared" ca="1" si="55"/>
        <v>2</v>
      </c>
      <c r="E179" t="str">
        <f t="shared" ca="1" si="56"/>
        <v>women</v>
      </c>
      <c r="F179">
        <f t="shared" ca="1" si="57"/>
        <v>25</v>
      </c>
      <c r="G179">
        <f t="shared" ca="1" si="58"/>
        <v>3</v>
      </c>
      <c r="H179" t="str">
        <f t="shared" ca="1" si="59"/>
        <v>teaching</v>
      </c>
      <c r="I179">
        <f t="shared" ca="1" si="60"/>
        <v>2</v>
      </c>
      <c r="J179" t="str">
        <f t="shared" ca="1" si="61"/>
        <v>college</v>
      </c>
      <c r="K179">
        <f t="shared" ca="1" si="62"/>
        <v>4</v>
      </c>
      <c r="L179">
        <f t="shared" ca="1" si="63"/>
        <v>1</v>
      </c>
      <c r="M179">
        <f t="shared" ca="1" si="64"/>
        <v>412116</v>
      </c>
      <c r="N179">
        <f t="shared" ca="1" si="65"/>
        <v>12</v>
      </c>
      <c r="O179" t="str">
        <f t="shared" ca="1" si="66"/>
        <v>japan</v>
      </c>
      <c r="P179">
        <f t="shared" ca="1" si="72"/>
        <v>1648464</v>
      </c>
      <c r="Q179">
        <f t="shared" ca="1" si="67"/>
        <v>577362.92516641843</v>
      </c>
      <c r="R179">
        <f t="shared" ca="1" si="73"/>
        <v>12976.501821195681</v>
      </c>
      <c r="S179">
        <f t="shared" ca="1" si="68"/>
        <v>5412</v>
      </c>
      <c r="T179">
        <f t="shared" ca="1" si="74"/>
        <v>145058.57429093774</v>
      </c>
      <c r="U179">
        <f t="shared" ca="1" si="75"/>
        <v>357118.72638107633</v>
      </c>
      <c r="V179">
        <f t="shared" ca="1" si="76"/>
        <v>2018559.228202272</v>
      </c>
      <c r="W179">
        <f t="shared" ca="1" si="77"/>
        <v>595751.42698761413</v>
      </c>
      <c r="X179">
        <f t="shared" ca="1" si="78"/>
        <v>1422807.8012146577</v>
      </c>
      <c r="Y179" s="2"/>
      <c r="Z179" s="7">
        <f ca="1">IF(Table1[[#This Row],[gender]]="men",1,0)</f>
        <v>0</v>
      </c>
      <c r="AA179" s="2">
        <f ca="1">IF(Table1[[#This Row],[gender]]="women",1,0)</f>
        <v>1</v>
      </c>
      <c r="AB179" s="2"/>
      <c r="AC179" s="2"/>
      <c r="AD179" s="8"/>
      <c r="AF179" s="7">
        <f ca="1">IF(Table1[[#This Row],[felid of work]]= "teaching",1,0)</f>
        <v>1</v>
      </c>
      <c r="AG179" s="2">
        <f ca="1">IF(Table1[[#This Row],[felid of work]]="agriculture",1,0)</f>
        <v>0</v>
      </c>
      <c r="AH179" s="12">
        <f ca="1">IF(Table1[[#This Row],[felid of work]]="general work",1,0)</f>
        <v>0</v>
      </c>
      <c r="AI179" s="12">
        <f ca="1">IF(Table1[[#This Row],[felid of work]]="construction",1,0)</f>
        <v>0</v>
      </c>
      <c r="AJ179" s="2">
        <f ca="1">IF(Table1[[#This Row],[felid of work]]="health",1,0)</f>
        <v>0</v>
      </c>
      <c r="AK179" s="2"/>
      <c r="AL179" s="2"/>
      <c r="AM179" s="2"/>
      <c r="AN179" s="2"/>
      <c r="AO179" s="2">
        <f ca="1">IF(Table1[[#This Row],[felid of work]]="it",1,0)</f>
        <v>0</v>
      </c>
      <c r="AP179" s="2"/>
      <c r="AQ179" s="2"/>
      <c r="AR179" s="2"/>
      <c r="AS179" s="2"/>
      <c r="AT179" s="2"/>
      <c r="AU179" s="2"/>
      <c r="AV179" s="8"/>
      <c r="AW179" s="2"/>
      <c r="AX179" s="21">
        <f t="shared" ca="1" si="69"/>
        <v>12976.501821195681</v>
      </c>
      <c r="AY179" s="2"/>
      <c r="AZ179" s="7">
        <f ca="1">IF(Table1[[#This Row],[value of the debts]]&gt;$BA$6,1,0)</f>
        <v>1</v>
      </c>
      <c r="BA179" s="2"/>
      <c r="BB179" s="2"/>
      <c r="BC179" s="8"/>
      <c r="BD179" s="24">
        <f ca="1">Table1[[#This Row],[mortage left]]/Table1[[#This Row],[value of house]]</f>
        <v>0.3502429687068801</v>
      </c>
      <c r="BE179" s="2">
        <f t="shared" ca="1" si="70"/>
        <v>0</v>
      </c>
      <c r="BF179" s="2"/>
      <c r="BG179" s="2"/>
      <c r="BH179" s="7">
        <f ca="1">IF(Table1[[#This Row],[area]]="america",Table1[[#This Row],[income]],0)</f>
        <v>0</v>
      </c>
      <c r="BI179" s="2">
        <f ca="1">IF(Table1[[#This Row],[area]]="anathapur",Table1[[#This Row],[income]],0)</f>
        <v>0</v>
      </c>
      <c r="BJ179" s="2">
        <f ca="1">IF(Table1[[#This Row],[area]]="banglore",Table1[[#This Row],[income]],0)</f>
        <v>0</v>
      </c>
      <c r="BK179" s="2">
        <f ca="1">IF(Table1[[#This Row],[area]]="chennai",Table1[[#This Row],[income]],0)</f>
        <v>0</v>
      </c>
      <c r="BL179" s="2">
        <f ca="1">IF(Table1[[#This Row],[area]]="china",Table1[[#This Row],[income]],0)</f>
        <v>0</v>
      </c>
      <c r="BM179" s="2">
        <f ca="1">IF(Table1[[#This Row],[area]]="eluru",Table1[[#This Row],[income]],0)</f>
        <v>0</v>
      </c>
      <c r="BN179" s="2">
        <f ca="1">IF(Table1[[#This Row],[area]]="hanuman junction",Table1[[#This Row],[income]],0)</f>
        <v>0</v>
      </c>
      <c r="BO179" s="2">
        <f ca="1">IF(Table1[[#This Row],[area]]="hyderabad",Table1[[#This Row],[income]],0)</f>
        <v>0</v>
      </c>
      <c r="BP179" s="2">
        <f ca="1">IF(Table1[[#This Row],[area]]="japan",Table1[[#This Row],[income]],0)</f>
        <v>412116</v>
      </c>
      <c r="BQ179" s="2">
        <f ca="1">IF(Table1[[#This Row],[area]]="srikakulam",Table1[[#This Row],[income]],0)</f>
        <v>0</v>
      </c>
      <c r="BR179" s="2">
        <f ca="1">IF(Table1[[#This Row],[area]]="tirupathi",Table1[[#This Row],[income]],0)</f>
        <v>0</v>
      </c>
      <c r="BS179" s="2">
        <f ca="1">IF(Table1[[#This Row],[area]]="vijayawada",Table1[[#This Row],[income]],0)</f>
        <v>0</v>
      </c>
      <c r="BT179" s="8">
        <f ca="1">IF(Table1[[#This Row],[area]]="vizag",Table1[[#This Row],[income]],0)</f>
        <v>0</v>
      </c>
      <c r="BU179" s="2"/>
      <c r="BV179" s="7">
        <f ca="1">IF(Table1[[#This Row],[felid of work]]="teaching",Table1[[#This Row],[income]],0)</f>
        <v>412116</v>
      </c>
      <c r="BW179" s="2">
        <f ca="1">IF(Table1[[#This Row],[felid of work]]="construction",Table1[[#This Row],[income]],0)</f>
        <v>0</v>
      </c>
      <c r="BX179" s="2">
        <f ca="1">IF(Table1[[#This Row],[felid of work]]="general work",Table1[[#This Row],[income]],0)</f>
        <v>0</v>
      </c>
      <c r="BY179" s="2">
        <f ca="1">IF(Table1[[#This Row],[felid of work]]="health",Table1[[#This Row],[income]],0)</f>
        <v>0</v>
      </c>
      <c r="BZ179" s="2">
        <f ca="1">IF(Table1[[#This Row],[felid of work]]="agriculture",Table1[[#This Row],[income]],0)</f>
        <v>0</v>
      </c>
      <c r="CA179" s="8">
        <f ca="1">IF(Table1[[#This Row],[felid of work]]="it",Table1[[#This Row],[income]],0)</f>
        <v>0</v>
      </c>
      <c r="CB179" s="2"/>
      <c r="CC179" s="7">
        <f t="shared" ca="1" si="71"/>
        <v>1</v>
      </c>
      <c r="CD179" s="8"/>
      <c r="CE179" s="2"/>
      <c r="CF179" s="2">
        <f ca="1">IF(Table1[[#This Row],[net worth]]&gt;CG178,Table1[[#This Row],[age]],0)</f>
        <v>25</v>
      </c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4:98">
      <c r="D180">
        <f t="shared" ca="1" si="55"/>
        <v>1</v>
      </c>
      <c r="E180" t="str">
        <f t="shared" ca="1" si="56"/>
        <v>men</v>
      </c>
      <c r="F180">
        <f t="shared" ca="1" si="57"/>
        <v>36</v>
      </c>
      <c r="G180">
        <f t="shared" ca="1" si="58"/>
        <v>4</v>
      </c>
      <c r="H180" t="str">
        <f t="shared" ca="1" si="59"/>
        <v>it</v>
      </c>
      <c r="I180">
        <f t="shared" ca="1" si="60"/>
        <v>1</v>
      </c>
      <c r="J180" t="str">
        <f t="shared" ca="1" si="61"/>
        <v>highschool</v>
      </c>
      <c r="K180">
        <f t="shared" ca="1" si="62"/>
        <v>3</v>
      </c>
      <c r="L180">
        <f t="shared" ca="1" si="63"/>
        <v>2</v>
      </c>
      <c r="M180">
        <f t="shared" ca="1" si="64"/>
        <v>470388</v>
      </c>
      <c r="N180">
        <f t="shared" ca="1" si="65"/>
        <v>4</v>
      </c>
      <c r="O180" t="str">
        <f t="shared" ca="1" si="66"/>
        <v>vizag</v>
      </c>
      <c r="P180">
        <f t="shared" ca="1" si="72"/>
        <v>2351940</v>
      </c>
      <c r="Q180">
        <f t="shared" ca="1" si="67"/>
        <v>933139.63105146924</v>
      </c>
      <c r="R180">
        <f t="shared" ca="1" si="73"/>
        <v>515669.54945697851</v>
      </c>
      <c r="S180">
        <f t="shared" ca="1" si="68"/>
        <v>191819</v>
      </c>
      <c r="T180">
        <f t="shared" ca="1" si="74"/>
        <v>434916.59355962608</v>
      </c>
      <c r="U180">
        <f t="shared" ca="1" si="75"/>
        <v>420085.32714268053</v>
      </c>
      <c r="V180">
        <f t="shared" ca="1" si="76"/>
        <v>3287694.8765996592</v>
      </c>
      <c r="W180">
        <f t="shared" ca="1" si="77"/>
        <v>1640628.1805084478</v>
      </c>
      <c r="X180">
        <f t="shared" ca="1" si="78"/>
        <v>1647066.6960912114</v>
      </c>
      <c r="Y180" s="2"/>
      <c r="Z180" s="7">
        <f ca="1">IF(Table1[[#This Row],[gender]]="men",1,0)</f>
        <v>1</v>
      </c>
      <c r="AA180" s="2">
        <f ca="1">IF(Table1[[#This Row],[gender]]="women",1,0)</f>
        <v>0</v>
      </c>
      <c r="AB180" s="2"/>
      <c r="AC180" s="2"/>
      <c r="AD180" s="8"/>
      <c r="AF180" s="7">
        <f ca="1">IF(Table1[[#This Row],[felid of work]]= "teaching",1,0)</f>
        <v>0</v>
      </c>
      <c r="AG180" s="2">
        <f ca="1">IF(Table1[[#This Row],[felid of work]]="agriculture",1,0)</f>
        <v>0</v>
      </c>
      <c r="AH180" s="12">
        <f ca="1">IF(Table1[[#This Row],[felid of work]]="general work",1,0)</f>
        <v>0</v>
      </c>
      <c r="AI180" s="12">
        <f ca="1">IF(Table1[[#This Row],[felid of work]]="construction",1,0)</f>
        <v>0</v>
      </c>
      <c r="AJ180" s="2">
        <f ca="1">IF(Table1[[#This Row],[felid of work]]="health",1,0)</f>
        <v>0</v>
      </c>
      <c r="AK180" s="2"/>
      <c r="AL180" s="2"/>
      <c r="AM180" s="2"/>
      <c r="AN180" s="2"/>
      <c r="AO180" s="2">
        <f ca="1">IF(Table1[[#This Row],[felid of work]]="it",1,0)</f>
        <v>1</v>
      </c>
      <c r="AP180" s="2"/>
      <c r="AQ180" s="2"/>
      <c r="AR180" s="2"/>
      <c r="AS180" s="2"/>
      <c r="AT180" s="2"/>
      <c r="AU180" s="2"/>
      <c r="AV180" s="8"/>
      <c r="AW180" s="2"/>
      <c r="AX180" s="21">
        <f t="shared" ca="1" si="69"/>
        <v>257834.77472848925</v>
      </c>
      <c r="AY180" s="2"/>
      <c r="AZ180" s="7">
        <f ca="1">IF(Table1[[#This Row],[value of the debts]]&gt;$BA$6,1,0)</f>
        <v>1</v>
      </c>
      <c r="BA180" s="2"/>
      <c r="BB180" s="2"/>
      <c r="BC180" s="8"/>
      <c r="BD180" s="24">
        <f ca="1">Table1[[#This Row],[mortage left]]/Table1[[#This Row],[value of house]]</f>
        <v>0.39675316166716379</v>
      </c>
      <c r="BE180" s="2">
        <f t="shared" ca="1" si="70"/>
        <v>0</v>
      </c>
      <c r="BF180" s="2"/>
      <c r="BG180" s="2"/>
      <c r="BH180" s="7">
        <f ca="1">IF(Table1[[#This Row],[area]]="america",Table1[[#This Row],[income]],0)</f>
        <v>0</v>
      </c>
      <c r="BI180" s="2">
        <f ca="1">IF(Table1[[#This Row],[area]]="anathapur",Table1[[#This Row],[income]],0)</f>
        <v>0</v>
      </c>
      <c r="BJ180" s="2">
        <f ca="1">IF(Table1[[#This Row],[area]]="banglore",Table1[[#This Row],[income]],0)</f>
        <v>0</v>
      </c>
      <c r="BK180" s="2">
        <f ca="1">IF(Table1[[#This Row],[area]]="chennai",Table1[[#This Row],[income]],0)</f>
        <v>0</v>
      </c>
      <c r="BL180" s="2">
        <f ca="1">IF(Table1[[#This Row],[area]]="china",Table1[[#This Row],[income]],0)</f>
        <v>0</v>
      </c>
      <c r="BM180" s="2">
        <f ca="1">IF(Table1[[#This Row],[area]]="eluru",Table1[[#This Row],[income]],0)</f>
        <v>0</v>
      </c>
      <c r="BN180" s="2">
        <f ca="1">IF(Table1[[#This Row],[area]]="hanuman junction",Table1[[#This Row],[income]],0)</f>
        <v>0</v>
      </c>
      <c r="BO180" s="2">
        <f ca="1">IF(Table1[[#This Row],[area]]="hyderabad",Table1[[#This Row],[income]],0)</f>
        <v>0</v>
      </c>
      <c r="BP180" s="2">
        <f ca="1">IF(Table1[[#This Row],[area]]="japan",Table1[[#This Row],[income]],0)</f>
        <v>0</v>
      </c>
      <c r="BQ180" s="2">
        <f ca="1">IF(Table1[[#This Row],[area]]="srikakulam",Table1[[#This Row],[income]],0)</f>
        <v>0</v>
      </c>
      <c r="BR180" s="2">
        <f ca="1">IF(Table1[[#This Row],[area]]="tirupathi",Table1[[#This Row],[income]],0)</f>
        <v>0</v>
      </c>
      <c r="BS180" s="2">
        <f ca="1">IF(Table1[[#This Row],[area]]="vijayawada",Table1[[#This Row],[income]],0)</f>
        <v>0</v>
      </c>
      <c r="BT180" s="8">
        <f ca="1">IF(Table1[[#This Row],[area]]="vizag",Table1[[#This Row],[income]],0)</f>
        <v>470388</v>
      </c>
      <c r="BU180" s="2"/>
      <c r="BV180" s="7">
        <f ca="1">IF(Table1[[#This Row],[felid of work]]="teaching",Table1[[#This Row],[income]],0)</f>
        <v>0</v>
      </c>
      <c r="BW180" s="2">
        <f ca="1">IF(Table1[[#This Row],[felid of work]]="construction",Table1[[#This Row],[income]],0)</f>
        <v>0</v>
      </c>
      <c r="BX180" s="2">
        <f ca="1">IF(Table1[[#This Row],[felid of work]]="general work",Table1[[#This Row],[income]],0)</f>
        <v>0</v>
      </c>
      <c r="BY180" s="2">
        <f ca="1">IF(Table1[[#This Row],[felid of work]]="health",Table1[[#This Row],[income]],0)</f>
        <v>0</v>
      </c>
      <c r="BZ180" s="2">
        <f ca="1">IF(Table1[[#This Row],[felid of work]]="agriculture",Table1[[#This Row],[income]],0)</f>
        <v>0</v>
      </c>
      <c r="CA180" s="8">
        <f ca="1">IF(Table1[[#This Row],[felid of work]]="it",Table1[[#This Row],[income]],0)</f>
        <v>470388</v>
      </c>
      <c r="CB180" s="2"/>
      <c r="CC180" s="7">
        <f t="shared" ca="1" si="71"/>
        <v>1</v>
      </c>
      <c r="CD180" s="8"/>
      <c r="CE180" s="2"/>
      <c r="CF180" s="2">
        <f ca="1">IF(Table1[[#This Row],[net worth]]&gt;CG179,Table1[[#This Row],[age]],0)</f>
        <v>36</v>
      </c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4:98">
      <c r="D181">
        <f t="shared" ca="1" si="55"/>
        <v>1</v>
      </c>
      <c r="E181" t="str">
        <f t="shared" ca="1" si="56"/>
        <v>men</v>
      </c>
      <c r="F181">
        <f t="shared" ca="1" si="57"/>
        <v>39</v>
      </c>
      <c r="G181">
        <f t="shared" ca="1" si="58"/>
        <v>6</v>
      </c>
      <c r="H181" t="str">
        <f t="shared" ca="1" si="59"/>
        <v>agriculture</v>
      </c>
      <c r="I181">
        <f t="shared" ca="1" si="60"/>
        <v>2</v>
      </c>
      <c r="J181" t="str">
        <f t="shared" ca="1" si="61"/>
        <v>college</v>
      </c>
      <c r="K181">
        <f t="shared" ca="1" si="62"/>
        <v>4</v>
      </c>
      <c r="L181">
        <f t="shared" ca="1" si="63"/>
        <v>2</v>
      </c>
      <c r="M181">
        <f t="shared" ca="1" si="64"/>
        <v>642866</v>
      </c>
      <c r="N181">
        <f t="shared" ca="1" si="65"/>
        <v>2</v>
      </c>
      <c r="O181" t="str">
        <f t="shared" ca="1" si="66"/>
        <v>vijayawada</v>
      </c>
      <c r="P181">
        <f t="shared" ca="1" si="72"/>
        <v>3857196</v>
      </c>
      <c r="Q181">
        <f t="shared" ca="1" si="67"/>
        <v>1183914.7125521833</v>
      </c>
      <c r="R181">
        <f t="shared" ca="1" si="73"/>
        <v>1139537.2420870985</v>
      </c>
      <c r="S181">
        <f t="shared" ca="1" si="68"/>
        <v>981173</v>
      </c>
      <c r="T181">
        <f t="shared" ca="1" si="74"/>
        <v>885947.98286774138</v>
      </c>
      <c r="U181">
        <f t="shared" ca="1" si="75"/>
        <v>619720.75958275225</v>
      </c>
      <c r="V181">
        <f t="shared" ca="1" si="76"/>
        <v>5616454.0016698511</v>
      </c>
      <c r="W181">
        <f t="shared" ca="1" si="77"/>
        <v>3304624.9546392821</v>
      </c>
      <c r="X181">
        <f t="shared" ca="1" si="78"/>
        <v>2311829.0470305691</v>
      </c>
      <c r="Y181" s="2"/>
      <c r="Z181" s="7">
        <f ca="1">IF(Table1[[#This Row],[gender]]="men",1,0)</f>
        <v>1</v>
      </c>
      <c r="AA181" s="2">
        <f ca="1">IF(Table1[[#This Row],[gender]]="women",1,0)</f>
        <v>0</v>
      </c>
      <c r="AB181" s="2"/>
      <c r="AC181" s="2"/>
      <c r="AD181" s="8"/>
      <c r="AF181" s="7">
        <f ca="1">IF(Table1[[#This Row],[felid of work]]= "teaching",1,0)</f>
        <v>0</v>
      </c>
      <c r="AG181" s="2">
        <f ca="1">IF(Table1[[#This Row],[felid of work]]="agriculture",1,0)</f>
        <v>1</v>
      </c>
      <c r="AH181" s="12">
        <f ca="1">IF(Table1[[#This Row],[felid of work]]="general work",1,0)</f>
        <v>0</v>
      </c>
      <c r="AI181" s="12">
        <f ca="1">IF(Table1[[#This Row],[felid of work]]="construction",1,0)</f>
        <v>0</v>
      </c>
      <c r="AJ181" s="2">
        <f ca="1">IF(Table1[[#This Row],[felid of work]]="health",1,0)</f>
        <v>0</v>
      </c>
      <c r="AK181" s="2"/>
      <c r="AL181" s="2"/>
      <c r="AM181" s="2"/>
      <c r="AN181" s="2"/>
      <c r="AO181" s="2">
        <f ca="1">IF(Table1[[#This Row],[felid of work]]="it",1,0)</f>
        <v>0</v>
      </c>
      <c r="AP181" s="2"/>
      <c r="AQ181" s="2"/>
      <c r="AR181" s="2"/>
      <c r="AS181" s="2"/>
      <c r="AT181" s="2"/>
      <c r="AU181" s="2"/>
      <c r="AV181" s="8"/>
      <c r="AW181" s="2"/>
      <c r="AX181" s="21">
        <f t="shared" ca="1" si="69"/>
        <v>569768.62104354927</v>
      </c>
      <c r="AY181" s="2"/>
      <c r="AZ181" s="7">
        <f ca="1">IF(Table1[[#This Row],[value of the debts]]&gt;$BA$6,1,0)</f>
        <v>1</v>
      </c>
      <c r="BA181" s="2"/>
      <c r="BB181" s="2"/>
      <c r="BC181" s="8"/>
      <c r="BD181" s="24">
        <f ca="1">Table1[[#This Row],[mortage left]]/Table1[[#This Row],[value of house]]</f>
        <v>0.30693662249784126</v>
      </c>
      <c r="BE181" s="2">
        <f t="shared" ca="1" si="70"/>
        <v>0</v>
      </c>
      <c r="BF181" s="2"/>
      <c r="BG181" s="2"/>
      <c r="BH181" s="7">
        <f ca="1">IF(Table1[[#This Row],[area]]="america",Table1[[#This Row],[income]],0)</f>
        <v>0</v>
      </c>
      <c r="BI181" s="2">
        <f ca="1">IF(Table1[[#This Row],[area]]="anathapur",Table1[[#This Row],[income]],0)</f>
        <v>0</v>
      </c>
      <c r="BJ181" s="2">
        <f ca="1">IF(Table1[[#This Row],[area]]="banglore",Table1[[#This Row],[income]],0)</f>
        <v>0</v>
      </c>
      <c r="BK181" s="2">
        <f ca="1">IF(Table1[[#This Row],[area]]="chennai",Table1[[#This Row],[income]],0)</f>
        <v>0</v>
      </c>
      <c r="BL181" s="2">
        <f ca="1">IF(Table1[[#This Row],[area]]="china",Table1[[#This Row],[income]],0)</f>
        <v>0</v>
      </c>
      <c r="BM181" s="2">
        <f ca="1">IF(Table1[[#This Row],[area]]="eluru",Table1[[#This Row],[income]],0)</f>
        <v>0</v>
      </c>
      <c r="BN181" s="2">
        <f ca="1">IF(Table1[[#This Row],[area]]="hanuman junction",Table1[[#This Row],[income]],0)</f>
        <v>0</v>
      </c>
      <c r="BO181" s="2">
        <f ca="1">IF(Table1[[#This Row],[area]]="hyderabad",Table1[[#This Row],[income]],0)</f>
        <v>0</v>
      </c>
      <c r="BP181" s="2">
        <f ca="1">IF(Table1[[#This Row],[area]]="japan",Table1[[#This Row],[income]],0)</f>
        <v>0</v>
      </c>
      <c r="BQ181" s="2">
        <f ca="1">IF(Table1[[#This Row],[area]]="srikakulam",Table1[[#This Row],[income]],0)</f>
        <v>0</v>
      </c>
      <c r="BR181" s="2">
        <f ca="1">IF(Table1[[#This Row],[area]]="tirupathi",Table1[[#This Row],[income]],0)</f>
        <v>0</v>
      </c>
      <c r="BS181" s="2">
        <f ca="1">IF(Table1[[#This Row],[area]]="vijayawada",Table1[[#This Row],[income]],0)</f>
        <v>642866</v>
      </c>
      <c r="BT181" s="8">
        <f ca="1">IF(Table1[[#This Row],[area]]="vizag",Table1[[#This Row],[income]],0)</f>
        <v>0</v>
      </c>
      <c r="BU181" s="2"/>
      <c r="BV181" s="7">
        <f ca="1">IF(Table1[[#This Row],[felid of work]]="teaching",Table1[[#This Row],[income]],0)</f>
        <v>0</v>
      </c>
      <c r="BW181" s="2">
        <f ca="1">IF(Table1[[#This Row],[felid of work]]="construction",Table1[[#This Row],[income]],0)</f>
        <v>0</v>
      </c>
      <c r="BX181" s="2">
        <f ca="1">IF(Table1[[#This Row],[felid of work]]="general work",Table1[[#This Row],[income]],0)</f>
        <v>0</v>
      </c>
      <c r="BY181" s="2">
        <f ca="1">IF(Table1[[#This Row],[felid of work]]="health",Table1[[#This Row],[income]],0)</f>
        <v>0</v>
      </c>
      <c r="BZ181" s="2">
        <f ca="1">IF(Table1[[#This Row],[felid of work]]="agriculture",Table1[[#This Row],[income]],0)</f>
        <v>642866</v>
      </c>
      <c r="CA181" s="8">
        <f ca="1">IF(Table1[[#This Row],[felid of work]]="it",Table1[[#This Row],[income]],0)</f>
        <v>0</v>
      </c>
      <c r="CB181" s="2"/>
      <c r="CC181" s="7">
        <f t="shared" ca="1" si="71"/>
        <v>1</v>
      </c>
      <c r="CD181" s="8"/>
      <c r="CE181" s="2"/>
      <c r="CF181" s="2">
        <f ca="1">IF(Table1[[#This Row],[net worth]]&gt;CG180,Table1[[#This Row],[age]],0)</f>
        <v>39</v>
      </c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4:98">
      <c r="D182">
        <f t="shared" ca="1" si="55"/>
        <v>2</v>
      </c>
      <c r="E182" t="str">
        <f t="shared" ca="1" si="56"/>
        <v>women</v>
      </c>
      <c r="F182">
        <f t="shared" ca="1" si="57"/>
        <v>41</v>
      </c>
      <c r="G182">
        <f t="shared" ca="1" si="58"/>
        <v>6</v>
      </c>
      <c r="H182" t="str">
        <f t="shared" ca="1" si="59"/>
        <v>agriculture</v>
      </c>
      <c r="I182">
        <f t="shared" ca="1" si="60"/>
        <v>4</v>
      </c>
      <c r="J182" t="str">
        <f t="shared" ca="1" si="61"/>
        <v>techincal</v>
      </c>
      <c r="K182">
        <f t="shared" ca="1" si="62"/>
        <v>3</v>
      </c>
      <c r="L182">
        <f t="shared" ca="1" si="63"/>
        <v>1</v>
      </c>
      <c r="M182">
        <f t="shared" ca="1" si="64"/>
        <v>643229</v>
      </c>
      <c r="N182">
        <f t="shared" ca="1" si="65"/>
        <v>3</v>
      </c>
      <c r="O182" t="str">
        <f t="shared" ca="1" si="66"/>
        <v>hanuman junction</v>
      </c>
      <c r="P182">
        <f t="shared" ca="1" si="72"/>
        <v>3216145</v>
      </c>
      <c r="Q182">
        <f t="shared" ca="1" si="67"/>
        <v>278439.27386896691</v>
      </c>
      <c r="R182">
        <f t="shared" ca="1" si="73"/>
        <v>273839.78568447731</v>
      </c>
      <c r="S182">
        <f t="shared" ca="1" si="68"/>
        <v>70207</v>
      </c>
      <c r="T182">
        <f t="shared" ca="1" si="74"/>
        <v>641917.10230542335</v>
      </c>
      <c r="U182">
        <f t="shared" ca="1" si="75"/>
        <v>32521.055716140327</v>
      </c>
      <c r="V182">
        <f t="shared" ca="1" si="76"/>
        <v>3522505.8414006177</v>
      </c>
      <c r="W182">
        <f t="shared" ca="1" si="77"/>
        <v>622486.05955344415</v>
      </c>
      <c r="X182">
        <f t="shared" ca="1" si="78"/>
        <v>2900019.7818471733</v>
      </c>
      <c r="Y182" s="2"/>
      <c r="Z182" s="7">
        <f ca="1">IF(Table1[[#This Row],[gender]]="men",1,0)</f>
        <v>0</v>
      </c>
      <c r="AA182" s="2">
        <f ca="1">IF(Table1[[#This Row],[gender]]="women",1,0)</f>
        <v>1</v>
      </c>
      <c r="AB182" s="2"/>
      <c r="AC182" s="2"/>
      <c r="AD182" s="8"/>
      <c r="AF182" s="7">
        <f ca="1">IF(Table1[[#This Row],[felid of work]]= "teaching",1,0)</f>
        <v>0</v>
      </c>
      <c r="AG182" s="2">
        <f ca="1">IF(Table1[[#This Row],[felid of work]]="agriculture",1,0)</f>
        <v>1</v>
      </c>
      <c r="AH182" s="12">
        <f ca="1">IF(Table1[[#This Row],[felid of work]]="general work",1,0)</f>
        <v>0</v>
      </c>
      <c r="AI182" s="12">
        <f ca="1">IF(Table1[[#This Row],[felid of work]]="construction",1,0)</f>
        <v>0</v>
      </c>
      <c r="AJ182" s="2">
        <f ca="1">IF(Table1[[#This Row],[felid of work]]="health",1,0)</f>
        <v>0</v>
      </c>
      <c r="AK182" s="2"/>
      <c r="AL182" s="2"/>
      <c r="AM182" s="2"/>
      <c r="AN182" s="2"/>
      <c r="AO182" s="2">
        <f ca="1">IF(Table1[[#This Row],[felid of work]]="it",1,0)</f>
        <v>0</v>
      </c>
      <c r="AP182" s="2"/>
      <c r="AQ182" s="2"/>
      <c r="AR182" s="2"/>
      <c r="AS182" s="2"/>
      <c r="AT182" s="2"/>
      <c r="AU182" s="2"/>
      <c r="AV182" s="8"/>
      <c r="AW182" s="2"/>
      <c r="AX182" s="21">
        <f t="shared" ca="1" si="69"/>
        <v>273839.78568447731</v>
      </c>
      <c r="AY182" s="2"/>
      <c r="AZ182" s="7">
        <f ca="1">IF(Table1[[#This Row],[value of the debts]]&gt;$BA$6,1,0)</f>
        <v>1</v>
      </c>
      <c r="BA182" s="2"/>
      <c r="BB182" s="2"/>
      <c r="BC182" s="8"/>
      <c r="BD182" s="24">
        <f ca="1">Table1[[#This Row],[mortage left]]/Table1[[#This Row],[value of house]]</f>
        <v>8.6575472769096828E-2</v>
      </c>
      <c r="BE182" s="2">
        <f t="shared" ca="1" si="70"/>
        <v>1</v>
      </c>
      <c r="BF182" s="2"/>
      <c r="BG182" s="2"/>
      <c r="BH182" s="7">
        <f ca="1">IF(Table1[[#This Row],[area]]="america",Table1[[#This Row],[income]],0)</f>
        <v>0</v>
      </c>
      <c r="BI182" s="2">
        <f ca="1">IF(Table1[[#This Row],[area]]="anathapur",Table1[[#This Row],[income]],0)</f>
        <v>0</v>
      </c>
      <c r="BJ182" s="2">
        <f ca="1">IF(Table1[[#This Row],[area]]="banglore",Table1[[#This Row],[income]],0)</f>
        <v>0</v>
      </c>
      <c r="BK182" s="2">
        <f ca="1">IF(Table1[[#This Row],[area]]="chennai",Table1[[#This Row],[income]],0)</f>
        <v>0</v>
      </c>
      <c r="BL182" s="2">
        <f ca="1">IF(Table1[[#This Row],[area]]="china",Table1[[#This Row],[income]],0)</f>
        <v>0</v>
      </c>
      <c r="BM182" s="2">
        <f ca="1">IF(Table1[[#This Row],[area]]="eluru",Table1[[#This Row],[income]],0)</f>
        <v>0</v>
      </c>
      <c r="BN182" s="2">
        <f ca="1">IF(Table1[[#This Row],[area]]="hanuman junction",Table1[[#This Row],[income]],0)</f>
        <v>643229</v>
      </c>
      <c r="BO182" s="2">
        <f ca="1">IF(Table1[[#This Row],[area]]="hyderabad",Table1[[#This Row],[income]],0)</f>
        <v>0</v>
      </c>
      <c r="BP182" s="2">
        <f ca="1">IF(Table1[[#This Row],[area]]="japan",Table1[[#This Row],[income]],0)</f>
        <v>0</v>
      </c>
      <c r="BQ182" s="2">
        <f ca="1">IF(Table1[[#This Row],[area]]="srikakulam",Table1[[#This Row],[income]],0)</f>
        <v>0</v>
      </c>
      <c r="BR182" s="2">
        <f ca="1">IF(Table1[[#This Row],[area]]="tirupathi",Table1[[#This Row],[income]],0)</f>
        <v>0</v>
      </c>
      <c r="BS182" s="2">
        <f ca="1">IF(Table1[[#This Row],[area]]="vijayawada",Table1[[#This Row],[income]],0)</f>
        <v>0</v>
      </c>
      <c r="BT182" s="8">
        <f ca="1">IF(Table1[[#This Row],[area]]="vizag",Table1[[#This Row],[income]],0)</f>
        <v>0</v>
      </c>
      <c r="BU182" s="2"/>
      <c r="BV182" s="7">
        <f ca="1">IF(Table1[[#This Row],[felid of work]]="teaching",Table1[[#This Row],[income]],0)</f>
        <v>0</v>
      </c>
      <c r="BW182" s="2">
        <f ca="1">IF(Table1[[#This Row],[felid of work]]="construction",Table1[[#This Row],[income]],0)</f>
        <v>0</v>
      </c>
      <c r="BX182" s="2">
        <f ca="1">IF(Table1[[#This Row],[felid of work]]="general work",Table1[[#This Row],[income]],0)</f>
        <v>0</v>
      </c>
      <c r="BY182" s="2">
        <f ca="1">IF(Table1[[#This Row],[felid of work]]="health",Table1[[#This Row],[income]],0)</f>
        <v>0</v>
      </c>
      <c r="BZ182" s="2">
        <f ca="1">IF(Table1[[#This Row],[felid of work]]="agriculture",Table1[[#This Row],[income]],0)</f>
        <v>643229</v>
      </c>
      <c r="CA182" s="8">
        <f ca="1">IF(Table1[[#This Row],[felid of work]]="it",Table1[[#This Row],[income]],0)</f>
        <v>0</v>
      </c>
      <c r="CB182" s="2"/>
      <c r="CC182" s="7">
        <f t="shared" ca="1" si="71"/>
        <v>0</v>
      </c>
      <c r="CD182" s="8"/>
      <c r="CE182" s="2"/>
      <c r="CF182" s="2">
        <f ca="1">IF(Table1[[#This Row],[net worth]]&gt;CG181,Table1[[#This Row],[age]],0)</f>
        <v>41</v>
      </c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4:98">
      <c r="D183">
        <f t="shared" ca="1" si="55"/>
        <v>2</v>
      </c>
      <c r="E183" t="str">
        <f t="shared" ca="1" si="56"/>
        <v>women</v>
      </c>
      <c r="F183">
        <f t="shared" ca="1" si="57"/>
        <v>34</v>
      </c>
      <c r="G183">
        <f t="shared" ca="1" si="58"/>
        <v>6</v>
      </c>
      <c r="H183" t="str">
        <f t="shared" ca="1" si="59"/>
        <v>agriculture</v>
      </c>
      <c r="I183">
        <f t="shared" ca="1" si="60"/>
        <v>6</v>
      </c>
      <c r="J183" t="str">
        <f t="shared" ca="1" si="61"/>
        <v>other</v>
      </c>
      <c r="K183">
        <f t="shared" ca="1" si="62"/>
        <v>1</v>
      </c>
      <c r="L183">
        <f t="shared" ca="1" si="63"/>
        <v>2</v>
      </c>
      <c r="M183">
        <f t="shared" ca="1" si="64"/>
        <v>929597</v>
      </c>
      <c r="N183">
        <f t="shared" ca="1" si="65"/>
        <v>6</v>
      </c>
      <c r="O183" t="str">
        <f t="shared" ca="1" si="66"/>
        <v>tirupathi</v>
      </c>
      <c r="P183">
        <f t="shared" ca="1" si="72"/>
        <v>2788791</v>
      </c>
      <c r="Q183">
        <f t="shared" ca="1" si="67"/>
        <v>1968202.4402274205</v>
      </c>
      <c r="R183">
        <f t="shared" ca="1" si="73"/>
        <v>675451.51999606017</v>
      </c>
      <c r="S183">
        <f t="shared" ca="1" si="68"/>
        <v>138412</v>
      </c>
      <c r="T183">
        <f t="shared" ca="1" si="74"/>
        <v>1087936.2867706115</v>
      </c>
      <c r="U183">
        <f t="shared" ca="1" si="75"/>
        <v>630003.05074796278</v>
      </c>
      <c r="V183">
        <f t="shared" ca="1" si="76"/>
        <v>4094245.5707440227</v>
      </c>
      <c r="W183">
        <f t="shared" ca="1" si="77"/>
        <v>2782065.9602234806</v>
      </c>
      <c r="X183">
        <f t="shared" ca="1" si="78"/>
        <v>1312179.6105205421</v>
      </c>
      <c r="Y183" s="2"/>
      <c r="Z183" s="7">
        <f ca="1">IF(Table1[[#This Row],[gender]]="men",1,0)</f>
        <v>0</v>
      </c>
      <c r="AA183" s="2">
        <f ca="1">IF(Table1[[#This Row],[gender]]="women",1,0)</f>
        <v>1</v>
      </c>
      <c r="AB183" s="2"/>
      <c r="AC183" s="2"/>
      <c r="AD183" s="8"/>
      <c r="AF183" s="7">
        <f ca="1">IF(Table1[[#This Row],[felid of work]]= "teaching",1,0)</f>
        <v>0</v>
      </c>
      <c r="AG183" s="2">
        <f ca="1">IF(Table1[[#This Row],[felid of work]]="agriculture",1,0)</f>
        <v>1</v>
      </c>
      <c r="AH183" s="12">
        <f ca="1">IF(Table1[[#This Row],[felid of work]]="general work",1,0)</f>
        <v>0</v>
      </c>
      <c r="AI183" s="12">
        <f ca="1">IF(Table1[[#This Row],[felid of work]]="construction",1,0)</f>
        <v>0</v>
      </c>
      <c r="AJ183" s="2">
        <f ca="1">IF(Table1[[#This Row],[felid of work]]="health",1,0)</f>
        <v>0</v>
      </c>
      <c r="AK183" s="2"/>
      <c r="AL183" s="2"/>
      <c r="AM183" s="2"/>
      <c r="AN183" s="2"/>
      <c r="AO183" s="2">
        <f ca="1">IF(Table1[[#This Row],[felid of work]]="it",1,0)</f>
        <v>0</v>
      </c>
      <c r="AP183" s="2"/>
      <c r="AQ183" s="2"/>
      <c r="AR183" s="2"/>
      <c r="AS183" s="2"/>
      <c r="AT183" s="2"/>
      <c r="AU183" s="2"/>
      <c r="AV183" s="8"/>
      <c r="AW183" s="2"/>
      <c r="AX183" s="21">
        <f t="shared" ca="1" si="69"/>
        <v>337725.75999803009</v>
      </c>
      <c r="AY183" s="2"/>
      <c r="AZ183" s="7">
        <f ca="1">IF(Table1[[#This Row],[value of the debts]]&gt;$BA$6,1,0)</f>
        <v>1</v>
      </c>
      <c r="BA183" s="2"/>
      <c r="BB183" s="2"/>
      <c r="BC183" s="8"/>
      <c r="BD183" s="24">
        <f ca="1">Table1[[#This Row],[mortage left]]/Table1[[#This Row],[value of house]]</f>
        <v>0.70575473035714065</v>
      </c>
      <c r="BE183" s="2">
        <f t="shared" ca="1" si="70"/>
        <v>0</v>
      </c>
      <c r="BF183" s="2"/>
      <c r="BG183" s="2"/>
      <c r="BH183" s="7">
        <f ca="1">IF(Table1[[#This Row],[area]]="america",Table1[[#This Row],[income]],0)</f>
        <v>0</v>
      </c>
      <c r="BI183" s="2">
        <f ca="1">IF(Table1[[#This Row],[area]]="anathapur",Table1[[#This Row],[income]],0)</f>
        <v>0</v>
      </c>
      <c r="BJ183" s="2">
        <f ca="1">IF(Table1[[#This Row],[area]]="banglore",Table1[[#This Row],[income]],0)</f>
        <v>0</v>
      </c>
      <c r="BK183" s="2">
        <f ca="1">IF(Table1[[#This Row],[area]]="chennai",Table1[[#This Row],[income]],0)</f>
        <v>0</v>
      </c>
      <c r="BL183" s="2">
        <f ca="1">IF(Table1[[#This Row],[area]]="china",Table1[[#This Row],[income]],0)</f>
        <v>0</v>
      </c>
      <c r="BM183" s="2">
        <f ca="1">IF(Table1[[#This Row],[area]]="eluru",Table1[[#This Row],[income]],0)</f>
        <v>0</v>
      </c>
      <c r="BN183" s="2">
        <f ca="1">IF(Table1[[#This Row],[area]]="hanuman junction",Table1[[#This Row],[income]],0)</f>
        <v>0</v>
      </c>
      <c r="BO183" s="2">
        <f ca="1">IF(Table1[[#This Row],[area]]="hyderabad",Table1[[#This Row],[income]],0)</f>
        <v>0</v>
      </c>
      <c r="BP183" s="2">
        <f ca="1">IF(Table1[[#This Row],[area]]="japan",Table1[[#This Row],[income]],0)</f>
        <v>0</v>
      </c>
      <c r="BQ183" s="2">
        <f ca="1">IF(Table1[[#This Row],[area]]="srikakulam",Table1[[#This Row],[income]],0)</f>
        <v>0</v>
      </c>
      <c r="BR183" s="2">
        <f ca="1">IF(Table1[[#This Row],[area]]="tirupathi",Table1[[#This Row],[income]],0)</f>
        <v>929597</v>
      </c>
      <c r="BS183" s="2">
        <f ca="1">IF(Table1[[#This Row],[area]]="vijayawada",Table1[[#This Row],[income]],0)</f>
        <v>0</v>
      </c>
      <c r="BT183" s="8">
        <f ca="1">IF(Table1[[#This Row],[area]]="vizag",Table1[[#This Row],[income]],0)</f>
        <v>0</v>
      </c>
      <c r="BU183" s="2"/>
      <c r="BV183" s="7">
        <f ca="1">IF(Table1[[#This Row],[felid of work]]="teaching",Table1[[#This Row],[income]],0)</f>
        <v>0</v>
      </c>
      <c r="BW183" s="2">
        <f ca="1">IF(Table1[[#This Row],[felid of work]]="construction",Table1[[#This Row],[income]],0)</f>
        <v>0</v>
      </c>
      <c r="BX183" s="2">
        <f ca="1">IF(Table1[[#This Row],[felid of work]]="general work",Table1[[#This Row],[income]],0)</f>
        <v>0</v>
      </c>
      <c r="BY183" s="2">
        <f ca="1">IF(Table1[[#This Row],[felid of work]]="health",Table1[[#This Row],[income]],0)</f>
        <v>0</v>
      </c>
      <c r="BZ183" s="2">
        <f ca="1">IF(Table1[[#This Row],[felid of work]]="agriculture",Table1[[#This Row],[income]],0)</f>
        <v>929597</v>
      </c>
      <c r="CA183" s="8">
        <f ca="1">IF(Table1[[#This Row],[felid of work]]="it",Table1[[#This Row],[income]],0)</f>
        <v>0</v>
      </c>
      <c r="CB183" s="2"/>
      <c r="CC183" s="7">
        <f t="shared" ca="1" si="71"/>
        <v>1</v>
      </c>
      <c r="CD183" s="8"/>
      <c r="CE183" s="2"/>
      <c r="CF183" s="2">
        <f ca="1">IF(Table1[[#This Row],[net worth]]&gt;CG182,Table1[[#This Row],[age]],0)</f>
        <v>34</v>
      </c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4:98">
      <c r="D184">
        <f t="shared" ca="1" si="55"/>
        <v>1</v>
      </c>
      <c r="E184" t="str">
        <f t="shared" ca="1" si="56"/>
        <v>men</v>
      </c>
      <c r="F184">
        <f t="shared" ca="1" si="57"/>
        <v>31</v>
      </c>
      <c r="G184">
        <f t="shared" ca="1" si="58"/>
        <v>3</v>
      </c>
      <c r="H184" t="str">
        <f t="shared" ca="1" si="59"/>
        <v>teaching</v>
      </c>
      <c r="I184">
        <f t="shared" ca="1" si="60"/>
        <v>1</v>
      </c>
      <c r="J184" t="str">
        <f t="shared" ca="1" si="61"/>
        <v>highschool</v>
      </c>
      <c r="K184">
        <f t="shared" ca="1" si="62"/>
        <v>4</v>
      </c>
      <c r="L184">
        <f t="shared" ca="1" si="63"/>
        <v>2</v>
      </c>
      <c r="M184">
        <f t="shared" ca="1" si="64"/>
        <v>879090</v>
      </c>
      <c r="N184">
        <f t="shared" ca="1" si="65"/>
        <v>13</v>
      </c>
      <c r="O184" t="str">
        <f t="shared" ca="1" si="66"/>
        <v>china</v>
      </c>
      <c r="P184">
        <f t="shared" ca="1" si="72"/>
        <v>3516360</v>
      </c>
      <c r="Q184">
        <f t="shared" ca="1" si="67"/>
        <v>2304627.5647070408</v>
      </c>
      <c r="R184">
        <f t="shared" ca="1" si="73"/>
        <v>851283.2134916241</v>
      </c>
      <c r="S184">
        <f t="shared" ca="1" si="68"/>
        <v>110623</v>
      </c>
      <c r="T184">
        <f t="shared" ca="1" si="74"/>
        <v>983497.37480083492</v>
      </c>
      <c r="U184">
        <f t="shared" ca="1" si="75"/>
        <v>723720.68533744011</v>
      </c>
      <c r="V184">
        <f t="shared" ca="1" si="76"/>
        <v>5091363.8988290643</v>
      </c>
      <c r="W184">
        <f t="shared" ca="1" si="77"/>
        <v>3266533.778198665</v>
      </c>
      <c r="X184">
        <f t="shared" ca="1" si="78"/>
        <v>1824830.1206303993</v>
      </c>
      <c r="Y184" s="2"/>
      <c r="Z184" s="7">
        <f ca="1">IF(Table1[[#This Row],[gender]]="men",1,0)</f>
        <v>1</v>
      </c>
      <c r="AA184" s="2">
        <f ca="1">IF(Table1[[#This Row],[gender]]="women",1,0)</f>
        <v>0</v>
      </c>
      <c r="AB184" s="2"/>
      <c r="AC184" s="2"/>
      <c r="AD184" s="8"/>
      <c r="AF184" s="7">
        <f ca="1">IF(Table1[[#This Row],[felid of work]]= "teaching",1,0)</f>
        <v>1</v>
      </c>
      <c r="AG184" s="2">
        <f ca="1">IF(Table1[[#This Row],[felid of work]]="agriculture",1,0)</f>
        <v>0</v>
      </c>
      <c r="AH184" s="12">
        <f ca="1">IF(Table1[[#This Row],[felid of work]]="general work",1,0)</f>
        <v>0</v>
      </c>
      <c r="AI184" s="12">
        <f ca="1">IF(Table1[[#This Row],[felid of work]]="construction",1,0)</f>
        <v>0</v>
      </c>
      <c r="AJ184" s="2">
        <f ca="1">IF(Table1[[#This Row],[felid of work]]="health",1,0)</f>
        <v>0</v>
      </c>
      <c r="AK184" s="2"/>
      <c r="AL184" s="2"/>
      <c r="AM184" s="2"/>
      <c r="AN184" s="2"/>
      <c r="AO184" s="2">
        <f ca="1">IF(Table1[[#This Row],[felid of work]]="it",1,0)</f>
        <v>0</v>
      </c>
      <c r="AP184" s="2"/>
      <c r="AQ184" s="2"/>
      <c r="AR184" s="2"/>
      <c r="AS184" s="2"/>
      <c r="AT184" s="2"/>
      <c r="AU184" s="2"/>
      <c r="AV184" s="8"/>
      <c r="AW184" s="2"/>
      <c r="AX184" s="21">
        <f t="shared" ca="1" si="69"/>
        <v>425641.60674581205</v>
      </c>
      <c r="AY184" s="2"/>
      <c r="AZ184" s="7">
        <f ca="1">IF(Table1[[#This Row],[value of the debts]]&gt;$BA$6,1,0)</f>
        <v>1</v>
      </c>
      <c r="BA184" s="2"/>
      <c r="BB184" s="2"/>
      <c r="BC184" s="8"/>
      <c r="BD184" s="24">
        <f ca="1">Table1[[#This Row],[mortage left]]/Table1[[#This Row],[value of house]]</f>
        <v>0.65540148469071446</v>
      </c>
      <c r="BE184" s="2">
        <f t="shared" ca="1" si="70"/>
        <v>0</v>
      </c>
      <c r="BF184" s="2"/>
      <c r="BG184" s="2"/>
      <c r="BH184" s="7">
        <f ca="1">IF(Table1[[#This Row],[area]]="america",Table1[[#This Row],[income]],0)</f>
        <v>0</v>
      </c>
      <c r="BI184" s="2">
        <f ca="1">IF(Table1[[#This Row],[area]]="anathapur",Table1[[#This Row],[income]],0)</f>
        <v>0</v>
      </c>
      <c r="BJ184" s="2">
        <f ca="1">IF(Table1[[#This Row],[area]]="banglore",Table1[[#This Row],[income]],0)</f>
        <v>0</v>
      </c>
      <c r="BK184" s="2">
        <f ca="1">IF(Table1[[#This Row],[area]]="chennai",Table1[[#This Row],[income]],0)</f>
        <v>0</v>
      </c>
      <c r="BL184" s="2">
        <f ca="1">IF(Table1[[#This Row],[area]]="china",Table1[[#This Row],[income]],0)</f>
        <v>879090</v>
      </c>
      <c r="BM184" s="2">
        <f ca="1">IF(Table1[[#This Row],[area]]="eluru",Table1[[#This Row],[income]],0)</f>
        <v>0</v>
      </c>
      <c r="BN184" s="2">
        <f ca="1">IF(Table1[[#This Row],[area]]="hanuman junction",Table1[[#This Row],[income]],0)</f>
        <v>0</v>
      </c>
      <c r="BO184" s="2">
        <f ca="1">IF(Table1[[#This Row],[area]]="hyderabad",Table1[[#This Row],[income]],0)</f>
        <v>0</v>
      </c>
      <c r="BP184" s="2">
        <f ca="1">IF(Table1[[#This Row],[area]]="japan",Table1[[#This Row],[income]],0)</f>
        <v>0</v>
      </c>
      <c r="BQ184" s="2">
        <f ca="1">IF(Table1[[#This Row],[area]]="srikakulam",Table1[[#This Row],[income]],0)</f>
        <v>0</v>
      </c>
      <c r="BR184" s="2">
        <f ca="1">IF(Table1[[#This Row],[area]]="tirupathi",Table1[[#This Row],[income]],0)</f>
        <v>0</v>
      </c>
      <c r="BS184" s="2">
        <f ca="1">IF(Table1[[#This Row],[area]]="vijayawada",Table1[[#This Row],[income]],0)</f>
        <v>0</v>
      </c>
      <c r="BT184" s="8">
        <f ca="1">IF(Table1[[#This Row],[area]]="vizag",Table1[[#This Row],[income]],0)</f>
        <v>0</v>
      </c>
      <c r="BU184" s="2"/>
      <c r="BV184" s="7">
        <f ca="1">IF(Table1[[#This Row],[felid of work]]="teaching",Table1[[#This Row],[income]],0)</f>
        <v>879090</v>
      </c>
      <c r="BW184" s="2">
        <f ca="1">IF(Table1[[#This Row],[felid of work]]="construction",Table1[[#This Row],[income]],0)</f>
        <v>0</v>
      </c>
      <c r="BX184" s="2">
        <f ca="1">IF(Table1[[#This Row],[felid of work]]="general work",Table1[[#This Row],[income]],0)</f>
        <v>0</v>
      </c>
      <c r="BY184" s="2">
        <f ca="1">IF(Table1[[#This Row],[felid of work]]="health",Table1[[#This Row],[income]],0)</f>
        <v>0</v>
      </c>
      <c r="BZ184" s="2">
        <f ca="1">IF(Table1[[#This Row],[felid of work]]="agriculture",Table1[[#This Row],[income]],0)</f>
        <v>0</v>
      </c>
      <c r="CA184" s="8">
        <f ca="1">IF(Table1[[#This Row],[felid of work]]="it",Table1[[#This Row],[income]],0)</f>
        <v>0</v>
      </c>
      <c r="CB184" s="2"/>
      <c r="CC184" s="7">
        <f t="shared" ca="1" si="71"/>
        <v>1</v>
      </c>
      <c r="CD184" s="8"/>
      <c r="CE184" s="2"/>
      <c r="CF184" s="2">
        <f ca="1">IF(Table1[[#This Row],[net worth]]&gt;CG183,Table1[[#This Row],[age]],0)</f>
        <v>31</v>
      </c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4:98">
      <c r="D185">
        <f t="shared" ca="1" si="55"/>
        <v>1</v>
      </c>
      <c r="E185" t="str">
        <f t="shared" ca="1" si="56"/>
        <v>men</v>
      </c>
      <c r="F185">
        <f t="shared" ca="1" si="57"/>
        <v>27</v>
      </c>
      <c r="G185">
        <f t="shared" ca="1" si="58"/>
        <v>2</v>
      </c>
      <c r="H185" t="str">
        <f t="shared" ca="1" si="59"/>
        <v>construction</v>
      </c>
      <c r="I185">
        <f t="shared" ca="1" si="60"/>
        <v>4</v>
      </c>
      <c r="J185" t="str">
        <f t="shared" ca="1" si="61"/>
        <v>techincal</v>
      </c>
      <c r="K185">
        <f t="shared" ca="1" si="62"/>
        <v>2</v>
      </c>
      <c r="L185">
        <f t="shared" ca="1" si="63"/>
        <v>2</v>
      </c>
      <c r="M185">
        <f t="shared" ca="1" si="64"/>
        <v>823573</v>
      </c>
      <c r="N185">
        <f t="shared" ca="1" si="65"/>
        <v>11</v>
      </c>
      <c r="O185" t="str">
        <f t="shared" ca="1" si="66"/>
        <v>america</v>
      </c>
      <c r="P185">
        <f t="shared" ca="1" si="72"/>
        <v>2470719</v>
      </c>
      <c r="Q185">
        <f t="shared" ca="1" si="67"/>
        <v>1443411.9932291394</v>
      </c>
      <c r="R185">
        <f t="shared" ca="1" si="73"/>
        <v>651449.52642864431</v>
      </c>
      <c r="S185">
        <f t="shared" ca="1" si="68"/>
        <v>583466</v>
      </c>
      <c r="T185">
        <f t="shared" ca="1" si="74"/>
        <v>642605.42869422829</v>
      </c>
      <c r="U185">
        <f t="shared" ca="1" si="75"/>
        <v>1168200.8143277683</v>
      </c>
      <c r="V185">
        <f t="shared" ca="1" si="76"/>
        <v>4290369.3407564126</v>
      </c>
      <c r="W185">
        <f t="shared" ca="1" si="77"/>
        <v>2678327.5196577837</v>
      </c>
      <c r="X185">
        <f t="shared" ca="1" si="78"/>
        <v>1612041.8210986289</v>
      </c>
      <c r="Y185" s="2"/>
      <c r="Z185" s="7">
        <f ca="1">IF(Table1[[#This Row],[gender]]="men",1,0)</f>
        <v>1</v>
      </c>
      <c r="AA185" s="2">
        <f ca="1">IF(Table1[[#This Row],[gender]]="women",1,0)</f>
        <v>0</v>
      </c>
      <c r="AB185" s="2"/>
      <c r="AC185" s="2"/>
      <c r="AD185" s="8"/>
      <c r="AF185" s="7">
        <f ca="1">IF(Table1[[#This Row],[felid of work]]= "teaching",1,0)</f>
        <v>0</v>
      </c>
      <c r="AG185" s="2">
        <f ca="1">IF(Table1[[#This Row],[felid of work]]="agriculture",1,0)</f>
        <v>0</v>
      </c>
      <c r="AH185" s="12">
        <f ca="1">IF(Table1[[#This Row],[felid of work]]="general work",1,0)</f>
        <v>0</v>
      </c>
      <c r="AI185" s="12">
        <f ca="1">IF(Table1[[#This Row],[felid of work]]="construction",1,0)</f>
        <v>1</v>
      </c>
      <c r="AJ185" s="2">
        <f ca="1">IF(Table1[[#This Row],[felid of work]]="health",1,0)</f>
        <v>0</v>
      </c>
      <c r="AK185" s="2"/>
      <c r="AL185" s="2"/>
      <c r="AM185" s="2"/>
      <c r="AN185" s="2"/>
      <c r="AO185" s="2">
        <f ca="1">IF(Table1[[#This Row],[felid of work]]="it",1,0)</f>
        <v>0</v>
      </c>
      <c r="AP185" s="2"/>
      <c r="AQ185" s="2"/>
      <c r="AR185" s="2"/>
      <c r="AS185" s="2"/>
      <c r="AT185" s="2"/>
      <c r="AU185" s="2"/>
      <c r="AV185" s="8"/>
      <c r="AW185" s="2"/>
      <c r="AX185" s="21">
        <f t="shared" ca="1" si="69"/>
        <v>325724.76321432216</v>
      </c>
      <c r="AY185" s="2"/>
      <c r="AZ185" s="7">
        <f ca="1">IF(Table1[[#This Row],[value of the debts]]&gt;$BA$6,1,0)</f>
        <v>1</v>
      </c>
      <c r="BA185" s="2"/>
      <c r="BB185" s="2"/>
      <c r="BC185" s="8"/>
      <c r="BD185" s="24">
        <f ca="1">Table1[[#This Row],[mortage left]]/Table1[[#This Row],[value of house]]</f>
        <v>0.58420726647957111</v>
      </c>
      <c r="BE185" s="2">
        <f t="shared" ca="1" si="70"/>
        <v>0</v>
      </c>
      <c r="BF185" s="2"/>
      <c r="BG185" s="2"/>
      <c r="BH185" s="7">
        <f ca="1">IF(Table1[[#This Row],[area]]="america",Table1[[#This Row],[income]],0)</f>
        <v>823573</v>
      </c>
      <c r="BI185" s="2">
        <f ca="1">IF(Table1[[#This Row],[area]]="anathapur",Table1[[#This Row],[income]],0)</f>
        <v>0</v>
      </c>
      <c r="BJ185" s="2">
        <f ca="1">IF(Table1[[#This Row],[area]]="banglore",Table1[[#This Row],[income]],0)</f>
        <v>0</v>
      </c>
      <c r="BK185" s="2">
        <f ca="1">IF(Table1[[#This Row],[area]]="chennai",Table1[[#This Row],[income]],0)</f>
        <v>0</v>
      </c>
      <c r="BL185" s="2">
        <f ca="1">IF(Table1[[#This Row],[area]]="china",Table1[[#This Row],[income]],0)</f>
        <v>0</v>
      </c>
      <c r="BM185" s="2">
        <f ca="1">IF(Table1[[#This Row],[area]]="eluru",Table1[[#This Row],[income]],0)</f>
        <v>0</v>
      </c>
      <c r="BN185" s="2">
        <f ca="1">IF(Table1[[#This Row],[area]]="hanuman junction",Table1[[#This Row],[income]],0)</f>
        <v>0</v>
      </c>
      <c r="BO185" s="2">
        <f ca="1">IF(Table1[[#This Row],[area]]="hyderabad",Table1[[#This Row],[income]],0)</f>
        <v>0</v>
      </c>
      <c r="BP185" s="2">
        <f ca="1">IF(Table1[[#This Row],[area]]="japan",Table1[[#This Row],[income]],0)</f>
        <v>0</v>
      </c>
      <c r="BQ185" s="2">
        <f ca="1">IF(Table1[[#This Row],[area]]="srikakulam",Table1[[#This Row],[income]],0)</f>
        <v>0</v>
      </c>
      <c r="BR185" s="2">
        <f ca="1">IF(Table1[[#This Row],[area]]="tirupathi",Table1[[#This Row],[income]],0)</f>
        <v>0</v>
      </c>
      <c r="BS185" s="2">
        <f ca="1">IF(Table1[[#This Row],[area]]="vijayawada",Table1[[#This Row],[income]],0)</f>
        <v>0</v>
      </c>
      <c r="BT185" s="8">
        <f ca="1">IF(Table1[[#This Row],[area]]="vizag",Table1[[#This Row],[income]],0)</f>
        <v>0</v>
      </c>
      <c r="BU185" s="2"/>
      <c r="BV185" s="7">
        <f ca="1">IF(Table1[[#This Row],[felid of work]]="teaching",Table1[[#This Row],[income]],0)</f>
        <v>0</v>
      </c>
      <c r="BW185" s="2">
        <f ca="1">IF(Table1[[#This Row],[felid of work]]="construction",Table1[[#This Row],[income]],0)</f>
        <v>823573</v>
      </c>
      <c r="BX185" s="2">
        <f ca="1">IF(Table1[[#This Row],[felid of work]]="general work",Table1[[#This Row],[income]],0)</f>
        <v>0</v>
      </c>
      <c r="BY185" s="2">
        <f ca="1">IF(Table1[[#This Row],[felid of work]]="health",Table1[[#This Row],[income]],0)</f>
        <v>0</v>
      </c>
      <c r="BZ185" s="2">
        <f ca="1">IF(Table1[[#This Row],[felid of work]]="agriculture",Table1[[#This Row],[income]],0)</f>
        <v>0</v>
      </c>
      <c r="CA185" s="8">
        <f ca="1">IF(Table1[[#This Row],[felid of work]]="it",Table1[[#This Row],[income]],0)</f>
        <v>0</v>
      </c>
      <c r="CB185" s="2"/>
      <c r="CC185" s="7">
        <f t="shared" ca="1" si="71"/>
        <v>1</v>
      </c>
      <c r="CD185" s="8"/>
      <c r="CE185" s="2"/>
      <c r="CF185" s="2">
        <f ca="1">IF(Table1[[#This Row],[net worth]]&gt;CG184,Table1[[#This Row],[age]],0)</f>
        <v>27</v>
      </c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4:98">
      <c r="D186">
        <f t="shared" ca="1" si="55"/>
        <v>1</v>
      </c>
      <c r="E186" t="str">
        <f t="shared" ca="1" si="56"/>
        <v>men</v>
      </c>
      <c r="F186">
        <f t="shared" ca="1" si="57"/>
        <v>37</v>
      </c>
      <c r="G186">
        <f t="shared" ca="1" si="58"/>
        <v>2</v>
      </c>
      <c r="H186" t="str">
        <f t="shared" ca="1" si="59"/>
        <v>construction</v>
      </c>
      <c r="I186">
        <f t="shared" ca="1" si="60"/>
        <v>4</v>
      </c>
      <c r="J186" t="str">
        <f t="shared" ca="1" si="61"/>
        <v>techincal</v>
      </c>
      <c r="K186">
        <f t="shared" ca="1" si="62"/>
        <v>2</v>
      </c>
      <c r="L186">
        <f t="shared" ca="1" si="63"/>
        <v>2</v>
      </c>
      <c r="M186">
        <f t="shared" ca="1" si="64"/>
        <v>371794</v>
      </c>
      <c r="N186">
        <f t="shared" ca="1" si="65"/>
        <v>9</v>
      </c>
      <c r="O186" t="str">
        <f t="shared" ca="1" si="66"/>
        <v>chennai</v>
      </c>
      <c r="P186">
        <f t="shared" ca="1" si="72"/>
        <v>1487176</v>
      </c>
      <c r="Q186">
        <f t="shared" ca="1" si="67"/>
        <v>1220016.9559718461</v>
      </c>
      <c r="R186">
        <f t="shared" ca="1" si="73"/>
        <v>390189.41843935661</v>
      </c>
      <c r="S186">
        <f t="shared" ca="1" si="68"/>
        <v>254462</v>
      </c>
      <c r="T186">
        <f t="shared" ca="1" si="74"/>
        <v>521695.73754936532</v>
      </c>
      <c r="U186">
        <f t="shared" ca="1" si="75"/>
        <v>96286.562190618642</v>
      </c>
      <c r="V186">
        <f t="shared" ca="1" si="76"/>
        <v>1973651.9806299752</v>
      </c>
      <c r="W186">
        <f t="shared" ca="1" si="77"/>
        <v>1864668.3744112027</v>
      </c>
      <c r="X186">
        <f t="shared" ca="1" si="78"/>
        <v>108983.60621877247</v>
      </c>
      <c r="Y186" s="2"/>
      <c r="Z186" s="7">
        <f ca="1">IF(Table1[[#This Row],[gender]]="men",1,0)</f>
        <v>1</v>
      </c>
      <c r="AA186" s="2">
        <f ca="1">IF(Table1[[#This Row],[gender]]="women",1,0)</f>
        <v>0</v>
      </c>
      <c r="AB186" s="2"/>
      <c r="AC186" s="2"/>
      <c r="AD186" s="8"/>
      <c r="AF186" s="7">
        <f ca="1">IF(Table1[[#This Row],[felid of work]]= "teaching",1,0)</f>
        <v>0</v>
      </c>
      <c r="AG186" s="2">
        <f ca="1">IF(Table1[[#This Row],[felid of work]]="agriculture",1,0)</f>
        <v>0</v>
      </c>
      <c r="AH186" s="12">
        <f ca="1">IF(Table1[[#This Row],[felid of work]]="general work",1,0)</f>
        <v>0</v>
      </c>
      <c r="AI186" s="12">
        <f ca="1">IF(Table1[[#This Row],[felid of work]]="construction",1,0)</f>
        <v>1</v>
      </c>
      <c r="AJ186" s="2">
        <f ca="1">IF(Table1[[#This Row],[felid of work]]="health",1,0)</f>
        <v>0</v>
      </c>
      <c r="AK186" s="2"/>
      <c r="AL186" s="2"/>
      <c r="AM186" s="2"/>
      <c r="AN186" s="2"/>
      <c r="AO186" s="2">
        <f ca="1">IF(Table1[[#This Row],[felid of work]]="it",1,0)</f>
        <v>0</v>
      </c>
      <c r="AP186" s="2"/>
      <c r="AQ186" s="2"/>
      <c r="AR186" s="2"/>
      <c r="AS186" s="2"/>
      <c r="AT186" s="2"/>
      <c r="AU186" s="2"/>
      <c r="AV186" s="8"/>
      <c r="AW186" s="2"/>
      <c r="AX186" s="21">
        <f t="shared" ca="1" si="69"/>
        <v>195094.70921967831</v>
      </c>
      <c r="AY186" s="2"/>
      <c r="AZ186" s="7">
        <f ca="1">IF(Table1[[#This Row],[value of the debts]]&gt;$BA$6,1,0)</f>
        <v>1</v>
      </c>
      <c r="BA186" s="2"/>
      <c r="BB186" s="2"/>
      <c r="BC186" s="8"/>
      <c r="BD186" s="24">
        <f ca="1">Table1[[#This Row],[mortage left]]/Table1[[#This Row],[value of house]]</f>
        <v>0.82035815261397849</v>
      </c>
      <c r="BE186" s="2">
        <f t="shared" ca="1" si="70"/>
        <v>0</v>
      </c>
      <c r="BF186" s="2"/>
      <c r="BG186" s="2"/>
      <c r="BH186" s="7">
        <f ca="1">IF(Table1[[#This Row],[area]]="america",Table1[[#This Row],[income]],0)</f>
        <v>0</v>
      </c>
      <c r="BI186" s="2">
        <f ca="1">IF(Table1[[#This Row],[area]]="anathapur",Table1[[#This Row],[income]],0)</f>
        <v>0</v>
      </c>
      <c r="BJ186" s="2">
        <f ca="1">IF(Table1[[#This Row],[area]]="banglore",Table1[[#This Row],[income]],0)</f>
        <v>0</v>
      </c>
      <c r="BK186" s="2">
        <f ca="1">IF(Table1[[#This Row],[area]]="chennai",Table1[[#This Row],[income]],0)</f>
        <v>371794</v>
      </c>
      <c r="BL186" s="2">
        <f ca="1">IF(Table1[[#This Row],[area]]="china",Table1[[#This Row],[income]],0)</f>
        <v>0</v>
      </c>
      <c r="BM186" s="2">
        <f ca="1">IF(Table1[[#This Row],[area]]="eluru",Table1[[#This Row],[income]],0)</f>
        <v>0</v>
      </c>
      <c r="BN186" s="2">
        <f ca="1">IF(Table1[[#This Row],[area]]="hanuman junction",Table1[[#This Row],[income]],0)</f>
        <v>0</v>
      </c>
      <c r="BO186" s="2">
        <f ca="1">IF(Table1[[#This Row],[area]]="hyderabad",Table1[[#This Row],[income]],0)</f>
        <v>0</v>
      </c>
      <c r="BP186" s="2">
        <f ca="1">IF(Table1[[#This Row],[area]]="japan",Table1[[#This Row],[income]],0)</f>
        <v>0</v>
      </c>
      <c r="BQ186" s="2">
        <f ca="1">IF(Table1[[#This Row],[area]]="srikakulam",Table1[[#This Row],[income]],0)</f>
        <v>0</v>
      </c>
      <c r="BR186" s="2">
        <f ca="1">IF(Table1[[#This Row],[area]]="tirupathi",Table1[[#This Row],[income]],0)</f>
        <v>0</v>
      </c>
      <c r="BS186" s="2">
        <f ca="1">IF(Table1[[#This Row],[area]]="vijayawada",Table1[[#This Row],[income]],0)</f>
        <v>0</v>
      </c>
      <c r="BT186" s="8">
        <f ca="1">IF(Table1[[#This Row],[area]]="vizag",Table1[[#This Row],[income]],0)</f>
        <v>0</v>
      </c>
      <c r="BU186" s="2"/>
      <c r="BV186" s="7">
        <f ca="1">IF(Table1[[#This Row],[felid of work]]="teaching",Table1[[#This Row],[income]],0)</f>
        <v>0</v>
      </c>
      <c r="BW186" s="2">
        <f ca="1">IF(Table1[[#This Row],[felid of work]]="construction",Table1[[#This Row],[income]],0)</f>
        <v>371794</v>
      </c>
      <c r="BX186" s="2">
        <f ca="1">IF(Table1[[#This Row],[felid of work]]="general work",Table1[[#This Row],[income]],0)</f>
        <v>0</v>
      </c>
      <c r="BY186" s="2">
        <f ca="1">IF(Table1[[#This Row],[felid of work]]="health",Table1[[#This Row],[income]],0)</f>
        <v>0</v>
      </c>
      <c r="BZ186" s="2">
        <f ca="1">IF(Table1[[#This Row],[felid of work]]="agriculture",Table1[[#This Row],[income]],0)</f>
        <v>0</v>
      </c>
      <c r="CA186" s="8">
        <f ca="1">IF(Table1[[#This Row],[felid of work]]="it",Table1[[#This Row],[income]],0)</f>
        <v>0</v>
      </c>
      <c r="CB186" s="2"/>
      <c r="CC186" s="7">
        <f t="shared" ca="1" si="71"/>
        <v>1</v>
      </c>
      <c r="CD186" s="8"/>
      <c r="CE186" s="2"/>
      <c r="CF186" s="2">
        <f ca="1">IF(Table1[[#This Row],[net worth]]&gt;CG185,Table1[[#This Row],[age]],0)</f>
        <v>37</v>
      </c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4:98">
      <c r="D187">
        <f t="shared" ca="1" si="55"/>
        <v>2</v>
      </c>
      <c r="E187" t="str">
        <f t="shared" ca="1" si="56"/>
        <v>women</v>
      </c>
      <c r="F187">
        <f t="shared" ca="1" si="57"/>
        <v>35</v>
      </c>
      <c r="G187">
        <f t="shared" ca="1" si="58"/>
        <v>6</v>
      </c>
      <c r="H187" t="str">
        <f t="shared" ca="1" si="59"/>
        <v>agriculture</v>
      </c>
      <c r="I187">
        <f t="shared" ca="1" si="60"/>
        <v>5</v>
      </c>
      <c r="J187" t="str">
        <f t="shared" ca="1" si="61"/>
        <v>other</v>
      </c>
      <c r="K187">
        <f t="shared" ca="1" si="62"/>
        <v>3</v>
      </c>
      <c r="L187">
        <f t="shared" ca="1" si="63"/>
        <v>1</v>
      </c>
      <c r="M187">
        <f t="shared" ca="1" si="64"/>
        <v>445742</v>
      </c>
      <c r="N187">
        <f t="shared" ca="1" si="65"/>
        <v>4</v>
      </c>
      <c r="O187" t="str">
        <f t="shared" ca="1" si="66"/>
        <v>vizag</v>
      </c>
      <c r="P187">
        <f t="shared" ca="1" si="72"/>
        <v>2674452</v>
      </c>
      <c r="Q187">
        <f t="shared" ca="1" si="67"/>
        <v>2026031.3161357068</v>
      </c>
      <c r="R187">
        <f t="shared" ca="1" si="73"/>
        <v>284495.76716197998</v>
      </c>
      <c r="S187">
        <f t="shared" ca="1" si="68"/>
        <v>246696</v>
      </c>
      <c r="T187">
        <f t="shared" ca="1" si="74"/>
        <v>703259.55290003761</v>
      </c>
      <c r="U187">
        <f t="shared" ca="1" si="75"/>
        <v>286258.43317432801</v>
      </c>
      <c r="V187">
        <f t="shared" ca="1" si="76"/>
        <v>3245206.2003363078</v>
      </c>
      <c r="W187">
        <f t="shared" ca="1" si="77"/>
        <v>2557223.0832976867</v>
      </c>
      <c r="X187">
        <f t="shared" ca="1" si="78"/>
        <v>687983.1170386211</v>
      </c>
      <c r="Y187" s="2"/>
      <c r="Z187" s="7">
        <f ca="1">IF(Table1[[#This Row],[gender]]="men",1,0)</f>
        <v>0</v>
      </c>
      <c r="AA187" s="2">
        <f ca="1">IF(Table1[[#This Row],[gender]]="women",1,0)</f>
        <v>1</v>
      </c>
      <c r="AB187" s="2"/>
      <c r="AC187" s="2"/>
      <c r="AD187" s="8"/>
      <c r="AF187" s="7">
        <f ca="1">IF(Table1[[#This Row],[felid of work]]= "teaching",1,0)</f>
        <v>0</v>
      </c>
      <c r="AG187" s="2">
        <f ca="1">IF(Table1[[#This Row],[felid of work]]="agriculture",1,0)</f>
        <v>1</v>
      </c>
      <c r="AH187" s="12">
        <f ca="1">IF(Table1[[#This Row],[felid of work]]="general work",1,0)</f>
        <v>0</v>
      </c>
      <c r="AI187" s="12">
        <f ca="1">IF(Table1[[#This Row],[felid of work]]="construction",1,0)</f>
        <v>0</v>
      </c>
      <c r="AJ187" s="2">
        <f ca="1">IF(Table1[[#This Row],[felid of work]]="health",1,0)</f>
        <v>0</v>
      </c>
      <c r="AK187" s="2"/>
      <c r="AL187" s="2"/>
      <c r="AM187" s="2"/>
      <c r="AN187" s="2"/>
      <c r="AO187" s="2">
        <f ca="1">IF(Table1[[#This Row],[felid of work]]="it",1,0)</f>
        <v>0</v>
      </c>
      <c r="AP187" s="2"/>
      <c r="AQ187" s="2"/>
      <c r="AR187" s="2"/>
      <c r="AS187" s="2"/>
      <c r="AT187" s="2"/>
      <c r="AU187" s="2"/>
      <c r="AV187" s="8"/>
      <c r="AW187" s="2"/>
      <c r="AX187" s="21">
        <f t="shared" ca="1" si="69"/>
        <v>284495.76716197998</v>
      </c>
      <c r="AY187" s="2"/>
      <c r="AZ187" s="7">
        <f ca="1">IF(Table1[[#This Row],[value of the debts]]&gt;$BA$6,1,0)</f>
        <v>1</v>
      </c>
      <c r="BA187" s="2"/>
      <c r="BB187" s="2"/>
      <c r="BC187" s="8"/>
      <c r="BD187" s="24">
        <f ca="1">Table1[[#This Row],[mortage left]]/Table1[[#This Row],[value of house]]</f>
        <v>0.75755007610370528</v>
      </c>
      <c r="BE187" s="2">
        <f t="shared" ca="1" si="70"/>
        <v>0</v>
      </c>
      <c r="BF187" s="2"/>
      <c r="BG187" s="2"/>
      <c r="BH187" s="7">
        <f ca="1">IF(Table1[[#This Row],[area]]="america",Table1[[#This Row],[income]],0)</f>
        <v>0</v>
      </c>
      <c r="BI187" s="2">
        <f ca="1">IF(Table1[[#This Row],[area]]="anathapur",Table1[[#This Row],[income]],0)</f>
        <v>0</v>
      </c>
      <c r="BJ187" s="2">
        <f ca="1">IF(Table1[[#This Row],[area]]="banglore",Table1[[#This Row],[income]],0)</f>
        <v>0</v>
      </c>
      <c r="BK187" s="2">
        <f ca="1">IF(Table1[[#This Row],[area]]="chennai",Table1[[#This Row],[income]],0)</f>
        <v>0</v>
      </c>
      <c r="BL187" s="2">
        <f ca="1">IF(Table1[[#This Row],[area]]="china",Table1[[#This Row],[income]],0)</f>
        <v>0</v>
      </c>
      <c r="BM187" s="2">
        <f ca="1">IF(Table1[[#This Row],[area]]="eluru",Table1[[#This Row],[income]],0)</f>
        <v>0</v>
      </c>
      <c r="BN187" s="2">
        <f ca="1">IF(Table1[[#This Row],[area]]="hanuman junction",Table1[[#This Row],[income]],0)</f>
        <v>0</v>
      </c>
      <c r="BO187" s="2">
        <f ca="1">IF(Table1[[#This Row],[area]]="hyderabad",Table1[[#This Row],[income]],0)</f>
        <v>0</v>
      </c>
      <c r="BP187" s="2">
        <f ca="1">IF(Table1[[#This Row],[area]]="japan",Table1[[#This Row],[income]],0)</f>
        <v>0</v>
      </c>
      <c r="BQ187" s="2">
        <f ca="1">IF(Table1[[#This Row],[area]]="srikakulam",Table1[[#This Row],[income]],0)</f>
        <v>0</v>
      </c>
      <c r="BR187" s="2">
        <f ca="1">IF(Table1[[#This Row],[area]]="tirupathi",Table1[[#This Row],[income]],0)</f>
        <v>0</v>
      </c>
      <c r="BS187" s="2">
        <f ca="1">IF(Table1[[#This Row],[area]]="vijayawada",Table1[[#This Row],[income]],0)</f>
        <v>0</v>
      </c>
      <c r="BT187" s="8">
        <f ca="1">IF(Table1[[#This Row],[area]]="vizag",Table1[[#This Row],[income]],0)</f>
        <v>445742</v>
      </c>
      <c r="BU187" s="2"/>
      <c r="BV187" s="7">
        <f ca="1">IF(Table1[[#This Row],[felid of work]]="teaching",Table1[[#This Row],[income]],0)</f>
        <v>0</v>
      </c>
      <c r="BW187" s="2">
        <f ca="1">IF(Table1[[#This Row],[felid of work]]="construction",Table1[[#This Row],[income]],0)</f>
        <v>0</v>
      </c>
      <c r="BX187" s="2">
        <f ca="1">IF(Table1[[#This Row],[felid of work]]="general work",Table1[[#This Row],[income]],0)</f>
        <v>0</v>
      </c>
      <c r="BY187" s="2">
        <f ca="1">IF(Table1[[#This Row],[felid of work]]="health",Table1[[#This Row],[income]],0)</f>
        <v>0</v>
      </c>
      <c r="BZ187" s="2">
        <f ca="1">IF(Table1[[#This Row],[felid of work]]="agriculture",Table1[[#This Row],[income]],0)</f>
        <v>445742</v>
      </c>
      <c r="CA187" s="8">
        <f ca="1">IF(Table1[[#This Row],[felid of work]]="it",Table1[[#This Row],[income]],0)</f>
        <v>0</v>
      </c>
      <c r="CB187" s="2"/>
      <c r="CC187" s="7">
        <f t="shared" ca="1" si="71"/>
        <v>1</v>
      </c>
      <c r="CD187" s="8"/>
      <c r="CE187" s="2"/>
      <c r="CF187" s="2">
        <f ca="1">IF(Table1[[#This Row],[net worth]]&gt;CG186,Table1[[#This Row],[age]],0)</f>
        <v>35</v>
      </c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4:98">
      <c r="D188">
        <f t="shared" ca="1" si="55"/>
        <v>2</v>
      </c>
      <c r="E188" t="str">
        <f t="shared" ca="1" si="56"/>
        <v>women</v>
      </c>
      <c r="F188">
        <f t="shared" ca="1" si="57"/>
        <v>36</v>
      </c>
      <c r="G188">
        <f t="shared" ca="1" si="58"/>
        <v>6</v>
      </c>
      <c r="H188" t="str">
        <f t="shared" ca="1" si="59"/>
        <v>agriculture</v>
      </c>
      <c r="I188">
        <f t="shared" ca="1" si="60"/>
        <v>6</v>
      </c>
      <c r="J188" t="str">
        <f t="shared" ca="1" si="61"/>
        <v>other</v>
      </c>
      <c r="K188">
        <f t="shared" ca="1" si="62"/>
        <v>3</v>
      </c>
      <c r="L188">
        <f t="shared" ca="1" si="63"/>
        <v>2</v>
      </c>
      <c r="M188">
        <f t="shared" ca="1" si="64"/>
        <v>843011</v>
      </c>
      <c r="N188">
        <f t="shared" ca="1" si="65"/>
        <v>5</v>
      </c>
      <c r="O188" t="str">
        <f t="shared" ca="1" si="66"/>
        <v>srikakulam</v>
      </c>
      <c r="P188">
        <f t="shared" ca="1" si="72"/>
        <v>5058066</v>
      </c>
      <c r="Q188">
        <f t="shared" ca="1" si="67"/>
        <v>725076.92650612199</v>
      </c>
      <c r="R188">
        <f t="shared" ca="1" si="73"/>
        <v>769552.35957206087</v>
      </c>
      <c r="S188">
        <f t="shared" ca="1" si="68"/>
        <v>453146</v>
      </c>
      <c r="T188">
        <f t="shared" ca="1" si="74"/>
        <v>604810.72858411435</v>
      </c>
      <c r="U188">
        <f t="shared" ca="1" si="75"/>
        <v>1141037.3483942377</v>
      </c>
      <c r="V188">
        <f t="shared" ca="1" si="76"/>
        <v>6968655.7079662979</v>
      </c>
      <c r="W188">
        <f t="shared" ca="1" si="77"/>
        <v>1947775.286078183</v>
      </c>
      <c r="X188">
        <f t="shared" ca="1" si="78"/>
        <v>5020880.4218881149</v>
      </c>
      <c r="Y188" s="2"/>
      <c r="Z188" s="7">
        <f ca="1">IF(Table1[[#This Row],[gender]]="men",1,0)</f>
        <v>0</v>
      </c>
      <c r="AA188" s="2">
        <f ca="1">IF(Table1[[#This Row],[gender]]="women",1,0)</f>
        <v>1</v>
      </c>
      <c r="AB188" s="2"/>
      <c r="AC188" s="2"/>
      <c r="AD188" s="8"/>
      <c r="AF188" s="7">
        <f ca="1">IF(Table1[[#This Row],[felid of work]]= "teaching",1,0)</f>
        <v>0</v>
      </c>
      <c r="AG188" s="2">
        <f ca="1">IF(Table1[[#This Row],[felid of work]]="agriculture",1,0)</f>
        <v>1</v>
      </c>
      <c r="AH188" s="12">
        <f ca="1">IF(Table1[[#This Row],[felid of work]]="general work",1,0)</f>
        <v>0</v>
      </c>
      <c r="AI188" s="12">
        <f ca="1">IF(Table1[[#This Row],[felid of work]]="construction",1,0)</f>
        <v>0</v>
      </c>
      <c r="AJ188" s="2">
        <f ca="1">IF(Table1[[#This Row],[felid of work]]="health",1,0)</f>
        <v>0</v>
      </c>
      <c r="AK188" s="2"/>
      <c r="AL188" s="2"/>
      <c r="AM188" s="2"/>
      <c r="AN188" s="2"/>
      <c r="AO188" s="2">
        <f ca="1">IF(Table1[[#This Row],[felid of work]]="it",1,0)</f>
        <v>0</v>
      </c>
      <c r="AP188" s="2"/>
      <c r="AQ188" s="2"/>
      <c r="AR188" s="2"/>
      <c r="AS188" s="2"/>
      <c r="AT188" s="2"/>
      <c r="AU188" s="2"/>
      <c r="AV188" s="8"/>
      <c r="AW188" s="2"/>
      <c r="AX188" s="21">
        <f t="shared" ca="1" si="69"/>
        <v>384776.17978603044</v>
      </c>
      <c r="AY188" s="2"/>
      <c r="AZ188" s="7">
        <f ca="1">IF(Table1[[#This Row],[value of the debts]]&gt;$BA$6,1,0)</f>
        <v>1</v>
      </c>
      <c r="BA188" s="2"/>
      <c r="BB188" s="2"/>
      <c r="BC188" s="8"/>
      <c r="BD188" s="24">
        <f ca="1">Table1[[#This Row],[mortage left]]/Table1[[#This Row],[value of house]]</f>
        <v>0.14335062581352676</v>
      </c>
      <c r="BE188" s="2">
        <f t="shared" ca="1" si="70"/>
        <v>1</v>
      </c>
      <c r="BF188" s="2"/>
      <c r="BG188" s="2"/>
      <c r="BH188" s="7">
        <f ca="1">IF(Table1[[#This Row],[area]]="america",Table1[[#This Row],[income]],0)</f>
        <v>0</v>
      </c>
      <c r="BI188" s="2">
        <f ca="1">IF(Table1[[#This Row],[area]]="anathapur",Table1[[#This Row],[income]],0)</f>
        <v>0</v>
      </c>
      <c r="BJ188" s="2">
        <f ca="1">IF(Table1[[#This Row],[area]]="banglore",Table1[[#This Row],[income]],0)</f>
        <v>0</v>
      </c>
      <c r="BK188" s="2">
        <f ca="1">IF(Table1[[#This Row],[area]]="chennai",Table1[[#This Row],[income]],0)</f>
        <v>0</v>
      </c>
      <c r="BL188" s="2">
        <f ca="1">IF(Table1[[#This Row],[area]]="china",Table1[[#This Row],[income]],0)</f>
        <v>0</v>
      </c>
      <c r="BM188" s="2">
        <f ca="1">IF(Table1[[#This Row],[area]]="eluru",Table1[[#This Row],[income]],0)</f>
        <v>0</v>
      </c>
      <c r="BN188" s="2">
        <f ca="1">IF(Table1[[#This Row],[area]]="hanuman junction",Table1[[#This Row],[income]],0)</f>
        <v>0</v>
      </c>
      <c r="BO188" s="2">
        <f ca="1">IF(Table1[[#This Row],[area]]="hyderabad",Table1[[#This Row],[income]],0)</f>
        <v>0</v>
      </c>
      <c r="BP188" s="2">
        <f ca="1">IF(Table1[[#This Row],[area]]="japan",Table1[[#This Row],[income]],0)</f>
        <v>0</v>
      </c>
      <c r="BQ188" s="2">
        <f ca="1">IF(Table1[[#This Row],[area]]="srikakulam",Table1[[#This Row],[income]],0)</f>
        <v>843011</v>
      </c>
      <c r="BR188" s="2">
        <f ca="1">IF(Table1[[#This Row],[area]]="tirupathi",Table1[[#This Row],[income]],0)</f>
        <v>0</v>
      </c>
      <c r="BS188" s="2">
        <f ca="1">IF(Table1[[#This Row],[area]]="vijayawada",Table1[[#This Row],[income]],0)</f>
        <v>0</v>
      </c>
      <c r="BT188" s="8">
        <f ca="1">IF(Table1[[#This Row],[area]]="vizag",Table1[[#This Row],[income]],0)</f>
        <v>0</v>
      </c>
      <c r="BU188" s="2"/>
      <c r="BV188" s="7">
        <f ca="1">IF(Table1[[#This Row],[felid of work]]="teaching",Table1[[#This Row],[income]],0)</f>
        <v>0</v>
      </c>
      <c r="BW188" s="2">
        <f ca="1">IF(Table1[[#This Row],[felid of work]]="construction",Table1[[#This Row],[income]],0)</f>
        <v>0</v>
      </c>
      <c r="BX188" s="2">
        <f ca="1">IF(Table1[[#This Row],[felid of work]]="general work",Table1[[#This Row],[income]],0)</f>
        <v>0</v>
      </c>
      <c r="BY188" s="2">
        <f ca="1">IF(Table1[[#This Row],[felid of work]]="health",Table1[[#This Row],[income]],0)</f>
        <v>0</v>
      </c>
      <c r="BZ188" s="2">
        <f ca="1">IF(Table1[[#This Row],[felid of work]]="agriculture",Table1[[#This Row],[income]],0)</f>
        <v>843011</v>
      </c>
      <c r="CA188" s="8">
        <f ca="1">IF(Table1[[#This Row],[felid of work]]="it",Table1[[#This Row],[income]],0)</f>
        <v>0</v>
      </c>
      <c r="CB188" s="2"/>
      <c r="CC188" s="7">
        <f t="shared" ca="1" si="71"/>
        <v>1</v>
      </c>
      <c r="CD188" s="8"/>
      <c r="CE188" s="2"/>
      <c r="CF188" s="2">
        <f ca="1">IF(Table1[[#This Row],[net worth]]&gt;CG187,Table1[[#This Row],[age]],0)</f>
        <v>36</v>
      </c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4:98">
      <c r="D189">
        <f t="shared" ca="1" si="55"/>
        <v>2</v>
      </c>
      <c r="E189" t="str">
        <f t="shared" ca="1" si="56"/>
        <v>women</v>
      </c>
      <c r="F189">
        <f t="shared" ca="1" si="57"/>
        <v>29</v>
      </c>
      <c r="G189">
        <f t="shared" ca="1" si="58"/>
        <v>5</v>
      </c>
      <c r="H189" t="str">
        <f t="shared" ca="1" si="59"/>
        <v>general work</v>
      </c>
      <c r="I189">
        <f t="shared" ca="1" si="60"/>
        <v>3</v>
      </c>
      <c r="J189" t="str">
        <f t="shared" ca="1" si="61"/>
        <v>university</v>
      </c>
      <c r="K189">
        <f t="shared" ca="1" si="62"/>
        <v>4</v>
      </c>
      <c r="L189">
        <f t="shared" ca="1" si="63"/>
        <v>1</v>
      </c>
      <c r="M189">
        <f t="shared" ca="1" si="64"/>
        <v>454859</v>
      </c>
      <c r="N189">
        <f t="shared" ca="1" si="65"/>
        <v>14</v>
      </c>
      <c r="O189" t="str">
        <f t="shared" ca="1" si="66"/>
        <v>china</v>
      </c>
      <c r="P189">
        <f t="shared" ca="1" si="72"/>
        <v>1364577</v>
      </c>
      <c r="Q189">
        <f t="shared" ca="1" si="67"/>
        <v>1094263.7843267175</v>
      </c>
      <c r="R189">
        <f t="shared" ca="1" si="73"/>
        <v>408657.56624353986</v>
      </c>
      <c r="S189">
        <f t="shared" ca="1" si="68"/>
        <v>41295</v>
      </c>
      <c r="T189">
        <f t="shared" ca="1" si="74"/>
        <v>149708.20357520267</v>
      </c>
      <c r="U189">
        <f t="shared" ca="1" si="75"/>
        <v>459803.3086644453</v>
      </c>
      <c r="V189">
        <f t="shared" ca="1" si="76"/>
        <v>2233037.8749079853</v>
      </c>
      <c r="W189">
        <f t="shared" ca="1" si="77"/>
        <v>1544216.3505702573</v>
      </c>
      <c r="X189">
        <f t="shared" ca="1" si="78"/>
        <v>688821.52433772804</v>
      </c>
      <c r="Y189" s="2"/>
      <c r="Z189" s="7">
        <f ca="1">IF(Table1[[#This Row],[gender]]="men",1,0)</f>
        <v>0</v>
      </c>
      <c r="AA189" s="2">
        <f ca="1">IF(Table1[[#This Row],[gender]]="women",1,0)</f>
        <v>1</v>
      </c>
      <c r="AB189" s="2"/>
      <c r="AC189" s="2"/>
      <c r="AD189" s="8"/>
      <c r="AF189" s="7">
        <f ca="1">IF(Table1[[#This Row],[felid of work]]= "teaching",1,0)</f>
        <v>0</v>
      </c>
      <c r="AG189" s="2">
        <f ca="1">IF(Table1[[#This Row],[felid of work]]="agriculture",1,0)</f>
        <v>0</v>
      </c>
      <c r="AH189" s="12">
        <f ca="1">IF(Table1[[#This Row],[felid of work]]="general work",1,0)</f>
        <v>1</v>
      </c>
      <c r="AI189" s="12">
        <f ca="1">IF(Table1[[#This Row],[felid of work]]="construction",1,0)</f>
        <v>0</v>
      </c>
      <c r="AJ189" s="2">
        <f ca="1">IF(Table1[[#This Row],[felid of work]]="health",1,0)</f>
        <v>0</v>
      </c>
      <c r="AK189" s="2"/>
      <c r="AL189" s="2"/>
      <c r="AM189" s="2"/>
      <c r="AN189" s="2"/>
      <c r="AO189" s="2">
        <f ca="1">IF(Table1[[#This Row],[felid of work]]="it",1,0)</f>
        <v>0</v>
      </c>
      <c r="AP189" s="2"/>
      <c r="AQ189" s="2"/>
      <c r="AR189" s="2"/>
      <c r="AS189" s="2"/>
      <c r="AT189" s="2"/>
      <c r="AU189" s="2"/>
      <c r="AV189" s="8"/>
      <c r="AW189" s="2"/>
      <c r="AX189" s="21">
        <f t="shared" ca="1" si="69"/>
        <v>408657.56624353986</v>
      </c>
      <c r="AY189" s="2"/>
      <c r="AZ189" s="7">
        <f ca="1">IF(Table1[[#This Row],[value of the debts]]&gt;$BA$6,1,0)</f>
        <v>1</v>
      </c>
      <c r="BA189" s="2"/>
      <c r="BB189" s="2"/>
      <c r="BC189" s="8"/>
      <c r="BD189" s="24">
        <f ca="1">Table1[[#This Row],[mortage left]]/Table1[[#This Row],[value of house]]</f>
        <v>0.80190695309001803</v>
      </c>
      <c r="BE189" s="2">
        <f t="shared" ca="1" si="70"/>
        <v>0</v>
      </c>
      <c r="BF189" s="2"/>
      <c r="BG189" s="2"/>
      <c r="BH189" s="7">
        <f ca="1">IF(Table1[[#This Row],[area]]="america",Table1[[#This Row],[income]],0)</f>
        <v>0</v>
      </c>
      <c r="BI189" s="2">
        <f ca="1">IF(Table1[[#This Row],[area]]="anathapur",Table1[[#This Row],[income]],0)</f>
        <v>0</v>
      </c>
      <c r="BJ189" s="2">
        <f ca="1">IF(Table1[[#This Row],[area]]="banglore",Table1[[#This Row],[income]],0)</f>
        <v>0</v>
      </c>
      <c r="BK189" s="2">
        <f ca="1">IF(Table1[[#This Row],[area]]="chennai",Table1[[#This Row],[income]],0)</f>
        <v>0</v>
      </c>
      <c r="BL189" s="2">
        <f ca="1">IF(Table1[[#This Row],[area]]="china",Table1[[#This Row],[income]],0)</f>
        <v>454859</v>
      </c>
      <c r="BM189" s="2">
        <f ca="1">IF(Table1[[#This Row],[area]]="eluru",Table1[[#This Row],[income]],0)</f>
        <v>0</v>
      </c>
      <c r="BN189" s="2">
        <f ca="1">IF(Table1[[#This Row],[area]]="hanuman junction",Table1[[#This Row],[income]],0)</f>
        <v>0</v>
      </c>
      <c r="BO189" s="2">
        <f ca="1">IF(Table1[[#This Row],[area]]="hyderabad",Table1[[#This Row],[income]],0)</f>
        <v>0</v>
      </c>
      <c r="BP189" s="2">
        <f ca="1">IF(Table1[[#This Row],[area]]="japan",Table1[[#This Row],[income]],0)</f>
        <v>0</v>
      </c>
      <c r="BQ189" s="2">
        <f ca="1">IF(Table1[[#This Row],[area]]="srikakulam",Table1[[#This Row],[income]],0)</f>
        <v>0</v>
      </c>
      <c r="BR189" s="2">
        <f ca="1">IF(Table1[[#This Row],[area]]="tirupathi",Table1[[#This Row],[income]],0)</f>
        <v>0</v>
      </c>
      <c r="BS189" s="2">
        <f ca="1">IF(Table1[[#This Row],[area]]="vijayawada",Table1[[#This Row],[income]],0)</f>
        <v>0</v>
      </c>
      <c r="BT189" s="8">
        <f ca="1">IF(Table1[[#This Row],[area]]="vizag",Table1[[#This Row],[income]],0)</f>
        <v>0</v>
      </c>
      <c r="BU189" s="2"/>
      <c r="BV189" s="7">
        <f ca="1">IF(Table1[[#This Row],[felid of work]]="teaching",Table1[[#This Row],[income]],0)</f>
        <v>0</v>
      </c>
      <c r="BW189" s="2">
        <f ca="1">IF(Table1[[#This Row],[felid of work]]="construction",Table1[[#This Row],[income]],0)</f>
        <v>0</v>
      </c>
      <c r="BX189" s="2">
        <f ca="1">IF(Table1[[#This Row],[felid of work]]="general work",Table1[[#This Row],[income]],0)</f>
        <v>454859</v>
      </c>
      <c r="BY189" s="2">
        <f ca="1">IF(Table1[[#This Row],[felid of work]]="health",Table1[[#This Row],[income]],0)</f>
        <v>0</v>
      </c>
      <c r="BZ189" s="2">
        <f ca="1">IF(Table1[[#This Row],[felid of work]]="agriculture",Table1[[#This Row],[income]],0)</f>
        <v>0</v>
      </c>
      <c r="CA189" s="8">
        <f ca="1">IF(Table1[[#This Row],[felid of work]]="it",Table1[[#This Row],[income]],0)</f>
        <v>0</v>
      </c>
      <c r="CB189" s="2"/>
      <c r="CC189" s="7">
        <f t="shared" ca="1" si="71"/>
        <v>1</v>
      </c>
      <c r="CD189" s="8"/>
      <c r="CE189" s="2"/>
      <c r="CF189" s="2">
        <f ca="1">IF(Table1[[#This Row],[net worth]]&gt;CG188,Table1[[#This Row],[age]],0)</f>
        <v>29</v>
      </c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4:98">
      <c r="D190">
        <f t="shared" ca="1" si="55"/>
        <v>1</v>
      </c>
      <c r="E190" t="str">
        <f t="shared" ca="1" si="56"/>
        <v>men</v>
      </c>
      <c r="F190">
        <f t="shared" ca="1" si="57"/>
        <v>28</v>
      </c>
      <c r="G190">
        <f t="shared" ca="1" si="58"/>
        <v>4</v>
      </c>
      <c r="H190" t="str">
        <f t="shared" ca="1" si="59"/>
        <v>it</v>
      </c>
      <c r="I190">
        <f t="shared" ca="1" si="60"/>
        <v>5</v>
      </c>
      <c r="J190" t="str">
        <f t="shared" ca="1" si="61"/>
        <v>other</v>
      </c>
      <c r="K190">
        <f t="shared" ca="1" si="62"/>
        <v>4</v>
      </c>
      <c r="L190">
        <f t="shared" ca="1" si="63"/>
        <v>2</v>
      </c>
      <c r="M190">
        <f t="shared" ca="1" si="64"/>
        <v>579607</v>
      </c>
      <c r="N190">
        <f t="shared" ca="1" si="65"/>
        <v>12</v>
      </c>
      <c r="O190" t="str">
        <f t="shared" ca="1" si="66"/>
        <v>japan</v>
      </c>
      <c r="P190">
        <f t="shared" ca="1" si="72"/>
        <v>3477642</v>
      </c>
      <c r="Q190">
        <f t="shared" ca="1" si="67"/>
        <v>2006744.1711242993</v>
      </c>
      <c r="R190">
        <f t="shared" ca="1" si="73"/>
        <v>513504.14844520437</v>
      </c>
      <c r="S190">
        <f t="shared" ca="1" si="68"/>
        <v>228389</v>
      </c>
      <c r="T190">
        <f t="shared" ca="1" si="74"/>
        <v>753088.48973931791</v>
      </c>
      <c r="U190">
        <f t="shared" ca="1" si="75"/>
        <v>250899.06140109157</v>
      </c>
      <c r="V190">
        <f t="shared" ca="1" si="76"/>
        <v>4242045.2098462963</v>
      </c>
      <c r="W190">
        <f t="shared" ca="1" si="77"/>
        <v>2748637.3195695039</v>
      </c>
      <c r="X190">
        <f t="shared" ca="1" si="78"/>
        <v>1493407.8902767925</v>
      </c>
      <c r="Y190" s="2"/>
      <c r="Z190" s="7">
        <f ca="1">IF(Table1[[#This Row],[gender]]="men",1,0)</f>
        <v>1</v>
      </c>
      <c r="AA190" s="2">
        <f ca="1">IF(Table1[[#This Row],[gender]]="women",1,0)</f>
        <v>0</v>
      </c>
      <c r="AB190" s="2"/>
      <c r="AC190" s="2"/>
      <c r="AD190" s="8"/>
      <c r="AF190" s="7">
        <f ca="1">IF(Table1[[#This Row],[felid of work]]= "teaching",1,0)</f>
        <v>0</v>
      </c>
      <c r="AG190" s="2">
        <f ca="1">IF(Table1[[#This Row],[felid of work]]="agriculture",1,0)</f>
        <v>0</v>
      </c>
      <c r="AH190" s="12">
        <f ca="1">IF(Table1[[#This Row],[felid of work]]="general work",1,0)</f>
        <v>0</v>
      </c>
      <c r="AI190" s="12">
        <f ca="1">IF(Table1[[#This Row],[felid of work]]="construction",1,0)</f>
        <v>0</v>
      </c>
      <c r="AJ190" s="2">
        <f ca="1">IF(Table1[[#This Row],[felid of work]]="health",1,0)</f>
        <v>0</v>
      </c>
      <c r="AK190" s="2"/>
      <c r="AL190" s="2"/>
      <c r="AM190" s="2"/>
      <c r="AN190" s="2"/>
      <c r="AO190" s="2">
        <f ca="1">IF(Table1[[#This Row],[felid of work]]="it",1,0)</f>
        <v>1</v>
      </c>
      <c r="AP190" s="2"/>
      <c r="AQ190" s="2"/>
      <c r="AR190" s="2"/>
      <c r="AS190" s="2"/>
      <c r="AT190" s="2"/>
      <c r="AU190" s="2"/>
      <c r="AV190" s="8"/>
      <c r="AW190" s="2"/>
      <c r="AX190" s="21">
        <f t="shared" ca="1" si="69"/>
        <v>256752.07422260218</v>
      </c>
      <c r="AY190" s="2"/>
      <c r="AZ190" s="7">
        <f ca="1">IF(Table1[[#This Row],[value of the debts]]&gt;$BA$6,1,0)</f>
        <v>1</v>
      </c>
      <c r="BA190" s="2"/>
      <c r="BB190" s="2"/>
      <c r="BC190" s="8"/>
      <c r="BD190" s="24">
        <f ca="1">Table1[[#This Row],[mortage left]]/Table1[[#This Row],[value of house]]</f>
        <v>0.57704161932835507</v>
      </c>
      <c r="BE190" s="2">
        <f t="shared" ca="1" si="70"/>
        <v>0</v>
      </c>
      <c r="BF190" s="2"/>
      <c r="BG190" s="2"/>
      <c r="BH190" s="7">
        <f ca="1">IF(Table1[[#This Row],[area]]="america",Table1[[#This Row],[income]],0)</f>
        <v>0</v>
      </c>
      <c r="BI190" s="2">
        <f ca="1">IF(Table1[[#This Row],[area]]="anathapur",Table1[[#This Row],[income]],0)</f>
        <v>0</v>
      </c>
      <c r="BJ190" s="2">
        <f ca="1">IF(Table1[[#This Row],[area]]="banglore",Table1[[#This Row],[income]],0)</f>
        <v>0</v>
      </c>
      <c r="BK190" s="2">
        <f ca="1">IF(Table1[[#This Row],[area]]="chennai",Table1[[#This Row],[income]],0)</f>
        <v>0</v>
      </c>
      <c r="BL190" s="2">
        <f ca="1">IF(Table1[[#This Row],[area]]="china",Table1[[#This Row],[income]],0)</f>
        <v>0</v>
      </c>
      <c r="BM190" s="2">
        <f ca="1">IF(Table1[[#This Row],[area]]="eluru",Table1[[#This Row],[income]],0)</f>
        <v>0</v>
      </c>
      <c r="BN190" s="2">
        <f ca="1">IF(Table1[[#This Row],[area]]="hanuman junction",Table1[[#This Row],[income]],0)</f>
        <v>0</v>
      </c>
      <c r="BO190" s="2">
        <f ca="1">IF(Table1[[#This Row],[area]]="hyderabad",Table1[[#This Row],[income]],0)</f>
        <v>0</v>
      </c>
      <c r="BP190" s="2">
        <f ca="1">IF(Table1[[#This Row],[area]]="japan",Table1[[#This Row],[income]],0)</f>
        <v>579607</v>
      </c>
      <c r="BQ190" s="2">
        <f ca="1">IF(Table1[[#This Row],[area]]="srikakulam",Table1[[#This Row],[income]],0)</f>
        <v>0</v>
      </c>
      <c r="BR190" s="2">
        <f ca="1">IF(Table1[[#This Row],[area]]="tirupathi",Table1[[#This Row],[income]],0)</f>
        <v>0</v>
      </c>
      <c r="BS190" s="2">
        <f ca="1">IF(Table1[[#This Row],[area]]="vijayawada",Table1[[#This Row],[income]],0)</f>
        <v>0</v>
      </c>
      <c r="BT190" s="8">
        <f ca="1">IF(Table1[[#This Row],[area]]="vizag",Table1[[#This Row],[income]],0)</f>
        <v>0</v>
      </c>
      <c r="BU190" s="2"/>
      <c r="BV190" s="7">
        <f ca="1">IF(Table1[[#This Row],[felid of work]]="teaching",Table1[[#This Row],[income]],0)</f>
        <v>0</v>
      </c>
      <c r="BW190" s="2">
        <f ca="1">IF(Table1[[#This Row],[felid of work]]="construction",Table1[[#This Row],[income]],0)</f>
        <v>0</v>
      </c>
      <c r="BX190" s="2">
        <f ca="1">IF(Table1[[#This Row],[felid of work]]="general work",Table1[[#This Row],[income]],0)</f>
        <v>0</v>
      </c>
      <c r="BY190" s="2">
        <f ca="1">IF(Table1[[#This Row],[felid of work]]="health",Table1[[#This Row],[income]],0)</f>
        <v>0</v>
      </c>
      <c r="BZ190" s="2">
        <f ca="1">IF(Table1[[#This Row],[felid of work]]="agriculture",Table1[[#This Row],[income]],0)</f>
        <v>0</v>
      </c>
      <c r="CA190" s="8">
        <f ca="1">IF(Table1[[#This Row],[felid of work]]="it",Table1[[#This Row],[income]],0)</f>
        <v>579607</v>
      </c>
      <c r="CB190" s="2"/>
      <c r="CC190" s="7">
        <f t="shared" ca="1" si="71"/>
        <v>1</v>
      </c>
      <c r="CD190" s="8"/>
      <c r="CE190" s="2"/>
      <c r="CF190" s="2">
        <f ca="1">IF(Table1[[#This Row],[net worth]]&gt;CG189,Table1[[#This Row],[age]],0)</f>
        <v>28</v>
      </c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4:98">
      <c r="D191">
        <f t="shared" ca="1" si="55"/>
        <v>2</v>
      </c>
      <c r="E191" t="str">
        <f t="shared" ca="1" si="56"/>
        <v>women</v>
      </c>
      <c r="F191">
        <f t="shared" ca="1" si="57"/>
        <v>34</v>
      </c>
      <c r="G191">
        <f t="shared" ca="1" si="58"/>
        <v>1</v>
      </c>
      <c r="H191" t="str">
        <f t="shared" ca="1" si="59"/>
        <v>health</v>
      </c>
      <c r="I191">
        <f t="shared" ca="1" si="60"/>
        <v>6</v>
      </c>
      <c r="J191" t="str">
        <f t="shared" ca="1" si="61"/>
        <v>other</v>
      </c>
      <c r="K191">
        <f t="shared" ca="1" si="62"/>
        <v>1</v>
      </c>
      <c r="L191">
        <f t="shared" ca="1" si="63"/>
        <v>2</v>
      </c>
      <c r="M191">
        <f t="shared" ca="1" si="64"/>
        <v>803979</v>
      </c>
      <c r="N191">
        <f t="shared" ca="1" si="65"/>
        <v>6</v>
      </c>
      <c r="O191" t="str">
        <f t="shared" ca="1" si="66"/>
        <v>tirupathi</v>
      </c>
      <c r="P191">
        <f t="shared" ca="1" si="72"/>
        <v>4019895</v>
      </c>
      <c r="Q191">
        <f t="shared" ca="1" si="67"/>
        <v>260058.98974680502</v>
      </c>
      <c r="R191">
        <f t="shared" ca="1" si="73"/>
        <v>289753.34952764097</v>
      </c>
      <c r="S191">
        <f t="shared" ca="1" si="68"/>
        <v>215379</v>
      </c>
      <c r="T191">
        <f t="shared" ca="1" si="74"/>
        <v>214768.91949644382</v>
      </c>
      <c r="U191">
        <f t="shared" ca="1" si="75"/>
        <v>383141.20816849993</v>
      </c>
      <c r="V191">
        <f t="shared" ca="1" si="76"/>
        <v>4692789.5576961413</v>
      </c>
      <c r="W191">
        <f t="shared" ca="1" si="77"/>
        <v>765191.33927444601</v>
      </c>
      <c r="X191">
        <f t="shared" ca="1" si="78"/>
        <v>3927598.2184216953</v>
      </c>
      <c r="Y191" s="2"/>
      <c r="Z191" s="7">
        <f ca="1">IF(Table1[[#This Row],[gender]]="men",1,0)</f>
        <v>0</v>
      </c>
      <c r="AA191" s="2">
        <f ca="1">IF(Table1[[#This Row],[gender]]="women",1,0)</f>
        <v>1</v>
      </c>
      <c r="AB191" s="2"/>
      <c r="AC191" s="2"/>
      <c r="AD191" s="8"/>
      <c r="AF191" s="7">
        <f ca="1">IF(Table1[[#This Row],[felid of work]]= "teaching",1,0)</f>
        <v>0</v>
      </c>
      <c r="AG191" s="2">
        <f ca="1">IF(Table1[[#This Row],[felid of work]]="agriculture",1,0)</f>
        <v>0</v>
      </c>
      <c r="AH191" s="12">
        <f ca="1">IF(Table1[[#This Row],[felid of work]]="general work",1,0)</f>
        <v>0</v>
      </c>
      <c r="AI191" s="12">
        <f ca="1">IF(Table1[[#This Row],[felid of work]]="construction",1,0)</f>
        <v>0</v>
      </c>
      <c r="AJ191" s="2">
        <f ca="1">IF(Table1[[#This Row],[felid of work]]="health",1,0)</f>
        <v>1</v>
      </c>
      <c r="AK191" s="2"/>
      <c r="AL191" s="2"/>
      <c r="AM191" s="2"/>
      <c r="AN191" s="2"/>
      <c r="AO191" s="2">
        <f ca="1">IF(Table1[[#This Row],[felid of work]]="it",1,0)</f>
        <v>0</v>
      </c>
      <c r="AP191" s="2"/>
      <c r="AQ191" s="2"/>
      <c r="AR191" s="2"/>
      <c r="AS191" s="2"/>
      <c r="AT191" s="2"/>
      <c r="AU191" s="2"/>
      <c r="AV191" s="8"/>
      <c r="AW191" s="2"/>
      <c r="AX191" s="21">
        <f t="shared" ca="1" si="69"/>
        <v>144876.67476382048</v>
      </c>
      <c r="AY191" s="2"/>
      <c r="AZ191" s="7">
        <f ca="1">IF(Table1[[#This Row],[value of the debts]]&gt;$BA$6,1,0)</f>
        <v>1</v>
      </c>
      <c r="BA191" s="2"/>
      <c r="BB191" s="2"/>
      <c r="BC191" s="8"/>
      <c r="BD191" s="24">
        <f ca="1">Table1[[#This Row],[mortage left]]/Table1[[#This Row],[value of house]]</f>
        <v>6.4692980723826121E-2</v>
      </c>
      <c r="BE191" s="2">
        <f t="shared" ca="1" si="70"/>
        <v>1</v>
      </c>
      <c r="BF191" s="2"/>
      <c r="BG191" s="2"/>
      <c r="BH191" s="7">
        <f ca="1">IF(Table1[[#This Row],[area]]="america",Table1[[#This Row],[income]],0)</f>
        <v>0</v>
      </c>
      <c r="BI191" s="2">
        <f ca="1">IF(Table1[[#This Row],[area]]="anathapur",Table1[[#This Row],[income]],0)</f>
        <v>0</v>
      </c>
      <c r="BJ191" s="2">
        <f ca="1">IF(Table1[[#This Row],[area]]="banglore",Table1[[#This Row],[income]],0)</f>
        <v>0</v>
      </c>
      <c r="BK191" s="2">
        <f ca="1">IF(Table1[[#This Row],[area]]="chennai",Table1[[#This Row],[income]],0)</f>
        <v>0</v>
      </c>
      <c r="BL191" s="2">
        <f ca="1">IF(Table1[[#This Row],[area]]="china",Table1[[#This Row],[income]],0)</f>
        <v>0</v>
      </c>
      <c r="BM191" s="2">
        <f ca="1">IF(Table1[[#This Row],[area]]="eluru",Table1[[#This Row],[income]],0)</f>
        <v>0</v>
      </c>
      <c r="BN191" s="2">
        <f ca="1">IF(Table1[[#This Row],[area]]="hanuman junction",Table1[[#This Row],[income]],0)</f>
        <v>0</v>
      </c>
      <c r="BO191" s="2">
        <f ca="1">IF(Table1[[#This Row],[area]]="hyderabad",Table1[[#This Row],[income]],0)</f>
        <v>0</v>
      </c>
      <c r="BP191" s="2">
        <f ca="1">IF(Table1[[#This Row],[area]]="japan",Table1[[#This Row],[income]],0)</f>
        <v>0</v>
      </c>
      <c r="BQ191" s="2">
        <f ca="1">IF(Table1[[#This Row],[area]]="srikakulam",Table1[[#This Row],[income]],0)</f>
        <v>0</v>
      </c>
      <c r="BR191" s="2">
        <f ca="1">IF(Table1[[#This Row],[area]]="tirupathi",Table1[[#This Row],[income]],0)</f>
        <v>803979</v>
      </c>
      <c r="BS191" s="2">
        <f ca="1">IF(Table1[[#This Row],[area]]="vijayawada",Table1[[#This Row],[income]],0)</f>
        <v>0</v>
      </c>
      <c r="BT191" s="8">
        <f ca="1">IF(Table1[[#This Row],[area]]="vizag",Table1[[#This Row],[income]],0)</f>
        <v>0</v>
      </c>
      <c r="BU191" s="2"/>
      <c r="BV191" s="7">
        <f ca="1">IF(Table1[[#This Row],[felid of work]]="teaching",Table1[[#This Row],[income]],0)</f>
        <v>0</v>
      </c>
      <c r="BW191" s="2">
        <f ca="1">IF(Table1[[#This Row],[felid of work]]="construction",Table1[[#This Row],[income]],0)</f>
        <v>0</v>
      </c>
      <c r="BX191" s="2">
        <f ca="1">IF(Table1[[#This Row],[felid of work]]="general work",Table1[[#This Row],[income]],0)</f>
        <v>0</v>
      </c>
      <c r="BY191" s="2">
        <f ca="1">IF(Table1[[#This Row],[felid of work]]="health",Table1[[#This Row],[income]],0)</f>
        <v>803979</v>
      </c>
      <c r="BZ191" s="2">
        <f ca="1">IF(Table1[[#This Row],[felid of work]]="agriculture",Table1[[#This Row],[income]],0)</f>
        <v>0</v>
      </c>
      <c r="CA191" s="8">
        <f ca="1">IF(Table1[[#This Row],[felid of work]]="it",Table1[[#This Row],[income]],0)</f>
        <v>0</v>
      </c>
      <c r="CB191" s="2"/>
      <c r="CC191" s="7">
        <f t="shared" ca="1" si="71"/>
        <v>0</v>
      </c>
      <c r="CD191" s="8"/>
      <c r="CE191" s="2"/>
      <c r="CF191" s="2">
        <f ca="1">IF(Table1[[#This Row],[net worth]]&gt;CG190,Table1[[#This Row],[age]],0)</f>
        <v>34</v>
      </c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4:98">
      <c r="D192">
        <f t="shared" ca="1" si="55"/>
        <v>1</v>
      </c>
      <c r="E192" t="str">
        <f t="shared" ca="1" si="56"/>
        <v>men</v>
      </c>
      <c r="F192">
        <f t="shared" ca="1" si="57"/>
        <v>37</v>
      </c>
      <c r="G192">
        <f t="shared" ca="1" si="58"/>
        <v>6</v>
      </c>
      <c r="H192" t="str">
        <f t="shared" ca="1" si="59"/>
        <v>agriculture</v>
      </c>
      <c r="I192">
        <f t="shared" ca="1" si="60"/>
        <v>1</v>
      </c>
      <c r="J192" t="str">
        <f t="shared" ca="1" si="61"/>
        <v>highschool</v>
      </c>
      <c r="K192">
        <f t="shared" ca="1" si="62"/>
        <v>2</v>
      </c>
      <c r="L192">
        <f t="shared" ca="1" si="63"/>
        <v>1</v>
      </c>
      <c r="M192">
        <f t="shared" ca="1" si="64"/>
        <v>630310</v>
      </c>
      <c r="N192">
        <f t="shared" ca="1" si="65"/>
        <v>4</v>
      </c>
      <c r="O192" t="str">
        <f t="shared" ca="1" si="66"/>
        <v>vizag</v>
      </c>
      <c r="P192">
        <f t="shared" ca="1" si="72"/>
        <v>3781860</v>
      </c>
      <c r="Q192">
        <f t="shared" ca="1" si="67"/>
        <v>533022.53318825888</v>
      </c>
      <c r="R192">
        <f t="shared" ca="1" si="73"/>
        <v>448855.64746494993</v>
      </c>
      <c r="S192">
        <f t="shared" ca="1" si="68"/>
        <v>166560</v>
      </c>
      <c r="T192">
        <f t="shared" ca="1" si="74"/>
        <v>279142.35311046266</v>
      </c>
      <c r="U192">
        <f t="shared" ca="1" si="75"/>
        <v>522842.20097468887</v>
      </c>
      <c r="V192">
        <f t="shared" ca="1" si="76"/>
        <v>4753557.8484396385</v>
      </c>
      <c r="W192">
        <f t="shared" ca="1" si="77"/>
        <v>1148438.1806532089</v>
      </c>
      <c r="X192">
        <f t="shared" ca="1" si="78"/>
        <v>3605119.6677864296</v>
      </c>
      <c r="Y192" s="2"/>
      <c r="Z192" s="7">
        <f ca="1">IF(Table1[[#This Row],[gender]]="men",1,0)</f>
        <v>1</v>
      </c>
      <c r="AA192" s="2">
        <f ca="1">IF(Table1[[#This Row],[gender]]="women",1,0)</f>
        <v>0</v>
      </c>
      <c r="AB192" s="2"/>
      <c r="AC192" s="2"/>
      <c r="AD192" s="8"/>
      <c r="AF192" s="7">
        <f ca="1">IF(Table1[[#This Row],[felid of work]]= "teaching",1,0)</f>
        <v>0</v>
      </c>
      <c r="AG192" s="2">
        <f ca="1">IF(Table1[[#This Row],[felid of work]]="agriculture",1,0)</f>
        <v>1</v>
      </c>
      <c r="AH192" s="12">
        <f ca="1">IF(Table1[[#This Row],[felid of work]]="general work",1,0)</f>
        <v>0</v>
      </c>
      <c r="AI192" s="12">
        <f ca="1">IF(Table1[[#This Row],[felid of work]]="construction",1,0)</f>
        <v>0</v>
      </c>
      <c r="AJ192" s="2">
        <f ca="1">IF(Table1[[#This Row],[felid of work]]="health",1,0)</f>
        <v>0</v>
      </c>
      <c r="AK192" s="2"/>
      <c r="AL192" s="2"/>
      <c r="AM192" s="2"/>
      <c r="AN192" s="2"/>
      <c r="AO192" s="2">
        <f ca="1">IF(Table1[[#This Row],[felid of work]]="it",1,0)</f>
        <v>0</v>
      </c>
      <c r="AP192" s="2"/>
      <c r="AQ192" s="2"/>
      <c r="AR192" s="2"/>
      <c r="AS192" s="2"/>
      <c r="AT192" s="2"/>
      <c r="AU192" s="2"/>
      <c r="AV192" s="8"/>
      <c r="AW192" s="2"/>
      <c r="AX192" s="21">
        <f t="shared" ca="1" si="69"/>
        <v>448855.64746494993</v>
      </c>
      <c r="AY192" s="2"/>
      <c r="AZ192" s="7">
        <f ca="1">IF(Table1[[#This Row],[value of the debts]]&gt;$BA$6,1,0)</f>
        <v>1</v>
      </c>
      <c r="BA192" s="2"/>
      <c r="BB192" s="2"/>
      <c r="BC192" s="8"/>
      <c r="BD192" s="24">
        <f ca="1">Table1[[#This Row],[mortage left]]/Table1[[#This Row],[value of house]]</f>
        <v>0.14094189980281102</v>
      </c>
      <c r="BE192" s="2">
        <f t="shared" ca="1" si="70"/>
        <v>1</v>
      </c>
      <c r="BF192" s="2"/>
      <c r="BG192" s="2"/>
      <c r="BH192" s="7">
        <f ca="1">IF(Table1[[#This Row],[area]]="america",Table1[[#This Row],[income]],0)</f>
        <v>0</v>
      </c>
      <c r="BI192" s="2">
        <f ca="1">IF(Table1[[#This Row],[area]]="anathapur",Table1[[#This Row],[income]],0)</f>
        <v>0</v>
      </c>
      <c r="BJ192" s="2">
        <f ca="1">IF(Table1[[#This Row],[area]]="banglore",Table1[[#This Row],[income]],0)</f>
        <v>0</v>
      </c>
      <c r="BK192" s="2">
        <f ca="1">IF(Table1[[#This Row],[area]]="chennai",Table1[[#This Row],[income]],0)</f>
        <v>0</v>
      </c>
      <c r="BL192" s="2">
        <f ca="1">IF(Table1[[#This Row],[area]]="china",Table1[[#This Row],[income]],0)</f>
        <v>0</v>
      </c>
      <c r="BM192" s="2">
        <f ca="1">IF(Table1[[#This Row],[area]]="eluru",Table1[[#This Row],[income]],0)</f>
        <v>0</v>
      </c>
      <c r="BN192" s="2">
        <f ca="1">IF(Table1[[#This Row],[area]]="hanuman junction",Table1[[#This Row],[income]],0)</f>
        <v>0</v>
      </c>
      <c r="BO192" s="2">
        <f ca="1">IF(Table1[[#This Row],[area]]="hyderabad",Table1[[#This Row],[income]],0)</f>
        <v>0</v>
      </c>
      <c r="BP192" s="2">
        <f ca="1">IF(Table1[[#This Row],[area]]="japan",Table1[[#This Row],[income]],0)</f>
        <v>0</v>
      </c>
      <c r="BQ192" s="2">
        <f ca="1">IF(Table1[[#This Row],[area]]="srikakulam",Table1[[#This Row],[income]],0)</f>
        <v>0</v>
      </c>
      <c r="BR192" s="2">
        <f ca="1">IF(Table1[[#This Row],[area]]="tirupathi",Table1[[#This Row],[income]],0)</f>
        <v>0</v>
      </c>
      <c r="BS192" s="2">
        <f ca="1">IF(Table1[[#This Row],[area]]="vijayawada",Table1[[#This Row],[income]],0)</f>
        <v>0</v>
      </c>
      <c r="BT192" s="8">
        <f ca="1">IF(Table1[[#This Row],[area]]="vizag",Table1[[#This Row],[income]],0)</f>
        <v>630310</v>
      </c>
      <c r="BU192" s="2"/>
      <c r="BV192" s="7">
        <f ca="1">IF(Table1[[#This Row],[felid of work]]="teaching",Table1[[#This Row],[income]],0)</f>
        <v>0</v>
      </c>
      <c r="BW192" s="2">
        <f ca="1">IF(Table1[[#This Row],[felid of work]]="construction",Table1[[#This Row],[income]],0)</f>
        <v>0</v>
      </c>
      <c r="BX192" s="2">
        <f ca="1">IF(Table1[[#This Row],[felid of work]]="general work",Table1[[#This Row],[income]],0)</f>
        <v>0</v>
      </c>
      <c r="BY192" s="2">
        <f ca="1">IF(Table1[[#This Row],[felid of work]]="health",Table1[[#This Row],[income]],0)</f>
        <v>0</v>
      </c>
      <c r="BZ192" s="2">
        <f ca="1">IF(Table1[[#This Row],[felid of work]]="agriculture",Table1[[#This Row],[income]],0)</f>
        <v>630310</v>
      </c>
      <c r="CA192" s="8">
        <f ca="1">IF(Table1[[#This Row],[felid of work]]="it",Table1[[#This Row],[income]],0)</f>
        <v>0</v>
      </c>
      <c r="CB192" s="2"/>
      <c r="CC192" s="7">
        <f t="shared" ca="1" si="71"/>
        <v>1</v>
      </c>
      <c r="CD192" s="8"/>
      <c r="CE192" s="2"/>
      <c r="CF192" s="2">
        <f ca="1">IF(Table1[[#This Row],[net worth]]&gt;CG191,Table1[[#This Row],[age]],0)</f>
        <v>37</v>
      </c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4:98">
      <c r="D193">
        <f t="shared" ca="1" si="55"/>
        <v>2</v>
      </c>
      <c r="E193" t="str">
        <f t="shared" ca="1" si="56"/>
        <v>women</v>
      </c>
      <c r="F193">
        <f t="shared" ca="1" si="57"/>
        <v>37</v>
      </c>
      <c r="G193">
        <f t="shared" ca="1" si="58"/>
        <v>2</v>
      </c>
      <c r="H193" t="str">
        <f t="shared" ca="1" si="59"/>
        <v>construction</v>
      </c>
      <c r="I193">
        <f t="shared" ca="1" si="60"/>
        <v>1</v>
      </c>
      <c r="J193" t="str">
        <f t="shared" ca="1" si="61"/>
        <v>highschool</v>
      </c>
      <c r="K193">
        <f t="shared" ca="1" si="62"/>
        <v>3</v>
      </c>
      <c r="L193">
        <f t="shared" ca="1" si="63"/>
        <v>2</v>
      </c>
      <c r="M193">
        <f t="shared" ca="1" si="64"/>
        <v>966962</v>
      </c>
      <c r="N193">
        <f t="shared" ca="1" si="65"/>
        <v>2</v>
      </c>
      <c r="O193" t="str">
        <f t="shared" ca="1" si="66"/>
        <v>vijayawada</v>
      </c>
      <c r="P193">
        <f t="shared" ca="1" si="72"/>
        <v>5801772</v>
      </c>
      <c r="Q193">
        <f t="shared" ca="1" si="67"/>
        <v>3150444.7476612474</v>
      </c>
      <c r="R193">
        <f t="shared" ca="1" si="73"/>
        <v>918053.66689962323</v>
      </c>
      <c r="S193">
        <f t="shared" ca="1" si="68"/>
        <v>261597</v>
      </c>
      <c r="T193">
        <f t="shared" ca="1" si="74"/>
        <v>486569.12459709006</v>
      </c>
      <c r="U193">
        <f t="shared" ca="1" si="75"/>
        <v>880073.99660716322</v>
      </c>
      <c r="V193">
        <f t="shared" ca="1" si="76"/>
        <v>7599899.6635067863</v>
      </c>
      <c r="W193">
        <f t="shared" ca="1" si="77"/>
        <v>4330095.4145608712</v>
      </c>
      <c r="X193">
        <f t="shared" ca="1" si="78"/>
        <v>3269804.2489459151</v>
      </c>
      <c r="Y193" s="2"/>
      <c r="Z193" s="7">
        <f ca="1">IF(Table1[[#This Row],[gender]]="men",1,0)</f>
        <v>0</v>
      </c>
      <c r="AA193" s="2">
        <f ca="1">IF(Table1[[#This Row],[gender]]="women",1,0)</f>
        <v>1</v>
      </c>
      <c r="AB193" s="2"/>
      <c r="AC193" s="2"/>
      <c r="AD193" s="8"/>
      <c r="AF193" s="7">
        <f ca="1">IF(Table1[[#This Row],[felid of work]]= "teaching",1,0)</f>
        <v>0</v>
      </c>
      <c r="AG193" s="2">
        <f ca="1">IF(Table1[[#This Row],[felid of work]]="agriculture",1,0)</f>
        <v>0</v>
      </c>
      <c r="AH193" s="12">
        <f ca="1">IF(Table1[[#This Row],[felid of work]]="general work",1,0)</f>
        <v>0</v>
      </c>
      <c r="AI193" s="12">
        <f ca="1">IF(Table1[[#This Row],[felid of work]]="construction",1,0)</f>
        <v>1</v>
      </c>
      <c r="AJ193" s="2">
        <f ca="1">IF(Table1[[#This Row],[felid of work]]="health",1,0)</f>
        <v>0</v>
      </c>
      <c r="AK193" s="2"/>
      <c r="AL193" s="2"/>
      <c r="AM193" s="2"/>
      <c r="AN193" s="2"/>
      <c r="AO193" s="2">
        <f ca="1">IF(Table1[[#This Row],[felid of work]]="it",1,0)</f>
        <v>0</v>
      </c>
      <c r="AP193" s="2"/>
      <c r="AQ193" s="2"/>
      <c r="AR193" s="2"/>
      <c r="AS193" s="2"/>
      <c r="AT193" s="2"/>
      <c r="AU193" s="2"/>
      <c r="AV193" s="8"/>
      <c r="AW193" s="2"/>
      <c r="AX193" s="21">
        <f t="shared" ca="1" si="69"/>
        <v>459026.83344981162</v>
      </c>
      <c r="AY193" s="2"/>
      <c r="AZ193" s="7">
        <f ca="1">IF(Table1[[#This Row],[value of the debts]]&gt;$BA$6,1,0)</f>
        <v>1</v>
      </c>
      <c r="BA193" s="2"/>
      <c r="BB193" s="2"/>
      <c r="BC193" s="8"/>
      <c r="BD193" s="24">
        <f ca="1">Table1[[#This Row],[mortage left]]/Table1[[#This Row],[value of house]]</f>
        <v>0.54301422869793015</v>
      </c>
      <c r="BE193" s="2">
        <f t="shared" ca="1" si="70"/>
        <v>0</v>
      </c>
      <c r="BF193" s="2"/>
      <c r="BG193" s="2"/>
      <c r="BH193" s="7">
        <f ca="1">IF(Table1[[#This Row],[area]]="america",Table1[[#This Row],[income]],0)</f>
        <v>0</v>
      </c>
      <c r="BI193" s="2">
        <f ca="1">IF(Table1[[#This Row],[area]]="anathapur",Table1[[#This Row],[income]],0)</f>
        <v>0</v>
      </c>
      <c r="BJ193" s="2">
        <f ca="1">IF(Table1[[#This Row],[area]]="banglore",Table1[[#This Row],[income]],0)</f>
        <v>0</v>
      </c>
      <c r="BK193" s="2">
        <f ca="1">IF(Table1[[#This Row],[area]]="chennai",Table1[[#This Row],[income]],0)</f>
        <v>0</v>
      </c>
      <c r="BL193" s="2">
        <f ca="1">IF(Table1[[#This Row],[area]]="china",Table1[[#This Row],[income]],0)</f>
        <v>0</v>
      </c>
      <c r="BM193" s="2">
        <f ca="1">IF(Table1[[#This Row],[area]]="eluru",Table1[[#This Row],[income]],0)</f>
        <v>0</v>
      </c>
      <c r="BN193" s="2">
        <f ca="1">IF(Table1[[#This Row],[area]]="hanuman junction",Table1[[#This Row],[income]],0)</f>
        <v>0</v>
      </c>
      <c r="BO193" s="2">
        <f ca="1">IF(Table1[[#This Row],[area]]="hyderabad",Table1[[#This Row],[income]],0)</f>
        <v>0</v>
      </c>
      <c r="BP193" s="2">
        <f ca="1">IF(Table1[[#This Row],[area]]="japan",Table1[[#This Row],[income]],0)</f>
        <v>0</v>
      </c>
      <c r="BQ193" s="2">
        <f ca="1">IF(Table1[[#This Row],[area]]="srikakulam",Table1[[#This Row],[income]],0)</f>
        <v>0</v>
      </c>
      <c r="BR193" s="2">
        <f ca="1">IF(Table1[[#This Row],[area]]="tirupathi",Table1[[#This Row],[income]],0)</f>
        <v>0</v>
      </c>
      <c r="BS193" s="2">
        <f ca="1">IF(Table1[[#This Row],[area]]="vijayawada",Table1[[#This Row],[income]],0)</f>
        <v>966962</v>
      </c>
      <c r="BT193" s="8">
        <f ca="1">IF(Table1[[#This Row],[area]]="vizag",Table1[[#This Row],[income]],0)</f>
        <v>0</v>
      </c>
      <c r="BU193" s="2"/>
      <c r="BV193" s="7">
        <f ca="1">IF(Table1[[#This Row],[felid of work]]="teaching",Table1[[#This Row],[income]],0)</f>
        <v>0</v>
      </c>
      <c r="BW193" s="2">
        <f ca="1">IF(Table1[[#This Row],[felid of work]]="construction",Table1[[#This Row],[income]],0)</f>
        <v>966962</v>
      </c>
      <c r="BX193" s="2">
        <f ca="1">IF(Table1[[#This Row],[felid of work]]="general work",Table1[[#This Row],[income]],0)</f>
        <v>0</v>
      </c>
      <c r="BY193" s="2">
        <f ca="1">IF(Table1[[#This Row],[felid of work]]="health",Table1[[#This Row],[income]],0)</f>
        <v>0</v>
      </c>
      <c r="BZ193" s="2">
        <f ca="1">IF(Table1[[#This Row],[felid of work]]="agriculture",Table1[[#This Row],[income]],0)</f>
        <v>0</v>
      </c>
      <c r="CA193" s="8">
        <f ca="1">IF(Table1[[#This Row],[felid of work]]="it",Table1[[#This Row],[income]],0)</f>
        <v>0</v>
      </c>
      <c r="CB193" s="2"/>
      <c r="CC193" s="7">
        <f t="shared" ca="1" si="71"/>
        <v>1</v>
      </c>
      <c r="CD193" s="8"/>
      <c r="CE193" s="2"/>
      <c r="CF193" s="2">
        <f ca="1">IF(Table1[[#This Row],[net worth]]&gt;CG192,Table1[[#This Row],[age]],0)</f>
        <v>37</v>
      </c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4:98">
      <c r="D194">
        <f t="shared" ca="1" si="55"/>
        <v>1</v>
      </c>
      <c r="E194" t="str">
        <f t="shared" ca="1" si="56"/>
        <v>men</v>
      </c>
      <c r="F194">
        <f t="shared" ca="1" si="57"/>
        <v>41</v>
      </c>
      <c r="G194">
        <f t="shared" ca="1" si="58"/>
        <v>3</v>
      </c>
      <c r="H194" t="str">
        <f t="shared" ca="1" si="59"/>
        <v>teaching</v>
      </c>
      <c r="I194">
        <f t="shared" ca="1" si="60"/>
        <v>5</v>
      </c>
      <c r="J194" t="str">
        <f t="shared" ca="1" si="61"/>
        <v>other</v>
      </c>
      <c r="K194">
        <f t="shared" ca="1" si="62"/>
        <v>2</v>
      </c>
      <c r="L194">
        <f t="shared" ca="1" si="63"/>
        <v>2</v>
      </c>
      <c r="M194">
        <f t="shared" ca="1" si="64"/>
        <v>952611</v>
      </c>
      <c r="N194">
        <f t="shared" ca="1" si="65"/>
        <v>14</v>
      </c>
      <c r="O194" t="str">
        <f t="shared" ca="1" si="66"/>
        <v>china</v>
      </c>
      <c r="P194">
        <f t="shared" ca="1" si="72"/>
        <v>4763055</v>
      </c>
      <c r="Q194">
        <f t="shared" ca="1" si="67"/>
        <v>2980359.3442749465</v>
      </c>
      <c r="R194">
        <f t="shared" ca="1" si="73"/>
        <v>447672.15101973474</v>
      </c>
      <c r="S194">
        <f t="shared" ca="1" si="68"/>
        <v>411575</v>
      </c>
      <c r="T194">
        <f t="shared" ca="1" si="74"/>
        <v>788153.66739044187</v>
      </c>
      <c r="U194">
        <f t="shared" ca="1" si="75"/>
        <v>39354.932891825367</v>
      </c>
      <c r="V194">
        <f t="shared" ca="1" si="76"/>
        <v>5250082.0839115595</v>
      </c>
      <c r="W194">
        <f t="shared" ca="1" si="77"/>
        <v>3839606.4952946813</v>
      </c>
      <c r="X194">
        <f t="shared" ca="1" si="78"/>
        <v>1410475.5886168783</v>
      </c>
      <c r="Y194" s="2"/>
      <c r="Z194" s="7">
        <f ca="1">IF(Table1[[#This Row],[gender]]="men",1,0)</f>
        <v>1</v>
      </c>
      <c r="AA194" s="2">
        <f ca="1">IF(Table1[[#This Row],[gender]]="women",1,0)</f>
        <v>0</v>
      </c>
      <c r="AB194" s="2"/>
      <c r="AC194" s="2"/>
      <c r="AD194" s="8"/>
      <c r="AF194" s="7">
        <f ca="1">IF(Table1[[#This Row],[felid of work]]= "teaching",1,0)</f>
        <v>1</v>
      </c>
      <c r="AG194" s="2">
        <f ca="1">IF(Table1[[#This Row],[felid of work]]="agriculture",1,0)</f>
        <v>0</v>
      </c>
      <c r="AH194" s="12">
        <f ca="1">IF(Table1[[#This Row],[felid of work]]="general work",1,0)</f>
        <v>0</v>
      </c>
      <c r="AI194" s="12">
        <f ca="1">IF(Table1[[#This Row],[felid of work]]="construction",1,0)</f>
        <v>0</v>
      </c>
      <c r="AJ194" s="2">
        <f ca="1">IF(Table1[[#This Row],[felid of work]]="health",1,0)</f>
        <v>0</v>
      </c>
      <c r="AK194" s="2"/>
      <c r="AL194" s="2"/>
      <c r="AM194" s="2"/>
      <c r="AN194" s="2"/>
      <c r="AO194" s="2">
        <f ca="1">IF(Table1[[#This Row],[felid of work]]="it",1,0)</f>
        <v>0</v>
      </c>
      <c r="AP194" s="2"/>
      <c r="AQ194" s="2"/>
      <c r="AR194" s="2"/>
      <c r="AS194" s="2"/>
      <c r="AT194" s="2"/>
      <c r="AU194" s="2"/>
      <c r="AV194" s="8"/>
      <c r="AW194" s="2"/>
      <c r="AX194" s="21">
        <f t="shared" ca="1" si="69"/>
        <v>223836.07550986737</v>
      </c>
      <c r="AY194" s="2"/>
      <c r="AZ194" s="7">
        <f ca="1">IF(Table1[[#This Row],[value of the debts]]&gt;$BA$6,1,0)</f>
        <v>1</v>
      </c>
      <c r="BA194" s="2"/>
      <c r="BB194" s="2"/>
      <c r="BC194" s="8"/>
      <c r="BD194" s="24">
        <f ca="1">Table1[[#This Row],[mortage left]]/Table1[[#This Row],[value of house]]</f>
        <v>0.62572431858858368</v>
      </c>
      <c r="BE194" s="2">
        <f t="shared" ca="1" si="70"/>
        <v>0</v>
      </c>
      <c r="BF194" s="2"/>
      <c r="BG194" s="2"/>
      <c r="BH194" s="7">
        <f ca="1">IF(Table1[[#This Row],[area]]="america",Table1[[#This Row],[income]],0)</f>
        <v>0</v>
      </c>
      <c r="BI194" s="2">
        <f ca="1">IF(Table1[[#This Row],[area]]="anathapur",Table1[[#This Row],[income]],0)</f>
        <v>0</v>
      </c>
      <c r="BJ194" s="2">
        <f ca="1">IF(Table1[[#This Row],[area]]="banglore",Table1[[#This Row],[income]],0)</f>
        <v>0</v>
      </c>
      <c r="BK194" s="2">
        <f ca="1">IF(Table1[[#This Row],[area]]="chennai",Table1[[#This Row],[income]],0)</f>
        <v>0</v>
      </c>
      <c r="BL194" s="2">
        <f ca="1">IF(Table1[[#This Row],[area]]="china",Table1[[#This Row],[income]],0)</f>
        <v>952611</v>
      </c>
      <c r="BM194" s="2">
        <f ca="1">IF(Table1[[#This Row],[area]]="eluru",Table1[[#This Row],[income]],0)</f>
        <v>0</v>
      </c>
      <c r="BN194" s="2">
        <f ca="1">IF(Table1[[#This Row],[area]]="hanuman junction",Table1[[#This Row],[income]],0)</f>
        <v>0</v>
      </c>
      <c r="BO194" s="2">
        <f ca="1">IF(Table1[[#This Row],[area]]="hyderabad",Table1[[#This Row],[income]],0)</f>
        <v>0</v>
      </c>
      <c r="BP194" s="2">
        <f ca="1">IF(Table1[[#This Row],[area]]="japan",Table1[[#This Row],[income]],0)</f>
        <v>0</v>
      </c>
      <c r="BQ194" s="2">
        <f ca="1">IF(Table1[[#This Row],[area]]="srikakulam",Table1[[#This Row],[income]],0)</f>
        <v>0</v>
      </c>
      <c r="BR194" s="2">
        <f ca="1">IF(Table1[[#This Row],[area]]="tirupathi",Table1[[#This Row],[income]],0)</f>
        <v>0</v>
      </c>
      <c r="BS194" s="2">
        <f ca="1">IF(Table1[[#This Row],[area]]="vijayawada",Table1[[#This Row],[income]],0)</f>
        <v>0</v>
      </c>
      <c r="BT194" s="8">
        <f ca="1">IF(Table1[[#This Row],[area]]="vizag",Table1[[#This Row],[income]],0)</f>
        <v>0</v>
      </c>
      <c r="BU194" s="2"/>
      <c r="BV194" s="7">
        <f ca="1">IF(Table1[[#This Row],[felid of work]]="teaching",Table1[[#This Row],[income]],0)</f>
        <v>952611</v>
      </c>
      <c r="BW194" s="2">
        <f ca="1">IF(Table1[[#This Row],[felid of work]]="construction",Table1[[#This Row],[income]],0)</f>
        <v>0</v>
      </c>
      <c r="BX194" s="2">
        <f ca="1">IF(Table1[[#This Row],[felid of work]]="general work",Table1[[#This Row],[income]],0)</f>
        <v>0</v>
      </c>
      <c r="BY194" s="2">
        <f ca="1">IF(Table1[[#This Row],[felid of work]]="health",Table1[[#This Row],[income]],0)</f>
        <v>0</v>
      </c>
      <c r="BZ194" s="2">
        <f ca="1">IF(Table1[[#This Row],[felid of work]]="agriculture",Table1[[#This Row],[income]],0)</f>
        <v>0</v>
      </c>
      <c r="CA194" s="8">
        <f ca="1">IF(Table1[[#This Row],[felid of work]]="it",Table1[[#This Row],[income]],0)</f>
        <v>0</v>
      </c>
      <c r="CB194" s="2"/>
      <c r="CC194" s="7">
        <f t="shared" ca="1" si="71"/>
        <v>1</v>
      </c>
      <c r="CD194" s="8"/>
      <c r="CE194" s="2"/>
      <c r="CF194" s="2">
        <f ca="1">IF(Table1[[#This Row],[net worth]]&gt;CG193,Table1[[#This Row],[age]],0)</f>
        <v>41</v>
      </c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4:98">
      <c r="D195">
        <f t="shared" ca="1" si="55"/>
        <v>1</v>
      </c>
      <c r="E195" t="str">
        <f t="shared" ca="1" si="56"/>
        <v>men</v>
      </c>
      <c r="F195">
        <f t="shared" ca="1" si="57"/>
        <v>36</v>
      </c>
      <c r="G195">
        <f t="shared" ca="1" si="58"/>
        <v>2</v>
      </c>
      <c r="H195" t="str">
        <f t="shared" ca="1" si="59"/>
        <v>construction</v>
      </c>
      <c r="I195">
        <f t="shared" ca="1" si="60"/>
        <v>4</v>
      </c>
      <c r="J195" t="str">
        <f t="shared" ca="1" si="61"/>
        <v>techincal</v>
      </c>
      <c r="K195">
        <f t="shared" ca="1" si="62"/>
        <v>1</v>
      </c>
      <c r="L195">
        <f t="shared" ca="1" si="63"/>
        <v>1</v>
      </c>
      <c r="M195">
        <f t="shared" ca="1" si="64"/>
        <v>925113</v>
      </c>
      <c r="N195">
        <f t="shared" ca="1" si="65"/>
        <v>2</v>
      </c>
      <c r="O195" t="str">
        <f t="shared" ca="1" si="66"/>
        <v>vijayawada</v>
      </c>
      <c r="P195">
        <f t="shared" ca="1" si="72"/>
        <v>2775339</v>
      </c>
      <c r="Q195">
        <f t="shared" ca="1" si="67"/>
        <v>506775.52653064521</v>
      </c>
      <c r="R195">
        <f t="shared" ca="1" si="73"/>
        <v>591779.45091709204</v>
      </c>
      <c r="S195">
        <f t="shared" ca="1" si="68"/>
        <v>22490</v>
      </c>
      <c r="T195">
        <f t="shared" ca="1" si="74"/>
        <v>1774538.8715335312</v>
      </c>
      <c r="U195">
        <f t="shared" ca="1" si="75"/>
        <v>1086137.2154387936</v>
      </c>
      <c r="V195">
        <f t="shared" ca="1" si="76"/>
        <v>4453255.6663558856</v>
      </c>
      <c r="W195">
        <f t="shared" ca="1" si="77"/>
        <v>1121044.9774477372</v>
      </c>
      <c r="X195">
        <f t="shared" ca="1" si="78"/>
        <v>3332210.6889081486</v>
      </c>
      <c r="Y195" s="2"/>
      <c r="Z195" s="7">
        <f ca="1">IF(Table1[[#This Row],[gender]]="men",1,0)</f>
        <v>1</v>
      </c>
      <c r="AA195" s="2">
        <f ca="1">IF(Table1[[#This Row],[gender]]="women",1,0)</f>
        <v>0</v>
      </c>
      <c r="AB195" s="2"/>
      <c r="AC195" s="2"/>
      <c r="AD195" s="8"/>
      <c r="AF195" s="7">
        <f ca="1">IF(Table1[[#This Row],[felid of work]]= "teaching",1,0)</f>
        <v>0</v>
      </c>
      <c r="AG195" s="2">
        <f ca="1">IF(Table1[[#This Row],[felid of work]]="agriculture",1,0)</f>
        <v>0</v>
      </c>
      <c r="AH195" s="12">
        <f ca="1">IF(Table1[[#This Row],[felid of work]]="general work",1,0)</f>
        <v>0</v>
      </c>
      <c r="AI195" s="12">
        <f ca="1">IF(Table1[[#This Row],[felid of work]]="construction",1,0)</f>
        <v>1</v>
      </c>
      <c r="AJ195" s="2">
        <f ca="1">IF(Table1[[#This Row],[felid of work]]="health",1,0)</f>
        <v>0</v>
      </c>
      <c r="AK195" s="2"/>
      <c r="AL195" s="2"/>
      <c r="AM195" s="2"/>
      <c r="AN195" s="2"/>
      <c r="AO195" s="2">
        <f ca="1">IF(Table1[[#This Row],[felid of work]]="it",1,0)</f>
        <v>0</v>
      </c>
      <c r="AP195" s="2"/>
      <c r="AQ195" s="2"/>
      <c r="AR195" s="2"/>
      <c r="AS195" s="2"/>
      <c r="AT195" s="2"/>
      <c r="AU195" s="2"/>
      <c r="AV195" s="8"/>
      <c r="AW195" s="2"/>
      <c r="AX195" s="21">
        <f t="shared" ca="1" si="69"/>
        <v>591779.45091709204</v>
      </c>
      <c r="AY195" s="2"/>
      <c r="AZ195" s="7">
        <f ca="1">IF(Table1[[#This Row],[value of the debts]]&gt;$BA$6,1,0)</f>
        <v>1</v>
      </c>
      <c r="BA195" s="2"/>
      <c r="BB195" s="2"/>
      <c r="BC195" s="8"/>
      <c r="BD195" s="24">
        <f ca="1">Table1[[#This Row],[mortage left]]/Table1[[#This Row],[value of house]]</f>
        <v>0.1825995046121015</v>
      </c>
      <c r="BE195" s="2">
        <f t="shared" ca="1" si="70"/>
        <v>1</v>
      </c>
      <c r="BF195" s="2"/>
      <c r="BG195" s="2"/>
      <c r="BH195" s="7">
        <f ca="1">IF(Table1[[#This Row],[area]]="america",Table1[[#This Row],[income]],0)</f>
        <v>0</v>
      </c>
      <c r="BI195" s="2">
        <f ca="1">IF(Table1[[#This Row],[area]]="anathapur",Table1[[#This Row],[income]],0)</f>
        <v>0</v>
      </c>
      <c r="BJ195" s="2">
        <f ca="1">IF(Table1[[#This Row],[area]]="banglore",Table1[[#This Row],[income]],0)</f>
        <v>0</v>
      </c>
      <c r="BK195" s="2">
        <f ca="1">IF(Table1[[#This Row],[area]]="chennai",Table1[[#This Row],[income]],0)</f>
        <v>0</v>
      </c>
      <c r="BL195" s="2">
        <f ca="1">IF(Table1[[#This Row],[area]]="china",Table1[[#This Row],[income]],0)</f>
        <v>0</v>
      </c>
      <c r="BM195" s="2">
        <f ca="1">IF(Table1[[#This Row],[area]]="eluru",Table1[[#This Row],[income]],0)</f>
        <v>0</v>
      </c>
      <c r="BN195" s="2">
        <f ca="1">IF(Table1[[#This Row],[area]]="hanuman junction",Table1[[#This Row],[income]],0)</f>
        <v>0</v>
      </c>
      <c r="BO195" s="2">
        <f ca="1">IF(Table1[[#This Row],[area]]="hyderabad",Table1[[#This Row],[income]],0)</f>
        <v>0</v>
      </c>
      <c r="BP195" s="2">
        <f ca="1">IF(Table1[[#This Row],[area]]="japan",Table1[[#This Row],[income]],0)</f>
        <v>0</v>
      </c>
      <c r="BQ195" s="2">
        <f ca="1">IF(Table1[[#This Row],[area]]="srikakulam",Table1[[#This Row],[income]],0)</f>
        <v>0</v>
      </c>
      <c r="BR195" s="2">
        <f ca="1">IF(Table1[[#This Row],[area]]="tirupathi",Table1[[#This Row],[income]],0)</f>
        <v>0</v>
      </c>
      <c r="BS195" s="2">
        <f ca="1">IF(Table1[[#This Row],[area]]="vijayawada",Table1[[#This Row],[income]],0)</f>
        <v>925113</v>
      </c>
      <c r="BT195" s="8">
        <f ca="1">IF(Table1[[#This Row],[area]]="vizag",Table1[[#This Row],[income]],0)</f>
        <v>0</v>
      </c>
      <c r="BU195" s="2"/>
      <c r="BV195" s="7">
        <f ca="1">IF(Table1[[#This Row],[felid of work]]="teaching",Table1[[#This Row],[income]],0)</f>
        <v>0</v>
      </c>
      <c r="BW195" s="2">
        <f ca="1">IF(Table1[[#This Row],[felid of work]]="construction",Table1[[#This Row],[income]],0)</f>
        <v>925113</v>
      </c>
      <c r="BX195" s="2">
        <f ca="1">IF(Table1[[#This Row],[felid of work]]="general work",Table1[[#This Row],[income]],0)</f>
        <v>0</v>
      </c>
      <c r="BY195" s="2">
        <f ca="1">IF(Table1[[#This Row],[felid of work]]="health",Table1[[#This Row],[income]],0)</f>
        <v>0</v>
      </c>
      <c r="BZ195" s="2">
        <f ca="1">IF(Table1[[#This Row],[felid of work]]="agriculture",Table1[[#This Row],[income]],0)</f>
        <v>0</v>
      </c>
      <c r="CA195" s="8">
        <f ca="1">IF(Table1[[#This Row],[felid of work]]="it",Table1[[#This Row],[income]],0)</f>
        <v>0</v>
      </c>
      <c r="CB195" s="2"/>
      <c r="CC195" s="7">
        <f t="shared" ca="1" si="71"/>
        <v>1</v>
      </c>
      <c r="CD195" s="8"/>
      <c r="CE195" s="2"/>
      <c r="CF195" s="2">
        <f ca="1">IF(Table1[[#This Row],[net worth]]&gt;CG194,Table1[[#This Row],[age]],0)</f>
        <v>36</v>
      </c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4:98">
      <c r="D196">
        <f t="shared" ca="1" si="55"/>
        <v>1</v>
      </c>
      <c r="E196" t="str">
        <f t="shared" ca="1" si="56"/>
        <v>men</v>
      </c>
      <c r="F196">
        <f t="shared" ca="1" si="57"/>
        <v>37</v>
      </c>
      <c r="G196">
        <f t="shared" ca="1" si="58"/>
        <v>1</v>
      </c>
      <c r="H196" t="str">
        <f t="shared" ca="1" si="59"/>
        <v>health</v>
      </c>
      <c r="I196">
        <f t="shared" ca="1" si="60"/>
        <v>3</v>
      </c>
      <c r="J196" t="str">
        <f t="shared" ca="1" si="61"/>
        <v>university</v>
      </c>
      <c r="K196">
        <f t="shared" ca="1" si="62"/>
        <v>2</v>
      </c>
      <c r="L196">
        <f t="shared" ca="1" si="63"/>
        <v>1</v>
      </c>
      <c r="M196">
        <f t="shared" ca="1" si="64"/>
        <v>764309</v>
      </c>
      <c r="N196">
        <f t="shared" ca="1" si="65"/>
        <v>4</v>
      </c>
      <c r="O196" t="str">
        <f t="shared" ca="1" si="66"/>
        <v>vizag</v>
      </c>
      <c r="P196">
        <f t="shared" ca="1" si="72"/>
        <v>3057236</v>
      </c>
      <c r="Q196">
        <f t="shared" ca="1" si="67"/>
        <v>2609830.0649209479</v>
      </c>
      <c r="R196">
        <f t="shared" ca="1" si="73"/>
        <v>317112.76198919874</v>
      </c>
      <c r="S196">
        <f t="shared" ca="1" si="68"/>
        <v>311404</v>
      </c>
      <c r="T196">
        <f t="shared" ca="1" si="74"/>
        <v>913128.67386360478</v>
      </c>
      <c r="U196">
        <f t="shared" ca="1" si="75"/>
        <v>1112089.283171688</v>
      </c>
      <c r="V196">
        <f t="shared" ca="1" si="76"/>
        <v>4486438.0451608868</v>
      </c>
      <c r="W196">
        <f t="shared" ca="1" si="77"/>
        <v>3238346.8269101465</v>
      </c>
      <c r="X196">
        <f t="shared" ca="1" si="78"/>
        <v>1248091.2182507403</v>
      </c>
      <c r="Y196" s="2"/>
      <c r="Z196" s="7">
        <f ca="1">IF(Table1[[#This Row],[gender]]="men",1,0)</f>
        <v>1</v>
      </c>
      <c r="AA196" s="2">
        <f ca="1">IF(Table1[[#This Row],[gender]]="women",1,0)</f>
        <v>0</v>
      </c>
      <c r="AB196" s="2"/>
      <c r="AC196" s="2"/>
      <c r="AD196" s="8"/>
      <c r="AF196" s="7">
        <f ca="1">IF(Table1[[#This Row],[felid of work]]= "teaching",1,0)</f>
        <v>0</v>
      </c>
      <c r="AG196" s="2">
        <f ca="1">IF(Table1[[#This Row],[felid of work]]="agriculture",1,0)</f>
        <v>0</v>
      </c>
      <c r="AH196" s="12">
        <f ca="1">IF(Table1[[#This Row],[felid of work]]="general work",1,0)</f>
        <v>0</v>
      </c>
      <c r="AI196" s="12">
        <f ca="1">IF(Table1[[#This Row],[felid of work]]="construction",1,0)</f>
        <v>0</v>
      </c>
      <c r="AJ196" s="2">
        <f ca="1">IF(Table1[[#This Row],[felid of work]]="health",1,0)</f>
        <v>1</v>
      </c>
      <c r="AK196" s="2"/>
      <c r="AL196" s="2"/>
      <c r="AM196" s="2"/>
      <c r="AN196" s="2"/>
      <c r="AO196" s="2">
        <f ca="1">IF(Table1[[#This Row],[felid of work]]="it",1,0)</f>
        <v>0</v>
      </c>
      <c r="AP196" s="2"/>
      <c r="AQ196" s="2"/>
      <c r="AR196" s="2"/>
      <c r="AS196" s="2"/>
      <c r="AT196" s="2"/>
      <c r="AU196" s="2"/>
      <c r="AV196" s="8"/>
      <c r="AW196" s="2"/>
      <c r="AX196" s="21">
        <f t="shared" ca="1" si="69"/>
        <v>317112.76198919874</v>
      </c>
      <c r="AY196" s="2"/>
      <c r="AZ196" s="7">
        <f ca="1">IF(Table1[[#This Row],[value of the debts]]&gt;$BA$6,1,0)</f>
        <v>1</v>
      </c>
      <c r="BA196" s="2"/>
      <c r="BB196" s="2"/>
      <c r="BC196" s="8"/>
      <c r="BD196" s="24">
        <f ca="1">Table1[[#This Row],[mortage left]]/Table1[[#This Row],[value of house]]</f>
        <v>0.8536567229094999</v>
      </c>
      <c r="BE196" s="2">
        <f t="shared" ca="1" si="70"/>
        <v>0</v>
      </c>
      <c r="BF196" s="2"/>
      <c r="BG196" s="2"/>
      <c r="BH196" s="7">
        <f ca="1">IF(Table1[[#This Row],[area]]="america",Table1[[#This Row],[income]],0)</f>
        <v>0</v>
      </c>
      <c r="BI196" s="2">
        <f ca="1">IF(Table1[[#This Row],[area]]="anathapur",Table1[[#This Row],[income]],0)</f>
        <v>0</v>
      </c>
      <c r="BJ196" s="2">
        <f ca="1">IF(Table1[[#This Row],[area]]="banglore",Table1[[#This Row],[income]],0)</f>
        <v>0</v>
      </c>
      <c r="BK196" s="2">
        <f ca="1">IF(Table1[[#This Row],[area]]="chennai",Table1[[#This Row],[income]],0)</f>
        <v>0</v>
      </c>
      <c r="BL196" s="2">
        <f ca="1">IF(Table1[[#This Row],[area]]="china",Table1[[#This Row],[income]],0)</f>
        <v>0</v>
      </c>
      <c r="BM196" s="2">
        <f ca="1">IF(Table1[[#This Row],[area]]="eluru",Table1[[#This Row],[income]],0)</f>
        <v>0</v>
      </c>
      <c r="BN196" s="2">
        <f ca="1">IF(Table1[[#This Row],[area]]="hanuman junction",Table1[[#This Row],[income]],0)</f>
        <v>0</v>
      </c>
      <c r="BO196" s="2">
        <f ca="1">IF(Table1[[#This Row],[area]]="hyderabad",Table1[[#This Row],[income]],0)</f>
        <v>0</v>
      </c>
      <c r="BP196" s="2">
        <f ca="1">IF(Table1[[#This Row],[area]]="japan",Table1[[#This Row],[income]],0)</f>
        <v>0</v>
      </c>
      <c r="BQ196" s="2">
        <f ca="1">IF(Table1[[#This Row],[area]]="srikakulam",Table1[[#This Row],[income]],0)</f>
        <v>0</v>
      </c>
      <c r="BR196" s="2">
        <f ca="1">IF(Table1[[#This Row],[area]]="tirupathi",Table1[[#This Row],[income]],0)</f>
        <v>0</v>
      </c>
      <c r="BS196" s="2">
        <f ca="1">IF(Table1[[#This Row],[area]]="vijayawada",Table1[[#This Row],[income]],0)</f>
        <v>0</v>
      </c>
      <c r="BT196" s="8">
        <f ca="1">IF(Table1[[#This Row],[area]]="vizag",Table1[[#This Row],[income]],0)</f>
        <v>764309</v>
      </c>
      <c r="BU196" s="2"/>
      <c r="BV196" s="7">
        <f ca="1">IF(Table1[[#This Row],[felid of work]]="teaching",Table1[[#This Row],[income]],0)</f>
        <v>0</v>
      </c>
      <c r="BW196" s="2">
        <f ca="1">IF(Table1[[#This Row],[felid of work]]="construction",Table1[[#This Row],[income]],0)</f>
        <v>0</v>
      </c>
      <c r="BX196" s="2">
        <f ca="1">IF(Table1[[#This Row],[felid of work]]="general work",Table1[[#This Row],[income]],0)</f>
        <v>0</v>
      </c>
      <c r="BY196" s="2">
        <f ca="1">IF(Table1[[#This Row],[felid of work]]="health",Table1[[#This Row],[income]],0)</f>
        <v>764309</v>
      </c>
      <c r="BZ196" s="2">
        <f ca="1">IF(Table1[[#This Row],[felid of work]]="agriculture",Table1[[#This Row],[income]],0)</f>
        <v>0</v>
      </c>
      <c r="CA196" s="8">
        <f ca="1">IF(Table1[[#This Row],[felid of work]]="it",Table1[[#This Row],[income]],0)</f>
        <v>0</v>
      </c>
      <c r="CB196" s="2"/>
      <c r="CC196" s="7">
        <f t="shared" ca="1" si="71"/>
        <v>1</v>
      </c>
      <c r="CD196" s="8"/>
      <c r="CE196" s="2"/>
      <c r="CF196" s="2">
        <f ca="1">IF(Table1[[#This Row],[net worth]]&gt;CG195,Table1[[#This Row],[age]],0)</f>
        <v>37</v>
      </c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4:98">
      <c r="D197">
        <f t="shared" ca="1" si="55"/>
        <v>2</v>
      </c>
      <c r="E197" t="str">
        <f t="shared" ca="1" si="56"/>
        <v>women</v>
      </c>
      <c r="F197">
        <f t="shared" ca="1" si="57"/>
        <v>42</v>
      </c>
      <c r="G197">
        <f t="shared" ca="1" si="58"/>
        <v>2</v>
      </c>
      <c r="H197" t="str">
        <f t="shared" ca="1" si="59"/>
        <v>construction</v>
      </c>
      <c r="I197">
        <f t="shared" ca="1" si="60"/>
        <v>1</v>
      </c>
      <c r="J197" t="str">
        <f t="shared" ca="1" si="61"/>
        <v>highschool</v>
      </c>
      <c r="K197">
        <f t="shared" ca="1" si="62"/>
        <v>4</v>
      </c>
      <c r="L197">
        <f t="shared" ca="1" si="63"/>
        <v>2</v>
      </c>
      <c r="M197">
        <f t="shared" ca="1" si="64"/>
        <v>828629</v>
      </c>
      <c r="N197">
        <f t="shared" ca="1" si="65"/>
        <v>4</v>
      </c>
      <c r="O197" t="str">
        <f t="shared" ca="1" si="66"/>
        <v>vizag</v>
      </c>
      <c r="P197">
        <f t="shared" ca="1" si="72"/>
        <v>4971774</v>
      </c>
      <c r="Q197">
        <f t="shared" ca="1" si="67"/>
        <v>1758364.3126690974</v>
      </c>
      <c r="R197">
        <f t="shared" ca="1" si="73"/>
        <v>570303.49132576736</v>
      </c>
      <c r="S197">
        <f t="shared" ca="1" si="68"/>
        <v>230621</v>
      </c>
      <c r="T197">
        <f t="shared" ca="1" si="74"/>
        <v>266147.82576119748</v>
      </c>
      <c r="U197">
        <f t="shared" ca="1" si="75"/>
        <v>967254.19582899846</v>
      </c>
      <c r="V197">
        <f t="shared" ca="1" si="76"/>
        <v>6509331.6871547662</v>
      </c>
      <c r="W197">
        <f t="shared" ca="1" si="77"/>
        <v>2559288.8039948647</v>
      </c>
      <c r="X197">
        <f t="shared" ca="1" si="78"/>
        <v>3950042.8831599015</v>
      </c>
      <c r="Y197" s="2"/>
      <c r="Z197" s="7">
        <f ca="1">IF(Table1[[#This Row],[gender]]="men",1,0)</f>
        <v>0</v>
      </c>
      <c r="AA197" s="2">
        <f ca="1">IF(Table1[[#This Row],[gender]]="women",1,0)</f>
        <v>1</v>
      </c>
      <c r="AB197" s="2"/>
      <c r="AC197" s="2"/>
      <c r="AD197" s="8"/>
      <c r="AF197" s="7">
        <f ca="1">IF(Table1[[#This Row],[felid of work]]= "teaching",1,0)</f>
        <v>0</v>
      </c>
      <c r="AG197" s="2">
        <f ca="1">IF(Table1[[#This Row],[felid of work]]="agriculture",1,0)</f>
        <v>0</v>
      </c>
      <c r="AH197" s="12">
        <f ca="1">IF(Table1[[#This Row],[felid of work]]="general work",1,0)</f>
        <v>0</v>
      </c>
      <c r="AI197" s="12">
        <f ca="1">IF(Table1[[#This Row],[felid of work]]="construction",1,0)</f>
        <v>1</v>
      </c>
      <c r="AJ197" s="2">
        <f ca="1">IF(Table1[[#This Row],[felid of work]]="health",1,0)</f>
        <v>0</v>
      </c>
      <c r="AK197" s="2"/>
      <c r="AL197" s="2"/>
      <c r="AM197" s="2"/>
      <c r="AN197" s="2"/>
      <c r="AO197" s="2">
        <f ca="1">IF(Table1[[#This Row],[felid of work]]="it",1,0)</f>
        <v>0</v>
      </c>
      <c r="AP197" s="2"/>
      <c r="AQ197" s="2"/>
      <c r="AR197" s="2"/>
      <c r="AS197" s="2"/>
      <c r="AT197" s="2"/>
      <c r="AU197" s="2"/>
      <c r="AV197" s="8"/>
      <c r="AW197" s="2"/>
      <c r="AX197" s="21">
        <f t="shared" ca="1" si="69"/>
        <v>285151.74566288368</v>
      </c>
      <c r="AY197" s="2"/>
      <c r="AZ197" s="7">
        <f ca="1">IF(Table1[[#This Row],[value of the debts]]&gt;$BA$6,1,0)</f>
        <v>1</v>
      </c>
      <c r="BA197" s="2"/>
      <c r="BB197" s="2"/>
      <c r="BC197" s="8"/>
      <c r="BD197" s="24">
        <f ca="1">Table1[[#This Row],[mortage left]]/Table1[[#This Row],[value of house]]</f>
        <v>0.35366939701384204</v>
      </c>
      <c r="BE197" s="2">
        <f t="shared" ca="1" si="70"/>
        <v>0</v>
      </c>
      <c r="BF197" s="2"/>
      <c r="BG197" s="2"/>
      <c r="BH197" s="7">
        <f ca="1">IF(Table1[[#This Row],[area]]="america",Table1[[#This Row],[income]],0)</f>
        <v>0</v>
      </c>
      <c r="BI197" s="2">
        <f ca="1">IF(Table1[[#This Row],[area]]="anathapur",Table1[[#This Row],[income]],0)</f>
        <v>0</v>
      </c>
      <c r="BJ197" s="2">
        <f ca="1">IF(Table1[[#This Row],[area]]="banglore",Table1[[#This Row],[income]],0)</f>
        <v>0</v>
      </c>
      <c r="BK197" s="2">
        <f ca="1">IF(Table1[[#This Row],[area]]="chennai",Table1[[#This Row],[income]],0)</f>
        <v>0</v>
      </c>
      <c r="BL197" s="2">
        <f ca="1">IF(Table1[[#This Row],[area]]="china",Table1[[#This Row],[income]],0)</f>
        <v>0</v>
      </c>
      <c r="BM197" s="2">
        <f ca="1">IF(Table1[[#This Row],[area]]="eluru",Table1[[#This Row],[income]],0)</f>
        <v>0</v>
      </c>
      <c r="BN197" s="2">
        <f ca="1">IF(Table1[[#This Row],[area]]="hanuman junction",Table1[[#This Row],[income]],0)</f>
        <v>0</v>
      </c>
      <c r="BO197" s="2">
        <f ca="1">IF(Table1[[#This Row],[area]]="hyderabad",Table1[[#This Row],[income]],0)</f>
        <v>0</v>
      </c>
      <c r="BP197" s="2">
        <f ca="1">IF(Table1[[#This Row],[area]]="japan",Table1[[#This Row],[income]],0)</f>
        <v>0</v>
      </c>
      <c r="BQ197" s="2">
        <f ca="1">IF(Table1[[#This Row],[area]]="srikakulam",Table1[[#This Row],[income]],0)</f>
        <v>0</v>
      </c>
      <c r="BR197" s="2">
        <f ca="1">IF(Table1[[#This Row],[area]]="tirupathi",Table1[[#This Row],[income]],0)</f>
        <v>0</v>
      </c>
      <c r="BS197" s="2">
        <f ca="1">IF(Table1[[#This Row],[area]]="vijayawada",Table1[[#This Row],[income]],0)</f>
        <v>0</v>
      </c>
      <c r="BT197" s="8">
        <f ca="1">IF(Table1[[#This Row],[area]]="vizag",Table1[[#This Row],[income]],0)</f>
        <v>828629</v>
      </c>
      <c r="BU197" s="2"/>
      <c r="BV197" s="7">
        <f ca="1">IF(Table1[[#This Row],[felid of work]]="teaching",Table1[[#This Row],[income]],0)</f>
        <v>0</v>
      </c>
      <c r="BW197" s="2">
        <f ca="1">IF(Table1[[#This Row],[felid of work]]="construction",Table1[[#This Row],[income]],0)</f>
        <v>828629</v>
      </c>
      <c r="BX197" s="2">
        <f ca="1">IF(Table1[[#This Row],[felid of work]]="general work",Table1[[#This Row],[income]],0)</f>
        <v>0</v>
      </c>
      <c r="BY197" s="2">
        <f ca="1">IF(Table1[[#This Row],[felid of work]]="health",Table1[[#This Row],[income]],0)</f>
        <v>0</v>
      </c>
      <c r="BZ197" s="2">
        <f ca="1">IF(Table1[[#This Row],[felid of work]]="agriculture",Table1[[#This Row],[income]],0)</f>
        <v>0</v>
      </c>
      <c r="CA197" s="8">
        <f ca="1">IF(Table1[[#This Row],[felid of work]]="it",Table1[[#This Row],[income]],0)</f>
        <v>0</v>
      </c>
      <c r="CB197" s="2"/>
      <c r="CC197" s="7">
        <f t="shared" ca="1" si="71"/>
        <v>1</v>
      </c>
      <c r="CD197" s="8"/>
      <c r="CE197" s="2"/>
      <c r="CF197" s="2">
        <f ca="1">IF(Table1[[#This Row],[net worth]]&gt;CG196,Table1[[#This Row],[age]],0)</f>
        <v>42</v>
      </c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4:98">
      <c r="D198">
        <f t="shared" ca="1" si="55"/>
        <v>1</v>
      </c>
      <c r="E198" t="str">
        <f t="shared" ca="1" si="56"/>
        <v>men</v>
      </c>
      <c r="F198">
        <f t="shared" ca="1" si="57"/>
        <v>42</v>
      </c>
      <c r="G198">
        <f t="shared" ca="1" si="58"/>
        <v>3</v>
      </c>
      <c r="H198" t="str">
        <f t="shared" ca="1" si="59"/>
        <v>teaching</v>
      </c>
      <c r="I198">
        <f t="shared" ca="1" si="60"/>
        <v>5</v>
      </c>
      <c r="J198" t="str">
        <f t="shared" ca="1" si="61"/>
        <v>other</v>
      </c>
      <c r="K198">
        <f t="shared" ca="1" si="62"/>
        <v>3</v>
      </c>
      <c r="L198">
        <f t="shared" ca="1" si="63"/>
        <v>2</v>
      </c>
      <c r="M198">
        <f t="shared" ca="1" si="64"/>
        <v>853514</v>
      </c>
      <c r="N198">
        <f t="shared" ca="1" si="65"/>
        <v>14</v>
      </c>
      <c r="O198" t="str">
        <f t="shared" ca="1" si="66"/>
        <v>china</v>
      </c>
      <c r="P198">
        <f t="shared" ca="1" si="72"/>
        <v>3414056</v>
      </c>
      <c r="Q198">
        <f t="shared" ca="1" si="67"/>
        <v>1646428.0184727085</v>
      </c>
      <c r="R198">
        <f t="shared" ca="1" si="73"/>
        <v>347308.40455916274</v>
      </c>
      <c r="S198">
        <f t="shared" ca="1" si="68"/>
        <v>230507</v>
      </c>
      <c r="T198">
        <f t="shared" ca="1" si="74"/>
        <v>1622565.584225934</v>
      </c>
      <c r="U198">
        <f t="shared" ca="1" si="75"/>
        <v>294699.16151130118</v>
      </c>
      <c r="V198">
        <f t="shared" ca="1" si="76"/>
        <v>4056063.566070464</v>
      </c>
      <c r="W198">
        <f t="shared" ca="1" si="77"/>
        <v>2224243.4230318712</v>
      </c>
      <c r="X198">
        <f t="shared" ca="1" si="78"/>
        <v>1831820.1430385928</v>
      </c>
      <c r="Y198" s="2"/>
      <c r="Z198" s="7">
        <f ca="1">IF(Table1[[#This Row],[gender]]="men",1,0)</f>
        <v>1</v>
      </c>
      <c r="AA198" s="2">
        <f ca="1">IF(Table1[[#This Row],[gender]]="women",1,0)</f>
        <v>0</v>
      </c>
      <c r="AB198" s="2"/>
      <c r="AC198" s="2"/>
      <c r="AD198" s="8"/>
      <c r="AF198" s="7">
        <f ca="1">IF(Table1[[#This Row],[felid of work]]= "teaching",1,0)</f>
        <v>1</v>
      </c>
      <c r="AG198" s="2">
        <f ca="1">IF(Table1[[#This Row],[felid of work]]="agriculture",1,0)</f>
        <v>0</v>
      </c>
      <c r="AH198" s="12">
        <f ca="1">IF(Table1[[#This Row],[felid of work]]="general work",1,0)</f>
        <v>0</v>
      </c>
      <c r="AI198" s="12">
        <f ca="1">IF(Table1[[#This Row],[felid of work]]="construction",1,0)</f>
        <v>0</v>
      </c>
      <c r="AJ198" s="2">
        <f ca="1">IF(Table1[[#This Row],[felid of work]]="health",1,0)</f>
        <v>0</v>
      </c>
      <c r="AK198" s="2"/>
      <c r="AL198" s="2"/>
      <c r="AM198" s="2"/>
      <c r="AN198" s="2"/>
      <c r="AO198" s="2">
        <f ca="1">IF(Table1[[#This Row],[felid of work]]="it",1,0)</f>
        <v>0</v>
      </c>
      <c r="AP198" s="2"/>
      <c r="AQ198" s="2"/>
      <c r="AR198" s="2"/>
      <c r="AS198" s="2"/>
      <c r="AT198" s="2"/>
      <c r="AU198" s="2"/>
      <c r="AV198" s="8"/>
      <c r="AW198" s="2"/>
      <c r="AX198" s="21">
        <f t="shared" ca="1" si="69"/>
        <v>173654.20227958137</v>
      </c>
      <c r="AY198" s="2"/>
      <c r="AZ198" s="7">
        <f ca="1">IF(Table1[[#This Row],[value of the debts]]&gt;$BA$6,1,0)</f>
        <v>1</v>
      </c>
      <c r="BA198" s="2"/>
      <c r="BB198" s="2"/>
      <c r="BC198" s="8"/>
      <c r="BD198" s="24">
        <f ca="1">Table1[[#This Row],[mortage left]]/Table1[[#This Row],[value of house]]</f>
        <v>0.48224985719997226</v>
      </c>
      <c r="BE198" s="2">
        <f t="shared" ca="1" si="70"/>
        <v>0</v>
      </c>
      <c r="BF198" s="2"/>
      <c r="BG198" s="2"/>
      <c r="BH198" s="7">
        <f ca="1">IF(Table1[[#This Row],[area]]="america",Table1[[#This Row],[income]],0)</f>
        <v>0</v>
      </c>
      <c r="BI198" s="2">
        <f ca="1">IF(Table1[[#This Row],[area]]="anathapur",Table1[[#This Row],[income]],0)</f>
        <v>0</v>
      </c>
      <c r="BJ198" s="2">
        <f ca="1">IF(Table1[[#This Row],[area]]="banglore",Table1[[#This Row],[income]],0)</f>
        <v>0</v>
      </c>
      <c r="BK198" s="2">
        <f ca="1">IF(Table1[[#This Row],[area]]="chennai",Table1[[#This Row],[income]],0)</f>
        <v>0</v>
      </c>
      <c r="BL198" s="2">
        <f ca="1">IF(Table1[[#This Row],[area]]="china",Table1[[#This Row],[income]],0)</f>
        <v>853514</v>
      </c>
      <c r="BM198" s="2">
        <f ca="1">IF(Table1[[#This Row],[area]]="eluru",Table1[[#This Row],[income]],0)</f>
        <v>0</v>
      </c>
      <c r="BN198" s="2">
        <f ca="1">IF(Table1[[#This Row],[area]]="hanuman junction",Table1[[#This Row],[income]],0)</f>
        <v>0</v>
      </c>
      <c r="BO198" s="2">
        <f ca="1">IF(Table1[[#This Row],[area]]="hyderabad",Table1[[#This Row],[income]],0)</f>
        <v>0</v>
      </c>
      <c r="BP198" s="2">
        <f ca="1">IF(Table1[[#This Row],[area]]="japan",Table1[[#This Row],[income]],0)</f>
        <v>0</v>
      </c>
      <c r="BQ198" s="2">
        <f ca="1">IF(Table1[[#This Row],[area]]="srikakulam",Table1[[#This Row],[income]],0)</f>
        <v>0</v>
      </c>
      <c r="BR198" s="2">
        <f ca="1">IF(Table1[[#This Row],[area]]="tirupathi",Table1[[#This Row],[income]],0)</f>
        <v>0</v>
      </c>
      <c r="BS198" s="2">
        <f ca="1">IF(Table1[[#This Row],[area]]="vijayawada",Table1[[#This Row],[income]],0)</f>
        <v>0</v>
      </c>
      <c r="BT198" s="8">
        <f ca="1">IF(Table1[[#This Row],[area]]="vizag",Table1[[#This Row],[income]],0)</f>
        <v>0</v>
      </c>
      <c r="BU198" s="2"/>
      <c r="BV198" s="7">
        <f ca="1">IF(Table1[[#This Row],[felid of work]]="teaching",Table1[[#This Row],[income]],0)</f>
        <v>853514</v>
      </c>
      <c r="BW198" s="2">
        <f ca="1">IF(Table1[[#This Row],[felid of work]]="construction",Table1[[#This Row],[income]],0)</f>
        <v>0</v>
      </c>
      <c r="BX198" s="2">
        <f ca="1">IF(Table1[[#This Row],[felid of work]]="general work",Table1[[#This Row],[income]],0)</f>
        <v>0</v>
      </c>
      <c r="BY198" s="2">
        <f ca="1">IF(Table1[[#This Row],[felid of work]]="health",Table1[[#This Row],[income]],0)</f>
        <v>0</v>
      </c>
      <c r="BZ198" s="2">
        <f ca="1">IF(Table1[[#This Row],[felid of work]]="agriculture",Table1[[#This Row],[income]],0)</f>
        <v>0</v>
      </c>
      <c r="CA198" s="8">
        <f ca="1">IF(Table1[[#This Row],[felid of work]]="it",Table1[[#This Row],[income]],0)</f>
        <v>0</v>
      </c>
      <c r="CB198" s="2"/>
      <c r="CC198" s="7">
        <f t="shared" ca="1" si="71"/>
        <v>1</v>
      </c>
      <c r="CD198" s="8"/>
      <c r="CE198" s="2"/>
      <c r="CF198" s="2">
        <f ca="1">IF(Table1[[#This Row],[net worth]]&gt;CG197,Table1[[#This Row],[age]],0)</f>
        <v>42</v>
      </c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4:98">
      <c r="D199">
        <f t="shared" ca="1" si="55"/>
        <v>1</v>
      </c>
      <c r="E199" t="str">
        <f t="shared" ca="1" si="56"/>
        <v>men</v>
      </c>
      <c r="F199">
        <f t="shared" ca="1" si="57"/>
        <v>44</v>
      </c>
      <c r="G199">
        <f t="shared" ca="1" si="58"/>
        <v>3</v>
      </c>
      <c r="H199" t="str">
        <f t="shared" ca="1" si="59"/>
        <v>teaching</v>
      </c>
      <c r="I199">
        <f t="shared" ca="1" si="60"/>
        <v>4</v>
      </c>
      <c r="J199" t="str">
        <f t="shared" ca="1" si="61"/>
        <v>techincal</v>
      </c>
      <c r="K199">
        <f t="shared" ca="1" si="62"/>
        <v>4</v>
      </c>
      <c r="L199">
        <f t="shared" ca="1" si="63"/>
        <v>2</v>
      </c>
      <c r="M199">
        <f t="shared" ca="1" si="64"/>
        <v>500702</v>
      </c>
      <c r="N199">
        <f t="shared" ca="1" si="65"/>
        <v>4</v>
      </c>
      <c r="O199" t="str">
        <f t="shared" ca="1" si="66"/>
        <v>vizag</v>
      </c>
      <c r="P199">
        <f t="shared" ca="1" si="72"/>
        <v>2503510</v>
      </c>
      <c r="Q199">
        <f t="shared" ca="1" si="67"/>
        <v>78833.157249792348</v>
      </c>
      <c r="R199">
        <f t="shared" ca="1" si="73"/>
        <v>222116.60910168031</v>
      </c>
      <c r="S199">
        <f t="shared" ca="1" si="68"/>
        <v>81889</v>
      </c>
      <c r="T199">
        <f t="shared" ca="1" si="74"/>
        <v>866330.56847974844</v>
      </c>
      <c r="U199">
        <f t="shared" ca="1" si="75"/>
        <v>477944.69646757358</v>
      </c>
      <c r="V199">
        <f t="shared" ca="1" si="76"/>
        <v>3203571.3055692539</v>
      </c>
      <c r="W199">
        <f t="shared" ca="1" si="77"/>
        <v>382838.76635147264</v>
      </c>
      <c r="X199">
        <f t="shared" ca="1" si="78"/>
        <v>2820732.5392177813</v>
      </c>
      <c r="Y199" s="2"/>
      <c r="Z199" s="7">
        <f ca="1">IF(Table1[[#This Row],[gender]]="men",1,0)</f>
        <v>1</v>
      </c>
      <c r="AA199" s="2">
        <f ca="1">IF(Table1[[#This Row],[gender]]="women",1,0)</f>
        <v>0</v>
      </c>
      <c r="AB199" s="2"/>
      <c r="AC199" s="2"/>
      <c r="AD199" s="8"/>
      <c r="AF199" s="7">
        <f ca="1">IF(Table1[[#This Row],[felid of work]]= "teaching",1,0)</f>
        <v>1</v>
      </c>
      <c r="AG199" s="2">
        <f ca="1">IF(Table1[[#This Row],[felid of work]]="agriculture",1,0)</f>
        <v>0</v>
      </c>
      <c r="AH199" s="12">
        <f ca="1">IF(Table1[[#This Row],[felid of work]]="general work",1,0)</f>
        <v>0</v>
      </c>
      <c r="AI199" s="12">
        <f ca="1">IF(Table1[[#This Row],[felid of work]]="construction",1,0)</f>
        <v>0</v>
      </c>
      <c r="AJ199" s="2">
        <f ca="1">IF(Table1[[#This Row],[felid of work]]="health",1,0)</f>
        <v>0</v>
      </c>
      <c r="AK199" s="2"/>
      <c r="AL199" s="2"/>
      <c r="AM199" s="2"/>
      <c r="AN199" s="2"/>
      <c r="AO199" s="2">
        <f ca="1">IF(Table1[[#This Row],[felid of work]]="it",1,0)</f>
        <v>0</v>
      </c>
      <c r="AP199" s="2"/>
      <c r="AQ199" s="2"/>
      <c r="AR199" s="2"/>
      <c r="AS199" s="2"/>
      <c r="AT199" s="2"/>
      <c r="AU199" s="2"/>
      <c r="AV199" s="8"/>
      <c r="AW199" s="2"/>
      <c r="AX199" s="21">
        <f t="shared" ca="1" si="69"/>
        <v>111058.30455084016</v>
      </c>
      <c r="AY199" s="2"/>
      <c r="AZ199" s="7">
        <f ca="1">IF(Table1[[#This Row],[value of the debts]]&gt;$BA$6,1,0)</f>
        <v>1</v>
      </c>
      <c r="BA199" s="2"/>
      <c r="BB199" s="2"/>
      <c r="BC199" s="8"/>
      <c r="BD199" s="24">
        <f ca="1">Table1[[#This Row],[mortage left]]/Table1[[#This Row],[value of house]]</f>
        <v>3.1489052270529116E-2</v>
      </c>
      <c r="BE199" s="2">
        <f t="shared" ca="1" si="70"/>
        <v>1</v>
      </c>
      <c r="BF199" s="2"/>
      <c r="BG199" s="2"/>
      <c r="BH199" s="7">
        <f ca="1">IF(Table1[[#This Row],[area]]="america",Table1[[#This Row],[income]],0)</f>
        <v>0</v>
      </c>
      <c r="BI199" s="2">
        <f ca="1">IF(Table1[[#This Row],[area]]="anathapur",Table1[[#This Row],[income]],0)</f>
        <v>0</v>
      </c>
      <c r="BJ199" s="2">
        <f ca="1">IF(Table1[[#This Row],[area]]="banglore",Table1[[#This Row],[income]],0)</f>
        <v>0</v>
      </c>
      <c r="BK199" s="2">
        <f ca="1">IF(Table1[[#This Row],[area]]="chennai",Table1[[#This Row],[income]],0)</f>
        <v>0</v>
      </c>
      <c r="BL199" s="2">
        <f ca="1">IF(Table1[[#This Row],[area]]="china",Table1[[#This Row],[income]],0)</f>
        <v>0</v>
      </c>
      <c r="BM199" s="2">
        <f ca="1">IF(Table1[[#This Row],[area]]="eluru",Table1[[#This Row],[income]],0)</f>
        <v>0</v>
      </c>
      <c r="BN199" s="2">
        <f ca="1">IF(Table1[[#This Row],[area]]="hanuman junction",Table1[[#This Row],[income]],0)</f>
        <v>0</v>
      </c>
      <c r="BO199" s="2">
        <f ca="1">IF(Table1[[#This Row],[area]]="hyderabad",Table1[[#This Row],[income]],0)</f>
        <v>0</v>
      </c>
      <c r="BP199" s="2">
        <f ca="1">IF(Table1[[#This Row],[area]]="japan",Table1[[#This Row],[income]],0)</f>
        <v>0</v>
      </c>
      <c r="BQ199" s="2">
        <f ca="1">IF(Table1[[#This Row],[area]]="srikakulam",Table1[[#This Row],[income]],0)</f>
        <v>0</v>
      </c>
      <c r="BR199" s="2">
        <f ca="1">IF(Table1[[#This Row],[area]]="tirupathi",Table1[[#This Row],[income]],0)</f>
        <v>0</v>
      </c>
      <c r="BS199" s="2">
        <f ca="1">IF(Table1[[#This Row],[area]]="vijayawada",Table1[[#This Row],[income]],0)</f>
        <v>0</v>
      </c>
      <c r="BT199" s="8">
        <f ca="1">IF(Table1[[#This Row],[area]]="vizag",Table1[[#This Row],[income]],0)</f>
        <v>500702</v>
      </c>
      <c r="BU199" s="2"/>
      <c r="BV199" s="7">
        <f ca="1">IF(Table1[[#This Row],[felid of work]]="teaching",Table1[[#This Row],[income]],0)</f>
        <v>500702</v>
      </c>
      <c r="BW199" s="2">
        <f ca="1">IF(Table1[[#This Row],[felid of work]]="construction",Table1[[#This Row],[income]],0)</f>
        <v>0</v>
      </c>
      <c r="BX199" s="2">
        <f ca="1">IF(Table1[[#This Row],[felid of work]]="general work",Table1[[#This Row],[income]],0)</f>
        <v>0</v>
      </c>
      <c r="BY199" s="2">
        <f ca="1">IF(Table1[[#This Row],[felid of work]]="health",Table1[[#This Row],[income]],0)</f>
        <v>0</v>
      </c>
      <c r="BZ199" s="2">
        <f ca="1">IF(Table1[[#This Row],[felid of work]]="agriculture",Table1[[#This Row],[income]],0)</f>
        <v>0</v>
      </c>
      <c r="CA199" s="8">
        <f ca="1">IF(Table1[[#This Row],[felid of work]]="it",Table1[[#This Row],[income]],0)</f>
        <v>0</v>
      </c>
      <c r="CB199" s="2"/>
      <c r="CC199" s="7">
        <f t="shared" ca="1" si="71"/>
        <v>0</v>
      </c>
      <c r="CD199" s="8"/>
      <c r="CE199" s="2"/>
      <c r="CF199" s="2">
        <f ca="1">IF(Table1[[#This Row],[net worth]]&gt;CG198,Table1[[#This Row],[age]],0)</f>
        <v>44</v>
      </c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4:98">
      <c r="D200">
        <f t="shared" ref="D200:D263" ca="1" si="79">RANDBETWEEN(1,2)</f>
        <v>2</v>
      </c>
      <c r="E200" t="str">
        <f t="shared" ref="E200:E263" ca="1" si="80">IF(D200=1,"men","women")</f>
        <v>women</v>
      </c>
      <c r="F200">
        <f t="shared" ref="F200:F263" ca="1" si="81">RANDBETWEEN(25,45)</f>
        <v>25</v>
      </c>
      <c r="G200">
        <f t="shared" ref="G200:G263" ca="1" si="82">RANDBETWEEN(1,6)</f>
        <v>2</v>
      </c>
      <c r="H200" t="str">
        <f t="shared" ref="H200:H263" ca="1" si="83">VLOOKUP(G200,$AK$7:$AL$12,2)</f>
        <v>construction</v>
      </c>
      <c r="I200">
        <f t="shared" ref="I200:I263" ca="1" si="84">RANDBETWEEN(1,6)</f>
        <v>6</v>
      </c>
      <c r="J200" t="str">
        <f t="shared" ref="J200:J263" ca="1" si="85">VLOOKUP(I200,$AM$6:$AN$10,2)</f>
        <v>other</v>
      </c>
      <c r="K200">
        <f t="shared" ref="K200:K263" ca="1" si="86">RANDBETWEEN(1,4)</f>
        <v>4</v>
      </c>
      <c r="L200">
        <f t="shared" ref="L200:L263" ca="1" si="87">RANDBETWEEN(1,2)</f>
        <v>2</v>
      </c>
      <c r="M200">
        <f t="shared" ref="M200:M263" ca="1" si="88">RANDBETWEEN(250000,978000)</f>
        <v>798497</v>
      </c>
      <c r="N200">
        <f t="shared" ref="N200:N263" ca="1" si="89">RANDBETWEEN(1,14)</f>
        <v>9</v>
      </c>
      <c r="O200" t="str">
        <f t="shared" ref="O200:O263" ca="1" si="90">VLOOKUP(N200,$AL$16:$AM$28,2)</f>
        <v>chennai</v>
      </c>
      <c r="P200">
        <f t="shared" ca="1" si="72"/>
        <v>3193988</v>
      </c>
      <c r="Q200">
        <f t="shared" ref="Q200:Q263" ca="1" si="91">RAND()*P200</f>
        <v>1428119.4104492604</v>
      </c>
      <c r="R200">
        <f t="shared" ca="1" si="73"/>
        <v>1418318.9523677267</v>
      </c>
      <c r="S200">
        <f t="shared" ref="S200:S263" ca="1" si="92">RANDBETWEEN(0,R200)</f>
        <v>74703</v>
      </c>
      <c r="T200">
        <f t="shared" ca="1" si="74"/>
        <v>853334.22347874858</v>
      </c>
      <c r="U200">
        <f t="shared" ca="1" si="75"/>
        <v>850302.47612216428</v>
      </c>
      <c r="V200">
        <f t="shared" ca="1" si="76"/>
        <v>5462609.4284898909</v>
      </c>
      <c r="W200">
        <f t="shared" ca="1" si="77"/>
        <v>2921141.3628169871</v>
      </c>
      <c r="X200">
        <f t="shared" ca="1" si="78"/>
        <v>2541468.0656729038</v>
      </c>
      <c r="Y200" s="2"/>
      <c r="Z200" s="7">
        <f ca="1">IF(Table1[[#This Row],[gender]]="men",1,0)</f>
        <v>0</v>
      </c>
      <c r="AA200" s="2">
        <f ca="1">IF(Table1[[#This Row],[gender]]="women",1,0)</f>
        <v>1</v>
      </c>
      <c r="AB200" s="2"/>
      <c r="AC200" s="2"/>
      <c r="AD200" s="8"/>
      <c r="AF200" s="7">
        <f ca="1">IF(Table1[[#This Row],[felid of work]]= "teaching",1,0)</f>
        <v>0</v>
      </c>
      <c r="AG200" s="2">
        <f ca="1">IF(Table1[[#This Row],[felid of work]]="agriculture",1,0)</f>
        <v>0</v>
      </c>
      <c r="AH200" s="12">
        <f ca="1">IF(Table1[[#This Row],[felid of work]]="general work",1,0)</f>
        <v>0</v>
      </c>
      <c r="AI200" s="12">
        <f ca="1">IF(Table1[[#This Row],[felid of work]]="construction",1,0)</f>
        <v>1</v>
      </c>
      <c r="AJ200" s="2">
        <f ca="1">IF(Table1[[#This Row],[felid of work]]="health",1,0)</f>
        <v>0</v>
      </c>
      <c r="AK200" s="2"/>
      <c r="AL200" s="2"/>
      <c r="AM200" s="2"/>
      <c r="AN200" s="2"/>
      <c r="AO200" s="2">
        <f ca="1">IF(Table1[[#This Row],[felid of work]]="it",1,0)</f>
        <v>0</v>
      </c>
      <c r="AP200" s="2"/>
      <c r="AQ200" s="2"/>
      <c r="AR200" s="2"/>
      <c r="AS200" s="2"/>
      <c r="AT200" s="2"/>
      <c r="AU200" s="2"/>
      <c r="AV200" s="8"/>
      <c r="AW200" s="2"/>
      <c r="AX200" s="21">
        <f t="shared" ref="AX200:AX263" ca="1" si="93">R200/L200</f>
        <v>709159.47618386336</v>
      </c>
      <c r="AY200" s="2"/>
      <c r="AZ200" s="7">
        <f ca="1">IF(Table1[[#This Row],[value of the debts]]&gt;$BA$6,1,0)</f>
        <v>1</v>
      </c>
      <c r="BA200" s="2"/>
      <c r="BB200" s="2"/>
      <c r="BC200" s="8"/>
      <c r="BD200" s="24">
        <f ca="1">Table1[[#This Row],[mortage left]]/Table1[[#This Row],[value of house]]</f>
        <v>0.44712735628601624</v>
      </c>
      <c r="BE200" s="2">
        <f t="shared" ref="BE200:BE263" ca="1" si="94">IF(BD200&lt;$BF$6,1,0)</f>
        <v>0</v>
      </c>
      <c r="BF200" s="2"/>
      <c r="BG200" s="2"/>
      <c r="BH200" s="7">
        <f ca="1">IF(Table1[[#This Row],[area]]="america",Table1[[#This Row],[income]],0)</f>
        <v>0</v>
      </c>
      <c r="BI200" s="2">
        <f ca="1">IF(Table1[[#This Row],[area]]="anathapur",Table1[[#This Row],[income]],0)</f>
        <v>0</v>
      </c>
      <c r="BJ200" s="2">
        <f ca="1">IF(Table1[[#This Row],[area]]="banglore",Table1[[#This Row],[income]],0)</f>
        <v>0</v>
      </c>
      <c r="BK200" s="2">
        <f ca="1">IF(Table1[[#This Row],[area]]="chennai",Table1[[#This Row],[income]],0)</f>
        <v>798497</v>
      </c>
      <c r="BL200" s="2">
        <f ca="1">IF(Table1[[#This Row],[area]]="china",Table1[[#This Row],[income]],0)</f>
        <v>0</v>
      </c>
      <c r="BM200" s="2">
        <f ca="1">IF(Table1[[#This Row],[area]]="eluru",Table1[[#This Row],[income]],0)</f>
        <v>0</v>
      </c>
      <c r="BN200" s="2">
        <f ca="1">IF(Table1[[#This Row],[area]]="hanuman junction",Table1[[#This Row],[income]],0)</f>
        <v>0</v>
      </c>
      <c r="BO200" s="2">
        <f ca="1">IF(Table1[[#This Row],[area]]="hyderabad",Table1[[#This Row],[income]],0)</f>
        <v>0</v>
      </c>
      <c r="BP200" s="2">
        <f ca="1">IF(Table1[[#This Row],[area]]="japan",Table1[[#This Row],[income]],0)</f>
        <v>0</v>
      </c>
      <c r="BQ200" s="2">
        <f ca="1">IF(Table1[[#This Row],[area]]="srikakulam",Table1[[#This Row],[income]],0)</f>
        <v>0</v>
      </c>
      <c r="BR200" s="2">
        <f ca="1">IF(Table1[[#This Row],[area]]="tirupathi",Table1[[#This Row],[income]],0)</f>
        <v>0</v>
      </c>
      <c r="BS200" s="2">
        <f ca="1">IF(Table1[[#This Row],[area]]="vijayawada",Table1[[#This Row],[income]],0)</f>
        <v>0</v>
      </c>
      <c r="BT200" s="8">
        <f ca="1">IF(Table1[[#This Row],[area]]="vizag",Table1[[#This Row],[income]],0)</f>
        <v>0</v>
      </c>
      <c r="BU200" s="2"/>
      <c r="BV200" s="7">
        <f ca="1">IF(Table1[[#This Row],[felid of work]]="teaching",Table1[[#This Row],[income]],0)</f>
        <v>0</v>
      </c>
      <c r="BW200" s="2">
        <f ca="1">IF(Table1[[#This Row],[felid of work]]="construction",Table1[[#This Row],[income]],0)</f>
        <v>798497</v>
      </c>
      <c r="BX200" s="2">
        <f ca="1">IF(Table1[[#This Row],[felid of work]]="general work",Table1[[#This Row],[income]],0)</f>
        <v>0</v>
      </c>
      <c r="BY200" s="2">
        <f ca="1">IF(Table1[[#This Row],[felid of work]]="health",Table1[[#This Row],[income]],0)</f>
        <v>0</v>
      </c>
      <c r="BZ200" s="2">
        <f ca="1">IF(Table1[[#This Row],[felid of work]]="agriculture",Table1[[#This Row],[income]],0)</f>
        <v>0</v>
      </c>
      <c r="CA200" s="8">
        <f ca="1">IF(Table1[[#This Row],[felid of work]]="it",Table1[[#This Row],[income]],0)</f>
        <v>0</v>
      </c>
      <c r="CB200" s="2"/>
      <c r="CC200" s="7">
        <f t="shared" ref="CC200:CC263" ca="1" si="95">IF(W200&gt;M200,1,0)</f>
        <v>1</v>
      </c>
      <c r="CD200" s="8"/>
      <c r="CE200" s="2"/>
      <c r="CF200" s="2">
        <f ca="1">IF(Table1[[#This Row],[net worth]]&gt;CG199,Table1[[#This Row],[age]],0)</f>
        <v>25</v>
      </c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4:98">
      <c r="D201">
        <f t="shared" ca="1" si="79"/>
        <v>2</v>
      </c>
      <c r="E201" t="str">
        <f t="shared" ca="1" si="80"/>
        <v>women</v>
      </c>
      <c r="F201">
        <f t="shared" ca="1" si="81"/>
        <v>26</v>
      </c>
      <c r="G201">
        <f t="shared" ca="1" si="82"/>
        <v>2</v>
      </c>
      <c r="H201" t="str">
        <f t="shared" ca="1" si="83"/>
        <v>construction</v>
      </c>
      <c r="I201">
        <f t="shared" ca="1" si="84"/>
        <v>4</v>
      </c>
      <c r="J201" t="str">
        <f t="shared" ca="1" si="85"/>
        <v>techincal</v>
      </c>
      <c r="K201">
        <f t="shared" ca="1" si="86"/>
        <v>1</v>
      </c>
      <c r="L201">
        <f t="shared" ca="1" si="87"/>
        <v>1</v>
      </c>
      <c r="M201">
        <f t="shared" ca="1" si="88"/>
        <v>604727</v>
      </c>
      <c r="N201">
        <f t="shared" ca="1" si="89"/>
        <v>5</v>
      </c>
      <c r="O201" t="str">
        <f t="shared" ca="1" si="90"/>
        <v>srikakulam</v>
      </c>
      <c r="P201">
        <f t="shared" ca="1" si="72"/>
        <v>2418908</v>
      </c>
      <c r="Q201">
        <f t="shared" ca="1" si="91"/>
        <v>1889367.7352652045</v>
      </c>
      <c r="R201">
        <f t="shared" ca="1" si="73"/>
        <v>297364.93809429422</v>
      </c>
      <c r="S201">
        <f t="shared" ca="1" si="92"/>
        <v>156744</v>
      </c>
      <c r="T201">
        <f t="shared" ca="1" si="74"/>
        <v>694986.89468100783</v>
      </c>
      <c r="U201">
        <f t="shared" ca="1" si="75"/>
        <v>684272.35106340249</v>
      </c>
      <c r="V201">
        <f t="shared" ca="1" si="76"/>
        <v>3400545.2891576965</v>
      </c>
      <c r="W201">
        <f t="shared" ca="1" si="77"/>
        <v>2343476.6733594988</v>
      </c>
      <c r="X201">
        <f t="shared" ca="1" si="78"/>
        <v>1057068.6157981977</v>
      </c>
      <c r="Y201" s="2"/>
      <c r="Z201" s="7">
        <f ca="1">IF(Table1[[#This Row],[gender]]="men",1,0)</f>
        <v>0</v>
      </c>
      <c r="AA201" s="2">
        <f ca="1">IF(Table1[[#This Row],[gender]]="women",1,0)</f>
        <v>1</v>
      </c>
      <c r="AB201" s="2"/>
      <c r="AC201" s="2"/>
      <c r="AD201" s="8"/>
      <c r="AF201" s="7">
        <f ca="1">IF(Table1[[#This Row],[felid of work]]= "teaching",1,0)</f>
        <v>0</v>
      </c>
      <c r="AG201" s="2">
        <f ca="1">IF(Table1[[#This Row],[felid of work]]="agriculture",1,0)</f>
        <v>0</v>
      </c>
      <c r="AH201" s="12">
        <f ca="1">IF(Table1[[#This Row],[felid of work]]="general work",1,0)</f>
        <v>0</v>
      </c>
      <c r="AI201" s="12">
        <f ca="1">IF(Table1[[#This Row],[felid of work]]="construction",1,0)</f>
        <v>1</v>
      </c>
      <c r="AJ201" s="2">
        <f ca="1">IF(Table1[[#This Row],[felid of work]]="health",1,0)</f>
        <v>0</v>
      </c>
      <c r="AK201" s="2"/>
      <c r="AL201" s="2"/>
      <c r="AM201" s="2"/>
      <c r="AN201" s="2"/>
      <c r="AO201" s="2">
        <f ca="1">IF(Table1[[#This Row],[felid of work]]="it",1,0)</f>
        <v>0</v>
      </c>
      <c r="AP201" s="2"/>
      <c r="AQ201" s="2"/>
      <c r="AR201" s="2"/>
      <c r="AS201" s="2"/>
      <c r="AT201" s="2"/>
      <c r="AU201" s="2"/>
      <c r="AV201" s="8"/>
      <c r="AW201" s="2"/>
      <c r="AX201" s="21">
        <f t="shared" ca="1" si="93"/>
        <v>297364.93809429422</v>
      </c>
      <c r="AY201" s="2"/>
      <c r="AZ201" s="7">
        <f ca="1">IF(Table1[[#This Row],[value of the debts]]&gt;$BA$6,1,0)</f>
        <v>1</v>
      </c>
      <c r="BA201" s="2"/>
      <c r="BB201" s="2"/>
      <c r="BC201" s="8"/>
      <c r="BD201" s="24">
        <f ca="1">Table1[[#This Row],[mortage left]]/Table1[[#This Row],[value of house]]</f>
        <v>0.78108292471859386</v>
      </c>
      <c r="BE201" s="2">
        <f t="shared" ca="1" si="94"/>
        <v>0</v>
      </c>
      <c r="BF201" s="2"/>
      <c r="BG201" s="2"/>
      <c r="BH201" s="7">
        <f ca="1">IF(Table1[[#This Row],[area]]="america",Table1[[#This Row],[income]],0)</f>
        <v>0</v>
      </c>
      <c r="BI201" s="2">
        <f ca="1">IF(Table1[[#This Row],[area]]="anathapur",Table1[[#This Row],[income]],0)</f>
        <v>0</v>
      </c>
      <c r="BJ201" s="2">
        <f ca="1">IF(Table1[[#This Row],[area]]="banglore",Table1[[#This Row],[income]],0)</f>
        <v>0</v>
      </c>
      <c r="BK201" s="2">
        <f ca="1">IF(Table1[[#This Row],[area]]="chennai",Table1[[#This Row],[income]],0)</f>
        <v>0</v>
      </c>
      <c r="BL201" s="2">
        <f ca="1">IF(Table1[[#This Row],[area]]="china",Table1[[#This Row],[income]],0)</f>
        <v>0</v>
      </c>
      <c r="BM201" s="2">
        <f ca="1">IF(Table1[[#This Row],[area]]="eluru",Table1[[#This Row],[income]],0)</f>
        <v>0</v>
      </c>
      <c r="BN201" s="2">
        <f ca="1">IF(Table1[[#This Row],[area]]="hanuman junction",Table1[[#This Row],[income]],0)</f>
        <v>0</v>
      </c>
      <c r="BO201" s="2">
        <f ca="1">IF(Table1[[#This Row],[area]]="hyderabad",Table1[[#This Row],[income]],0)</f>
        <v>0</v>
      </c>
      <c r="BP201" s="2">
        <f ca="1">IF(Table1[[#This Row],[area]]="japan",Table1[[#This Row],[income]],0)</f>
        <v>0</v>
      </c>
      <c r="BQ201" s="2">
        <f ca="1">IF(Table1[[#This Row],[area]]="srikakulam",Table1[[#This Row],[income]],0)</f>
        <v>604727</v>
      </c>
      <c r="BR201" s="2">
        <f ca="1">IF(Table1[[#This Row],[area]]="tirupathi",Table1[[#This Row],[income]],0)</f>
        <v>0</v>
      </c>
      <c r="BS201" s="2">
        <f ca="1">IF(Table1[[#This Row],[area]]="vijayawada",Table1[[#This Row],[income]],0)</f>
        <v>0</v>
      </c>
      <c r="BT201" s="8">
        <f ca="1">IF(Table1[[#This Row],[area]]="vizag",Table1[[#This Row],[income]],0)</f>
        <v>0</v>
      </c>
      <c r="BU201" s="2"/>
      <c r="BV201" s="7">
        <f ca="1">IF(Table1[[#This Row],[felid of work]]="teaching",Table1[[#This Row],[income]],0)</f>
        <v>0</v>
      </c>
      <c r="BW201" s="2">
        <f ca="1">IF(Table1[[#This Row],[felid of work]]="construction",Table1[[#This Row],[income]],0)</f>
        <v>604727</v>
      </c>
      <c r="BX201" s="2">
        <f ca="1">IF(Table1[[#This Row],[felid of work]]="general work",Table1[[#This Row],[income]],0)</f>
        <v>0</v>
      </c>
      <c r="BY201" s="2">
        <f ca="1">IF(Table1[[#This Row],[felid of work]]="health",Table1[[#This Row],[income]],0)</f>
        <v>0</v>
      </c>
      <c r="BZ201" s="2">
        <f ca="1">IF(Table1[[#This Row],[felid of work]]="agriculture",Table1[[#This Row],[income]],0)</f>
        <v>0</v>
      </c>
      <c r="CA201" s="8">
        <f ca="1">IF(Table1[[#This Row],[felid of work]]="it",Table1[[#This Row],[income]],0)</f>
        <v>0</v>
      </c>
      <c r="CB201" s="2"/>
      <c r="CC201" s="7">
        <f t="shared" ca="1" si="95"/>
        <v>1</v>
      </c>
      <c r="CD201" s="8"/>
      <c r="CE201" s="2"/>
      <c r="CF201" s="2">
        <f ca="1">IF(Table1[[#This Row],[net worth]]&gt;CG200,Table1[[#This Row],[age]],0)</f>
        <v>26</v>
      </c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4:98">
      <c r="D202">
        <f t="shared" ca="1" si="79"/>
        <v>1</v>
      </c>
      <c r="E202" t="str">
        <f t="shared" ca="1" si="80"/>
        <v>men</v>
      </c>
      <c r="F202">
        <f t="shared" ca="1" si="81"/>
        <v>39</v>
      </c>
      <c r="G202">
        <f t="shared" ca="1" si="82"/>
        <v>2</v>
      </c>
      <c r="H202" t="str">
        <f t="shared" ca="1" si="83"/>
        <v>construction</v>
      </c>
      <c r="I202">
        <f t="shared" ca="1" si="84"/>
        <v>1</v>
      </c>
      <c r="J202" t="str">
        <f t="shared" ca="1" si="85"/>
        <v>highschool</v>
      </c>
      <c r="K202">
        <f t="shared" ca="1" si="86"/>
        <v>1</v>
      </c>
      <c r="L202">
        <f t="shared" ca="1" si="87"/>
        <v>2</v>
      </c>
      <c r="M202">
        <f t="shared" ca="1" si="88"/>
        <v>364615</v>
      </c>
      <c r="N202">
        <f t="shared" ca="1" si="89"/>
        <v>6</v>
      </c>
      <c r="O202" t="str">
        <f t="shared" ca="1" si="90"/>
        <v>tirupathi</v>
      </c>
      <c r="P202">
        <f t="shared" ca="1" si="72"/>
        <v>1823075</v>
      </c>
      <c r="Q202">
        <f t="shared" ca="1" si="91"/>
        <v>457671.07513130485</v>
      </c>
      <c r="R202">
        <f t="shared" ca="1" si="73"/>
        <v>8337.4854838065967</v>
      </c>
      <c r="S202">
        <f t="shared" ca="1" si="92"/>
        <v>2023</v>
      </c>
      <c r="T202">
        <f t="shared" ca="1" si="74"/>
        <v>150232.65134868425</v>
      </c>
      <c r="U202">
        <f t="shared" ca="1" si="75"/>
        <v>537824.91986849718</v>
      </c>
      <c r="V202">
        <f t="shared" ca="1" si="76"/>
        <v>2369237.4053523038</v>
      </c>
      <c r="W202">
        <f t="shared" ca="1" si="77"/>
        <v>468031.56061511143</v>
      </c>
      <c r="X202">
        <f t="shared" ca="1" si="78"/>
        <v>1901205.8447371924</v>
      </c>
      <c r="Y202" s="2"/>
      <c r="Z202" s="7">
        <f ca="1">IF(Table1[[#This Row],[gender]]="men",1,0)</f>
        <v>1</v>
      </c>
      <c r="AA202" s="2">
        <f ca="1">IF(Table1[[#This Row],[gender]]="women",1,0)</f>
        <v>0</v>
      </c>
      <c r="AB202" s="2"/>
      <c r="AC202" s="2"/>
      <c r="AD202" s="8"/>
      <c r="AF202" s="7">
        <f ca="1">IF(Table1[[#This Row],[felid of work]]= "teaching",1,0)</f>
        <v>0</v>
      </c>
      <c r="AG202" s="2">
        <f ca="1">IF(Table1[[#This Row],[felid of work]]="agriculture",1,0)</f>
        <v>0</v>
      </c>
      <c r="AH202" s="12">
        <f ca="1">IF(Table1[[#This Row],[felid of work]]="general work",1,0)</f>
        <v>0</v>
      </c>
      <c r="AI202" s="12">
        <f ca="1">IF(Table1[[#This Row],[felid of work]]="construction",1,0)</f>
        <v>1</v>
      </c>
      <c r="AJ202" s="2">
        <f ca="1">IF(Table1[[#This Row],[felid of work]]="health",1,0)</f>
        <v>0</v>
      </c>
      <c r="AK202" s="2"/>
      <c r="AL202" s="2"/>
      <c r="AM202" s="2"/>
      <c r="AN202" s="2"/>
      <c r="AO202" s="2">
        <f ca="1">IF(Table1[[#This Row],[felid of work]]="it",1,0)</f>
        <v>0</v>
      </c>
      <c r="AP202" s="2"/>
      <c r="AQ202" s="2"/>
      <c r="AR202" s="2"/>
      <c r="AS202" s="2"/>
      <c r="AT202" s="2"/>
      <c r="AU202" s="2"/>
      <c r="AV202" s="8"/>
      <c r="AW202" s="2"/>
      <c r="AX202" s="21">
        <f t="shared" ca="1" si="93"/>
        <v>4168.7427419032983</v>
      </c>
      <c r="AY202" s="2"/>
      <c r="AZ202" s="7">
        <f ca="1">IF(Table1[[#This Row],[value of the debts]]&gt;$BA$6,1,0)</f>
        <v>1</v>
      </c>
      <c r="BA202" s="2"/>
      <c r="BB202" s="2"/>
      <c r="BC202" s="8"/>
      <c r="BD202" s="24">
        <f ca="1">Table1[[#This Row],[mortage left]]/Table1[[#This Row],[value of house]]</f>
        <v>0.25104347058201382</v>
      </c>
      <c r="BE202" s="2">
        <f t="shared" ca="1" si="94"/>
        <v>1</v>
      </c>
      <c r="BF202" s="2"/>
      <c r="BG202" s="2"/>
      <c r="BH202" s="7">
        <f ca="1">IF(Table1[[#This Row],[area]]="america",Table1[[#This Row],[income]],0)</f>
        <v>0</v>
      </c>
      <c r="BI202" s="2">
        <f ca="1">IF(Table1[[#This Row],[area]]="anathapur",Table1[[#This Row],[income]],0)</f>
        <v>0</v>
      </c>
      <c r="BJ202" s="2">
        <f ca="1">IF(Table1[[#This Row],[area]]="banglore",Table1[[#This Row],[income]],0)</f>
        <v>0</v>
      </c>
      <c r="BK202" s="2">
        <f ca="1">IF(Table1[[#This Row],[area]]="chennai",Table1[[#This Row],[income]],0)</f>
        <v>0</v>
      </c>
      <c r="BL202" s="2">
        <f ca="1">IF(Table1[[#This Row],[area]]="china",Table1[[#This Row],[income]],0)</f>
        <v>0</v>
      </c>
      <c r="BM202" s="2">
        <f ca="1">IF(Table1[[#This Row],[area]]="eluru",Table1[[#This Row],[income]],0)</f>
        <v>0</v>
      </c>
      <c r="BN202" s="2">
        <f ca="1">IF(Table1[[#This Row],[area]]="hanuman junction",Table1[[#This Row],[income]],0)</f>
        <v>0</v>
      </c>
      <c r="BO202" s="2">
        <f ca="1">IF(Table1[[#This Row],[area]]="hyderabad",Table1[[#This Row],[income]],0)</f>
        <v>0</v>
      </c>
      <c r="BP202" s="2">
        <f ca="1">IF(Table1[[#This Row],[area]]="japan",Table1[[#This Row],[income]],0)</f>
        <v>0</v>
      </c>
      <c r="BQ202" s="2">
        <f ca="1">IF(Table1[[#This Row],[area]]="srikakulam",Table1[[#This Row],[income]],0)</f>
        <v>0</v>
      </c>
      <c r="BR202" s="2">
        <f ca="1">IF(Table1[[#This Row],[area]]="tirupathi",Table1[[#This Row],[income]],0)</f>
        <v>364615</v>
      </c>
      <c r="BS202" s="2">
        <f ca="1">IF(Table1[[#This Row],[area]]="vijayawada",Table1[[#This Row],[income]],0)</f>
        <v>0</v>
      </c>
      <c r="BT202" s="8">
        <f ca="1">IF(Table1[[#This Row],[area]]="vizag",Table1[[#This Row],[income]],0)</f>
        <v>0</v>
      </c>
      <c r="BU202" s="2"/>
      <c r="BV202" s="7">
        <f ca="1">IF(Table1[[#This Row],[felid of work]]="teaching",Table1[[#This Row],[income]],0)</f>
        <v>0</v>
      </c>
      <c r="BW202" s="2">
        <f ca="1">IF(Table1[[#This Row],[felid of work]]="construction",Table1[[#This Row],[income]],0)</f>
        <v>364615</v>
      </c>
      <c r="BX202" s="2">
        <f ca="1">IF(Table1[[#This Row],[felid of work]]="general work",Table1[[#This Row],[income]],0)</f>
        <v>0</v>
      </c>
      <c r="BY202" s="2">
        <f ca="1">IF(Table1[[#This Row],[felid of work]]="health",Table1[[#This Row],[income]],0)</f>
        <v>0</v>
      </c>
      <c r="BZ202" s="2">
        <f ca="1">IF(Table1[[#This Row],[felid of work]]="agriculture",Table1[[#This Row],[income]],0)</f>
        <v>0</v>
      </c>
      <c r="CA202" s="8">
        <f ca="1">IF(Table1[[#This Row],[felid of work]]="it",Table1[[#This Row],[income]],0)</f>
        <v>0</v>
      </c>
      <c r="CB202" s="2"/>
      <c r="CC202" s="7">
        <f t="shared" ca="1" si="95"/>
        <v>1</v>
      </c>
      <c r="CD202" s="8"/>
      <c r="CE202" s="2"/>
      <c r="CF202" s="2">
        <f ca="1">IF(Table1[[#This Row],[net worth]]&gt;CG201,Table1[[#This Row],[age]],0)</f>
        <v>39</v>
      </c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4:98">
      <c r="D203">
        <f t="shared" ca="1" si="79"/>
        <v>2</v>
      </c>
      <c r="E203" t="str">
        <f t="shared" ca="1" si="80"/>
        <v>women</v>
      </c>
      <c r="F203">
        <f t="shared" ca="1" si="81"/>
        <v>28</v>
      </c>
      <c r="G203">
        <f t="shared" ca="1" si="82"/>
        <v>3</v>
      </c>
      <c r="H203" t="str">
        <f t="shared" ca="1" si="83"/>
        <v>teaching</v>
      </c>
      <c r="I203">
        <f t="shared" ca="1" si="84"/>
        <v>3</v>
      </c>
      <c r="J203" t="str">
        <f t="shared" ca="1" si="85"/>
        <v>university</v>
      </c>
      <c r="K203">
        <f t="shared" ca="1" si="86"/>
        <v>4</v>
      </c>
      <c r="L203">
        <f t="shared" ca="1" si="87"/>
        <v>2</v>
      </c>
      <c r="M203">
        <f t="shared" ca="1" si="88"/>
        <v>826827</v>
      </c>
      <c r="N203">
        <f t="shared" ca="1" si="89"/>
        <v>11</v>
      </c>
      <c r="O203" t="str">
        <f t="shared" ca="1" si="90"/>
        <v>america</v>
      </c>
      <c r="P203">
        <f t="shared" ca="1" si="72"/>
        <v>4134135</v>
      </c>
      <c r="Q203">
        <f t="shared" ca="1" si="91"/>
        <v>1035692.0194049351</v>
      </c>
      <c r="R203">
        <f t="shared" ca="1" si="73"/>
        <v>108835.88720316117</v>
      </c>
      <c r="S203">
        <f t="shared" ca="1" si="92"/>
        <v>73308</v>
      </c>
      <c r="T203">
        <f t="shared" ca="1" si="74"/>
        <v>629388.06209998415</v>
      </c>
      <c r="U203">
        <f t="shared" ca="1" si="75"/>
        <v>1140226.8415282485</v>
      </c>
      <c r="V203">
        <f t="shared" ca="1" si="76"/>
        <v>5383197.7287314106</v>
      </c>
      <c r="W203">
        <f t="shared" ca="1" si="77"/>
        <v>1217835.9066080963</v>
      </c>
      <c r="X203">
        <f t="shared" ca="1" si="78"/>
        <v>4165361.8221233143</v>
      </c>
      <c r="Y203" s="2"/>
      <c r="Z203" s="7">
        <f ca="1">IF(Table1[[#This Row],[gender]]="men",1,0)</f>
        <v>0</v>
      </c>
      <c r="AA203" s="2">
        <f ca="1">IF(Table1[[#This Row],[gender]]="women",1,0)</f>
        <v>1</v>
      </c>
      <c r="AB203" s="2"/>
      <c r="AC203" s="2"/>
      <c r="AD203" s="8"/>
      <c r="AF203" s="7">
        <f ca="1">IF(Table1[[#This Row],[felid of work]]= "teaching",1,0)</f>
        <v>1</v>
      </c>
      <c r="AG203" s="2">
        <f ca="1">IF(Table1[[#This Row],[felid of work]]="agriculture",1,0)</f>
        <v>0</v>
      </c>
      <c r="AH203" s="12">
        <f ca="1">IF(Table1[[#This Row],[felid of work]]="general work",1,0)</f>
        <v>0</v>
      </c>
      <c r="AI203" s="12">
        <f ca="1">IF(Table1[[#This Row],[felid of work]]="construction",1,0)</f>
        <v>0</v>
      </c>
      <c r="AJ203" s="2">
        <f ca="1">IF(Table1[[#This Row],[felid of work]]="health",1,0)</f>
        <v>0</v>
      </c>
      <c r="AK203" s="2"/>
      <c r="AL203" s="2"/>
      <c r="AM203" s="2"/>
      <c r="AN203" s="2"/>
      <c r="AO203" s="2">
        <f ca="1">IF(Table1[[#This Row],[felid of work]]="it",1,0)</f>
        <v>0</v>
      </c>
      <c r="AP203" s="2"/>
      <c r="AQ203" s="2"/>
      <c r="AR203" s="2"/>
      <c r="AS203" s="2"/>
      <c r="AT203" s="2"/>
      <c r="AU203" s="2"/>
      <c r="AV203" s="8"/>
      <c r="AW203" s="2"/>
      <c r="AX203" s="21">
        <f t="shared" ca="1" si="93"/>
        <v>54417.943601580584</v>
      </c>
      <c r="AY203" s="2"/>
      <c r="AZ203" s="7">
        <f ca="1">IF(Table1[[#This Row],[value of the debts]]&gt;$BA$6,1,0)</f>
        <v>1</v>
      </c>
      <c r="BA203" s="2"/>
      <c r="BB203" s="2"/>
      <c r="BC203" s="8"/>
      <c r="BD203" s="24">
        <f ca="1">Table1[[#This Row],[mortage left]]/Table1[[#This Row],[value of house]]</f>
        <v>0.25052206069829241</v>
      </c>
      <c r="BE203" s="2">
        <f t="shared" ca="1" si="94"/>
        <v>1</v>
      </c>
      <c r="BF203" s="2"/>
      <c r="BG203" s="2"/>
      <c r="BH203" s="7">
        <f ca="1">IF(Table1[[#This Row],[area]]="america",Table1[[#This Row],[income]],0)</f>
        <v>826827</v>
      </c>
      <c r="BI203" s="2">
        <f ca="1">IF(Table1[[#This Row],[area]]="anathapur",Table1[[#This Row],[income]],0)</f>
        <v>0</v>
      </c>
      <c r="BJ203" s="2">
        <f ca="1">IF(Table1[[#This Row],[area]]="banglore",Table1[[#This Row],[income]],0)</f>
        <v>0</v>
      </c>
      <c r="BK203" s="2">
        <f ca="1">IF(Table1[[#This Row],[area]]="chennai",Table1[[#This Row],[income]],0)</f>
        <v>0</v>
      </c>
      <c r="BL203" s="2">
        <f ca="1">IF(Table1[[#This Row],[area]]="china",Table1[[#This Row],[income]],0)</f>
        <v>0</v>
      </c>
      <c r="BM203" s="2">
        <f ca="1">IF(Table1[[#This Row],[area]]="eluru",Table1[[#This Row],[income]],0)</f>
        <v>0</v>
      </c>
      <c r="BN203" s="2">
        <f ca="1">IF(Table1[[#This Row],[area]]="hanuman junction",Table1[[#This Row],[income]],0)</f>
        <v>0</v>
      </c>
      <c r="BO203" s="2">
        <f ca="1">IF(Table1[[#This Row],[area]]="hyderabad",Table1[[#This Row],[income]],0)</f>
        <v>0</v>
      </c>
      <c r="BP203" s="2">
        <f ca="1">IF(Table1[[#This Row],[area]]="japan",Table1[[#This Row],[income]],0)</f>
        <v>0</v>
      </c>
      <c r="BQ203" s="2">
        <f ca="1">IF(Table1[[#This Row],[area]]="srikakulam",Table1[[#This Row],[income]],0)</f>
        <v>0</v>
      </c>
      <c r="BR203" s="2">
        <f ca="1">IF(Table1[[#This Row],[area]]="tirupathi",Table1[[#This Row],[income]],0)</f>
        <v>0</v>
      </c>
      <c r="BS203" s="2">
        <f ca="1">IF(Table1[[#This Row],[area]]="vijayawada",Table1[[#This Row],[income]],0)</f>
        <v>0</v>
      </c>
      <c r="BT203" s="8">
        <f ca="1">IF(Table1[[#This Row],[area]]="vizag",Table1[[#This Row],[income]],0)</f>
        <v>0</v>
      </c>
      <c r="BU203" s="2"/>
      <c r="BV203" s="7">
        <f ca="1">IF(Table1[[#This Row],[felid of work]]="teaching",Table1[[#This Row],[income]],0)</f>
        <v>826827</v>
      </c>
      <c r="BW203" s="2">
        <f ca="1">IF(Table1[[#This Row],[felid of work]]="construction",Table1[[#This Row],[income]],0)</f>
        <v>0</v>
      </c>
      <c r="BX203" s="2">
        <f ca="1">IF(Table1[[#This Row],[felid of work]]="general work",Table1[[#This Row],[income]],0)</f>
        <v>0</v>
      </c>
      <c r="BY203" s="2">
        <f ca="1">IF(Table1[[#This Row],[felid of work]]="health",Table1[[#This Row],[income]],0)</f>
        <v>0</v>
      </c>
      <c r="BZ203" s="2">
        <f ca="1">IF(Table1[[#This Row],[felid of work]]="agriculture",Table1[[#This Row],[income]],0)</f>
        <v>0</v>
      </c>
      <c r="CA203" s="8">
        <f ca="1">IF(Table1[[#This Row],[felid of work]]="it",Table1[[#This Row],[income]],0)</f>
        <v>0</v>
      </c>
      <c r="CB203" s="2"/>
      <c r="CC203" s="7">
        <f t="shared" ca="1" si="95"/>
        <v>1</v>
      </c>
      <c r="CD203" s="8"/>
      <c r="CE203" s="2"/>
      <c r="CF203" s="2">
        <f ca="1">IF(Table1[[#This Row],[net worth]]&gt;CG202,Table1[[#This Row],[age]],0)</f>
        <v>28</v>
      </c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4:98">
      <c r="D204">
        <f t="shared" ca="1" si="79"/>
        <v>2</v>
      </c>
      <c r="E204" t="str">
        <f t="shared" ca="1" si="80"/>
        <v>women</v>
      </c>
      <c r="F204">
        <f t="shared" ca="1" si="81"/>
        <v>37</v>
      </c>
      <c r="G204">
        <f t="shared" ca="1" si="82"/>
        <v>2</v>
      </c>
      <c r="H204" t="str">
        <f t="shared" ca="1" si="83"/>
        <v>construction</v>
      </c>
      <c r="I204">
        <f t="shared" ca="1" si="84"/>
        <v>4</v>
      </c>
      <c r="J204" t="str">
        <f t="shared" ca="1" si="85"/>
        <v>techincal</v>
      </c>
      <c r="K204">
        <f t="shared" ca="1" si="86"/>
        <v>3</v>
      </c>
      <c r="L204">
        <f t="shared" ca="1" si="87"/>
        <v>1</v>
      </c>
      <c r="M204">
        <f t="shared" ca="1" si="88"/>
        <v>751471</v>
      </c>
      <c r="N204">
        <f t="shared" ca="1" si="89"/>
        <v>14</v>
      </c>
      <c r="O204" t="str">
        <f t="shared" ca="1" si="90"/>
        <v>china</v>
      </c>
      <c r="P204">
        <f t="shared" ca="1" si="72"/>
        <v>3005884</v>
      </c>
      <c r="Q204">
        <f t="shared" ca="1" si="91"/>
        <v>2635683.6036314126</v>
      </c>
      <c r="R204">
        <f t="shared" ca="1" si="73"/>
        <v>660423.50154414878</v>
      </c>
      <c r="S204">
        <f t="shared" ca="1" si="92"/>
        <v>69375</v>
      </c>
      <c r="T204">
        <f t="shared" ca="1" si="74"/>
        <v>846277.56265776814</v>
      </c>
      <c r="U204">
        <f t="shared" ca="1" si="75"/>
        <v>1014419.0691680956</v>
      </c>
      <c r="V204">
        <f t="shared" ca="1" si="76"/>
        <v>4680726.5707122441</v>
      </c>
      <c r="W204">
        <f t="shared" ca="1" si="77"/>
        <v>3365482.1051755613</v>
      </c>
      <c r="X204">
        <f t="shared" ca="1" si="78"/>
        <v>1315244.4655366829</v>
      </c>
      <c r="Y204" s="2"/>
      <c r="Z204" s="7">
        <f ca="1">IF(Table1[[#This Row],[gender]]="men",1,0)</f>
        <v>0</v>
      </c>
      <c r="AA204" s="2">
        <f ca="1">IF(Table1[[#This Row],[gender]]="women",1,0)</f>
        <v>1</v>
      </c>
      <c r="AB204" s="2"/>
      <c r="AC204" s="2"/>
      <c r="AD204" s="8"/>
      <c r="AF204" s="7">
        <f ca="1">IF(Table1[[#This Row],[felid of work]]= "teaching",1,0)</f>
        <v>0</v>
      </c>
      <c r="AG204" s="2">
        <f ca="1">IF(Table1[[#This Row],[felid of work]]="agriculture",1,0)</f>
        <v>0</v>
      </c>
      <c r="AH204" s="12">
        <f ca="1">IF(Table1[[#This Row],[felid of work]]="general work",1,0)</f>
        <v>0</v>
      </c>
      <c r="AI204" s="12">
        <f ca="1">IF(Table1[[#This Row],[felid of work]]="construction",1,0)</f>
        <v>1</v>
      </c>
      <c r="AJ204" s="2">
        <f ca="1">IF(Table1[[#This Row],[felid of work]]="health",1,0)</f>
        <v>0</v>
      </c>
      <c r="AK204" s="2"/>
      <c r="AL204" s="2"/>
      <c r="AM204" s="2"/>
      <c r="AN204" s="2"/>
      <c r="AO204" s="2">
        <f ca="1">IF(Table1[[#This Row],[felid of work]]="it",1,0)</f>
        <v>0</v>
      </c>
      <c r="AP204" s="2"/>
      <c r="AQ204" s="2"/>
      <c r="AR204" s="2"/>
      <c r="AS204" s="2"/>
      <c r="AT204" s="2"/>
      <c r="AU204" s="2"/>
      <c r="AV204" s="8"/>
      <c r="AW204" s="2"/>
      <c r="AX204" s="21">
        <f t="shared" ca="1" si="93"/>
        <v>660423.50154414878</v>
      </c>
      <c r="AY204" s="2"/>
      <c r="AZ204" s="7">
        <f ca="1">IF(Table1[[#This Row],[value of the debts]]&gt;$BA$6,1,0)</f>
        <v>1</v>
      </c>
      <c r="BA204" s="2"/>
      <c r="BB204" s="2"/>
      <c r="BC204" s="8"/>
      <c r="BD204" s="24">
        <f ca="1">Table1[[#This Row],[mortage left]]/Table1[[#This Row],[value of house]]</f>
        <v>0.87684142289969025</v>
      </c>
      <c r="BE204" s="2">
        <f t="shared" ca="1" si="94"/>
        <v>0</v>
      </c>
      <c r="BF204" s="2"/>
      <c r="BG204" s="2"/>
      <c r="BH204" s="7">
        <f ca="1">IF(Table1[[#This Row],[area]]="america",Table1[[#This Row],[income]],0)</f>
        <v>0</v>
      </c>
      <c r="BI204" s="2">
        <f ca="1">IF(Table1[[#This Row],[area]]="anathapur",Table1[[#This Row],[income]],0)</f>
        <v>0</v>
      </c>
      <c r="BJ204" s="2">
        <f ca="1">IF(Table1[[#This Row],[area]]="banglore",Table1[[#This Row],[income]],0)</f>
        <v>0</v>
      </c>
      <c r="BK204" s="2">
        <f ca="1">IF(Table1[[#This Row],[area]]="chennai",Table1[[#This Row],[income]],0)</f>
        <v>0</v>
      </c>
      <c r="BL204" s="2">
        <f ca="1">IF(Table1[[#This Row],[area]]="china",Table1[[#This Row],[income]],0)</f>
        <v>751471</v>
      </c>
      <c r="BM204" s="2">
        <f ca="1">IF(Table1[[#This Row],[area]]="eluru",Table1[[#This Row],[income]],0)</f>
        <v>0</v>
      </c>
      <c r="BN204" s="2">
        <f ca="1">IF(Table1[[#This Row],[area]]="hanuman junction",Table1[[#This Row],[income]],0)</f>
        <v>0</v>
      </c>
      <c r="BO204" s="2">
        <f ca="1">IF(Table1[[#This Row],[area]]="hyderabad",Table1[[#This Row],[income]],0)</f>
        <v>0</v>
      </c>
      <c r="BP204" s="2">
        <f ca="1">IF(Table1[[#This Row],[area]]="japan",Table1[[#This Row],[income]],0)</f>
        <v>0</v>
      </c>
      <c r="BQ204" s="2">
        <f ca="1">IF(Table1[[#This Row],[area]]="srikakulam",Table1[[#This Row],[income]],0)</f>
        <v>0</v>
      </c>
      <c r="BR204" s="2">
        <f ca="1">IF(Table1[[#This Row],[area]]="tirupathi",Table1[[#This Row],[income]],0)</f>
        <v>0</v>
      </c>
      <c r="BS204" s="2">
        <f ca="1">IF(Table1[[#This Row],[area]]="vijayawada",Table1[[#This Row],[income]],0)</f>
        <v>0</v>
      </c>
      <c r="BT204" s="8">
        <f ca="1">IF(Table1[[#This Row],[area]]="vizag",Table1[[#This Row],[income]],0)</f>
        <v>0</v>
      </c>
      <c r="BU204" s="2"/>
      <c r="BV204" s="7">
        <f ca="1">IF(Table1[[#This Row],[felid of work]]="teaching",Table1[[#This Row],[income]],0)</f>
        <v>0</v>
      </c>
      <c r="BW204" s="2">
        <f ca="1">IF(Table1[[#This Row],[felid of work]]="construction",Table1[[#This Row],[income]],0)</f>
        <v>751471</v>
      </c>
      <c r="BX204" s="2">
        <f ca="1">IF(Table1[[#This Row],[felid of work]]="general work",Table1[[#This Row],[income]],0)</f>
        <v>0</v>
      </c>
      <c r="BY204" s="2">
        <f ca="1">IF(Table1[[#This Row],[felid of work]]="health",Table1[[#This Row],[income]],0)</f>
        <v>0</v>
      </c>
      <c r="BZ204" s="2">
        <f ca="1">IF(Table1[[#This Row],[felid of work]]="agriculture",Table1[[#This Row],[income]],0)</f>
        <v>0</v>
      </c>
      <c r="CA204" s="8">
        <f ca="1">IF(Table1[[#This Row],[felid of work]]="it",Table1[[#This Row],[income]],0)</f>
        <v>0</v>
      </c>
      <c r="CB204" s="2"/>
      <c r="CC204" s="7">
        <f t="shared" ca="1" si="95"/>
        <v>1</v>
      </c>
      <c r="CD204" s="8"/>
      <c r="CE204" s="2"/>
      <c r="CF204" s="2">
        <f ca="1">IF(Table1[[#This Row],[net worth]]&gt;CG203,Table1[[#This Row],[age]],0)</f>
        <v>37</v>
      </c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4:98">
      <c r="D205">
        <f t="shared" ca="1" si="79"/>
        <v>2</v>
      </c>
      <c r="E205" t="str">
        <f t="shared" ca="1" si="80"/>
        <v>women</v>
      </c>
      <c r="F205">
        <f t="shared" ca="1" si="81"/>
        <v>41</v>
      </c>
      <c r="G205">
        <f t="shared" ca="1" si="82"/>
        <v>2</v>
      </c>
      <c r="H205" t="str">
        <f t="shared" ca="1" si="83"/>
        <v>construction</v>
      </c>
      <c r="I205">
        <f t="shared" ca="1" si="84"/>
        <v>3</v>
      </c>
      <c r="J205" t="str">
        <f t="shared" ca="1" si="85"/>
        <v>university</v>
      </c>
      <c r="K205">
        <f t="shared" ca="1" si="86"/>
        <v>4</v>
      </c>
      <c r="L205">
        <f t="shared" ca="1" si="87"/>
        <v>1</v>
      </c>
      <c r="M205">
        <f t="shared" ca="1" si="88"/>
        <v>635840</v>
      </c>
      <c r="N205">
        <f t="shared" ca="1" si="89"/>
        <v>11</v>
      </c>
      <c r="O205" t="str">
        <f t="shared" ca="1" si="90"/>
        <v>america</v>
      </c>
      <c r="P205">
        <f t="shared" ca="1" si="72"/>
        <v>3815040</v>
      </c>
      <c r="Q205">
        <f t="shared" ca="1" si="91"/>
        <v>844237.57288346544</v>
      </c>
      <c r="R205">
        <f t="shared" ca="1" si="73"/>
        <v>74422.043317337695</v>
      </c>
      <c r="S205">
        <f t="shared" ca="1" si="92"/>
        <v>73119</v>
      </c>
      <c r="T205">
        <f t="shared" ca="1" si="74"/>
        <v>49077.644278064559</v>
      </c>
      <c r="U205">
        <f t="shared" ca="1" si="75"/>
        <v>812873.06751976348</v>
      </c>
      <c r="V205">
        <f t="shared" ca="1" si="76"/>
        <v>4702335.110837101</v>
      </c>
      <c r="W205">
        <f t="shared" ca="1" si="77"/>
        <v>991778.61620080308</v>
      </c>
      <c r="X205">
        <f t="shared" ca="1" si="78"/>
        <v>3710556.4946362982</v>
      </c>
      <c r="Y205" s="2"/>
      <c r="Z205" s="7">
        <f ca="1">IF(Table1[[#This Row],[gender]]="men",1,0)</f>
        <v>0</v>
      </c>
      <c r="AA205" s="2">
        <f ca="1">IF(Table1[[#This Row],[gender]]="women",1,0)</f>
        <v>1</v>
      </c>
      <c r="AB205" s="2"/>
      <c r="AC205" s="2"/>
      <c r="AD205" s="8"/>
      <c r="AF205" s="7">
        <f ca="1">IF(Table1[[#This Row],[felid of work]]= "teaching",1,0)</f>
        <v>0</v>
      </c>
      <c r="AG205" s="2">
        <f ca="1">IF(Table1[[#This Row],[felid of work]]="agriculture",1,0)</f>
        <v>0</v>
      </c>
      <c r="AH205" s="12">
        <f ca="1">IF(Table1[[#This Row],[felid of work]]="general work",1,0)</f>
        <v>0</v>
      </c>
      <c r="AI205" s="12">
        <f ca="1">IF(Table1[[#This Row],[felid of work]]="construction",1,0)</f>
        <v>1</v>
      </c>
      <c r="AJ205" s="2">
        <f ca="1">IF(Table1[[#This Row],[felid of work]]="health",1,0)</f>
        <v>0</v>
      </c>
      <c r="AK205" s="2"/>
      <c r="AL205" s="2"/>
      <c r="AM205" s="2"/>
      <c r="AN205" s="2"/>
      <c r="AO205" s="2">
        <f ca="1">IF(Table1[[#This Row],[felid of work]]="it",1,0)</f>
        <v>0</v>
      </c>
      <c r="AP205" s="2"/>
      <c r="AQ205" s="2"/>
      <c r="AR205" s="2"/>
      <c r="AS205" s="2"/>
      <c r="AT205" s="2"/>
      <c r="AU205" s="2"/>
      <c r="AV205" s="8"/>
      <c r="AW205" s="2"/>
      <c r="AX205" s="21">
        <f t="shared" ca="1" si="93"/>
        <v>74422.043317337695</v>
      </c>
      <c r="AY205" s="2"/>
      <c r="AZ205" s="7">
        <f ca="1">IF(Table1[[#This Row],[value of the debts]]&gt;$BA$6,1,0)</f>
        <v>1</v>
      </c>
      <c r="BA205" s="2"/>
      <c r="BB205" s="2"/>
      <c r="BC205" s="8"/>
      <c r="BD205" s="24">
        <f ca="1">Table1[[#This Row],[mortage left]]/Table1[[#This Row],[value of house]]</f>
        <v>0.22129193216413601</v>
      </c>
      <c r="BE205" s="2">
        <f t="shared" ca="1" si="94"/>
        <v>1</v>
      </c>
      <c r="BF205" s="2"/>
      <c r="BG205" s="2"/>
      <c r="BH205" s="7">
        <f ca="1">IF(Table1[[#This Row],[area]]="america",Table1[[#This Row],[income]],0)</f>
        <v>635840</v>
      </c>
      <c r="BI205" s="2">
        <f ca="1">IF(Table1[[#This Row],[area]]="anathapur",Table1[[#This Row],[income]],0)</f>
        <v>0</v>
      </c>
      <c r="BJ205" s="2">
        <f ca="1">IF(Table1[[#This Row],[area]]="banglore",Table1[[#This Row],[income]],0)</f>
        <v>0</v>
      </c>
      <c r="BK205" s="2">
        <f ca="1">IF(Table1[[#This Row],[area]]="chennai",Table1[[#This Row],[income]],0)</f>
        <v>0</v>
      </c>
      <c r="BL205" s="2">
        <f ca="1">IF(Table1[[#This Row],[area]]="china",Table1[[#This Row],[income]],0)</f>
        <v>0</v>
      </c>
      <c r="BM205" s="2">
        <f ca="1">IF(Table1[[#This Row],[area]]="eluru",Table1[[#This Row],[income]],0)</f>
        <v>0</v>
      </c>
      <c r="BN205" s="2">
        <f ca="1">IF(Table1[[#This Row],[area]]="hanuman junction",Table1[[#This Row],[income]],0)</f>
        <v>0</v>
      </c>
      <c r="BO205" s="2">
        <f ca="1">IF(Table1[[#This Row],[area]]="hyderabad",Table1[[#This Row],[income]],0)</f>
        <v>0</v>
      </c>
      <c r="BP205" s="2">
        <f ca="1">IF(Table1[[#This Row],[area]]="japan",Table1[[#This Row],[income]],0)</f>
        <v>0</v>
      </c>
      <c r="BQ205" s="2">
        <f ca="1">IF(Table1[[#This Row],[area]]="srikakulam",Table1[[#This Row],[income]],0)</f>
        <v>0</v>
      </c>
      <c r="BR205" s="2">
        <f ca="1">IF(Table1[[#This Row],[area]]="tirupathi",Table1[[#This Row],[income]],0)</f>
        <v>0</v>
      </c>
      <c r="BS205" s="2">
        <f ca="1">IF(Table1[[#This Row],[area]]="vijayawada",Table1[[#This Row],[income]],0)</f>
        <v>0</v>
      </c>
      <c r="BT205" s="8">
        <f ca="1">IF(Table1[[#This Row],[area]]="vizag",Table1[[#This Row],[income]],0)</f>
        <v>0</v>
      </c>
      <c r="BU205" s="2"/>
      <c r="BV205" s="7">
        <f ca="1">IF(Table1[[#This Row],[felid of work]]="teaching",Table1[[#This Row],[income]],0)</f>
        <v>0</v>
      </c>
      <c r="BW205" s="2">
        <f ca="1">IF(Table1[[#This Row],[felid of work]]="construction",Table1[[#This Row],[income]],0)</f>
        <v>635840</v>
      </c>
      <c r="BX205" s="2">
        <f ca="1">IF(Table1[[#This Row],[felid of work]]="general work",Table1[[#This Row],[income]],0)</f>
        <v>0</v>
      </c>
      <c r="BY205" s="2">
        <f ca="1">IF(Table1[[#This Row],[felid of work]]="health",Table1[[#This Row],[income]],0)</f>
        <v>0</v>
      </c>
      <c r="BZ205" s="2">
        <f ca="1">IF(Table1[[#This Row],[felid of work]]="agriculture",Table1[[#This Row],[income]],0)</f>
        <v>0</v>
      </c>
      <c r="CA205" s="8">
        <f ca="1">IF(Table1[[#This Row],[felid of work]]="it",Table1[[#This Row],[income]],0)</f>
        <v>0</v>
      </c>
      <c r="CB205" s="2"/>
      <c r="CC205" s="7">
        <f t="shared" ca="1" si="95"/>
        <v>1</v>
      </c>
      <c r="CD205" s="8"/>
      <c r="CE205" s="2"/>
      <c r="CF205" s="2">
        <f ca="1">IF(Table1[[#This Row],[net worth]]&gt;CG204,Table1[[#This Row],[age]],0)</f>
        <v>41</v>
      </c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4:98">
      <c r="D206">
        <f t="shared" ca="1" si="79"/>
        <v>2</v>
      </c>
      <c r="E206" t="str">
        <f t="shared" ca="1" si="80"/>
        <v>women</v>
      </c>
      <c r="F206">
        <f t="shared" ca="1" si="81"/>
        <v>41</v>
      </c>
      <c r="G206">
        <f t="shared" ca="1" si="82"/>
        <v>1</v>
      </c>
      <c r="H206" t="str">
        <f t="shared" ca="1" si="83"/>
        <v>health</v>
      </c>
      <c r="I206">
        <f t="shared" ca="1" si="84"/>
        <v>6</v>
      </c>
      <c r="J206" t="str">
        <f t="shared" ca="1" si="85"/>
        <v>other</v>
      </c>
      <c r="K206">
        <f t="shared" ca="1" si="86"/>
        <v>2</v>
      </c>
      <c r="L206">
        <f t="shared" ca="1" si="87"/>
        <v>2</v>
      </c>
      <c r="M206">
        <f t="shared" ca="1" si="88"/>
        <v>814845</v>
      </c>
      <c r="N206">
        <f t="shared" ca="1" si="89"/>
        <v>6</v>
      </c>
      <c r="O206" t="str">
        <f t="shared" ca="1" si="90"/>
        <v>tirupathi</v>
      </c>
      <c r="P206">
        <f t="shared" ca="1" si="72"/>
        <v>4074225</v>
      </c>
      <c r="Q206">
        <f t="shared" ca="1" si="91"/>
        <v>3105099.8298742343</v>
      </c>
      <c r="R206">
        <f t="shared" ca="1" si="73"/>
        <v>1321324.7160200989</v>
      </c>
      <c r="S206">
        <f t="shared" ca="1" si="92"/>
        <v>572345</v>
      </c>
      <c r="T206">
        <f t="shared" ca="1" si="74"/>
        <v>891281.04585154646</v>
      </c>
      <c r="U206">
        <f t="shared" ca="1" si="75"/>
        <v>942065.79281014216</v>
      </c>
      <c r="V206">
        <f t="shared" ca="1" si="76"/>
        <v>6337615.5088302409</v>
      </c>
      <c r="W206">
        <f t="shared" ca="1" si="77"/>
        <v>4998769.5458943332</v>
      </c>
      <c r="X206">
        <f t="shared" ca="1" si="78"/>
        <v>1338845.9629359078</v>
      </c>
      <c r="Y206" s="2"/>
      <c r="Z206" s="7">
        <f ca="1">IF(Table1[[#This Row],[gender]]="men",1,0)</f>
        <v>0</v>
      </c>
      <c r="AA206" s="2">
        <f ca="1">IF(Table1[[#This Row],[gender]]="women",1,0)</f>
        <v>1</v>
      </c>
      <c r="AB206" s="2"/>
      <c r="AC206" s="2"/>
      <c r="AD206" s="8"/>
      <c r="AF206" s="7">
        <f ca="1">IF(Table1[[#This Row],[felid of work]]= "teaching",1,0)</f>
        <v>0</v>
      </c>
      <c r="AG206" s="2">
        <f ca="1">IF(Table1[[#This Row],[felid of work]]="agriculture",1,0)</f>
        <v>0</v>
      </c>
      <c r="AH206" s="12">
        <f ca="1">IF(Table1[[#This Row],[felid of work]]="general work",1,0)</f>
        <v>0</v>
      </c>
      <c r="AI206" s="12">
        <f ca="1">IF(Table1[[#This Row],[felid of work]]="construction",1,0)</f>
        <v>0</v>
      </c>
      <c r="AJ206" s="2">
        <f ca="1">IF(Table1[[#This Row],[felid of work]]="health",1,0)</f>
        <v>1</v>
      </c>
      <c r="AK206" s="2"/>
      <c r="AL206" s="2"/>
      <c r="AM206" s="2"/>
      <c r="AN206" s="2"/>
      <c r="AO206" s="2">
        <f ca="1">IF(Table1[[#This Row],[felid of work]]="it",1,0)</f>
        <v>0</v>
      </c>
      <c r="AP206" s="2"/>
      <c r="AQ206" s="2"/>
      <c r="AR206" s="2"/>
      <c r="AS206" s="2"/>
      <c r="AT206" s="2"/>
      <c r="AU206" s="2"/>
      <c r="AV206" s="8"/>
      <c r="AW206" s="2"/>
      <c r="AX206" s="21">
        <f t="shared" ca="1" si="93"/>
        <v>660662.35801004944</v>
      </c>
      <c r="AY206" s="2"/>
      <c r="AZ206" s="7">
        <f ca="1">IF(Table1[[#This Row],[value of the debts]]&gt;$BA$6,1,0)</f>
        <v>1</v>
      </c>
      <c r="BA206" s="2"/>
      <c r="BB206" s="2"/>
      <c r="BC206" s="8"/>
      <c r="BD206" s="24">
        <f ca="1">Table1[[#This Row],[mortage left]]/Table1[[#This Row],[value of house]]</f>
        <v>0.76213263378292417</v>
      </c>
      <c r="BE206" s="2">
        <f t="shared" ca="1" si="94"/>
        <v>0</v>
      </c>
      <c r="BF206" s="2"/>
      <c r="BG206" s="2"/>
      <c r="BH206" s="7">
        <f ca="1">IF(Table1[[#This Row],[area]]="america",Table1[[#This Row],[income]],0)</f>
        <v>0</v>
      </c>
      <c r="BI206" s="2">
        <f ca="1">IF(Table1[[#This Row],[area]]="anathapur",Table1[[#This Row],[income]],0)</f>
        <v>0</v>
      </c>
      <c r="BJ206" s="2">
        <f ca="1">IF(Table1[[#This Row],[area]]="banglore",Table1[[#This Row],[income]],0)</f>
        <v>0</v>
      </c>
      <c r="BK206" s="2">
        <f ca="1">IF(Table1[[#This Row],[area]]="chennai",Table1[[#This Row],[income]],0)</f>
        <v>0</v>
      </c>
      <c r="BL206" s="2">
        <f ca="1">IF(Table1[[#This Row],[area]]="china",Table1[[#This Row],[income]],0)</f>
        <v>0</v>
      </c>
      <c r="BM206" s="2">
        <f ca="1">IF(Table1[[#This Row],[area]]="eluru",Table1[[#This Row],[income]],0)</f>
        <v>0</v>
      </c>
      <c r="BN206" s="2">
        <f ca="1">IF(Table1[[#This Row],[area]]="hanuman junction",Table1[[#This Row],[income]],0)</f>
        <v>0</v>
      </c>
      <c r="BO206" s="2">
        <f ca="1">IF(Table1[[#This Row],[area]]="hyderabad",Table1[[#This Row],[income]],0)</f>
        <v>0</v>
      </c>
      <c r="BP206" s="2">
        <f ca="1">IF(Table1[[#This Row],[area]]="japan",Table1[[#This Row],[income]],0)</f>
        <v>0</v>
      </c>
      <c r="BQ206" s="2">
        <f ca="1">IF(Table1[[#This Row],[area]]="srikakulam",Table1[[#This Row],[income]],0)</f>
        <v>0</v>
      </c>
      <c r="BR206" s="2">
        <f ca="1">IF(Table1[[#This Row],[area]]="tirupathi",Table1[[#This Row],[income]],0)</f>
        <v>814845</v>
      </c>
      <c r="BS206" s="2">
        <f ca="1">IF(Table1[[#This Row],[area]]="vijayawada",Table1[[#This Row],[income]],0)</f>
        <v>0</v>
      </c>
      <c r="BT206" s="8">
        <f ca="1">IF(Table1[[#This Row],[area]]="vizag",Table1[[#This Row],[income]],0)</f>
        <v>0</v>
      </c>
      <c r="BU206" s="2"/>
      <c r="BV206" s="7">
        <f ca="1">IF(Table1[[#This Row],[felid of work]]="teaching",Table1[[#This Row],[income]],0)</f>
        <v>0</v>
      </c>
      <c r="BW206" s="2">
        <f ca="1">IF(Table1[[#This Row],[felid of work]]="construction",Table1[[#This Row],[income]],0)</f>
        <v>0</v>
      </c>
      <c r="BX206" s="2">
        <f ca="1">IF(Table1[[#This Row],[felid of work]]="general work",Table1[[#This Row],[income]],0)</f>
        <v>0</v>
      </c>
      <c r="BY206" s="2">
        <f ca="1">IF(Table1[[#This Row],[felid of work]]="health",Table1[[#This Row],[income]],0)</f>
        <v>814845</v>
      </c>
      <c r="BZ206" s="2">
        <f ca="1">IF(Table1[[#This Row],[felid of work]]="agriculture",Table1[[#This Row],[income]],0)</f>
        <v>0</v>
      </c>
      <c r="CA206" s="8">
        <f ca="1">IF(Table1[[#This Row],[felid of work]]="it",Table1[[#This Row],[income]],0)</f>
        <v>0</v>
      </c>
      <c r="CB206" s="2"/>
      <c r="CC206" s="7">
        <f t="shared" ca="1" si="95"/>
        <v>1</v>
      </c>
      <c r="CD206" s="8"/>
      <c r="CE206" s="2"/>
      <c r="CF206" s="2">
        <f ca="1">IF(Table1[[#This Row],[net worth]]&gt;CG205,Table1[[#This Row],[age]],0)</f>
        <v>41</v>
      </c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4:98">
      <c r="D207">
        <f t="shared" ca="1" si="79"/>
        <v>1</v>
      </c>
      <c r="E207" t="str">
        <f t="shared" ca="1" si="80"/>
        <v>men</v>
      </c>
      <c r="F207">
        <f t="shared" ca="1" si="81"/>
        <v>37</v>
      </c>
      <c r="G207">
        <f t="shared" ca="1" si="82"/>
        <v>1</v>
      </c>
      <c r="H207" t="str">
        <f t="shared" ca="1" si="83"/>
        <v>health</v>
      </c>
      <c r="I207">
        <f t="shared" ca="1" si="84"/>
        <v>5</v>
      </c>
      <c r="J207" t="str">
        <f t="shared" ca="1" si="85"/>
        <v>other</v>
      </c>
      <c r="K207">
        <f t="shared" ca="1" si="86"/>
        <v>1</v>
      </c>
      <c r="L207">
        <f t="shared" ca="1" si="87"/>
        <v>2</v>
      </c>
      <c r="M207">
        <f t="shared" ca="1" si="88"/>
        <v>474863</v>
      </c>
      <c r="N207">
        <f t="shared" ca="1" si="89"/>
        <v>11</v>
      </c>
      <c r="O207" t="str">
        <f t="shared" ca="1" si="90"/>
        <v>america</v>
      </c>
      <c r="P207">
        <f t="shared" ca="1" si="72"/>
        <v>1899452</v>
      </c>
      <c r="Q207">
        <f t="shared" ca="1" si="91"/>
        <v>246201.87911948984</v>
      </c>
      <c r="R207">
        <f t="shared" ca="1" si="73"/>
        <v>597372.99644986703</v>
      </c>
      <c r="S207">
        <f t="shared" ca="1" si="92"/>
        <v>405411</v>
      </c>
      <c r="T207">
        <f t="shared" ca="1" si="74"/>
        <v>42112.482583604673</v>
      </c>
      <c r="U207">
        <f t="shared" ca="1" si="75"/>
        <v>265850.60088953725</v>
      </c>
      <c r="V207">
        <f t="shared" ca="1" si="76"/>
        <v>2762675.5973394047</v>
      </c>
      <c r="W207">
        <f t="shared" ca="1" si="77"/>
        <v>1248985.8755693568</v>
      </c>
      <c r="X207">
        <f t="shared" ca="1" si="78"/>
        <v>1513689.7217700479</v>
      </c>
      <c r="Y207" s="2"/>
      <c r="Z207" s="7">
        <f ca="1">IF(Table1[[#This Row],[gender]]="men",1,0)</f>
        <v>1</v>
      </c>
      <c r="AA207" s="2">
        <f ca="1">IF(Table1[[#This Row],[gender]]="women",1,0)</f>
        <v>0</v>
      </c>
      <c r="AB207" s="2"/>
      <c r="AC207" s="2"/>
      <c r="AD207" s="8"/>
      <c r="AF207" s="7">
        <f ca="1">IF(Table1[[#This Row],[felid of work]]= "teaching",1,0)</f>
        <v>0</v>
      </c>
      <c r="AG207" s="2">
        <f ca="1">IF(Table1[[#This Row],[felid of work]]="agriculture",1,0)</f>
        <v>0</v>
      </c>
      <c r="AH207" s="12">
        <f ca="1">IF(Table1[[#This Row],[felid of work]]="general work",1,0)</f>
        <v>0</v>
      </c>
      <c r="AI207" s="12">
        <f ca="1">IF(Table1[[#This Row],[felid of work]]="construction",1,0)</f>
        <v>0</v>
      </c>
      <c r="AJ207" s="2">
        <f ca="1">IF(Table1[[#This Row],[felid of work]]="health",1,0)</f>
        <v>1</v>
      </c>
      <c r="AK207" s="2"/>
      <c r="AL207" s="2"/>
      <c r="AM207" s="2"/>
      <c r="AN207" s="2"/>
      <c r="AO207" s="2">
        <f ca="1">IF(Table1[[#This Row],[felid of work]]="it",1,0)</f>
        <v>0</v>
      </c>
      <c r="AP207" s="2"/>
      <c r="AQ207" s="2"/>
      <c r="AR207" s="2"/>
      <c r="AS207" s="2"/>
      <c r="AT207" s="2"/>
      <c r="AU207" s="2"/>
      <c r="AV207" s="8"/>
      <c r="AW207" s="2"/>
      <c r="AX207" s="21">
        <f t="shared" ca="1" si="93"/>
        <v>298686.49822493352</v>
      </c>
      <c r="AY207" s="2"/>
      <c r="AZ207" s="7">
        <f ca="1">IF(Table1[[#This Row],[value of the debts]]&gt;$BA$6,1,0)</f>
        <v>1</v>
      </c>
      <c r="BA207" s="2"/>
      <c r="BB207" s="2"/>
      <c r="BC207" s="8"/>
      <c r="BD207" s="24">
        <f ca="1">Table1[[#This Row],[mortage left]]/Table1[[#This Row],[value of house]]</f>
        <v>0.12961732074276677</v>
      </c>
      <c r="BE207" s="2">
        <f t="shared" ca="1" si="94"/>
        <v>1</v>
      </c>
      <c r="BF207" s="2"/>
      <c r="BG207" s="2"/>
      <c r="BH207" s="7">
        <f ca="1">IF(Table1[[#This Row],[area]]="america",Table1[[#This Row],[income]],0)</f>
        <v>474863</v>
      </c>
      <c r="BI207" s="2">
        <f ca="1">IF(Table1[[#This Row],[area]]="anathapur",Table1[[#This Row],[income]],0)</f>
        <v>0</v>
      </c>
      <c r="BJ207" s="2">
        <f ca="1">IF(Table1[[#This Row],[area]]="banglore",Table1[[#This Row],[income]],0)</f>
        <v>0</v>
      </c>
      <c r="BK207" s="2">
        <f ca="1">IF(Table1[[#This Row],[area]]="chennai",Table1[[#This Row],[income]],0)</f>
        <v>0</v>
      </c>
      <c r="BL207" s="2">
        <f ca="1">IF(Table1[[#This Row],[area]]="china",Table1[[#This Row],[income]],0)</f>
        <v>0</v>
      </c>
      <c r="BM207" s="2">
        <f ca="1">IF(Table1[[#This Row],[area]]="eluru",Table1[[#This Row],[income]],0)</f>
        <v>0</v>
      </c>
      <c r="BN207" s="2">
        <f ca="1">IF(Table1[[#This Row],[area]]="hanuman junction",Table1[[#This Row],[income]],0)</f>
        <v>0</v>
      </c>
      <c r="BO207" s="2">
        <f ca="1">IF(Table1[[#This Row],[area]]="hyderabad",Table1[[#This Row],[income]],0)</f>
        <v>0</v>
      </c>
      <c r="BP207" s="2">
        <f ca="1">IF(Table1[[#This Row],[area]]="japan",Table1[[#This Row],[income]],0)</f>
        <v>0</v>
      </c>
      <c r="BQ207" s="2">
        <f ca="1">IF(Table1[[#This Row],[area]]="srikakulam",Table1[[#This Row],[income]],0)</f>
        <v>0</v>
      </c>
      <c r="BR207" s="2">
        <f ca="1">IF(Table1[[#This Row],[area]]="tirupathi",Table1[[#This Row],[income]],0)</f>
        <v>0</v>
      </c>
      <c r="BS207" s="2">
        <f ca="1">IF(Table1[[#This Row],[area]]="vijayawada",Table1[[#This Row],[income]],0)</f>
        <v>0</v>
      </c>
      <c r="BT207" s="8">
        <f ca="1">IF(Table1[[#This Row],[area]]="vizag",Table1[[#This Row],[income]],0)</f>
        <v>0</v>
      </c>
      <c r="BU207" s="2"/>
      <c r="BV207" s="7">
        <f ca="1">IF(Table1[[#This Row],[felid of work]]="teaching",Table1[[#This Row],[income]],0)</f>
        <v>0</v>
      </c>
      <c r="BW207" s="2">
        <f ca="1">IF(Table1[[#This Row],[felid of work]]="construction",Table1[[#This Row],[income]],0)</f>
        <v>0</v>
      </c>
      <c r="BX207" s="2">
        <f ca="1">IF(Table1[[#This Row],[felid of work]]="general work",Table1[[#This Row],[income]],0)</f>
        <v>0</v>
      </c>
      <c r="BY207" s="2">
        <f ca="1">IF(Table1[[#This Row],[felid of work]]="health",Table1[[#This Row],[income]],0)</f>
        <v>474863</v>
      </c>
      <c r="BZ207" s="2">
        <f ca="1">IF(Table1[[#This Row],[felid of work]]="agriculture",Table1[[#This Row],[income]],0)</f>
        <v>0</v>
      </c>
      <c r="CA207" s="8">
        <f ca="1">IF(Table1[[#This Row],[felid of work]]="it",Table1[[#This Row],[income]],0)</f>
        <v>0</v>
      </c>
      <c r="CB207" s="2"/>
      <c r="CC207" s="7">
        <f t="shared" ca="1" si="95"/>
        <v>1</v>
      </c>
      <c r="CD207" s="8"/>
      <c r="CE207" s="2"/>
      <c r="CF207" s="2">
        <f ca="1">IF(Table1[[#This Row],[net worth]]&gt;CG206,Table1[[#This Row],[age]],0)</f>
        <v>37</v>
      </c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4:98">
      <c r="D208">
        <f t="shared" ca="1" si="79"/>
        <v>1</v>
      </c>
      <c r="E208" t="str">
        <f t="shared" ca="1" si="80"/>
        <v>men</v>
      </c>
      <c r="F208">
        <f t="shared" ca="1" si="81"/>
        <v>40</v>
      </c>
      <c r="G208">
        <f t="shared" ca="1" si="82"/>
        <v>5</v>
      </c>
      <c r="H208" t="str">
        <f t="shared" ca="1" si="83"/>
        <v>general work</v>
      </c>
      <c r="I208">
        <f t="shared" ca="1" si="84"/>
        <v>3</v>
      </c>
      <c r="J208" t="str">
        <f t="shared" ca="1" si="85"/>
        <v>university</v>
      </c>
      <c r="K208">
        <f t="shared" ca="1" si="86"/>
        <v>2</v>
      </c>
      <c r="L208">
        <f t="shared" ca="1" si="87"/>
        <v>1</v>
      </c>
      <c r="M208">
        <f t="shared" ca="1" si="88"/>
        <v>828202</v>
      </c>
      <c r="N208">
        <f t="shared" ca="1" si="89"/>
        <v>13</v>
      </c>
      <c r="O208" t="str">
        <f t="shared" ca="1" si="90"/>
        <v>china</v>
      </c>
      <c r="P208">
        <f t="shared" ca="1" si="72"/>
        <v>3312808</v>
      </c>
      <c r="Q208">
        <f t="shared" ca="1" si="91"/>
        <v>2013884.5582668602</v>
      </c>
      <c r="R208">
        <f t="shared" ca="1" si="73"/>
        <v>405721.85125512769</v>
      </c>
      <c r="S208">
        <f t="shared" ca="1" si="92"/>
        <v>119963</v>
      </c>
      <c r="T208">
        <f t="shared" ca="1" si="74"/>
        <v>1437163.5863870084</v>
      </c>
      <c r="U208">
        <f t="shared" ca="1" si="75"/>
        <v>1140721.3289283975</v>
      </c>
      <c r="V208">
        <f t="shared" ca="1" si="76"/>
        <v>4859251.1801835252</v>
      </c>
      <c r="W208">
        <f t="shared" ca="1" si="77"/>
        <v>2539569.4095219877</v>
      </c>
      <c r="X208">
        <f t="shared" ca="1" si="78"/>
        <v>2319681.7706615375</v>
      </c>
      <c r="Y208" s="2"/>
      <c r="Z208" s="7">
        <f ca="1">IF(Table1[[#This Row],[gender]]="men",1,0)</f>
        <v>1</v>
      </c>
      <c r="AA208" s="2">
        <f ca="1">IF(Table1[[#This Row],[gender]]="women",1,0)</f>
        <v>0</v>
      </c>
      <c r="AB208" s="2"/>
      <c r="AC208" s="2"/>
      <c r="AD208" s="8"/>
      <c r="AF208" s="7">
        <f ca="1">IF(Table1[[#This Row],[felid of work]]= "teaching",1,0)</f>
        <v>0</v>
      </c>
      <c r="AG208" s="2">
        <f ca="1">IF(Table1[[#This Row],[felid of work]]="agriculture",1,0)</f>
        <v>0</v>
      </c>
      <c r="AH208" s="12">
        <f ca="1">IF(Table1[[#This Row],[felid of work]]="general work",1,0)</f>
        <v>1</v>
      </c>
      <c r="AI208" s="12">
        <f ca="1">IF(Table1[[#This Row],[felid of work]]="construction",1,0)</f>
        <v>0</v>
      </c>
      <c r="AJ208" s="2">
        <f ca="1">IF(Table1[[#This Row],[felid of work]]="health",1,0)</f>
        <v>0</v>
      </c>
      <c r="AK208" s="2"/>
      <c r="AL208" s="2"/>
      <c r="AM208" s="2"/>
      <c r="AN208" s="2"/>
      <c r="AO208" s="2">
        <f ca="1">IF(Table1[[#This Row],[felid of work]]="it",1,0)</f>
        <v>0</v>
      </c>
      <c r="AP208" s="2"/>
      <c r="AQ208" s="2"/>
      <c r="AR208" s="2"/>
      <c r="AS208" s="2"/>
      <c r="AT208" s="2"/>
      <c r="AU208" s="2"/>
      <c r="AV208" s="8"/>
      <c r="AW208" s="2"/>
      <c r="AX208" s="21">
        <f t="shared" ca="1" si="93"/>
        <v>405721.85125512769</v>
      </c>
      <c r="AY208" s="2"/>
      <c r="AZ208" s="7">
        <f ca="1">IF(Table1[[#This Row],[value of the debts]]&gt;$BA$6,1,0)</f>
        <v>1</v>
      </c>
      <c r="BA208" s="2"/>
      <c r="BB208" s="2"/>
      <c r="BC208" s="8"/>
      <c r="BD208" s="24">
        <f ca="1">Table1[[#This Row],[mortage left]]/Table1[[#This Row],[value of house]]</f>
        <v>0.60790862563325743</v>
      </c>
      <c r="BE208" s="2">
        <f t="shared" ca="1" si="94"/>
        <v>0</v>
      </c>
      <c r="BF208" s="2"/>
      <c r="BG208" s="2"/>
      <c r="BH208" s="7">
        <f ca="1">IF(Table1[[#This Row],[area]]="america",Table1[[#This Row],[income]],0)</f>
        <v>0</v>
      </c>
      <c r="BI208" s="2">
        <f ca="1">IF(Table1[[#This Row],[area]]="anathapur",Table1[[#This Row],[income]],0)</f>
        <v>0</v>
      </c>
      <c r="BJ208" s="2">
        <f ca="1">IF(Table1[[#This Row],[area]]="banglore",Table1[[#This Row],[income]],0)</f>
        <v>0</v>
      </c>
      <c r="BK208" s="2">
        <f ca="1">IF(Table1[[#This Row],[area]]="chennai",Table1[[#This Row],[income]],0)</f>
        <v>0</v>
      </c>
      <c r="BL208" s="2">
        <f ca="1">IF(Table1[[#This Row],[area]]="china",Table1[[#This Row],[income]],0)</f>
        <v>828202</v>
      </c>
      <c r="BM208" s="2">
        <f ca="1">IF(Table1[[#This Row],[area]]="eluru",Table1[[#This Row],[income]],0)</f>
        <v>0</v>
      </c>
      <c r="BN208" s="2">
        <f ca="1">IF(Table1[[#This Row],[area]]="hanuman junction",Table1[[#This Row],[income]],0)</f>
        <v>0</v>
      </c>
      <c r="BO208" s="2">
        <f ca="1">IF(Table1[[#This Row],[area]]="hyderabad",Table1[[#This Row],[income]],0)</f>
        <v>0</v>
      </c>
      <c r="BP208" s="2">
        <f ca="1">IF(Table1[[#This Row],[area]]="japan",Table1[[#This Row],[income]],0)</f>
        <v>0</v>
      </c>
      <c r="BQ208" s="2">
        <f ca="1">IF(Table1[[#This Row],[area]]="srikakulam",Table1[[#This Row],[income]],0)</f>
        <v>0</v>
      </c>
      <c r="BR208" s="2">
        <f ca="1">IF(Table1[[#This Row],[area]]="tirupathi",Table1[[#This Row],[income]],0)</f>
        <v>0</v>
      </c>
      <c r="BS208" s="2">
        <f ca="1">IF(Table1[[#This Row],[area]]="vijayawada",Table1[[#This Row],[income]],0)</f>
        <v>0</v>
      </c>
      <c r="BT208" s="8">
        <f ca="1">IF(Table1[[#This Row],[area]]="vizag",Table1[[#This Row],[income]],0)</f>
        <v>0</v>
      </c>
      <c r="BU208" s="2"/>
      <c r="BV208" s="7">
        <f ca="1">IF(Table1[[#This Row],[felid of work]]="teaching",Table1[[#This Row],[income]],0)</f>
        <v>0</v>
      </c>
      <c r="BW208" s="2">
        <f ca="1">IF(Table1[[#This Row],[felid of work]]="construction",Table1[[#This Row],[income]],0)</f>
        <v>0</v>
      </c>
      <c r="BX208" s="2">
        <f ca="1">IF(Table1[[#This Row],[felid of work]]="general work",Table1[[#This Row],[income]],0)</f>
        <v>828202</v>
      </c>
      <c r="BY208" s="2">
        <f ca="1">IF(Table1[[#This Row],[felid of work]]="health",Table1[[#This Row],[income]],0)</f>
        <v>0</v>
      </c>
      <c r="BZ208" s="2">
        <f ca="1">IF(Table1[[#This Row],[felid of work]]="agriculture",Table1[[#This Row],[income]],0)</f>
        <v>0</v>
      </c>
      <c r="CA208" s="8">
        <f ca="1">IF(Table1[[#This Row],[felid of work]]="it",Table1[[#This Row],[income]],0)</f>
        <v>0</v>
      </c>
      <c r="CB208" s="2"/>
      <c r="CC208" s="7">
        <f t="shared" ca="1" si="95"/>
        <v>1</v>
      </c>
      <c r="CD208" s="8"/>
      <c r="CE208" s="2"/>
      <c r="CF208" s="2">
        <f ca="1">IF(Table1[[#This Row],[net worth]]&gt;CG207,Table1[[#This Row],[age]],0)</f>
        <v>40</v>
      </c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4:98">
      <c r="D209">
        <f t="shared" ca="1" si="79"/>
        <v>2</v>
      </c>
      <c r="E209" t="str">
        <f t="shared" ca="1" si="80"/>
        <v>women</v>
      </c>
      <c r="F209">
        <f t="shared" ca="1" si="81"/>
        <v>39</v>
      </c>
      <c r="G209">
        <f t="shared" ca="1" si="82"/>
        <v>3</v>
      </c>
      <c r="H209" t="str">
        <f t="shared" ca="1" si="83"/>
        <v>teaching</v>
      </c>
      <c r="I209">
        <f t="shared" ca="1" si="84"/>
        <v>3</v>
      </c>
      <c r="J209" t="str">
        <f t="shared" ca="1" si="85"/>
        <v>university</v>
      </c>
      <c r="K209">
        <f t="shared" ca="1" si="86"/>
        <v>1</v>
      </c>
      <c r="L209">
        <f t="shared" ca="1" si="87"/>
        <v>1</v>
      </c>
      <c r="M209">
        <f t="shared" ca="1" si="88"/>
        <v>537958</v>
      </c>
      <c r="N209">
        <f t="shared" ca="1" si="89"/>
        <v>1</v>
      </c>
      <c r="O209" t="str">
        <f t="shared" ca="1" si="90"/>
        <v>eluru</v>
      </c>
      <c r="P209">
        <f t="shared" ca="1" si="72"/>
        <v>3227748</v>
      </c>
      <c r="Q209">
        <f t="shared" ca="1" si="91"/>
        <v>499180.24091688771</v>
      </c>
      <c r="R209">
        <f t="shared" ca="1" si="73"/>
        <v>225858.60018142004</v>
      </c>
      <c r="S209">
        <f t="shared" ca="1" si="92"/>
        <v>67269</v>
      </c>
      <c r="T209">
        <f t="shared" ca="1" si="74"/>
        <v>1023477.5406529721</v>
      </c>
      <c r="U209">
        <f t="shared" ca="1" si="75"/>
        <v>486290.87335010507</v>
      </c>
      <c r="V209">
        <f t="shared" ca="1" si="76"/>
        <v>3939897.4735315251</v>
      </c>
      <c r="W209">
        <f t="shared" ca="1" si="77"/>
        <v>792307.84109830775</v>
      </c>
      <c r="X209">
        <f t="shared" ca="1" si="78"/>
        <v>3147589.6324332175</v>
      </c>
      <c r="Y209" s="2"/>
      <c r="Z209" s="7">
        <f ca="1">IF(Table1[[#This Row],[gender]]="men",1,0)</f>
        <v>0</v>
      </c>
      <c r="AA209" s="2">
        <f ca="1">IF(Table1[[#This Row],[gender]]="women",1,0)</f>
        <v>1</v>
      </c>
      <c r="AB209" s="2"/>
      <c r="AC209" s="2"/>
      <c r="AD209" s="8"/>
      <c r="AF209" s="7">
        <f ca="1">IF(Table1[[#This Row],[felid of work]]= "teaching",1,0)</f>
        <v>1</v>
      </c>
      <c r="AG209" s="2">
        <f ca="1">IF(Table1[[#This Row],[felid of work]]="agriculture",1,0)</f>
        <v>0</v>
      </c>
      <c r="AH209" s="12">
        <f ca="1">IF(Table1[[#This Row],[felid of work]]="general work",1,0)</f>
        <v>0</v>
      </c>
      <c r="AI209" s="12">
        <f ca="1">IF(Table1[[#This Row],[felid of work]]="construction",1,0)</f>
        <v>0</v>
      </c>
      <c r="AJ209" s="2">
        <f ca="1">IF(Table1[[#This Row],[felid of work]]="health",1,0)</f>
        <v>0</v>
      </c>
      <c r="AK209" s="2"/>
      <c r="AL209" s="2"/>
      <c r="AM209" s="2"/>
      <c r="AN209" s="2"/>
      <c r="AO209" s="2">
        <f ca="1">IF(Table1[[#This Row],[felid of work]]="it",1,0)</f>
        <v>0</v>
      </c>
      <c r="AP209" s="2"/>
      <c r="AQ209" s="2"/>
      <c r="AR209" s="2"/>
      <c r="AS209" s="2"/>
      <c r="AT209" s="2"/>
      <c r="AU209" s="2"/>
      <c r="AV209" s="8"/>
      <c r="AW209" s="2"/>
      <c r="AX209" s="21">
        <f t="shared" ca="1" si="93"/>
        <v>225858.60018142004</v>
      </c>
      <c r="AY209" s="2"/>
      <c r="AZ209" s="7">
        <f ca="1">IF(Table1[[#This Row],[value of the debts]]&gt;$BA$6,1,0)</f>
        <v>1</v>
      </c>
      <c r="BA209" s="2"/>
      <c r="BB209" s="2"/>
      <c r="BC209" s="8"/>
      <c r="BD209" s="24">
        <f ca="1">Table1[[#This Row],[mortage left]]/Table1[[#This Row],[value of house]]</f>
        <v>0.15465279226162876</v>
      </c>
      <c r="BE209" s="2">
        <f t="shared" ca="1" si="94"/>
        <v>1</v>
      </c>
      <c r="BF209" s="2"/>
      <c r="BG209" s="2"/>
      <c r="BH209" s="7">
        <f ca="1">IF(Table1[[#This Row],[area]]="america",Table1[[#This Row],[income]],0)</f>
        <v>0</v>
      </c>
      <c r="BI209" s="2">
        <f ca="1">IF(Table1[[#This Row],[area]]="anathapur",Table1[[#This Row],[income]],0)</f>
        <v>0</v>
      </c>
      <c r="BJ209" s="2">
        <f ca="1">IF(Table1[[#This Row],[area]]="banglore",Table1[[#This Row],[income]],0)</f>
        <v>0</v>
      </c>
      <c r="BK209" s="2">
        <f ca="1">IF(Table1[[#This Row],[area]]="chennai",Table1[[#This Row],[income]],0)</f>
        <v>0</v>
      </c>
      <c r="BL209" s="2">
        <f ca="1">IF(Table1[[#This Row],[area]]="china",Table1[[#This Row],[income]],0)</f>
        <v>0</v>
      </c>
      <c r="BM209" s="2">
        <f ca="1">IF(Table1[[#This Row],[area]]="eluru",Table1[[#This Row],[income]],0)</f>
        <v>537958</v>
      </c>
      <c r="BN209" s="2">
        <f ca="1">IF(Table1[[#This Row],[area]]="hanuman junction",Table1[[#This Row],[income]],0)</f>
        <v>0</v>
      </c>
      <c r="BO209" s="2">
        <f ca="1">IF(Table1[[#This Row],[area]]="hyderabad",Table1[[#This Row],[income]],0)</f>
        <v>0</v>
      </c>
      <c r="BP209" s="2">
        <f ca="1">IF(Table1[[#This Row],[area]]="japan",Table1[[#This Row],[income]],0)</f>
        <v>0</v>
      </c>
      <c r="BQ209" s="2">
        <f ca="1">IF(Table1[[#This Row],[area]]="srikakulam",Table1[[#This Row],[income]],0)</f>
        <v>0</v>
      </c>
      <c r="BR209" s="2">
        <f ca="1">IF(Table1[[#This Row],[area]]="tirupathi",Table1[[#This Row],[income]],0)</f>
        <v>0</v>
      </c>
      <c r="BS209" s="2">
        <f ca="1">IF(Table1[[#This Row],[area]]="vijayawada",Table1[[#This Row],[income]],0)</f>
        <v>0</v>
      </c>
      <c r="BT209" s="8">
        <f ca="1">IF(Table1[[#This Row],[area]]="vizag",Table1[[#This Row],[income]],0)</f>
        <v>0</v>
      </c>
      <c r="BU209" s="2"/>
      <c r="BV209" s="7">
        <f ca="1">IF(Table1[[#This Row],[felid of work]]="teaching",Table1[[#This Row],[income]],0)</f>
        <v>537958</v>
      </c>
      <c r="BW209" s="2">
        <f ca="1">IF(Table1[[#This Row],[felid of work]]="construction",Table1[[#This Row],[income]],0)</f>
        <v>0</v>
      </c>
      <c r="BX209" s="2">
        <f ca="1">IF(Table1[[#This Row],[felid of work]]="general work",Table1[[#This Row],[income]],0)</f>
        <v>0</v>
      </c>
      <c r="BY209" s="2">
        <f ca="1">IF(Table1[[#This Row],[felid of work]]="health",Table1[[#This Row],[income]],0)</f>
        <v>0</v>
      </c>
      <c r="BZ209" s="2">
        <f ca="1">IF(Table1[[#This Row],[felid of work]]="agriculture",Table1[[#This Row],[income]],0)</f>
        <v>0</v>
      </c>
      <c r="CA209" s="8">
        <f ca="1">IF(Table1[[#This Row],[felid of work]]="it",Table1[[#This Row],[income]],0)</f>
        <v>0</v>
      </c>
      <c r="CB209" s="2"/>
      <c r="CC209" s="7">
        <f t="shared" ca="1" si="95"/>
        <v>1</v>
      </c>
      <c r="CD209" s="8"/>
      <c r="CE209" s="2"/>
      <c r="CF209" s="2">
        <f ca="1">IF(Table1[[#This Row],[net worth]]&gt;CG208,Table1[[#This Row],[age]],0)</f>
        <v>39</v>
      </c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4:98">
      <c r="D210">
        <f t="shared" ca="1" si="79"/>
        <v>1</v>
      </c>
      <c r="E210" t="str">
        <f t="shared" ca="1" si="80"/>
        <v>men</v>
      </c>
      <c r="F210">
        <f t="shared" ca="1" si="81"/>
        <v>33</v>
      </c>
      <c r="G210">
        <f t="shared" ca="1" si="82"/>
        <v>5</v>
      </c>
      <c r="H210" t="str">
        <f t="shared" ca="1" si="83"/>
        <v>general work</v>
      </c>
      <c r="I210">
        <f t="shared" ca="1" si="84"/>
        <v>4</v>
      </c>
      <c r="J210" t="str">
        <f t="shared" ca="1" si="85"/>
        <v>techincal</v>
      </c>
      <c r="K210">
        <f t="shared" ca="1" si="86"/>
        <v>4</v>
      </c>
      <c r="L210">
        <f t="shared" ca="1" si="87"/>
        <v>1</v>
      </c>
      <c r="M210">
        <f t="shared" ca="1" si="88"/>
        <v>303456</v>
      </c>
      <c r="N210">
        <f t="shared" ca="1" si="89"/>
        <v>14</v>
      </c>
      <c r="O210" t="str">
        <f t="shared" ca="1" si="90"/>
        <v>china</v>
      </c>
      <c r="P210">
        <f t="shared" ca="1" si="72"/>
        <v>1213824</v>
      </c>
      <c r="Q210">
        <f t="shared" ca="1" si="91"/>
        <v>964732.26776184863</v>
      </c>
      <c r="R210">
        <f t="shared" ca="1" si="73"/>
        <v>93442.925640974689</v>
      </c>
      <c r="S210">
        <f t="shared" ca="1" si="92"/>
        <v>18876</v>
      </c>
      <c r="T210">
        <f t="shared" ca="1" si="74"/>
        <v>581131.41196117376</v>
      </c>
      <c r="U210">
        <f t="shared" ca="1" si="75"/>
        <v>105128.59824270697</v>
      </c>
      <c r="V210">
        <f t="shared" ca="1" si="76"/>
        <v>1412395.5238836817</v>
      </c>
      <c r="W210">
        <f t="shared" ca="1" si="77"/>
        <v>1077051.1934028233</v>
      </c>
      <c r="X210">
        <f t="shared" ca="1" si="78"/>
        <v>335344.33048085845</v>
      </c>
      <c r="Y210" s="2"/>
      <c r="Z210" s="7">
        <f ca="1">IF(Table1[[#This Row],[gender]]="men",1,0)</f>
        <v>1</v>
      </c>
      <c r="AA210" s="2">
        <f ca="1">IF(Table1[[#This Row],[gender]]="women",1,0)</f>
        <v>0</v>
      </c>
      <c r="AB210" s="2"/>
      <c r="AC210" s="2"/>
      <c r="AD210" s="8"/>
      <c r="AF210" s="7">
        <f ca="1">IF(Table1[[#This Row],[felid of work]]= "teaching",1,0)</f>
        <v>0</v>
      </c>
      <c r="AG210" s="2">
        <f ca="1">IF(Table1[[#This Row],[felid of work]]="agriculture",1,0)</f>
        <v>0</v>
      </c>
      <c r="AH210" s="12">
        <f ca="1">IF(Table1[[#This Row],[felid of work]]="general work",1,0)</f>
        <v>1</v>
      </c>
      <c r="AI210" s="12">
        <f ca="1">IF(Table1[[#This Row],[felid of work]]="construction",1,0)</f>
        <v>0</v>
      </c>
      <c r="AJ210" s="2">
        <f ca="1">IF(Table1[[#This Row],[felid of work]]="health",1,0)</f>
        <v>0</v>
      </c>
      <c r="AK210" s="2"/>
      <c r="AL210" s="2"/>
      <c r="AM210" s="2"/>
      <c r="AN210" s="2"/>
      <c r="AO210" s="2">
        <f ca="1">IF(Table1[[#This Row],[felid of work]]="it",1,0)</f>
        <v>0</v>
      </c>
      <c r="AP210" s="2"/>
      <c r="AQ210" s="2"/>
      <c r="AR210" s="2"/>
      <c r="AS210" s="2"/>
      <c r="AT210" s="2"/>
      <c r="AU210" s="2"/>
      <c r="AV210" s="8"/>
      <c r="AW210" s="2"/>
      <c r="AX210" s="21">
        <f t="shared" ca="1" si="93"/>
        <v>93442.925640974689</v>
      </c>
      <c r="AY210" s="2"/>
      <c r="AZ210" s="7">
        <f ca="1">IF(Table1[[#This Row],[value of the debts]]&gt;$BA$6,1,0)</f>
        <v>1</v>
      </c>
      <c r="BA210" s="2"/>
      <c r="BB210" s="2"/>
      <c r="BC210" s="8"/>
      <c r="BD210" s="24">
        <f ca="1">Table1[[#This Row],[mortage left]]/Table1[[#This Row],[value of house]]</f>
        <v>0.79478760327843956</v>
      </c>
      <c r="BE210" s="2">
        <f t="shared" ca="1" si="94"/>
        <v>0</v>
      </c>
      <c r="BF210" s="2"/>
      <c r="BG210" s="2"/>
      <c r="BH210" s="7">
        <f ca="1">IF(Table1[[#This Row],[area]]="america",Table1[[#This Row],[income]],0)</f>
        <v>0</v>
      </c>
      <c r="BI210" s="2">
        <f ca="1">IF(Table1[[#This Row],[area]]="anathapur",Table1[[#This Row],[income]],0)</f>
        <v>0</v>
      </c>
      <c r="BJ210" s="2">
        <f ca="1">IF(Table1[[#This Row],[area]]="banglore",Table1[[#This Row],[income]],0)</f>
        <v>0</v>
      </c>
      <c r="BK210" s="2">
        <f ca="1">IF(Table1[[#This Row],[area]]="chennai",Table1[[#This Row],[income]],0)</f>
        <v>0</v>
      </c>
      <c r="BL210" s="2">
        <f ca="1">IF(Table1[[#This Row],[area]]="china",Table1[[#This Row],[income]],0)</f>
        <v>303456</v>
      </c>
      <c r="BM210" s="2">
        <f ca="1">IF(Table1[[#This Row],[area]]="eluru",Table1[[#This Row],[income]],0)</f>
        <v>0</v>
      </c>
      <c r="BN210" s="2">
        <f ca="1">IF(Table1[[#This Row],[area]]="hanuman junction",Table1[[#This Row],[income]],0)</f>
        <v>0</v>
      </c>
      <c r="BO210" s="2">
        <f ca="1">IF(Table1[[#This Row],[area]]="hyderabad",Table1[[#This Row],[income]],0)</f>
        <v>0</v>
      </c>
      <c r="BP210" s="2">
        <f ca="1">IF(Table1[[#This Row],[area]]="japan",Table1[[#This Row],[income]],0)</f>
        <v>0</v>
      </c>
      <c r="BQ210" s="2">
        <f ca="1">IF(Table1[[#This Row],[area]]="srikakulam",Table1[[#This Row],[income]],0)</f>
        <v>0</v>
      </c>
      <c r="BR210" s="2">
        <f ca="1">IF(Table1[[#This Row],[area]]="tirupathi",Table1[[#This Row],[income]],0)</f>
        <v>0</v>
      </c>
      <c r="BS210" s="2">
        <f ca="1">IF(Table1[[#This Row],[area]]="vijayawada",Table1[[#This Row],[income]],0)</f>
        <v>0</v>
      </c>
      <c r="BT210" s="8">
        <f ca="1">IF(Table1[[#This Row],[area]]="vizag",Table1[[#This Row],[income]],0)</f>
        <v>0</v>
      </c>
      <c r="BU210" s="2"/>
      <c r="BV210" s="7">
        <f ca="1">IF(Table1[[#This Row],[felid of work]]="teaching",Table1[[#This Row],[income]],0)</f>
        <v>0</v>
      </c>
      <c r="BW210" s="2">
        <f ca="1">IF(Table1[[#This Row],[felid of work]]="construction",Table1[[#This Row],[income]],0)</f>
        <v>0</v>
      </c>
      <c r="BX210" s="2">
        <f ca="1">IF(Table1[[#This Row],[felid of work]]="general work",Table1[[#This Row],[income]],0)</f>
        <v>303456</v>
      </c>
      <c r="BY210" s="2">
        <f ca="1">IF(Table1[[#This Row],[felid of work]]="health",Table1[[#This Row],[income]],0)</f>
        <v>0</v>
      </c>
      <c r="BZ210" s="2">
        <f ca="1">IF(Table1[[#This Row],[felid of work]]="agriculture",Table1[[#This Row],[income]],0)</f>
        <v>0</v>
      </c>
      <c r="CA210" s="8">
        <f ca="1">IF(Table1[[#This Row],[felid of work]]="it",Table1[[#This Row],[income]],0)</f>
        <v>0</v>
      </c>
      <c r="CB210" s="2"/>
      <c r="CC210" s="7">
        <f t="shared" ca="1" si="95"/>
        <v>1</v>
      </c>
      <c r="CD210" s="8"/>
      <c r="CE210" s="2"/>
      <c r="CF210" s="2">
        <f ca="1">IF(Table1[[#This Row],[net worth]]&gt;CG209,Table1[[#This Row],[age]],0)</f>
        <v>33</v>
      </c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4:98">
      <c r="D211">
        <f t="shared" ca="1" si="79"/>
        <v>2</v>
      </c>
      <c r="E211" t="str">
        <f t="shared" ca="1" si="80"/>
        <v>women</v>
      </c>
      <c r="F211">
        <f t="shared" ca="1" si="81"/>
        <v>28</v>
      </c>
      <c r="G211">
        <f t="shared" ca="1" si="82"/>
        <v>6</v>
      </c>
      <c r="H211" t="str">
        <f t="shared" ca="1" si="83"/>
        <v>agriculture</v>
      </c>
      <c r="I211">
        <f t="shared" ca="1" si="84"/>
        <v>2</v>
      </c>
      <c r="J211" t="str">
        <f t="shared" ca="1" si="85"/>
        <v>college</v>
      </c>
      <c r="K211">
        <f t="shared" ca="1" si="86"/>
        <v>4</v>
      </c>
      <c r="L211">
        <f t="shared" ca="1" si="87"/>
        <v>2</v>
      </c>
      <c r="M211">
        <f t="shared" ca="1" si="88"/>
        <v>380690</v>
      </c>
      <c r="N211">
        <f t="shared" ca="1" si="89"/>
        <v>6</v>
      </c>
      <c r="O211" t="str">
        <f t="shared" ca="1" si="90"/>
        <v>tirupathi</v>
      </c>
      <c r="P211">
        <f t="shared" ca="1" si="72"/>
        <v>1522760</v>
      </c>
      <c r="Q211">
        <f t="shared" ca="1" si="91"/>
        <v>490008.11019417847</v>
      </c>
      <c r="R211">
        <f t="shared" ca="1" si="73"/>
        <v>266497.85471827415</v>
      </c>
      <c r="S211">
        <f t="shared" ca="1" si="92"/>
        <v>12038</v>
      </c>
      <c r="T211">
        <f t="shared" ca="1" si="74"/>
        <v>127237.62274959753</v>
      </c>
      <c r="U211">
        <f t="shared" ca="1" si="75"/>
        <v>284395.11058325908</v>
      </c>
      <c r="V211">
        <f t="shared" ca="1" si="76"/>
        <v>2073652.9653015332</v>
      </c>
      <c r="W211">
        <f t="shared" ca="1" si="77"/>
        <v>768543.96491245262</v>
      </c>
      <c r="X211">
        <f t="shared" ca="1" si="78"/>
        <v>1305109.0003890805</v>
      </c>
      <c r="Y211" s="2"/>
      <c r="Z211" s="7">
        <f ca="1">IF(Table1[[#This Row],[gender]]="men",1,0)</f>
        <v>0</v>
      </c>
      <c r="AA211" s="2">
        <f ca="1">IF(Table1[[#This Row],[gender]]="women",1,0)</f>
        <v>1</v>
      </c>
      <c r="AB211" s="2"/>
      <c r="AC211" s="2"/>
      <c r="AD211" s="8"/>
      <c r="AF211" s="7">
        <f ca="1">IF(Table1[[#This Row],[felid of work]]= "teaching",1,0)</f>
        <v>0</v>
      </c>
      <c r="AG211" s="2">
        <f ca="1">IF(Table1[[#This Row],[felid of work]]="agriculture",1,0)</f>
        <v>1</v>
      </c>
      <c r="AH211" s="12">
        <f ca="1">IF(Table1[[#This Row],[felid of work]]="general work",1,0)</f>
        <v>0</v>
      </c>
      <c r="AI211" s="12">
        <f ca="1">IF(Table1[[#This Row],[felid of work]]="construction",1,0)</f>
        <v>0</v>
      </c>
      <c r="AJ211" s="2">
        <f ca="1">IF(Table1[[#This Row],[felid of work]]="health",1,0)</f>
        <v>0</v>
      </c>
      <c r="AK211" s="2"/>
      <c r="AL211" s="2"/>
      <c r="AM211" s="2"/>
      <c r="AN211" s="2"/>
      <c r="AO211" s="2">
        <f ca="1">IF(Table1[[#This Row],[felid of work]]="it",1,0)</f>
        <v>0</v>
      </c>
      <c r="AP211" s="2"/>
      <c r="AQ211" s="2"/>
      <c r="AR211" s="2"/>
      <c r="AS211" s="2"/>
      <c r="AT211" s="2"/>
      <c r="AU211" s="2"/>
      <c r="AV211" s="8"/>
      <c r="AW211" s="2"/>
      <c r="AX211" s="21">
        <f t="shared" ca="1" si="93"/>
        <v>133248.92735913707</v>
      </c>
      <c r="AY211" s="2"/>
      <c r="AZ211" s="7">
        <f ca="1">IF(Table1[[#This Row],[value of the debts]]&gt;$BA$6,1,0)</f>
        <v>1</v>
      </c>
      <c r="BA211" s="2"/>
      <c r="BB211" s="2"/>
      <c r="BC211" s="8"/>
      <c r="BD211" s="24">
        <f ca="1">Table1[[#This Row],[mortage left]]/Table1[[#This Row],[value of house]]</f>
        <v>0.32178945480192445</v>
      </c>
      <c r="BE211" s="2">
        <f t="shared" ca="1" si="94"/>
        <v>0</v>
      </c>
      <c r="BF211" s="2"/>
      <c r="BG211" s="2"/>
      <c r="BH211" s="7">
        <f ca="1">IF(Table1[[#This Row],[area]]="america",Table1[[#This Row],[income]],0)</f>
        <v>0</v>
      </c>
      <c r="BI211" s="2">
        <f ca="1">IF(Table1[[#This Row],[area]]="anathapur",Table1[[#This Row],[income]],0)</f>
        <v>0</v>
      </c>
      <c r="BJ211" s="2">
        <f ca="1">IF(Table1[[#This Row],[area]]="banglore",Table1[[#This Row],[income]],0)</f>
        <v>0</v>
      </c>
      <c r="BK211" s="2">
        <f ca="1">IF(Table1[[#This Row],[area]]="chennai",Table1[[#This Row],[income]],0)</f>
        <v>0</v>
      </c>
      <c r="BL211" s="2">
        <f ca="1">IF(Table1[[#This Row],[area]]="china",Table1[[#This Row],[income]],0)</f>
        <v>0</v>
      </c>
      <c r="BM211" s="2">
        <f ca="1">IF(Table1[[#This Row],[area]]="eluru",Table1[[#This Row],[income]],0)</f>
        <v>0</v>
      </c>
      <c r="BN211" s="2">
        <f ca="1">IF(Table1[[#This Row],[area]]="hanuman junction",Table1[[#This Row],[income]],0)</f>
        <v>0</v>
      </c>
      <c r="BO211" s="2">
        <f ca="1">IF(Table1[[#This Row],[area]]="hyderabad",Table1[[#This Row],[income]],0)</f>
        <v>0</v>
      </c>
      <c r="BP211" s="2">
        <f ca="1">IF(Table1[[#This Row],[area]]="japan",Table1[[#This Row],[income]],0)</f>
        <v>0</v>
      </c>
      <c r="BQ211" s="2">
        <f ca="1">IF(Table1[[#This Row],[area]]="srikakulam",Table1[[#This Row],[income]],0)</f>
        <v>0</v>
      </c>
      <c r="BR211" s="2">
        <f ca="1">IF(Table1[[#This Row],[area]]="tirupathi",Table1[[#This Row],[income]],0)</f>
        <v>380690</v>
      </c>
      <c r="BS211" s="2">
        <f ca="1">IF(Table1[[#This Row],[area]]="vijayawada",Table1[[#This Row],[income]],0)</f>
        <v>0</v>
      </c>
      <c r="BT211" s="8">
        <f ca="1">IF(Table1[[#This Row],[area]]="vizag",Table1[[#This Row],[income]],0)</f>
        <v>0</v>
      </c>
      <c r="BU211" s="2"/>
      <c r="BV211" s="7">
        <f ca="1">IF(Table1[[#This Row],[felid of work]]="teaching",Table1[[#This Row],[income]],0)</f>
        <v>0</v>
      </c>
      <c r="BW211" s="2">
        <f ca="1">IF(Table1[[#This Row],[felid of work]]="construction",Table1[[#This Row],[income]],0)</f>
        <v>0</v>
      </c>
      <c r="BX211" s="2">
        <f ca="1">IF(Table1[[#This Row],[felid of work]]="general work",Table1[[#This Row],[income]],0)</f>
        <v>0</v>
      </c>
      <c r="BY211" s="2">
        <f ca="1">IF(Table1[[#This Row],[felid of work]]="health",Table1[[#This Row],[income]],0)</f>
        <v>0</v>
      </c>
      <c r="BZ211" s="2">
        <f ca="1">IF(Table1[[#This Row],[felid of work]]="agriculture",Table1[[#This Row],[income]],0)</f>
        <v>380690</v>
      </c>
      <c r="CA211" s="8">
        <f ca="1">IF(Table1[[#This Row],[felid of work]]="it",Table1[[#This Row],[income]],0)</f>
        <v>0</v>
      </c>
      <c r="CB211" s="2"/>
      <c r="CC211" s="7">
        <f t="shared" ca="1" si="95"/>
        <v>1</v>
      </c>
      <c r="CD211" s="8"/>
      <c r="CE211" s="2"/>
      <c r="CF211" s="2">
        <f ca="1">IF(Table1[[#This Row],[net worth]]&gt;CG210,Table1[[#This Row],[age]],0)</f>
        <v>28</v>
      </c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4:98">
      <c r="D212">
        <f t="shared" ca="1" si="79"/>
        <v>2</v>
      </c>
      <c r="E212" t="str">
        <f t="shared" ca="1" si="80"/>
        <v>women</v>
      </c>
      <c r="F212">
        <f t="shared" ca="1" si="81"/>
        <v>33</v>
      </c>
      <c r="G212">
        <f t="shared" ca="1" si="82"/>
        <v>3</v>
      </c>
      <c r="H212" t="str">
        <f t="shared" ca="1" si="83"/>
        <v>teaching</v>
      </c>
      <c r="I212">
        <f t="shared" ca="1" si="84"/>
        <v>6</v>
      </c>
      <c r="J212" t="str">
        <f t="shared" ca="1" si="85"/>
        <v>other</v>
      </c>
      <c r="K212">
        <f t="shared" ca="1" si="86"/>
        <v>3</v>
      </c>
      <c r="L212">
        <f t="shared" ca="1" si="87"/>
        <v>1</v>
      </c>
      <c r="M212">
        <f t="shared" ca="1" si="88"/>
        <v>653665</v>
      </c>
      <c r="N212">
        <f t="shared" ca="1" si="89"/>
        <v>14</v>
      </c>
      <c r="O212" t="str">
        <f t="shared" ca="1" si="90"/>
        <v>china</v>
      </c>
      <c r="P212">
        <f t="shared" ref="P212:P275" ca="1" si="96">M212*RANDBETWEEN(3,6)</f>
        <v>3268325</v>
      </c>
      <c r="Q212">
        <f t="shared" ca="1" si="91"/>
        <v>2016123.3797477745</v>
      </c>
      <c r="R212">
        <f t="shared" ref="R212:R275" ca="1" si="97">L212*RAND()*M212</f>
        <v>116761.1631958856</v>
      </c>
      <c r="S212">
        <f t="shared" ca="1" si="92"/>
        <v>57033</v>
      </c>
      <c r="T212">
        <f t="shared" ref="T212:T275" ca="1" si="98">RAND()*M212*2</f>
        <v>1078924.1180989817</v>
      </c>
      <c r="U212">
        <f t="shared" ref="U212:U275" ca="1" si="99">RAND()*M212*1.5</f>
        <v>263799.72473401832</v>
      </c>
      <c r="V212">
        <f t="shared" ref="V212:V275" ca="1" si="100">P212+R212+U212</f>
        <v>3648885.8879299043</v>
      </c>
      <c r="W212">
        <f t="shared" ref="W212:W275" ca="1" si="101">Q212+R212+S212</f>
        <v>2189917.5429436602</v>
      </c>
      <c r="X212">
        <f t="shared" ref="X212:X275" ca="1" si="102">V212-W212</f>
        <v>1458968.3449862441</v>
      </c>
      <c r="Y212" s="2"/>
      <c r="Z212" s="7">
        <f ca="1">IF(Table1[[#This Row],[gender]]="men",1,0)</f>
        <v>0</v>
      </c>
      <c r="AA212" s="2">
        <f ca="1">IF(Table1[[#This Row],[gender]]="women",1,0)</f>
        <v>1</v>
      </c>
      <c r="AB212" s="2"/>
      <c r="AC212" s="2"/>
      <c r="AD212" s="8"/>
      <c r="AF212" s="7">
        <f ca="1">IF(Table1[[#This Row],[felid of work]]= "teaching",1,0)</f>
        <v>1</v>
      </c>
      <c r="AG212" s="2">
        <f ca="1">IF(Table1[[#This Row],[felid of work]]="agriculture",1,0)</f>
        <v>0</v>
      </c>
      <c r="AH212" s="12">
        <f ca="1">IF(Table1[[#This Row],[felid of work]]="general work",1,0)</f>
        <v>0</v>
      </c>
      <c r="AI212" s="12">
        <f ca="1">IF(Table1[[#This Row],[felid of work]]="construction",1,0)</f>
        <v>0</v>
      </c>
      <c r="AJ212" s="2">
        <f ca="1">IF(Table1[[#This Row],[felid of work]]="health",1,0)</f>
        <v>0</v>
      </c>
      <c r="AK212" s="2"/>
      <c r="AL212" s="2"/>
      <c r="AM212" s="2"/>
      <c r="AN212" s="2"/>
      <c r="AO212" s="2">
        <f ca="1">IF(Table1[[#This Row],[felid of work]]="it",1,0)</f>
        <v>0</v>
      </c>
      <c r="AP212" s="2"/>
      <c r="AQ212" s="2"/>
      <c r="AR212" s="2"/>
      <c r="AS212" s="2"/>
      <c r="AT212" s="2"/>
      <c r="AU212" s="2"/>
      <c r="AV212" s="8"/>
      <c r="AW212" s="2"/>
      <c r="AX212" s="21">
        <f t="shared" ca="1" si="93"/>
        <v>116761.1631958856</v>
      </c>
      <c r="AY212" s="2"/>
      <c r="AZ212" s="7">
        <f ca="1">IF(Table1[[#This Row],[value of the debts]]&gt;$BA$6,1,0)</f>
        <v>1</v>
      </c>
      <c r="BA212" s="2"/>
      <c r="BB212" s="2"/>
      <c r="BC212" s="8"/>
      <c r="BD212" s="24">
        <f ca="1">Table1[[#This Row],[mortage left]]/Table1[[#This Row],[value of house]]</f>
        <v>0.61686747179297485</v>
      </c>
      <c r="BE212" s="2">
        <f t="shared" ca="1" si="94"/>
        <v>0</v>
      </c>
      <c r="BF212" s="2"/>
      <c r="BG212" s="2"/>
      <c r="BH212" s="7">
        <f ca="1">IF(Table1[[#This Row],[area]]="america",Table1[[#This Row],[income]],0)</f>
        <v>0</v>
      </c>
      <c r="BI212" s="2">
        <f ca="1">IF(Table1[[#This Row],[area]]="anathapur",Table1[[#This Row],[income]],0)</f>
        <v>0</v>
      </c>
      <c r="BJ212" s="2">
        <f ca="1">IF(Table1[[#This Row],[area]]="banglore",Table1[[#This Row],[income]],0)</f>
        <v>0</v>
      </c>
      <c r="BK212" s="2">
        <f ca="1">IF(Table1[[#This Row],[area]]="chennai",Table1[[#This Row],[income]],0)</f>
        <v>0</v>
      </c>
      <c r="BL212" s="2">
        <f ca="1">IF(Table1[[#This Row],[area]]="china",Table1[[#This Row],[income]],0)</f>
        <v>653665</v>
      </c>
      <c r="BM212" s="2">
        <f ca="1">IF(Table1[[#This Row],[area]]="eluru",Table1[[#This Row],[income]],0)</f>
        <v>0</v>
      </c>
      <c r="BN212" s="2">
        <f ca="1">IF(Table1[[#This Row],[area]]="hanuman junction",Table1[[#This Row],[income]],0)</f>
        <v>0</v>
      </c>
      <c r="BO212" s="2">
        <f ca="1">IF(Table1[[#This Row],[area]]="hyderabad",Table1[[#This Row],[income]],0)</f>
        <v>0</v>
      </c>
      <c r="BP212" s="2">
        <f ca="1">IF(Table1[[#This Row],[area]]="japan",Table1[[#This Row],[income]],0)</f>
        <v>0</v>
      </c>
      <c r="BQ212" s="2">
        <f ca="1">IF(Table1[[#This Row],[area]]="srikakulam",Table1[[#This Row],[income]],0)</f>
        <v>0</v>
      </c>
      <c r="BR212" s="2">
        <f ca="1">IF(Table1[[#This Row],[area]]="tirupathi",Table1[[#This Row],[income]],0)</f>
        <v>0</v>
      </c>
      <c r="BS212" s="2">
        <f ca="1">IF(Table1[[#This Row],[area]]="vijayawada",Table1[[#This Row],[income]],0)</f>
        <v>0</v>
      </c>
      <c r="BT212" s="8">
        <f ca="1">IF(Table1[[#This Row],[area]]="vizag",Table1[[#This Row],[income]],0)</f>
        <v>0</v>
      </c>
      <c r="BU212" s="2"/>
      <c r="BV212" s="7">
        <f ca="1">IF(Table1[[#This Row],[felid of work]]="teaching",Table1[[#This Row],[income]],0)</f>
        <v>653665</v>
      </c>
      <c r="BW212" s="2">
        <f ca="1">IF(Table1[[#This Row],[felid of work]]="construction",Table1[[#This Row],[income]],0)</f>
        <v>0</v>
      </c>
      <c r="BX212" s="2">
        <f ca="1">IF(Table1[[#This Row],[felid of work]]="general work",Table1[[#This Row],[income]],0)</f>
        <v>0</v>
      </c>
      <c r="BY212" s="2">
        <f ca="1">IF(Table1[[#This Row],[felid of work]]="health",Table1[[#This Row],[income]],0)</f>
        <v>0</v>
      </c>
      <c r="BZ212" s="2">
        <f ca="1">IF(Table1[[#This Row],[felid of work]]="agriculture",Table1[[#This Row],[income]],0)</f>
        <v>0</v>
      </c>
      <c r="CA212" s="8">
        <f ca="1">IF(Table1[[#This Row],[felid of work]]="it",Table1[[#This Row],[income]],0)</f>
        <v>0</v>
      </c>
      <c r="CB212" s="2"/>
      <c r="CC212" s="7">
        <f t="shared" ca="1" si="95"/>
        <v>1</v>
      </c>
      <c r="CD212" s="8"/>
      <c r="CE212" s="2"/>
      <c r="CF212" s="2">
        <f ca="1">IF(Table1[[#This Row],[net worth]]&gt;CG211,Table1[[#This Row],[age]],0)</f>
        <v>33</v>
      </c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4:98">
      <c r="D213">
        <f t="shared" ca="1" si="79"/>
        <v>2</v>
      </c>
      <c r="E213" t="str">
        <f t="shared" ca="1" si="80"/>
        <v>women</v>
      </c>
      <c r="F213">
        <f t="shared" ca="1" si="81"/>
        <v>41</v>
      </c>
      <c r="G213">
        <f t="shared" ca="1" si="82"/>
        <v>3</v>
      </c>
      <c r="H213" t="str">
        <f t="shared" ca="1" si="83"/>
        <v>teaching</v>
      </c>
      <c r="I213">
        <f t="shared" ca="1" si="84"/>
        <v>1</v>
      </c>
      <c r="J213" t="str">
        <f t="shared" ca="1" si="85"/>
        <v>highschool</v>
      </c>
      <c r="K213">
        <f t="shared" ca="1" si="86"/>
        <v>3</v>
      </c>
      <c r="L213">
        <f t="shared" ca="1" si="87"/>
        <v>2</v>
      </c>
      <c r="M213">
        <f t="shared" ca="1" si="88"/>
        <v>563037</v>
      </c>
      <c r="N213">
        <f t="shared" ca="1" si="89"/>
        <v>14</v>
      </c>
      <c r="O213" t="str">
        <f t="shared" ca="1" si="90"/>
        <v>china</v>
      </c>
      <c r="P213">
        <f t="shared" ca="1" si="96"/>
        <v>2252148</v>
      </c>
      <c r="Q213">
        <f t="shared" ca="1" si="91"/>
        <v>966567.00087971275</v>
      </c>
      <c r="R213">
        <f t="shared" ca="1" si="97"/>
        <v>752542.2805416513</v>
      </c>
      <c r="S213">
        <f t="shared" ca="1" si="92"/>
        <v>125400</v>
      </c>
      <c r="T213">
        <f t="shared" ca="1" si="98"/>
        <v>285167.99922590627</v>
      </c>
      <c r="U213">
        <f t="shared" ca="1" si="99"/>
        <v>67489.936788041552</v>
      </c>
      <c r="V213">
        <f t="shared" ca="1" si="100"/>
        <v>3072180.217329693</v>
      </c>
      <c r="W213">
        <f t="shared" ca="1" si="101"/>
        <v>1844509.2814213641</v>
      </c>
      <c r="X213">
        <f t="shared" ca="1" si="102"/>
        <v>1227670.935908329</v>
      </c>
      <c r="Y213" s="2"/>
      <c r="Z213" s="7">
        <f ca="1">IF(Table1[[#This Row],[gender]]="men",1,0)</f>
        <v>0</v>
      </c>
      <c r="AA213" s="2">
        <f ca="1">IF(Table1[[#This Row],[gender]]="women",1,0)</f>
        <v>1</v>
      </c>
      <c r="AB213" s="2"/>
      <c r="AC213" s="2"/>
      <c r="AD213" s="8"/>
      <c r="AF213" s="7">
        <f ca="1">IF(Table1[[#This Row],[felid of work]]= "teaching",1,0)</f>
        <v>1</v>
      </c>
      <c r="AG213" s="2">
        <f ca="1">IF(Table1[[#This Row],[felid of work]]="agriculture",1,0)</f>
        <v>0</v>
      </c>
      <c r="AH213" s="12">
        <f ca="1">IF(Table1[[#This Row],[felid of work]]="general work",1,0)</f>
        <v>0</v>
      </c>
      <c r="AI213" s="12">
        <f ca="1">IF(Table1[[#This Row],[felid of work]]="construction",1,0)</f>
        <v>0</v>
      </c>
      <c r="AJ213" s="2">
        <f ca="1">IF(Table1[[#This Row],[felid of work]]="health",1,0)</f>
        <v>0</v>
      </c>
      <c r="AK213" s="2"/>
      <c r="AL213" s="2"/>
      <c r="AM213" s="2"/>
      <c r="AN213" s="2"/>
      <c r="AO213" s="2">
        <f ca="1">IF(Table1[[#This Row],[felid of work]]="it",1,0)</f>
        <v>0</v>
      </c>
      <c r="AP213" s="2"/>
      <c r="AQ213" s="2"/>
      <c r="AR213" s="2"/>
      <c r="AS213" s="2"/>
      <c r="AT213" s="2"/>
      <c r="AU213" s="2"/>
      <c r="AV213" s="8"/>
      <c r="AW213" s="2"/>
      <c r="AX213" s="21">
        <f t="shared" ca="1" si="93"/>
        <v>376271.14027082565</v>
      </c>
      <c r="AY213" s="2"/>
      <c r="AZ213" s="7">
        <f ca="1">IF(Table1[[#This Row],[value of the debts]]&gt;$BA$6,1,0)</f>
        <v>1</v>
      </c>
      <c r="BA213" s="2"/>
      <c r="BB213" s="2"/>
      <c r="BC213" s="8"/>
      <c r="BD213" s="24">
        <f ca="1">Table1[[#This Row],[mortage left]]/Table1[[#This Row],[value of house]]</f>
        <v>0.42917561407141658</v>
      </c>
      <c r="BE213" s="2">
        <f t="shared" ca="1" si="94"/>
        <v>0</v>
      </c>
      <c r="BF213" s="2"/>
      <c r="BG213" s="2"/>
      <c r="BH213" s="7">
        <f ca="1">IF(Table1[[#This Row],[area]]="america",Table1[[#This Row],[income]],0)</f>
        <v>0</v>
      </c>
      <c r="BI213" s="2">
        <f ca="1">IF(Table1[[#This Row],[area]]="anathapur",Table1[[#This Row],[income]],0)</f>
        <v>0</v>
      </c>
      <c r="BJ213" s="2">
        <f ca="1">IF(Table1[[#This Row],[area]]="banglore",Table1[[#This Row],[income]],0)</f>
        <v>0</v>
      </c>
      <c r="BK213" s="2">
        <f ca="1">IF(Table1[[#This Row],[area]]="chennai",Table1[[#This Row],[income]],0)</f>
        <v>0</v>
      </c>
      <c r="BL213" s="2">
        <f ca="1">IF(Table1[[#This Row],[area]]="china",Table1[[#This Row],[income]],0)</f>
        <v>563037</v>
      </c>
      <c r="BM213" s="2">
        <f ca="1">IF(Table1[[#This Row],[area]]="eluru",Table1[[#This Row],[income]],0)</f>
        <v>0</v>
      </c>
      <c r="BN213" s="2">
        <f ca="1">IF(Table1[[#This Row],[area]]="hanuman junction",Table1[[#This Row],[income]],0)</f>
        <v>0</v>
      </c>
      <c r="BO213" s="2">
        <f ca="1">IF(Table1[[#This Row],[area]]="hyderabad",Table1[[#This Row],[income]],0)</f>
        <v>0</v>
      </c>
      <c r="BP213" s="2">
        <f ca="1">IF(Table1[[#This Row],[area]]="japan",Table1[[#This Row],[income]],0)</f>
        <v>0</v>
      </c>
      <c r="BQ213" s="2">
        <f ca="1">IF(Table1[[#This Row],[area]]="srikakulam",Table1[[#This Row],[income]],0)</f>
        <v>0</v>
      </c>
      <c r="BR213" s="2">
        <f ca="1">IF(Table1[[#This Row],[area]]="tirupathi",Table1[[#This Row],[income]],0)</f>
        <v>0</v>
      </c>
      <c r="BS213" s="2">
        <f ca="1">IF(Table1[[#This Row],[area]]="vijayawada",Table1[[#This Row],[income]],0)</f>
        <v>0</v>
      </c>
      <c r="BT213" s="8">
        <f ca="1">IF(Table1[[#This Row],[area]]="vizag",Table1[[#This Row],[income]],0)</f>
        <v>0</v>
      </c>
      <c r="BU213" s="2"/>
      <c r="BV213" s="7">
        <f ca="1">IF(Table1[[#This Row],[felid of work]]="teaching",Table1[[#This Row],[income]],0)</f>
        <v>563037</v>
      </c>
      <c r="BW213" s="2">
        <f ca="1">IF(Table1[[#This Row],[felid of work]]="construction",Table1[[#This Row],[income]],0)</f>
        <v>0</v>
      </c>
      <c r="BX213" s="2">
        <f ca="1">IF(Table1[[#This Row],[felid of work]]="general work",Table1[[#This Row],[income]],0)</f>
        <v>0</v>
      </c>
      <c r="BY213" s="2">
        <f ca="1">IF(Table1[[#This Row],[felid of work]]="health",Table1[[#This Row],[income]],0)</f>
        <v>0</v>
      </c>
      <c r="BZ213" s="2">
        <f ca="1">IF(Table1[[#This Row],[felid of work]]="agriculture",Table1[[#This Row],[income]],0)</f>
        <v>0</v>
      </c>
      <c r="CA213" s="8">
        <f ca="1">IF(Table1[[#This Row],[felid of work]]="it",Table1[[#This Row],[income]],0)</f>
        <v>0</v>
      </c>
      <c r="CB213" s="2"/>
      <c r="CC213" s="7">
        <f t="shared" ca="1" si="95"/>
        <v>1</v>
      </c>
      <c r="CD213" s="8"/>
      <c r="CE213" s="2"/>
      <c r="CF213" s="2">
        <f ca="1">IF(Table1[[#This Row],[net worth]]&gt;CG212,Table1[[#This Row],[age]],0)</f>
        <v>41</v>
      </c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4:98">
      <c r="D214">
        <f t="shared" ca="1" si="79"/>
        <v>2</v>
      </c>
      <c r="E214" t="str">
        <f t="shared" ca="1" si="80"/>
        <v>women</v>
      </c>
      <c r="F214">
        <f t="shared" ca="1" si="81"/>
        <v>40</v>
      </c>
      <c r="G214">
        <f t="shared" ca="1" si="82"/>
        <v>1</v>
      </c>
      <c r="H214" t="str">
        <f t="shared" ca="1" si="83"/>
        <v>health</v>
      </c>
      <c r="I214">
        <f t="shared" ca="1" si="84"/>
        <v>2</v>
      </c>
      <c r="J214" t="str">
        <f t="shared" ca="1" si="85"/>
        <v>college</v>
      </c>
      <c r="K214">
        <f t="shared" ca="1" si="86"/>
        <v>3</v>
      </c>
      <c r="L214">
        <f t="shared" ca="1" si="87"/>
        <v>2</v>
      </c>
      <c r="M214">
        <f t="shared" ca="1" si="88"/>
        <v>637224</v>
      </c>
      <c r="N214">
        <f t="shared" ca="1" si="89"/>
        <v>4</v>
      </c>
      <c r="O214" t="str">
        <f t="shared" ca="1" si="90"/>
        <v>vizag</v>
      </c>
      <c r="P214">
        <f t="shared" ca="1" si="96"/>
        <v>1911672</v>
      </c>
      <c r="Q214">
        <f t="shared" ca="1" si="91"/>
        <v>278635.36857990402</v>
      </c>
      <c r="R214">
        <f t="shared" ca="1" si="97"/>
        <v>951183.54660690995</v>
      </c>
      <c r="S214">
        <f t="shared" ca="1" si="92"/>
        <v>581639</v>
      </c>
      <c r="T214">
        <f t="shared" ca="1" si="98"/>
        <v>538261.1574409036</v>
      </c>
      <c r="U214">
        <f t="shared" ca="1" si="99"/>
        <v>833429.86983257765</v>
      </c>
      <c r="V214">
        <f t="shared" ca="1" si="100"/>
        <v>3696285.4164394876</v>
      </c>
      <c r="W214">
        <f t="shared" ca="1" si="101"/>
        <v>1811457.915186814</v>
      </c>
      <c r="X214">
        <f t="shared" ca="1" si="102"/>
        <v>1884827.5012526736</v>
      </c>
      <c r="Y214" s="2"/>
      <c r="Z214" s="7">
        <f ca="1">IF(Table1[[#This Row],[gender]]="men",1,0)</f>
        <v>0</v>
      </c>
      <c r="AA214" s="2">
        <f ca="1">IF(Table1[[#This Row],[gender]]="women",1,0)</f>
        <v>1</v>
      </c>
      <c r="AB214" s="2"/>
      <c r="AC214" s="2"/>
      <c r="AD214" s="8"/>
      <c r="AF214" s="7">
        <f ca="1">IF(Table1[[#This Row],[felid of work]]= "teaching",1,0)</f>
        <v>0</v>
      </c>
      <c r="AG214" s="2">
        <f ca="1">IF(Table1[[#This Row],[felid of work]]="agriculture",1,0)</f>
        <v>0</v>
      </c>
      <c r="AH214" s="12">
        <f ca="1">IF(Table1[[#This Row],[felid of work]]="general work",1,0)</f>
        <v>0</v>
      </c>
      <c r="AI214" s="12">
        <f ca="1">IF(Table1[[#This Row],[felid of work]]="construction",1,0)</f>
        <v>0</v>
      </c>
      <c r="AJ214" s="2">
        <f ca="1">IF(Table1[[#This Row],[felid of work]]="health",1,0)</f>
        <v>1</v>
      </c>
      <c r="AK214" s="2"/>
      <c r="AL214" s="2"/>
      <c r="AM214" s="2"/>
      <c r="AN214" s="2"/>
      <c r="AO214" s="2">
        <f ca="1">IF(Table1[[#This Row],[felid of work]]="it",1,0)</f>
        <v>0</v>
      </c>
      <c r="AP214" s="2"/>
      <c r="AQ214" s="2"/>
      <c r="AR214" s="2"/>
      <c r="AS214" s="2"/>
      <c r="AT214" s="2"/>
      <c r="AU214" s="2"/>
      <c r="AV214" s="8"/>
      <c r="AW214" s="2"/>
      <c r="AX214" s="21">
        <f t="shared" ca="1" si="93"/>
        <v>475591.77330345497</v>
      </c>
      <c r="AY214" s="2"/>
      <c r="AZ214" s="7">
        <f ca="1">IF(Table1[[#This Row],[value of the debts]]&gt;$BA$6,1,0)</f>
        <v>1</v>
      </c>
      <c r="BA214" s="2"/>
      <c r="BB214" s="2"/>
      <c r="BC214" s="8"/>
      <c r="BD214" s="24">
        <f ca="1">Table1[[#This Row],[mortage left]]/Table1[[#This Row],[value of house]]</f>
        <v>0.14575479924375312</v>
      </c>
      <c r="BE214" s="2">
        <f t="shared" ca="1" si="94"/>
        <v>1</v>
      </c>
      <c r="BF214" s="2"/>
      <c r="BG214" s="2"/>
      <c r="BH214" s="7">
        <f ca="1">IF(Table1[[#This Row],[area]]="america",Table1[[#This Row],[income]],0)</f>
        <v>0</v>
      </c>
      <c r="BI214" s="2">
        <f ca="1">IF(Table1[[#This Row],[area]]="anathapur",Table1[[#This Row],[income]],0)</f>
        <v>0</v>
      </c>
      <c r="BJ214" s="2">
        <f ca="1">IF(Table1[[#This Row],[area]]="banglore",Table1[[#This Row],[income]],0)</f>
        <v>0</v>
      </c>
      <c r="BK214" s="2">
        <f ca="1">IF(Table1[[#This Row],[area]]="chennai",Table1[[#This Row],[income]],0)</f>
        <v>0</v>
      </c>
      <c r="BL214" s="2">
        <f ca="1">IF(Table1[[#This Row],[area]]="china",Table1[[#This Row],[income]],0)</f>
        <v>0</v>
      </c>
      <c r="BM214" s="2">
        <f ca="1">IF(Table1[[#This Row],[area]]="eluru",Table1[[#This Row],[income]],0)</f>
        <v>0</v>
      </c>
      <c r="BN214" s="2">
        <f ca="1">IF(Table1[[#This Row],[area]]="hanuman junction",Table1[[#This Row],[income]],0)</f>
        <v>0</v>
      </c>
      <c r="BO214" s="2">
        <f ca="1">IF(Table1[[#This Row],[area]]="hyderabad",Table1[[#This Row],[income]],0)</f>
        <v>0</v>
      </c>
      <c r="BP214" s="2">
        <f ca="1">IF(Table1[[#This Row],[area]]="japan",Table1[[#This Row],[income]],0)</f>
        <v>0</v>
      </c>
      <c r="BQ214" s="2">
        <f ca="1">IF(Table1[[#This Row],[area]]="srikakulam",Table1[[#This Row],[income]],0)</f>
        <v>0</v>
      </c>
      <c r="BR214" s="2">
        <f ca="1">IF(Table1[[#This Row],[area]]="tirupathi",Table1[[#This Row],[income]],0)</f>
        <v>0</v>
      </c>
      <c r="BS214" s="2">
        <f ca="1">IF(Table1[[#This Row],[area]]="vijayawada",Table1[[#This Row],[income]],0)</f>
        <v>0</v>
      </c>
      <c r="BT214" s="8">
        <f ca="1">IF(Table1[[#This Row],[area]]="vizag",Table1[[#This Row],[income]],0)</f>
        <v>637224</v>
      </c>
      <c r="BU214" s="2"/>
      <c r="BV214" s="7">
        <f ca="1">IF(Table1[[#This Row],[felid of work]]="teaching",Table1[[#This Row],[income]],0)</f>
        <v>0</v>
      </c>
      <c r="BW214" s="2">
        <f ca="1">IF(Table1[[#This Row],[felid of work]]="construction",Table1[[#This Row],[income]],0)</f>
        <v>0</v>
      </c>
      <c r="BX214" s="2">
        <f ca="1">IF(Table1[[#This Row],[felid of work]]="general work",Table1[[#This Row],[income]],0)</f>
        <v>0</v>
      </c>
      <c r="BY214" s="2">
        <f ca="1">IF(Table1[[#This Row],[felid of work]]="health",Table1[[#This Row],[income]],0)</f>
        <v>637224</v>
      </c>
      <c r="BZ214" s="2">
        <f ca="1">IF(Table1[[#This Row],[felid of work]]="agriculture",Table1[[#This Row],[income]],0)</f>
        <v>0</v>
      </c>
      <c r="CA214" s="8">
        <f ca="1">IF(Table1[[#This Row],[felid of work]]="it",Table1[[#This Row],[income]],0)</f>
        <v>0</v>
      </c>
      <c r="CB214" s="2"/>
      <c r="CC214" s="7">
        <f t="shared" ca="1" si="95"/>
        <v>1</v>
      </c>
      <c r="CD214" s="8"/>
      <c r="CE214" s="2"/>
      <c r="CF214" s="2">
        <f ca="1">IF(Table1[[#This Row],[net worth]]&gt;CG213,Table1[[#This Row],[age]],0)</f>
        <v>40</v>
      </c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4:98">
      <c r="D215">
        <f t="shared" ca="1" si="79"/>
        <v>1</v>
      </c>
      <c r="E215" t="str">
        <f t="shared" ca="1" si="80"/>
        <v>men</v>
      </c>
      <c r="F215">
        <f t="shared" ca="1" si="81"/>
        <v>40</v>
      </c>
      <c r="G215">
        <f t="shared" ca="1" si="82"/>
        <v>5</v>
      </c>
      <c r="H215" t="str">
        <f t="shared" ca="1" si="83"/>
        <v>general work</v>
      </c>
      <c r="I215">
        <f t="shared" ca="1" si="84"/>
        <v>6</v>
      </c>
      <c r="J215" t="str">
        <f t="shared" ca="1" si="85"/>
        <v>other</v>
      </c>
      <c r="K215">
        <f t="shared" ca="1" si="86"/>
        <v>4</v>
      </c>
      <c r="L215">
        <f t="shared" ca="1" si="87"/>
        <v>1</v>
      </c>
      <c r="M215">
        <f t="shared" ca="1" si="88"/>
        <v>631789</v>
      </c>
      <c r="N215">
        <f t="shared" ca="1" si="89"/>
        <v>1</v>
      </c>
      <c r="O215" t="str">
        <f t="shared" ca="1" si="90"/>
        <v>eluru</v>
      </c>
      <c r="P215">
        <f t="shared" ca="1" si="96"/>
        <v>3790734</v>
      </c>
      <c r="Q215">
        <f t="shared" ca="1" si="91"/>
        <v>289865.10906073946</v>
      </c>
      <c r="R215">
        <f t="shared" ca="1" si="97"/>
        <v>362096.81418491009</v>
      </c>
      <c r="S215">
        <f t="shared" ca="1" si="92"/>
        <v>205144</v>
      </c>
      <c r="T215">
        <f t="shared" ca="1" si="98"/>
        <v>192511.61075188708</v>
      </c>
      <c r="U215">
        <f t="shared" ca="1" si="99"/>
        <v>364932.08967655548</v>
      </c>
      <c r="V215">
        <f t="shared" ca="1" si="100"/>
        <v>4517762.9038614659</v>
      </c>
      <c r="W215">
        <f t="shared" ca="1" si="101"/>
        <v>857105.92324564955</v>
      </c>
      <c r="X215">
        <f t="shared" ca="1" si="102"/>
        <v>3660656.9806158161</v>
      </c>
      <c r="Y215" s="2"/>
      <c r="Z215" s="7">
        <f ca="1">IF(Table1[[#This Row],[gender]]="men",1,0)</f>
        <v>1</v>
      </c>
      <c r="AA215" s="2">
        <f ca="1">IF(Table1[[#This Row],[gender]]="women",1,0)</f>
        <v>0</v>
      </c>
      <c r="AB215" s="2"/>
      <c r="AC215" s="2"/>
      <c r="AD215" s="8"/>
      <c r="AF215" s="7">
        <f ca="1">IF(Table1[[#This Row],[felid of work]]= "teaching",1,0)</f>
        <v>0</v>
      </c>
      <c r="AG215" s="2">
        <f ca="1">IF(Table1[[#This Row],[felid of work]]="agriculture",1,0)</f>
        <v>0</v>
      </c>
      <c r="AH215" s="12">
        <f ca="1">IF(Table1[[#This Row],[felid of work]]="general work",1,0)</f>
        <v>1</v>
      </c>
      <c r="AI215" s="12">
        <f ca="1">IF(Table1[[#This Row],[felid of work]]="construction",1,0)</f>
        <v>0</v>
      </c>
      <c r="AJ215" s="2">
        <f ca="1">IF(Table1[[#This Row],[felid of work]]="health",1,0)</f>
        <v>0</v>
      </c>
      <c r="AK215" s="2"/>
      <c r="AL215" s="2"/>
      <c r="AM215" s="2"/>
      <c r="AN215" s="2"/>
      <c r="AO215" s="2">
        <f ca="1">IF(Table1[[#This Row],[felid of work]]="it",1,0)</f>
        <v>0</v>
      </c>
      <c r="AP215" s="2"/>
      <c r="AQ215" s="2"/>
      <c r="AR215" s="2"/>
      <c r="AS215" s="2"/>
      <c r="AT215" s="2"/>
      <c r="AU215" s="2"/>
      <c r="AV215" s="8"/>
      <c r="AW215" s="2"/>
      <c r="AX215" s="21">
        <f t="shared" ca="1" si="93"/>
        <v>362096.81418491009</v>
      </c>
      <c r="AY215" s="2"/>
      <c r="AZ215" s="7">
        <f ca="1">IF(Table1[[#This Row],[value of the debts]]&gt;$BA$6,1,0)</f>
        <v>1</v>
      </c>
      <c r="BA215" s="2"/>
      <c r="BB215" s="2"/>
      <c r="BC215" s="8"/>
      <c r="BD215" s="24">
        <f ca="1">Table1[[#This Row],[mortage left]]/Table1[[#This Row],[value of house]]</f>
        <v>7.646674999109393E-2</v>
      </c>
      <c r="BE215" s="2">
        <f t="shared" ca="1" si="94"/>
        <v>1</v>
      </c>
      <c r="BF215" s="2"/>
      <c r="BG215" s="2"/>
      <c r="BH215" s="7">
        <f ca="1">IF(Table1[[#This Row],[area]]="america",Table1[[#This Row],[income]],0)</f>
        <v>0</v>
      </c>
      <c r="BI215" s="2">
        <f ca="1">IF(Table1[[#This Row],[area]]="anathapur",Table1[[#This Row],[income]],0)</f>
        <v>0</v>
      </c>
      <c r="BJ215" s="2">
        <f ca="1">IF(Table1[[#This Row],[area]]="banglore",Table1[[#This Row],[income]],0)</f>
        <v>0</v>
      </c>
      <c r="BK215" s="2">
        <f ca="1">IF(Table1[[#This Row],[area]]="chennai",Table1[[#This Row],[income]],0)</f>
        <v>0</v>
      </c>
      <c r="BL215" s="2">
        <f ca="1">IF(Table1[[#This Row],[area]]="china",Table1[[#This Row],[income]],0)</f>
        <v>0</v>
      </c>
      <c r="BM215" s="2">
        <f ca="1">IF(Table1[[#This Row],[area]]="eluru",Table1[[#This Row],[income]],0)</f>
        <v>631789</v>
      </c>
      <c r="BN215" s="2">
        <f ca="1">IF(Table1[[#This Row],[area]]="hanuman junction",Table1[[#This Row],[income]],0)</f>
        <v>0</v>
      </c>
      <c r="BO215" s="2">
        <f ca="1">IF(Table1[[#This Row],[area]]="hyderabad",Table1[[#This Row],[income]],0)</f>
        <v>0</v>
      </c>
      <c r="BP215" s="2">
        <f ca="1">IF(Table1[[#This Row],[area]]="japan",Table1[[#This Row],[income]],0)</f>
        <v>0</v>
      </c>
      <c r="BQ215" s="2">
        <f ca="1">IF(Table1[[#This Row],[area]]="srikakulam",Table1[[#This Row],[income]],0)</f>
        <v>0</v>
      </c>
      <c r="BR215" s="2">
        <f ca="1">IF(Table1[[#This Row],[area]]="tirupathi",Table1[[#This Row],[income]],0)</f>
        <v>0</v>
      </c>
      <c r="BS215" s="2">
        <f ca="1">IF(Table1[[#This Row],[area]]="vijayawada",Table1[[#This Row],[income]],0)</f>
        <v>0</v>
      </c>
      <c r="BT215" s="8">
        <f ca="1">IF(Table1[[#This Row],[area]]="vizag",Table1[[#This Row],[income]],0)</f>
        <v>0</v>
      </c>
      <c r="BU215" s="2"/>
      <c r="BV215" s="7">
        <f ca="1">IF(Table1[[#This Row],[felid of work]]="teaching",Table1[[#This Row],[income]],0)</f>
        <v>0</v>
      </c>
      <c r="BW215" s="2">
        <f ca="1">IF(Table1[[#This Row],[felid of work]]="construction",Table1[[#This Row],[income]],0)</f>
        <v>0</v>
      </c>
      <c r="BX215" s="2">
        <f ca="1">IF(Table1[[#This Row],[felid of work]]="general work",Table1[[#This Row],[income]],0)</f>
        <v>631789</v>
      </c>
      <c r="BY215" s="2">
        <f ca="1">IF(Table1[[#This Row],[felid of work]]="health",Table1[[#This Row],[income]],0)</f>
        <v>0</v>
      </c>
      <c r="BZ215" s="2">
        <f ca="1">IF(Table1[[#This Row],[felid of work]]="agriculture",Table1[[#This Row],[income]],0)</f>
        <v>0</v>
      </c>
      <c r="CA215" s="8">
        <f ca="1">IF(Table1[[#This Row],[felid of work]]="it",Table1[[#This Row],[income]],0)</f>
        <v>0</v>
      </c>
      <c r="CB215" s="2"/>
      <c r="CC215" s="7">
        <f t="shared" ca="1" si="95"/>
        <v>1</v>
      </c>
      <c r="CD215" s="8"/>
      <c r="CE215" s="2"/>
      <c r="CF215" s="2">
        <f ca="1">IF(Table1[[#This Row],[net worth]]&gt;CG214,Table1[[#This Row],[age]],0)</f>
        <v>40</v>
      </c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4:98">
      <c r="D216">
        <f t="shared" ca="1" si="79"/>
        <v>2</v>
      </c>
      <c r="E216" t="str">
        <f t="shared" ca="1" si="80"/>
        <v>women</v>
      </c>
      <c r="F216">
        <f t="shared" ca="1" si="81"/>
        <v>37</v>
      </c>
      <c r="G216">
        <f t="shared" ca="1" si="82"/>
        <v>4</v>
      </c>
      <c r="H216" t="str">
        <f t="shared" ca="1" si="83"/>
        <v>it</v>
      </c>
      <c r="I216">
        <f t="shared" ca="1" si="84"/>
        <v>2</v>
      </c>
      <c r="J216" t="str">
        <f t="shared" ca="1" si="85"/>
        <v>college</v>
      </c>
      <c r="K216">
        <f t="shared" ca="1" si="86"/>
        <v>1</v>
      </c>
      <c r="L216">
        <f t="shared" ca="1" si="87"/>
        <v>2</v>
      </c>
      <c r="M216">
        <f t="shared" ca="1" si="88"/>
        <v>961928</v>
      </c>
      <c r="N216">
        <f t="shared" ca="1" si="89"/>
        <v>12</v>
      </c>
      <c r="O216" t="str">
        <f t="shared" ca="1" si="90"/>
        <v>japan</v>
      </c>
      <c r="P216">
        <f t="shared" ca="1" si="96"/>
        <v>4809640</v>
      </c>
      <c r="Q216">
        <f t="shared" ca="1" si="91"/>
        <v>1000119.4146665173</v>
      </c>
      <c r="R216">
        <f t="shared" ca="1" si="97"/>
        <v>326671.69665081397</v>
      </c>
      <c r="S216">
        <f t="shared" ca="1" si="92"/>
        <v>267369</v>
      </c>
      <c r="T216">
        <f t="shared" ca="1" si="98"/>
        <v>45710.446249081848</v>
      </c>
      <c r="U216">
        <f t="shared" ca="1" si="99"/>
        <v>1286330.0655136614</v>
      </c>
      <c r="V216">
        <f t="shared" ca="1" si="100"/>
        <v>6422641.7621644754</v>
      </c>
      <c r="W216">
        <f t="shared" ca="1" si="101"/>
        <v>1594160.1113173312</v>
      </c>
      <c r="X216">
        <f t="shared" ca="1" si="102"/>
        <v>4828481.6508471444</v>
      </c>
      <c r="Y216" s="2"/>
      <c r="Z216" s="7">
        <f ca="1">IF(Table1[[#This Row],[gender]]="men",1,0)</f>
        <v>0</v>
      </c>
      <c r="AA216" s="2">
        <f ca="1">IF(Table1[[#This Row],[gender]]="women",1,0)</f>
        <v>1</v>
      </c>
      <c r="AB216" s="2"/>
      <c r="AC216" s="2"/>
      <c r="AD216" s="8"/>
      <c r="AF216" s="7">
        <f ca="1">IF(Table1[[#This Row],[felid of work]]= "teaching",1,0)</f>
        <v>0</v>
      </c>
      <c r="AG216" s="2">
        <f ca="1">IF(Table1[[#This Row],[felid of work]]="agriculture",1,0)</f>
        <v>0</v>
      </c>
      <c r="AH216" s="12">
        <f ca="1">IF(Table1[[#This Row],[felid of work]]="general work",1,0)</f>
        <v>0</v>
      </c>
      <c r="AI216" s="12">
        <f ca="1">IF(Table1[[#This Row],[felid of work]]="construction",1,0)</f>
        <v>0</v>
      </c>
      <c r="AJ216" s="2">
        <f ca="1">IF(Table1[[#This Row],[felid of work]]="health",1,0)</f>
        <v>0</v>
      </c>
      <c r="AK216" s="2"/>
      <c r="AL216" s="2"/>
      <c r="AM216" s="2"/>
      <c r="AN216" s="2"/>
      <c r="AO216" s="2">
        <f ca="1">IF(Table1[[#This Row],[felid of work]]="it",1,0)</f>
        <v>1</v>
      </c>
      <c r="AP216" s="2"/>
      <c r="AQ216" s="2"/>
      <c r="AR216" s="2"/>
      <c r="AS216" s="2"/>
      <c r="AT216" s="2"/>
      <c r="AU216" s="2"/>
      <c r="AV216" s="8"/>
      <c r="AW216" s="2"/>
      <c r="AX216" s="21">
        <f t="shared" ca="1" si="93"/>
        <v>163335.84832540699</v>
      </c>
      <c r="AY216" s="2"/>
      <c r="AZ216" s="7">
        <f ca="1">IF(Table1[[#This Row],[value of the debts]]&gt;$BA$6,1,0)</f>
        <v>1</v>
      </c>
      <c r="BA216" s="2"/>
      <c r="BB216" s="2"/>
      <c r="BC216" s="8"/>
      <c r="BD216" s="24">
        <f ca="1">Table1[[#This Row],[mortage left]]/Table1[[#This Row],[value of house]]</f>
        <v>0.20794059735583481</v>
      </c>
      <c r="BE216" s="2">
        <f t="shared" ca="1" si="94"/>
        <v>1</v>
      </c>
      <c r="BF216" s="2"/>
      <c r="BG216" s="2"/>
      <c r="BH216" s="7">
        <f ca="1">IF(Table1[[#This Row],[area]]="america",Table1[[#This Row],[income]],0)</f>
        <v>0</v>
      </c>
      <c r="BI216" s="2">
        <f ca="1">IF(Table1[[#This Row],[area]]="anathapur",Table1[[#This Row],[income]],0)</f>
        <v>0</v>
      </c>
      <c r="BJ216" s="2">
        <f ca="1">IF(Table1[[#This Row],[area]]="banglore",Table1[[#This Row],[income]],0)</f>
        <v>0</v>
      </c>
      <c r="BK216" s="2">
        <f ca="1">IF(Table1[[#This Row],[area]]="chennai",Table1[[#This Row],[income]],0)</f>
        <v>0</v>
      </c>
      <c r="BL216" s="2">
        <f ca="1">IF(Table1[[#This Row],[area]]="china",Table1[[#This Row],[income]],0)</f>
        <v>0</v>
      </c>
      <c r="BM216" s="2">
        <f ca="1">IF(Table1[[#This Row],[area]]="eluru",Table1[[#This Row],[income]],0)</f>
        <v>0</v>
      </c>
      <c r="BN216" s="2">
        <f ca="1">IF(Table1[[#This Row],[area]]="hanuman junction",Table1[[#This Row],[income]],0)</f>
        <v>0</v>
      </c>
      <c r="BO216" s="2">
        <f ca="1">IF(Table1[[#This Row],[area]]="hyderabad",Table1[[#This Row],[income]],0)</f>
        <v>0</v>
      </c>
      <c r="BP216" s="2">
        <f ca="1">IF(Table1[[#This Row],[area]]="japan",Table1[[#This Row],[income]],0)</f>
        <v>961928</v>
      </c>
      <c r="BQ216" s="2">
        <f ca="1">IF(Table1[[#This Row],[area]]="srikakulam",Table1[[#This Row],[income]],0)</f>
        <v>0</v>
      </c>
      <c r="BR216" s="2">
        <f ca="1">IF(Table1[[#This Row],[area]]="tirupathi",Table1[[#This Row],[income]],0)</f>
        <v>0</v>
      </c>
      <c r="BS216" s="2">
        <f ca="1">IF(Table1[[#This Row],[area]]="vijayawada",Table1[[#This Row],[income]],0)</f>
        <v>0</v>
      </c>
      <c r="BT216" s="8">
        <f ca="1">IF(Table1[[#This Row],[area]]="vizag",Table1[[#This Row],[income]],0)</f>
        <v>0</v>
      </c>
      <c r="BU216" s="2"/>
      <c r="BV216" s="7">
        <f ca="1">IF(Table1[[#This Row],[felid of work]]="teaching",Table1[[#This Row],[income]],0)</f>
        <v>0</v>
      </c>
      <c r="BW216" s="2">
        <f ca="1">IF(Table1[[#This Row],[felid of work]]="construction",Table1[[#This Row],[income]],0)</f>
        <v>0</v>
      </c>
      <c r="BX216" s="2">
        <f ca="1">IF(Table1[[#This Row],[felid of work]]="general work",Table1[[#This Row],[income]],0)</f>
        <v>0</v>
      </c>
      <c r="BY216" s="2">
        <f ca="1">IF(Table1[[#This Row],[felid of work]]="health",Table1[[#This Row],[income]],0)</f>
        <v>0</v>
      </c>
      <c r="BZ216" s="2">
        <f ca="1">IF(Table1[[#This Row],[felid of work]]="agriculture",Table1[[#This Row],[income]],0)</f>
        <v>0</v>
      </c>
      <c r="CA216" s="8">
        <f ca="1">IF(Table1[[#This Row],[felid of work]]="it",Table1[[#This Row],[income]],0)</f>
        <v>961928</v>
      </c>
      <c r="CB216" s="2"/>
      <c r="CC216" s="7">
        <f t="shared" ca="1" si="95"/>
        <v>1</v>
      </c>
      <c r="CD216" s="8"/>
      <c r="CE216" s="2"/>
      <c r="CF216" s="2">
        <f ca="1">IF(Table1[[#This Row],[net worth]]&gt;CG215,Table1[[#This Row],[age]],0)</f>
        <v>37</v>
      </c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4:98">
      <c r="D217">
        <f t="shared" ca="1" si="79"/>
        <v>1</v>
      </c>
      <c r="E217" t="str">
        <f t="shared" ca="1" si="80"/>
        <v>men</v>
      </c>
      <c r="F217">
        <f t="shared" ca="1" si="81"/>
        <v>37</v>
      </c>
      <c r="G217">
        <f t="shared" ca="1" si="82"/>
        <v>1</v>
      </c>
      <c r="H217" t="str">
        <f t="shared" ca="1" si="83"/>
        <v>health</v>
      </c>
      <c r="I217">
        <f t="shared" ca="1" si="84"/>
        <v>2</v>
      </c>
      <c r="J217" t="str">
        <f t="shared" ca="1" si="85"/>
        <v>college</v>
      </c>
      <c r="K217">
        <f t="shared" ca="1" si="86"/>
        <v>2</v>
      </c>
      <c r="L217">
        <f t="shared" ca="1" si="87"/>
        <v>1</v>
      </c>
      <c r="M217">
        <f t="shared" ca="1" si="88"/>
        <v>518894</v>
      </c>
      <c r="N217">
        <f t="shared" ca="1" si="89"/>
        <v>5</v>
      </c>
      <c r="O217" t="str">
        <f t="shared" ca="1" si="90"/>
        <v>srikakulam</v>
      </c>
      <c r="P217">
        <f t="shared" ca="1" si="96"/>
        <v>3113364</v>
      </c>
      <c r="Q217">
        <f t="shared" ca="1" si="91"/>
        <v>106622.1862574249</v>
      </c>
      <c r="R217">
        <f t="shared" ca="1" si="97"/>
        <v>378975.14833146986</v>
      </c>
      <c r="S217">
        <f t="shared" ca="1" si="92"/>
        <v>141837</v>
      </c>
      <c r="T217">
        <f t="shared" ca="1" si="98"/>
        <v>645175.24212142406</v>
      </c>
      <c r="U217">
        <f t="shared" ca="1" si="99"/>
        <v>682332.79269849975</v>
      </c>
      <c r="V217">
        <f t="shared" ca="1" si="100"/>
        <v>4174671.9410299696</v>
      </c>
      <c r="W217">
        <f t="shared" ca="1" si="101"/>
        <v>627434.33458889474</v>
      </c>
      <c r="X217">
        <f t="shared" ca="1" si="102"/>
        <v>3547237.606441075</v>
      </c>
      <c r="Y217" s="2"/>
      <c r="Z217" s="7">
        <f ca="1">IF(Table1[[#This Row],[gender]]="men",1,0)</f>
        <v>1</v>
      </c>
      <c r="AA217" s="2">
        <f ca="1">IF(Table1[[#This Row],[gender]]="women",1,0)</f>
        <v>0</v>
      </c>
      <c r="AB217" s="2"/>
      <c r="AC217" s="2"/>
      <c r="AD217" s="8"/>
      <c r="AF217" s="7">
        <f ca="1">IF(Table1[[#This Row],[felid of work]]= "teaching",1,0)</f>
        <v>0</v>
      </c>
      <c r="AG217" s="2">
        <f ca="1">IF(Table1[[#This Row],[felid of work]]="agriculture",1,0)</f>
        <v>0</v>
      </c>
      <c r="AH217" s="12">
        <f ca="1">IF(Table1[[#This Row],[felid of work]]="general work",1,0)</f>
        <v>0</v>
      </c>
      <c r="AI217" s="12">
        <f ca="1">IF(Table1[[#This Row],[felid of work]]="construction",1,0)</f>
        <v>0</v>
      </c>
      <c r="AJ217" s="2">
        <f ca="1">IF(Table1[[#This Row],[felid of work]]="health",1,0)</f>
        <v>1</v>
      </c>
      <c r="AK217" s="2"/>
      <c r="AL217" s="2"/>
      <c r="AM217" s="2"/>
      <c r="AN217" s="2"/>
      <c r="AO217" s="2">
        <f ca="1">IF(Table1[[#This Row],[felid of work]]="it",1,0)</f>
        <v>0</v>
      </c>
      <c r="AP217" s="2"/>
      <c r="AQ217" s="2"/>
      <c r="AR217" s="2"/>
      <c r="AS217" s="2"/>
      <c r="AT217" s="2"/>
      <c r="AU217" s="2"/>
      <c r="AV217" s="8"/>
      <c r="AW217" s="2"/>
      <c r="AX217" s="21">
        <f t="shared" ca="1" si="93"/>
        <v>378975.14833146986</v>
      </c>
      <c r="AY217" s="2"/>
      <c r="AZ217" s="7">
        <f ca="1">IF(Table1[[#This Row],[value of the debts]]&gt;$BA$6,1,0)</f>
        <v>1</v>
      </c>
      <c r="BA217" s="2"/>
      <c r="BB217" s="2"/>
      <c r="BC217" s="8"/>
      <c r="BD217" s="24">
        <f ca="1">Table1[[#This Row],[mortage left]]/Table1[[#This Row],[value of house]]</f>
        <v>3.4246617567822102E-2</v>
      </c>
      <c r="BE217" s="2">
        <f t="shared" ca="1" si="94"/>
        <v>1</v>
      </c>
      <c r="BF217" s="2"/>
      <c r="BG217" s="2"/>
      <c r="BH217" s="7">
        <f ca="1">IF(Table1[[#This Row],[area]]="america",Table1[[#This Row],[income]],0)</f>
        <v>0</v>
      </c>
      <c r="BI217" s="2">
        <f ca="1">IF(Table1[[#This Row],[area]]="anathapur",Table1[[#This Row],[income]],0)</f>
        <v>0</v>
      </c>
      <c r="BJ217" s="2">
        <f ca="1">IF(Table1[[#This Row],[area]]="banglore",Table1[[#This Row],[income]],0)</f>
        <v>0</v>
      </c>
      <c r="BK217" s="2">
        <f ca="1">IF(Table1[[#This Row],[area]]="chennai",Table1[[#This Row],[income]],0)</f>
        <v>0</v>
      </c>
      <c r="BL217" s="2">
        <f ca="1">IF(Table1[[#This Row],[area]]="china",Table1[[#This Row],[income]],0)</f>
        <v>0</v>
      </c>
      <c r="BM217" s="2">
        <f ca="1">IF(Table1[[#This Row],[area]]="eluru",Table1[[#This Row],[income]],0)</f>
        <v>0</v>
      </c>
      <c r="BN217" s="2">
        <f ca="1">IF(Table1[[#This Row],[area]]="hanuman junction",Table1[[#This Row],[income]],0)</f>
        <v>0</v>
      </c>
      <c r="BO217" s="2">
        <f ca="1">IF(Table1[[#This Row],[area]]="hyderabad",Table1[[#This Row],[income]],0)</f>
        <v>0</v>
      </c>
      <c r="BP217" s="2">
        <f ca="1">IF(Table1[[#This Row],[area]]="japan",Table1[[#This Row],[income]],0)</f>
        <v>0</v>
      </c>
      <c r="BQ217" s="2">
        <f ca="1">IF(Table1[[#This Row],[area]]="srikakulam",Table1[[#This Row],[income]],0)</f>
        <v>518894</v>
      </c>
      <c r="BR217" s="2">
        <f ca="1">IF(Table1[[#This Row],[area]]="tirupathi",Table1[[#This Row],[income]],0)</f>
        <v>0</v>
      </c>
      <c r="BS217" s="2">
        <f ca="1">IF(Table1[[#This Row],[area]]="vijayawada",Table1[[#This Row],[income]],0)</f>
        <v>0</v>
      </c>
      <c r="BT217" s="8">
        <f ca="1">IF(Table1[[#This Row],[area]]="vizag",Table1[[#This Row],[income]],0)</f>
        <v>0</v>
      </c>
      <c r="BU217" s="2"/>
      <c r="BV217" s="7">
        <f ca="1">IF(Table1[[#This Row],[felid of work]]="teaching",Table1[[#This Row],[income]],0)</f>
        <v>0</v>
      </c>
      <c r="BW217" s="2">
        <f ca="1">IF(Table1[[#This Row],[felid of work]]="construction",Table1[[#This Row],[income]],0)</f>
        <v>0</v>
      </c>
      <c r="BX217" s="2">
        <f ca="1">IF(Table1[[#This Row],[felid of work]]="general work",Table1[[#This Row],[income]],0)</f>
        <v>0</v>
      </c>
      <c r="BY217" s="2">
        <f ca="1">IF(Table1[[#This Row],[felid of work]]="health",Table1[[#This Row],[income]],0)</f>
        <v>518894</v>
      </c>
      <c r="BZ217" s="2">
        <f ca="1">IF(Table1[[#This Row],[felid of work]]="agriculture",Table1[[#This Row],[income]],0)</f>
        <v>0</v>
      </c>
      <c r="CA217" s="8">
        <f ca="1">IF(Table1[[#This Row],[felid of work]]="it",Table1[[#This Row],[income]],0)</f>
        <v>0</v>
      </c>
      <c r="CB217" s="2"/>
      <c r="CC217" s="7">
        <f t="shared" ca="1" si="95"/>
        <v>1</v>
      </c>
      <c r="CD217" s="8"/>
      <c r="CE217" s="2"/>
      <c r="CF217" s="2">
        <f ca="1">IF(Table1[[#This Row],[net worth]]&gt;CG216,Table1[[#This Row],[age]],0)</f>
        <v>37</v>
      </c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4:98">
      <c r="D218">
        <f t="shared" ca="1" si="79"/>
        <v>1</v>
      </c>
      <c r="E218" t="str">
        <f t="shared" ca="1" si="80"/>
        <v>men</v>
      </c>
      <c r="F218">
        <f t="shared" ca="1" si="81"/>
        <v>44</v>
      </c>
      <c r="G218">
        <f t="shared" ca="1" si="82"/>
        <v>6</v>
      </c>
      <c r="H218" t="str">
        <f t="shared" ca="1" si="83"/>
        <v>agriculture</v>
      </c>
      <c r="I218">
        <f t="shared" ca="1" si="84"/>
        <v>4</v>
      </c>
      <c r="J218" t="str">
        <f t="shared" ca="1" si="85"/>
        <v>techincal</v>
      </c>
      <c r="K218">
        <f t="shared" ca="1" si="86"/>
        <v>3</v>
      </c>
      <c r="L218">
        <f t="shared" ca="1" si="87"/>
        <v>1</v>
      </c>
      <c r="M218">
        <f t="shared" ca="1" si="88"/>
        <v>544957</v>
      </c>
      <c r="N218">
        <f t="shared" ca="1" si="89"/>
        <v>6</v>
      </c>
      <c r="O218" t="str">
        <f t="shared" ca="1" si="90"/>
        <v>tirupathi</v>
      </c>
      <c r="P218">
        <f t="shared" ca="1" si="96"/>
        <v>2179828</v>
      </c>
      <c r="Q218">
        <f t="shared" ca="1" si="91"/>
        <v>1873564.4014224024</v>
      </c>
      <c r="R218">
        <f t="shared" ca="1" si="97"/>
        <v>442329.92519432044</v>
      </c>
      <c r="S218">
        <f t="shared" ca="1" si="92"/>
        <v>198262</v>
      </c>
      <c r="T218">
        <f t="shared" ca="1" si="98"/>
        <v>572606.19408007071</v>
      </c>
      <c r="U218">
        <f t="shared" ca="1" si="99"/>
        <v>361896.17568698549</v>
      </c>
      <c r="V218">
        <f t="shared" ca="1" si="100"/>
        <v>2984054.1008813055</v>
      </c>
      <c r="W218">
        <f t="shared" ca="1" si="101"/>
        <v>2514156.3266167226</v>
      </c>
      <c r="X218">
        <f t="shared" ca="1" si="102"/>
        <v>469897.7742645829</v>
      </c>
      <c r="Y218" s="2"/>
      <c r="Z218" s="7">
        <f ca="1">IF(Table1[[#This Row],[gender]]="men",1,0)</f>
        <v>1</v>
      </c>
      <c r="AA218" s="2">
        <f ca="1">IF(Table1[[#This Row],[gender]]="women",1,0)</f>
        <v>0</v>
      </c>
      <c r="AB218" s="2"/>
      <c r="AC218" s="2"/>
      <c r="AD218" s="8"/>
      <c r="AF218" s="7">
        <f ca="1">IF(Table1[[#This Row],[felid of work]]= "teaching",1,0)</f>
        <v>0</v>
      </c>
      <c r="AG218" s="2">
        <f ca="1">IF(Table1[[#This Row],[felid of work]]="agriculture",1,0)</f>
        <v>1</v>
      </c>
      <c r="AH218" s="12">
        <f ca="1">IF(Table1[[#This Row],[felid of work]]="general work",1,0)</f>
        <v>0</v>
      </c>
      <c r="AI218" s="12">
        <f ca="1">IF(Table1[[#This Row],[felid of work]]="construction",1,0)</f>
        <v>0</v>
      </c>
      <c r="AJ218" s="2">
        <f ca="1">IF(Table1[[#This Row],[felid of work]]="health",1,0)</f>
        <v>0</v>
      </c>
      <c r="AK218" s="2"/>
      <c r="AL218" s="2"/>
      <c r="AM218" s="2"/>
      <c r="AN218" s="2"/>
      <c r="AO218" s="2">
        <f ca="1">IF(Table1[[#This Row],[felid of work]]="it",1,0)</f>
        <v>0</v>
      </c>
      <c r="AP218" s="2"/>
      <c r="AQ218" s="2"/>
      <c r="AR218" s="2"/>
      <c r="AS218" s="2"/>
      <c r="AT218" s="2"/>
      <c r="AU218" s="2"/>
      <c r="AV218" s="8"/>
      <c r="AW218" s="2"/>
      <c r="AX218" s="21">
        <f t="shared" ca="1" si="93"/>
        <v>442329.92519432044</v>
      </c>
      <c r="AY218" s="2"/>
      <c r="AZ218" s="7">
        <f ca="1">IF(Table1[[#This Row],[value of the debts]]&gt;$BA$6,1,0)</f>
        <v>1</v>
      </c>
      <c r="BA218" s="2"/>
      <c r="BB218" s="2"/>
      <c r="BC218" s="8"/>
      <c r="BD218" s="24">
        <f ca="1">Table1[[#This Row],[mortage left]]/Table1[[#This Row],[value of house]]</f>
        <v>0.85950102550403162</v>
      </c>
      <c r="BE218" s="2">
        <f t="shared" ca="1" si="94"/>
        <v>0</v>
      </c>
      <c r="BF218" s="2"/>
      <c r="BG218" s="2"/>
      <c r="BH218" s="7">
        <f ca="1">IF(Table1[[#This Row],[area]]="america",Table1[[#This Row],[income]],0)</f>
        <v>0</v>
      </c>
      <c r="BI218" s="2">
        <f ca="1">IF(Table1[[#This Row],[area]]="anathapur",Table1[[#This Row],[income]],0)</f>
        <v>0</v>
      </c>
      <c r="BJ218" s="2">
        <f ca="1">IF(Table1[[#This Row],[area]]="banglore",Table1[[#This Row],[income]],0)</f>
        <v>0</v>
      </c>
      <c r="BK218" s="2">
        <f ca="1">IF(Table1[[#This Row],[area]]="chennai",Table1[[#This Row],[income]],0)</f>
        <v>0</v>
      </c>
      <c r="BL218" s="2">
        <f ca="1">IF(Table1[[#This Row],[area]]="china",Table1[[#This Row],[income]],0)</f>
        <v>0</v>
      </c>
      <c r="BM218" s="2">
        <f ca="1">IF(Table1[[#This Row],[area]]="eluru",Table1[[#This Row],[income]],0)</f>
        <v>0</v>
      </c>
      <c r="BN218" s="2">
        <f ca="1">IF(Table1[[#This Row],[area]]="hanuman junction",Table1[[#This Row],[income]],0)</f>
        <v>0</v>
      </c>
      <c r="BO218" s="2">
        <f ca="1">IF(Table1[[#This Row],[area]]="hyderabad",Table1[[#This Row],[income]],0)</f>
        <v>0</v>
      </c>
      <c r="BP218" s="2">
        <f ca="1">IF(Table1[[#This Row],[area]]="japan",Table1[[#This Row],[income]],0)</f>
        <v>0</v>
      </c>
      <c r="BQ218" s="2">
        <f ca="1">IF(Table1[[#This Row],[area]]="srikakulam",Table1[[#This Row],[income]],0)</f>
        <v>0</v>
      </c>
      <c r="BR218" s="2">
        <f ca="1">IF(Table1[[#This Row],[area]]="tirupathi",Table1[[#This Row],[income]],0)</f>
        <v>544957</v>
      </c>
      <c r="BS218" s="2">
        <f ca="1">IF(Table1[[#This Row],[area]]="vijayawada",Table1[[#This Row],[income]],0)</f>
        <v>0</v>
      </c>
      <c r="BT218" s="8">
        <f ca="1">IF(Table1[[#This Row],[area]]="vizag",Table1[[#This Row],[income]],0)</f>
        <v>0</v>
      </c>
      <c r="BU218" s="2"/>
      <c r="BV218" s="7">
        <f ca="1">IF(Table1[[#This Row],[felid of work]]="teaching",Table1[[#This Row],[income]],0)</f>
        <v>0</v>
      </c>
      <c r="BW218" s="2">
        <f ca="1">IF(Table1[[#This Row],[felid of work]]="construction",Table1[[#This Row],[income]],0)</f>
        <v>0</v>
      </c>
      <c r="BX218" s="2">
        <f ca="1">IF(Table1[[#This Row],[felid of work]]="general work",Table1[[#This Row],[income]],0)</f>
        <v>0</v>
      </c>
      <c r="BY218" s="2">
        <f ca="1">IF(Table1[[#This Row],[felid of work]]="health",Table1[[#This Row],[income]],0)</f>
        <v>0</v>
      </c>
      <c r="BZ218" s="2">
        <f ca="1">IF(Table1[[#This Row],[felid of work]]="agriculture",Table1[[#This Row],[income]],0)</f>
        <v>544957</v>
      </c>
      <c r="CA218" s="8">
        <f ca="1">IF(Table1[[#This Row],[felid of work]]="it",Table1[[#This Row],[income]],0)</f>
        <v>0</v>
      </c>
      <c r="CB218" s="2"/>
      <c r="CC218" s="7">
        <f t="shared" ca="1" si="95"/>
        <v>1</v>
      </c>
      <c r="CD218" s="8"/>
      <c r="CE218" s="2"/>
      <c r="CF218" s="2">
        <f ca="1">IF(Table1[[#This Row],[net worth]]&gt;CG217,Table1[[#This Row],[age]],0)</f>
        <v>44</v>
      </c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4:98">
      <c r="D219">
        <f t="shared" ca="1" si="79"/>
        <v>1</v>
      </c>
      <c r="E219" t="str">
        <f t="shared" ca="1" si="80"/>
        <v>men</v>
      </c>
      <c r="F219">
        <f t="shared" ca="1" si="81"/>
        <v>37</v>
      </c>
      <c r="G219">
        <f t="shared" ca="1" si="82"/>
        <v>1</v>
      </c>
      <c r="H219" t="str">
        <f t="shared" ca="1" si="83"/>
        <v>health</v>
      </c>
      <c r="I219">
        <f t="shared" ca="1" si="84"/>
        <v>1</v>
      </c>
      <c r="J219" t="str">
        <f t="shared" ca="1" si="85"/>
        <v>highschool</v>
      </c>
      <c r="K219">
        <f t="shared" ca="1" si="86"/>
        <v>1</v>
      </c>
      <c r="L219">
        <f t="shared" ca="1" si="87"/>
        <v>2</v>
      </c>
      <c r="M219">
        <f t="shared" ca="1" si="88"/>
        <v>838724</v>
      </c>
      <c r="N219">
        <f t="shared" ca="1" si="89"/>
        <v>1</v>
      </c>
      <c r="O219" t="str">
        <f t="shared" ca="1" si="90"/>
        <v>eluru</v>
      </c>
      <c r="P219">
        <f t="shared" ca="1" si="96"/>
        <v>4193620</v>
      </c>
      <c r="Q219">
        <f t="shared" ca="1" si="91"/>
        <v>681281.92101506027</v>
      </c>
      <c r="R219">
        <f t="shared" ca="1" si="97"/>
        <v>353786.89950058627</v>
      </c>
      <c r="S219">
        <f t="shared" ca="1" si="92"/>
        <v>19342</v>
      </c>
      <c r="T219">
        <f t="shared" ca="1" si="98"/>
        <v>665906.59375071712</v>
      </c>
      <c r="U219">
        <f t="shared" ca="1" si="99"/>
        <v>512654.25279894157</v>
      </c>
      <c r="V219">
        <f t="shared" ca="1" si="100"/>
        <v>5060061.152299528</v>
      </c>
      <c r="W219">
        <f t="shared" ca="1" si="101"/>
        <v>1054410.8205156466</v>
      </c>
      <c r="X219">
        <f t="shared" ca="1" si="102"/>
        <v>4005650.3317838814</v>
      </c>
      <c r="Y219" s="2"/>
      <c r="Z219" s="7">
        <f ca="1">IF(Table1[[#This Row],[gender]]="men",1,0)</f>
        <v>1</v>
      </c>
      <c r="AA219" s="2">
        <f ca="1">IF(Table1[[#This Row],[gender]]="women",1,0)</f>
        <v>0</v>
      </c>
      <c r="AB219" s="2"/>
      <c r="AC219" s="2"/>
      <c r="AD219" s="8"/>
      <c r="AF219" s="7">
        <f ca="1">IF(Table1[[#This Row],[felid of work]]= "teaching",1,0)</f>
        <v>0</v>
      </c>
      <c r="AG219" s="2">
        <f ca="1">IF(Table1[[#This Row],[felid of work]]="agriculture",1,0)</f>
        <v>0</v>
      </c>
      <c r="AH219" s="12">
        <f ca="1">IF(Table1[[#This Row],[felid of work]]="general work",1,0)</f>
        <v>0</v>
      </c>
      <c r="AI219" s="12">
        <f ca="1">IF(Table1[[#This Row],[felid of work]]="construction",1,0)</f>
        <v>0</v>
      </c>
      <c r="AJ219" s="2">
        <f ca="1">IF(Table1[[#This Row],[felid of work]]="health",1,0)</f>
        <v>1</v>
      </c>
      <c r="AK219" s="2"/>
      <c r="AL219" s="2"/>
      <c r="AM219" s="2"/>
      <c r="AN219" s="2"/>
      <c r="AO219" s="2">
        <f ca="1">IF(Table1[[#This Row],[felid of work]]="it",1,0)</f>
        <v>0</v>
      </c>
      <c r="AP219" s="2"/>
      <c r="AQ219" s="2"/>
      <c r="AR219" s="2"/>
      <c r="AS219" s="2"/>
      <c r="AT219" s="2"/>
      <c r="AU219" s="2"/>
      <c r="AV219" s="8"/>
      <c r="AW219" s="2"/>
      <c r="AX219" s="21">
        <f t="shared" ca="1" si="93"/>
        <v>176893.44975029313</v>
      </c>
      <c r="AY219" s="2"/>
      <c r="AZ219" s="7">
        <f ca="1">IF(Table1[[#This Row],[value of the debts]]&gt;$BA$6,1,0)</f>
        <v>1</v>
      </c>
      <c r="BA219" s="2"/>
      <c r="BB219" s="2"/>
      <c r="BC219" s="8"/>
      <c r="BD219" s="24">
        <f ca="1">Table1[[#This Row],[mortage left]]/Table1[[#This Row],[value of house]]</f>
        <v>0.16245676074967697</v>
      </c>
      <c r="BE219" s="2">
        <f t="shared" ca="1" si="94"/>
        <v>1</v>
      </c>
      <c r="BF219" s="2"/>
      <c r="BG219" s="2"/>
      <c r="BH219" s="7">
        <f ca="1">IF(Table1[[#This Row],[area]]="america",Table1[[#This Row],[income]],0)</f>
        <v>0</v>
      </c>
      <c r="BI219" s="2">
        <f ca="1">IF(Table1[[#This Row],[area]]="anathapur",Table1[[#This Row],[income]],0)</f>
        <v>0</v>
      </c>
      <c r="BJ219" s="2">
        <f ca="1">IF(Table1[[#This Row],[area]]="banglore",Table1[[#This Row],[income]],0)</f>
        <v>0</v>
      </c>
      <c r="BK219" s="2">
        <f ca="1">IF(Table1[[#This Row],[area]]="chennai",Table1[[#This Row],[income]],0)</f>
        <v>0</v>
      </c>
      <c r="BL219" s="2">
        <f ca="1">IF(Table1[[#This Row],[area]]="china",Table1[[#This Row],[income]],0)</f>
        <v>0</v>
      </c>
      <c r="BM219" s="2">
        <f ca="1">IF(Table1[[#This Row],[area]]="eluru",Table1[[#This Row],[income]],0)</f>
        <v>838724</v>
      </c>
      <c r="BN219" s="2">
        <f ca="1">IF(Table1[[#This Row],[area]]="hanuman junction",Table1[[#This Row],[income]],0)</f>
        <v>0</v>
      </c>
      <c r="BO219" s="2">
        <f ca="1">IF(Table1[[#This Row],[area]]="hyderabad",Table1[[#This Row],[income]],0)</f>
        <v>0</v>
      </c>
      <c r="BP219" s="2">
        <f ca="1">IF(Table1[[#This Row],[area]]="japan",Table1[[#This Row],[income]],0)</f>
        <v>0</v>
      </c>
      <c r="BQ219" s="2">
        <f ca="1">IF(Table1[[#This Row],[area]]="srikakulam",Table1[[#This Row],[income]],0)</f>
        <v>0</v>
      </c>
      <c r="BR219" s="2">
        <f ca="1">IF(Table1[[#This Row],[area]]="tirupathi",Table1[[#This Row],[income]],0)</f>
        <v>0</v>
      </c>
      <c r="BS219" s="2">
        <f ca="1">IF(Table1[[#This Row],[area]]="vijayawada",Table1[[#This Row],[income]],0)</f>
        <v>0</v>
      </c>
      <c r="BT219" s="8">
        <f ca="1">IF(Table1[[#This Row],[area]]="vizag",Table1[[#This Row],[income]],0)</f>
        <v>0</v>
      </c>
      <c r="BU219" s="2"/>
      <c r="BV219" s="7">
        <f ca="1">IF(Table1[[#This Row],[felid of work]]="teaching",Table1[[#This Row],[income]],0)</f>
        <v>0</v>
      </c>
      <c r="BW219" s="2">
        <f ca="1">IF(Table1[[#This Row],[felid of work]]="construction",Table1[[#This Row],[income]],0)</f>
        <v>0</v>
      </c>
      <c r="BX219" s="2">
        <f ca="1">IF(Table1[[#This Row],[felid of work]]="general work",Table1[[#This Row],[income]],0)</f>
        <v>0</v>
      </c>
      <c r="BY219" s="2">
        <f ca="1">IF(Table1[[#This Row],[felid of work]]="health",Table1[[#This Row],[income]],0)</f>
        <v>838724</v>
      </c>
      <c r="BZ219" s="2">
        <f ca="1">IF(Table1[[#This Row],[felid of work]]="agriculture",Table1[[#This Row],[income]],0)</f>
        <v>0</v>
      </c>
      <c r="CA219" s="8">
        <f ca="1">IF(Table1[[#This Row],[felid of work]]="it",Table1[[#This Row],[income]],0)</f>
        <v>0</v>
      </c>
      <c r="CB219" s="2"/>
      <c r="CC219" s="7">
        <f t="shared" ca="1" si="95"/>
        <v>1</v>
      </c>
      <c r="CD219" s="8"/>
      <c r="CE219" s="2"/>
      <c r="CF219" s="2">
        <f ca="1">IF(Table1[[#This Row],[net worth]]&gt;CG218,Table1[[#This Row],[age]],0)</f>
        <v>37</v>
      </c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4:98">
      <c r="D220">
        <f t="shared" ca="1" si="79"/>
        <v>2</v>
      </c>
      <c r="E220" t="str">
        <f t="shared" ca="1" si="80"/>
        <v>women</v>
      </c>
      <c r="F220">
        <f t="shared" ca="1" si="81"/>
        <v>36</v>
      </c>
      <c r="G220">
        <f t="shared" ca="1" si="82"/>
        <v>6</v>
      </c>
      <c r="H220" t="str">
        <f t="shared" ca="1" si="83"/>
        <v>agriculture</v>
      </c>
      <c r="I220">
        <f t="shared" ca="1" si="84"/>
        <v>3</v>
      </c>
      <c r="J220" t="str">
        <f t="shared" ca="1" si="85"/>
        <v>university</v>
      </c>
      <c r="K220">
        <f t="shared" ca="1" si="86"/>
        <v>2</v>
      </c>
      <c r="L220">
        <f t="shared" ca="1" si="87"/>
        <v>2</v>
      </c>
      <c r="M220">
        <f t="shared" ca="1" si="88"/>
        <v>377667</v>
      </c>
      <c r="N220">
        <f t="shared" ca="1" si="89"/>
        <v>3</v>
      </c>
      <c r="O220" t="str">
        <f t="shared" ca="1" si="90"/>
        <v>hanuman junction</v>
      </c>
      <c r="P220">
        <f t="shared" ca="1" si="96"/>
        <v>1510668</v>
      </c>
      <c r="Q220">
        <f t="shared" ca="1" si="91"/>
        <v>945201.98464945995</v>
      </c>
      <c r="R220">
        <f t="shared" ca="1" si="97"/>
        <v>272994.61920669157</v>
      </c>
      <c r="S220">
        <f t="shared" ca="1" si="92"/>
        <v>6232</v>
      </c>
      <c r="T220">
        <f t="shared" ca="1" si="98"/>
        <v>476567.53944946075</v>
      </c>
      <c r="U220">
        <f t="shared" ca="1" si="99"/>
        <v>302099.81729286403</v>
      </c>
      <c r="V220">
        <f t="shared" ca="1" si="100"/>
        <v>2085762.4364995556</v>
      </c>
      <c r="W220">
        <f t="shared" ca="1" si="101"/>
        <v>1224428.6038561515</v>
      </c>
      <c r="X220">
        <f t="shared" ca="1" si="102"/>
        <v>861333.83264340414</v>
      </c>
      <c r="Y220" s="2"/>
      <c r="Z220" s="7">
        <f ca="1">IF(Table1[[#This Row],[gender]]="men",1,0)</f>
        <v>0</v>
      </c>
      <c r="AA220" s="2">
        <f ca="1">IF(Table1[[#This Row],[gender]]="women",1,0)</f>
        <v>1</v>
      </c>
      <c r="AB220" s="2"/>
      <c r="AC220" s="2"/>
      <c r="AD220" s="8"/>
      <c r="AF220" s="7">
        <f ca="1">IF(Table1[[#This Row],[felid of work]]= "teaching",1,0)</f>
        <v>0</v>
      </c>
      <c r="AG220" s="2">
        <f ca="1">IF(Table1[[#This Row],[felid of work]]="agriculture",1,0)</f>
        <v>1</v>
      </c>
      <c r="AH220" s="12">
        <f ca="1">IF(Table1[[#This Row],[felid of work]]="general work",1,0)</f>
        <v>0</v>
      </c>
      <c r="AI220" s="12">
        <f ca="1">IF(Table1[[#This Row],[felid of work]]="construction",1,0)</f>
        <v>0</v>
      </c>
      <c r="AJ220" s="2">
        <f ca="1">IF(Table1[[#This Row],[felid of work]]="health",1,0)</f>
        <v>0</v>
      </c>
      <c r="AK220" s="2"/>
      <c r="AL220" s="2"/>
      <c r="AM220" s="2"/>
      <c r="AN220" s="2"/>
      <c r="AO220" s="2">
        <f ca="1">IF(Table1[[#This Row],[felid of work]]="it",1,0)</f>
        <v>0</v>
      </c>
      <c r="AP220" s="2"/>
      <c r="AQ220" s="2"/>
      <c r="AR220" s="2"/>
      <c r="AS220" s="2"/>
      <c r="AT220" s="2"/>
      <c r="AU220" s="2"/>
      <c r="AV220" s="8"/>
      <c r="AW220" s="2"/>
      <c r="AX220" s="21">
        <f t="shared" ca="1" si="93"/>
        <v>136497.30960334578</v>
      </c>
      <c r="AY220" s="2"/>
      <c r="AZ220" s="7">
        <f ca="1">IF(Table1[[#This Row],[value of the debts]]&gt;$BA$6,1,0)</f>
        <v>1</v>
      </c>
      <c r="BA220" s="2"/>
      <c r="BB220" s="2"/>
      <c r="BC220" s="8"/>
      <c r="BD220" s="24">
        <f ca="1">Table1[[#This Row],[mortage left]]/Table1[[#This Row],[value of house]]</f>
        <v>0.62568478623328216</v>
      </c>
      <c r="BE220" s="2">
        <f t="shared" ca="1" si="94"/>
        <v>0</v>
      </c>
      <c r="BF220" s="2"/>
      <c r="BG220" s="2"/>
      <c r="BH220" s="7">
        <f ca="1">IF(Table1[[#This Row],[area]]="america",Table1[[#This Row],[income]],0)</f>
        <v>0</v>
      </c>
      <c r="BI220" s="2">
        <f ca="1">IF(Table1[[#This Row],[area]]="anathapur",Table1[[#This Row],[income]],0)</f>
        <v>0</v>
      </c>
      <c r="BJ220" s="2">
        <f ca="1">IF(Table1[[#This Row],[area]]="banglore",Table1[[#This Row],[income]],0)</f>
        <v>0</v>
      </c>
      <c r="BK220" s="2">
        <f ca="1">IF(Table1[[#This Row],[area]]="chennai",Table1[[#This Row],[income]],0)</f>
        <v>0</v>
      </c>
      <c r="BL220" s="2">
        <f ca="1">IF(Table1[[#This Row],[area]]="china",Table1[[#This Row],[income]],0)</f>
        <v>0</v>
      </c>
      <c r="BM220" s="2">
        <f ca="1">IF(Table1[[#This Row],[area]]="eluru",Table1[[#This Row],[income]],0)</f>
        <v>0</v>
      </c>
      <c r="BN220" s="2">
        <f ca="1">IF(Table1[[#This Row],[area]]="hanuman junction",Table1[[#This Row],[income]],0)</f>
        <v>377667</v>
      </c>
      <c r="BO220" s="2">
        <f ca="1">IF(Table1[[#This Row],[area]]="hyderabad",Table1[[#This Row],[income]],0)</f>
        <v>0</v>
      </c>
      <c r="BP220" s="2">
        <f ca="1">IF(Table1[[#This Row],[area]]="japan",Table1[[#This Row],[income]],0)</f>
        <v>0</v>
      </c>
      <c r="BQ220" s="2">
        <f ca="1">IF(Table1[[#This Row],[area]]="srikakulam",Table1[[#This Row],[income]],0)</f>
        <v>0</v>
      </c>
      <c r="BR220" s="2">
        <f ca="1">IF(Table1[[#This Row],[area]]="tirupathi",Table1[[#This Row],[income]],0)</f>
        <v>0</v>
      </c>
      <c r="BS220" s="2">
        <f ca="1">IF(Table1[[#This Row],[area]]="vijayawada",Table1[[#This Row],[income]],0)</f>
        <v>0</v>
      </c>
      <c r="BT220" s="8">
        <f ca="1">IF(Table1[[#This Row],[area]]="vizag",Table1[[#This Row],[income]],0)</f>
        <v>0</v>
      </c>
      <c r="BU220" s="2"/>
      <c r="BV220" s="7">
        <f ca="1">IF(Table1[[#This Row],[felid of work]]="teaching",Table1[[#This Row],[income]],0)</f>
        <v>0</v>
      </c>
      <c r="BW220" s="2">
        <f ca="1">IF(Table1[[#This Row],[felid of work]]="construction",Table1[[#This Row],[income]],0)</f>
        <v>0</v>
      </c>
      <c r="BX220" s="2">
        <f ca="1">IF(Table1[[#This Row],[felid of work]]="general work",Table1[[#This Row],[income]],0)</f>
        <v>0</v>
      </c>
      <c r="BY220" s="2">
        <f ca="1">IF(Table1[[#This Row],[felid of work]]="health",Table1[[#This Row],[income]],0)</f>
        <v>0</v>
      </c>
      <c r="BZ220" s="2">
        <f ca="1">IF(Table1[[#This Row],[felid of work]]="agriculture",Table1[[#This Row],[income]],0)</f>
        <v>377667</v>
      </c>
      <c r="CA220" s="8">
        <f ca="1">IF(Table1[[#This Row],[felid of work]]="it",Table1[[#This Row],[income]],0)</f>
        <v>0</v>
      </c>
      <c r="CB220" s="2"/>
      <c r="CC220" s="7">
        <f t="shared" ca="1" si="95"/>
        <v>1</v>
      </c>
      <c r="CD220" s="8"/>
      <c r="CE220" s="2"/>
      <c r="CF220" s="2">
        <f ca="1">IF(Table1[[#This Row],[net worth]]&gt;CG219,Table1[[#This Row],[age]],0)</f>
        <v>36</v>
      </c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4:98">
      <c r="D221">
        <f t="shared" ca="1" si="79"/>
        <v>1</v>
      </c>
      <c r="E221" t="str">
        <f t="shared" ca="1" si="80"/>
        <v>men</v>
      </c>
      <c r="F221">
        <f t="shared" ca="1" si="81"/>
        <v>33</v>
      </c>
      <c r="G221">
        <f t="shared" ca="1" si="82"/>
        <v>2</v>
      </c>
      <c r="H221" t="str">
        <f t="shared" ca="1" si="83"/>
        <v>construction</v>
      </c>
      <c r="I221">
        <f t="shared" ca="1" si="84"/>
        <v>4</v>
      </c>
      <c r="J221" t="str">
        <f t="shared" ca="1" si="85"/>
        <v>techincal</v>
      </c>
      <c r="K221">
        <f t="shared" ca="1" si="86"/>
        <v>2</v>
      </c>
      <c r="L221">
        <f t="shared" ca="1" si="87"/>
        <v>1</v>
      </c>
      <c r="M221">
        <f t="shared" ca="1" si="88"/>
        <v>710751</v>
      </c>
      <c r="N221">
        <f t="shared" ca="1" si="89"/>
        <v>10</v>
      </c>
      <c r="O221" t="str">
        <f t="shared" ca="1" si="90"/>
        <v>hyderabad</v>
      </c>
      <c r="P221">
        <f t="shared" ca="1" si="96"/>
        <v>4264506</v>
      </c>
      <c r="Q221">
        <f t="shared" ca="1" si="91"/>
        <v>3057511.145628172</v>
      </c>
      <c r="R221">
        <f t="shared" ca="1" si="97"/>
        <v>402691.99320770486</v>
      </c>
      <c r="S221">
        <f t="shared" ca="1" si="92"/>
        <v>378102</v>
      </c>
      <c r="T221">
        <f t="shared" ca="1" si="98"/>
        <v>679753.5420746553</v>
      </c>
      <c r="U221">
        <f t="shared" ca="1" si="99"/>
        <v>1040756.0672332358</v>
      </c>
      <c r="V221">
        <f t="shared" ca="1" si="100"/>
        <v>5707954.0604409408</v>
      </c>
      <c r="W221">
        <f t="shared" ca="1" si="101"/>
        <v>3838305.1388358767</v>
      </c>
      <c r="X221">
        <f t="shared" ca="1" si="102"/>
        <v>1869648.9216050641</v>
      </c>
      <c r="Y221" s="2"/>
      <c r="Z221" s="7">
        <f ca="1">IF(Table1[[#This Row],[gender]]="men",1,0)</f>
        <v>1</v>
      </c>
      <c r="AA221" s="2">
        <f ca="1">IF(Table1[[#This Row],[gender]]="women",1,0)</f>
        <v>0</v>
      </c>
      <c r="AB221" s="2"/>
      <c r="AC221" s="2"/>
      <c r="AD221" s="8"/>
      <c r="AF221" s="7">
        <f ca="1">IF(Table1[[#This Row],[felid of work]]= "teaching",1,0)</f>
        <v>0</v>
      </c>
      <c r="AG221" s="2">
        <f ca="1">IF(Table1[[#This Row],[felid of work]]="agriculture",1,0)</f>
        <v>0</v>
      </c>
      <c r="AH221" s="12">
        <f ca="1">IF(Table1[[#This Row],[felid of work]]="general work",1,0)</f>
        <v>0</v>
      </c>
      <c r="AI221" s="12">
        <f ca="1">IF(Table1[[#This Row],[felid of work]]="construction",1,0)</f>
        <v>1</v>
      </c>
      <c r="AJ221" s="2">
        <f ca="1">IF(Table1[[#This Row],[felid of work]]="health",1,0)</f>
        <v>0</v>
      </c>
      <c r="AK221" s="2"/>
      <c r="AL221" s="2"/>
      <c r="AM221" s="2"/>
      <c r="AN221" s="2"/>
      <c r="AO221" s="2">
        <f ca="1">IF(Table1[[#This Row],[felid of work]]="it",1,0)</f>
        <v>0</v>
      </c>
      <c r="AP221" s="2"/>
      <c r="AQ221" s="2"/>
      <c r="AR221" s="2"/>
      <c r="AS221" s="2"/>
      <c r="AT221" s="2"/>
      <c r="AU221" s="2"/>
      <c r="AV221" s="8"/>
      <c r="AW221" s="2"/>
      <c r="AX221" s="21">
        <f t="shared" ca="1" si="93"/>
        <v>402691.99320770486</v>
      </c>
      <c r="AY221" s="2"/>
      <c r="AZ221" s="7">
        <f ca="1">IF(Table1[[#This Row],[value of the debts]]&gt;$BA$6,1,0)</f>
        <v>1</v>
      </c>
      <c r="BA221" s="2"/>
      <c r="BB221" s="2"/>
      <c r="BC221" s="8"/>
      <c r="BD221" s="24">
        <f ca="1">Table1[[#This Row],[mortage left]]/Table1[[#This Row],[value of house]]</f>
        <v>0.71696725145378437</v>
      </c>
      <c r="BE221" s="2">
        <f t="shared" ca="1" si="94"/>
        <v>0</v>
      </c>
      <c r="BF221" s="2"/>
      <c r="BG221" s="2"/>
      <c r="BH221" s="7">
        <f ca="1">IF(Table1[[#This Row],[area]]="america",Table1[[#This Row],[income]],0)</f>
        <v>0</v>
      </c>
      <c r="BI221" s="2">
        <f ca="1">IF(Table1[[#This Row],[area]]="anathapur",Table1[[#This Row],[income]],0)</f>
        <v>0</v>
      </c>
      <c r="BJ221" s="2">
        <f ca="1">IF(Table1[[#This Row],[area]]="banglore",Table1[[#This Row],[income]],0)</f>
        <v>0</v>
      </c>
      <c r="BK221" s="2">
        <f ca="1">IF(Table1[[#This Row],[area]]="chennai",Table1[[#This Row],[income]],0)</f>
        <v>0</v>
      </c>
      <c r="BL221" s="2">
        <f ca="1">IF(Table1[[#This Row],[area]]="china",Table1[[#This Row],[income]],0)</f>
        <v>0</v>
      </c>
      <c r="BM221" s="2">
        <f ca="1">IF(Table1[[#This Row],[area]]="eluru",Table1[[#This Row],[income]],0)</f>
        <v>0</v>
      </c>
      <c r="BN221" s="2">
        <f ca="1">IF(Table1[[#This Row],[area]]="hanuman junction",Table1[[#This Row],[income]],0)</f>
        <v>0</v>
      </c>
      <c r="BO221" s="2">
        <f ca="1">IF(Table1[[#This Row],[area]]="hyderabad",Table1[[#This Row],[income]],0)</f>
        <v>710751</v>
      </c>
      <c r="BP221" s="2">
        <f ca="1">IF(Table1[[#This Row],[area]]="japan",Table1[[#This Row],[income]],0)</f>
        <v>0</v>
      </c>
      <c r="BQ221" s="2">
        <f ca="1">IF(Table1[[#This Row],[area]]="srikakulam",Table1[[#This Row],[income]],0)</f>
        <v>0</v>
      </c>
      <c r="BR221" s="2">
        <f ca="1">IF(Table1[[#This Row],[area]]="tirupathi",Table1[[#This Row],[income]],0)</f>
        <v>0</v>
      </c>
      <c r="BS221" s="2">
        <f ca="1">IF(Table1[[#This Row],[area]]="vijayawada",Table1[[#This Row],[income]],0)</f>
        <v>0</v>
      </c>
      <c r="BT221" s="8">
        <f ca="1">IF(Table1[[#This Row],[area]]="vizag",Table1[[#This Row],[income]],0)</f>
        <v>0</v>
      </c>
      <c r="BU221" s="2"/>
      <c r="BV221" s="7">
        <f ca="1">IF(Table1[[#This Row],[felid of work]]="teaching",Table1[[#This Row],[income]],0)</f>
        <v>0</v>
      </c>
      <c r="BW221" s="2">
        <f ca="1">IF(Table1[[#This Row],[felid of work]]="construction",Table1[[#This Row],[income]],0)</f>
        <v>710751</v>
      </c>
      <c r="BX221" s="2">
        <f ca="1">IF(Table1[[#This Row],[felid of work]]="general work",Table1[[#This Row],[income]],0)</f>
        <v>0</v>
      </c>
      <c r="BY221" s="2">
        <f ca="1">IF(Table1[[#This Row],[felid of work]]="health",Table1[[#This Row],[income]],0)</f>
        <v>0</v>
      </c>
      <c r="BZ221" s="2">
        <f ca="1">IF(Table1[[#This Row],[felid of work]]="agriculture",Table1[[#This Row],[income]],0)</f>
        <v>0</v>
      </c>
      <c r="CA221" s="8">
        <f ca="1">IF(Table1[[#This Row],[felid of work]]="it",Table1[[#This Row],[income]],0)</f>
        <v>0</v>
      </c>
      <c r="CB221" s="2"/>
      <c r="CC221" s="7">
        <f t="shared" ca="1" si="95"/>
        <v>1</v>
      </c>
      <c r="CD221" s="8"/>
      <c r="CE221" s="2"/>
      <c r="CF221" s="2">
        <f ca="1">IF(Table1[[#This Row],[net worth]]&gt;CG220,Table1[[#This Row],[age]],0)</f>
        <v>33</v>
      </c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4:98">
      <c r="D222">
        <f t="shared" ca="1" si="79"/>
        <v>1</v>
      </c>
      <c r="E222" t="str">
        <f t="shared" ca="1" si="80"/>
        <v>men</v>
      </c>
      <c r="F222">
        <f t="shared" ca="1" si="81"/>
        <v>27</v>
      </c>
      <c r="G222">
        <f t="shared" ca="1" si="82"/>
        <v>4</v>
      </c>
      <c r="H222" t="str">
        <f t="shared" ca="1" si="83"/>
        <v>it</v>
      </c>
      <c r="I222">
        <f t="shared" ca="1" si="84"/>
        <v>6</v>
      </c>
      <c r="J222" t="str">
        <f t="shared" ca="1" si="85"/>
        <v>other</v>
      </c>
      <c r="K222">
        <f t="shared" ca="1" si="86"/>
        <v>4</v>
      </c>
      <c r="L222">
        <f t="shared" ca="1" si="87"/>
        <v>2</v>
      </c>
      <c r="M222">
        <f t="shared" ca="1" si="88"/>
        <v>787029</v>
      </c>
      <c r="N222">
        <f t="shared" ca="1" si="89"/>
        <v>2</v>
      </c>
      <c r="O222" t="str">
        <f t="shared" ca="1" si="90"/>
        <v>vijayawada</v>
      </c>
      <c r="P222">
        <f t="shared" ca="1" si="96"/>
        <v>2361087</v>
      </c>
      <c r="Q222">
        <f t="shared" ca="1" si="91"/>
        <v>1370811.3249602641</v>
      </c>
      <c r="R222">
        <f t="shared" ca="1" si="97"/>
        <v>157753.29213957302</v>
      </c>
      <c r="S222">
        <f t="shared" ca="1" si="92"/>
        <v>78502</v>
      </c>
      <c r="T222">
        <f t="shared" ca="1" si="98"/>
        <v>831466.76366701152</v>
      </c>
      <c r="U222">
        <f t="shared" ca="1" si="99"/>
        <v>234034.4536537528</v>
      </c>
      <c r="V222">
        <f t="shared" ca="1" si="100"/>
        <v>2752874.7457933258</v>
      </c>
      <c r="W222">
        <f t="shared" ca="1" si="101"/>
        <v>1607066.6170998372</v>
      </c>
      <c r="X222">
        <f t="shared" ca="1" si="102"/>
        <v>1145808.1286934887</v>
      </c>
      <c r="Y222" s="2"/>
      <c r="Z222" s="7">
        <f ca="1">IF(Table1[[#This Row],[gender]]="men",1,0)</f>
        <v>1</v>
      </c>
      <c r="AA222" s="2">
        <f ca="1">IF(Table1[[#This Row],[gender]]="women",1,0)</f>
        <v>0</v>
      </c>
      <c r="AB222" s="2"/>
      <c r="AC222" s="2"/>
      <c r="AD222" s="8"/>
      <c r="AF222" s="7">
        <f ca="1">IF(Table1[[#This Row],[felid of work]]= "teaching",1,0)</f>
        <v>0</v>
      </c>
      <c r="AG222" s="2">
        <f ca="1">IF(Table1[[#This Row],[felid of work]]="agriculture",1,0)</f>
        <v>0</v>
      </c>
      <c r="AH222" s="12">
        <f ca="1">IF(Table1[[#This Row],[felid of work]]="general work",1,0)</f>
        <v>0</v>
      </c>
      <c r="AI222" s="12">
        <f ca="1">IF(Table1[[#This Row],[felid of work]]="construction",1,0)</f>
        <v>0</v>
      </c>
      <c r="AJ222" s="2">
        <f ca="1">IF(Table1[[#This Row],[felid of work]]="health",1,0)</f>
        <v>0</v>
      </c>
      <c r="AK222" s="2"/>
      <c r="AL222" s="2"/>
      <c r="AM222" s="2"/>
      <c r="AN222" s="2"/>
      <c r="AO222" s="2">
        <f ca="1">IF(Table1[[#This Row],[felid of work]]="it",1,0)</f>
        <v>1</v>
      </c>
      <c r="AP222" s="2"/>
      <c r="AQ222" s="2"/>
      <c r="AR222" s="2"/>
      <c r="AS222" s="2"/>
      <c r="AT222" s="2"/>
      <c r="AU222" s="2"/>
      <c r="AV222" s="8"/>
      <c r="AW222" s="2"/>
      <c r="AX222" s="21">
        <f t="shared" ca="1" si="93"/>
        <v>78876.646069786511</v>
      </c>
      <c r="AY222" s="2"/>
      <c r="AZ222" s="7">
        <f ca="1">IF(Table1[[#This Row],[value of the debts]]&gt;$BA$6,1,0)</f>
        <v>1</v>
      </c>
      <c r="BA222" s="2"/>
      <c r="BB222" s="2"/>
      <c r="BC222" s="8"/>
      <c r="BD222" s="24">
        <f ca="1">Table1[[#This Row],[mortage left]]/Table1[[#This Row],[value of house]]</f>
        <v>0.58058484289662526</v>
      </c>
      <c r="BE222" s="2">
        <f t="shared" ca="1" si="94"/>
        <v>0</v>
      </c>
      <c r="BF222" s="2"/>
      <c r="BG222" s="2"/>
      <c r="BH222" s="7">
        <f ca="1">IF(Table1[[#This Row],[area]]="america",Table1[[#This Row],[income]],0)</f>
        <v>0</v>
      </c>
      <c r="BI222" s="2">
        <f ca="1">IF(Table1[[#This Row],[area]]="anathapur",Table1[[#This Row],[income]],0)</f>
        <v>0</v>
      </c>
      <c r="BJ222" s="2">
        <f ca="1">IF(Table1[[#This Row],[area]]="banglore",Table1[[#This Row],[income]],0)</f>
        <v>0</v>
      </c>
      <c r="BK222" s="2">
        <f ca="1">IF(Table1[[#This Row],[area]]="chennai",Table1[[#This Row],[income]],0)</f>
        <v>0</v>
      </c>
      <c r="BL222" s="2">
        <f ca="1">IF(Table1[[#This Row],[area]]="china",Table1[[#This Row],[income]],0)</f>
        <v>0</v>
      </c>
      <c r="BM222" s="2">
        <f ca="1">IF(Table1[[#This Row],[area]]="eluru",Table1[[#This Row],[income]],0)</f>
        <v>0</v>
      </c>
      <c r="BN222" s="2">
        <f ca="1">IF(Table1[[#This Row],[area]]="hanuman junction",Table1[[#This Row],[income]],0)</f>
        <v>0</v>
      </c>
      <c r="BO222" s="2">
        <f ca="1">IF(Table1[[#This Row],[area]]="hyderabad",Table1[[#This Row],[income]],0)</f>
        <v>0</v>
      </c>
      <c r="BP222" s="2">
        <f ca="1">IF(Table1[[#This Row],[area]]="japan",Table1[[#This Row],[income]],0)</f>
        <v>0</v>
      </c>
      <c r="BQ222" s="2">
        <f ca="1">IF(Table1[[#This Row],[area]]="srikakulam",Table1[[#This Row],[income]],0)</f>
        <v>0</v>
      </c>
      <c r="BR222" s="2">
        <f ca="1">IF(Table1[[#This Row],[area]]="tirupathi",Table1[[#This Row],[income]],0)</f>
        <v>0</v>
      </c>
      <c r="BS222" s="2">
        <f ca="1">IF(Table1[[#This Row],[area]]="vijayawada",Table1[[#This Row],[income]],0)</f>
        <v>787029</v>
      </c>
      <c r="BT222" s="8">
        <f ca="1">IF(Table1[[#This Row],[area]]="vizag",Table1[[#This Row],[income]],0)</f>
        <v>0</v>
      </c>
      <c r="BU222" s="2"/>
      <c r="BV222" s="7">
        <f ca="1">IF(Table1[[#This Row],[felid of work]]="teaching",Table1[[#This Row],[income]],0)</f>
        <v>0</v>
      </c>
      <c r="BW222" s="2">
        <f ca="1">IF(Table1[[#This Row],[felid of work]]="construction",Table1[[#This Row],[income]],0)</f>
        <v>0</v>
      </c>
      <c r="BX222" s="2">
        <f ca="1">IF(Table1[[#This Row],[felid of work]]="general work",Table1[[#This Row],[income]],0)</f>
        <v>0</v>
      </c>
      <c r="BY222" s="2">
        <f ca="1">IF(Table1[[#This Row],[felid of work]]="health",Table1[[#This Row],[income]],0)</f>
        <v>0</v>
      </c>
      <c r="BZ222" s="2">
        <f ca="1">IF(Table1[[#This Row],[felid of work]]="agriculture",Table1[[#This Row],[income]],0)</f>
        <v>0</v>
      </c>
      <c r="CA222" s="8">
        <f ca="1">IF(Table1[[#This Row],[felid of work]]="it",Table1[[#This Row],[income]],0)</f>
        <v>787029</v>
      </c>
      <c r="CB222" s="2"/>
      <c r="CC222" s="7">
        <f t="shared" ca="1" si="95"/>
        <v>1</v>
      </c>
      <c r="CD222" s="8"/>
      <c r="CE222" s="2"/>
      <c r="CF222" s="2">
        <f ca="1">IF(Table1[[#This Row],[net worth]]&gt;CG221,Table1[[#This Row],[age]],0)</f>
        <v>27</v>
      </c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4:98">
      <c r="D223">
        <f t="shared" ca="1" si="79"/>
        <v>2</v>
      </c>
      <c r="E223" t="str">
        <f t="shared" ca="1" si="80"/>
        <v>women</v>
      </c>
      <c r="F223">
        <f t="shared" ca="1" si="81"/>
        <v>45</v>
      </c>
      <c r="G223">
        <f t="shared" ca="1" si="82"/>
        <v>2</v>
      </c>
      <c r="H223" t="str">
        <f t="shared" ca="1" si="83"/>
        <v>construction</v>
      </c>
      <c r="I223">
        <f t="shared" ca="1" si="84"/>
        <v>6</v>
      </c>
      <c r="J223" t="str">
        <f t="shared" ca="1" si="85"/>
        <v>other</v>
      </c>
      <c r="K223">
        <f t="shared" ca="1" si="86"/>
        <v>3</v>
      </c>
      <c r="L223">
        <f t="shared" ca="1" si="87"/>
        <v>1</v>
      </c>
      <c r="M223">
        <f t="shared" ca="1" si="88"/>
        <v>363910</v>
      </c>
      <c r="N223">
        <f t="shared" ca="1" si="89"/>
        <v>13</v>
      </c>
      <c r="O223" t="str">
        <f t="shared" ca="1" si="90"/>
        <v>china</v>
      </c>
      <c r="P223">
        <f t="shared" ca="1" si="96"/>
        <v>2183460</v>
      </c>
      <c r="Q223">
        <f t="shared" ca="1" si="91"/>
        <v>2105333.4280186477</v>
      </c>
      <c r="R223">
        <f t="shared" ca="1" si="97"/>
        <v>247459.82850860219</v>
      </c>
      <c r="S223">
        <f t="shared" ca="1" si="92"/>
        <v>119897</v>
      </c>
      <c r="T223">
        <f t="shared" ca="1" si="98"/>
        <v>696808.62806684268</v>
      </c>
      <c r="U223">
        <f t="shared" ca="1" si="99"/>
        <v>373749.73047982296</v>
      </c>
      <c r="V223">
        <f t="shared" ca="1" si="100"/>
        <v>2804669.5589884249</v>
      </c>
      <c r="W223">
        <f t="shared" ca="1" si="101"/>
        <v>2472690.2565272497</v>
      </c>
      <c r="X223">
        <f t="shared" ca="1" si="102"/>
        <v>331979.30246117525</v>
      </c>
      <c r="Y223" s="2"/>
      <c r="Z223" s="7">
        <f ca="1">IF(Table1[[#This Row],[gender]]="men",1,0)</f>
        <v>0</v>
      </c>
      <c r="AA223" s="2">
        <f ca="1">IF(Table1[[#This Row],[gender]]="women",1,0)</f>
        <v>1</v>
      </c>
      <c r="AB223" s="2"/>
      <c r="AC223" s="2"/>
      <c r="AD223" s="8"/>
      <c r="AF223" s="7">
        <f ca="1">IF(Table1[[#This Row],[felid of work]]= "teaching",1,0)</f>
        <v>0</v>
      </c>
      <c r="AG223" s="2">
        <f ca="1">IF(Table1[[#This Row],[felid of work]]="agriculture",1,0)</f>
        <v>0</v>
      </c>
      <c r="AH223" s="12">
        <f ca="1">IF(Table1[[#This Row],[felid of work]]="general work",1,0)</f>
        <v>0</v>
      </c>
      <c r="AI223" s="12">
        <f ca="1">IF(Table1[[#This Row],[felid of work]]="construction",1,0)</f>
        <v>1</v>
      </c>
      <c r="AJ223" s="2">
        <f ca="1">IF(Table1[[#This Row],[felid of work]]="health",1,0)</f>
        <v>0</v>
      </c>
      <c r="AK223" s="2"/>
      <c r="AL223" s="2"/>
      <c r="AM223" s="2"/>
      <c r="AN223" s="2"/>
      <c r="AO223" s="2">
        <f ca="1">IF(Table1[[#This Row],[felid of work]]="it",1,0)</f>
        <v>0</v>
      </c>
      <c r="AP223" s="2"/>
      <c r="AQ223" s="2"/>
      <c r="AR223" s="2"/>
      <c r="AS223" s="2"/>
      <c r="AT223" s="2"/>
      <c r="AU223" s="2"/>
      <c r="AV223" s="8"/>
      <c r="AW223" s="2"/>
      <c r="AX223" s="21">
        <f t="shared" ca="1" si="93"/>
        <v>247459.82850860219</v>
      </c>
      <c r="AY223" s="2"/>
      <c r="AZ223" s="7">
        <f ca="1">IF(Table1[[#This Row],[value of the debts]]&gt;$BA$6,1,0)</f>
        <v>1</v>
      </c>
      <c r="BA223" s="2"/>
      <c r="BB223" s="2"/>
      <c r="BC223" s="8"/>
      <c r="BD223" s="24">
        <f ca="1">Table1[[#This Row],[mortage left]]/Table1[[#This Row],[value of house]]</f>
        <v>0.96421891310976515</v>
      </c>
      <c r="BE223" s="2">
        <f t="shared" ca="1" si="94"/>
        <v>0</v>
      </c>
      <c r="BF223" s="2"/>
      <c r="BG223" s="2"/>
      <c r="BH223" s="7">
        <f ca="1">IF(Table1[[#This Row],[area]]="america",Table1[[#This Row],[income]],0)</f>
        <v>0</v>
      </c>
      <c r="BI223" s="2">
        <f ca="1">IF(Table1[[#This Row],[area]]="anathapur",Table1[[#This Row],[income]],0)</f>
        <v>0</v>
      </c>
      <c r="BJ223" s="2">
        <f ca="1">IF(Table1[[#This Row],[area]]="banglore",Table1[[#This Row],[income]],0)</f>
        <v>0</v>
      </c>
      <c r="BK223" s="2">
        <f ca="1">IF(Table1[[#This Row],[area]]="chennai",Table1[[#This Row],[income]],0)</f>
        <v>0</v>
      </c>
      <c r="BL223" s="2">
        <f ca="1">IF(Table1[[#This Row],[area]]="china",Table1[[#This Row],[income]],0)</f>
        <v>363910</v>
      </c>
      <c r="BM223" s="2">
        <f ca="1">IF(Table1[[#This Row],[area]]="eluru",Table1[[#This Row],[income]],0)</f>
        <v>0</v>
      </c>
      <c r="BN223" s="2">
        <f ca="1">IF(Table1[[#This Row],[area]]="hanuman junction",Table1[[#This Row],[income]],0)</f>
        <v>0</v>
      </c>
      <c r="BO223" s="2">
        <f ca="1">IF(Table1[[#This Row],[area]]="hyderabad",Table1[[#This Row],[income]],0)</f>
        <v>0</v>
      </c>
      <c r="BP223" s="2">
        <f ca="1">IF(Table1[[#This Row],[area]]="japan",Table1[[#This Row],[income]],0)</f>
        <v>0</v>
      </c>
      <c r="BQ223" s="2">
        <f ca="1">IF(Table1[[#This Row],[area]]="srikakulam",Table1[[#This Row],[income]],0)</f>
        <v>0</v>
      </c>
      <c r="BR223" s="2">
        <f ca="1">IF(Table1[[#This Row],[area]]="tirupathi",Table1[[#This Row],[income]],0)</f>
        <v>0</v>
      </c>
      <c r="BS223" s="2">
        <f ca="1">IF(Table1[[#This Row],[area]]="vijayawada",Table1[[#This Row],[income]],0)</f>
        <v>0</v>
      </c>
      <c r="BT223" s="8">
        <f ca="1">IF(Table1[[#This Row],[area]]="vizag",Table1[[#This Row],[income]],0)</f>
        <v>0</v>
      </c>
      <c r="BU223" s="2"/>
      <c r="BV223" s="7">
        <f ca="1">IF(Table1[[#This Row],[felid of work]]="teaching",Table1[[#This Row],[income]],0)</f>
        <v>0</v>
      </c>
      <c r="BW223" s="2">
        <f ca="1">IF(Table1[[#This Row],[felid of work]]="construction",Table1[[#This Row],[income]],0)</f>
        <v>363910</v>
      </c>
      <c r="BX223" s="2">
        <f ca="1">IF(Table1[[#This Row],[felid of work]]="general work",Table1[[#This Row],[income]],0)</f>
        <v>0</v>
      </c>
      <c r="BY223" s="2">
        <f ca="1">IF(Table1[[#This Row],[felid of work]]="health",Table1[[#This Row],[income]],0)</f>
        <v>0</v>
      </c>
      <c r="BZ223" s="2">
        <f ca="1">IF(Table1[[#This Row],[felid of work]]="agriculture",Table1[[#This Row],[income]],0)</f>
        <v>0</v>
      </c>
      <c r="CA223" s="8">
        <f ca="1">IF(Table1[[#This Row],[felid of work]]="it",Table1[[#This Row],[income]],0)</f>
        <v>0</v>
      </c>
      <c r="CB223" s="2"/>
      <c r="CC223" s="7">
        <f t="shared" ca="1" si="95"/>
        <v>1</v>
      </c>
      <c r="CD223" s="8"/>
      <c r="CE223" s="2"/>
      <c r="CF223" s="2">
        <f ca="1">IF(Table1[[#This Row],[net worth]]&gt;CG222,Table1[[#This Row],[age]],0)</f>
        <v>45</v>
      </c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4:98">
      <c r="D224">
        <f t="shared" ca="1" si="79"/>
        <v>2</v>
      </c>
      <c r="E224" t="str">
        <f t="shared" ca="1" si="80"/>
        <v>women</v>
      </c>
      <c r="F224">
        <f t="shared" ca="1" si="81"/>
        <v>44</v>
      </c>
      <c r="G224">
        <f t="shared" ca="1" si="82"/>
        <v>5</v>
      </c>
      <c r="H224" t="str">
        <f t="shared" ca="1" si="83"/>
        <v>general work</v>
      </c>
      <c r="I224">
        <f t="shared" ca="1" si="84"/>
        <v>3</v>
      </c>
      <c r="J224" t="str">
        <f t="shared" ca="1" si="85"/>
        <v>university</v>
      </c>
      <c r="K224">
        <f t="shared" ca="1" si="86"/>
        <v>2</v>
      </c>
      <c r="L224">
        <f t="shared" ca="1" si="87"/>
        <v>1</v>
      </c>
      <c r="M224">
        <f t="shared" ca="1" si="88"/>
        <v>784602</v>
      </c>
      <c r="N224">
        <f t="shared" ca="1" si="89"/>
        <v>2</v>
      </c>
      <c r="O224" t="str">
        <f t="shared" ca="1" si="90"/>
        <v>vijayawada</v>
      </c>
      <c r="P224">
        <f t="shared" ca="1" si="96"/>
        <v>4707612</v>
      </c>
      <c r="Q224">
        <f t="shared" ca="1" si="91"/>
        <v>15809.43100160092</v>
      </c>
      <c r="R224">
        <f t="shared" ca="1" si="97"/>
        <v>538561.52435423865</v>
      </c>
      <c r="S224">
        <f t="shared" ca="1" si="92"/>
        <v>362157</v>
      </c>
      <c r="T224">
        <f t="shared" ca="1" si="98"/>
        <v>1110836.4000477865</v>
      </c>
      <c r="U224">
        <f t="shared" ca="1" si="99"/>
        <v>331863.5158493424</v>
      </c>
      <c r="V224">
        <f t="shared" ca="1" si="100"/>
        <v>5578037.0402035816</v>
      </c>
      <c r="W224">
        <f t="shared" ca="1" si="101"/>
        <v>916527.95535583957</v>
      </c>
      <c r="X224">
        <f t="shared" ca="1" si="102"/>
        <v>4661509.0848477418</v>
      </c>
      <c r="Y224" s="2"/>
      <c r="Z224" s="7">
        <f ca="1">IF(Table1[[#This Row],[gender]]="men",1,0)</f>
        <v>0</v>
      </c>
      <c r="AA224" s="2">
        <f ca="1">IF(Table1[[#This Row],[gender]]="women",1,0)</f>
        <v>1</v>
      </c>
      <c r="AB224" s="2"/>
      <c r="AC224" s="2"/>
      <c r="AD224" s="8"/>
      <c r="AF224" s="7">
        <f ca="1">IF(Table1[[#This Row],[felid of work]]= "teaching",1,0)</f>
        <v>0</v>
      </c>
      <c r="AG224" s="2">
        <f ca="1">IF(Table1[[#This Row],[felid of work]]="agriculture",1,0)</f>
        <v>0</v>
      </c>
      <c r="AH224" s="12">
        <f ca="1">IF(Table1[[#This Row],[felid of work]]="general work",1,0)</f>
        <v>1</v>
      </c>
      <c r="AI224" s="12">
        <f ca="1">IF(Table1[[#This Row],[felid of work]]="construction",1,0)</f>
        <v>0</v>
      </c>
      <c r="AJ224" s="2">
        <f ca="1">IF(Table1[[#This Row],[felid of work]]="health",1,0)</f>
        <v>0</v>
      </c>
      <c r="AK224" s="2"/>
      <c r="AL224" s="2"/>
      <c r="AM224" s="2"/>
      <c r="AN224" s="2"/>
      <c r="AO224" s="2">
        <f ca="1">IF(Table1[[#This Row],[felid of work]]="it",1,0)</f>
        <v>0</v>
      </c>
      <c r="AP224" s="2"/>
      <c r="AQ224" s="2"/>
      <c r="AR224" s="2"/>
      <c r="AS224" s="2"/>
      <c r="AT224" s="2"/>
      <c r="AU224" s="2"/>
      <c r="AV224" s="8"/>
      <c r="AW224" s="2"/>
      <c r="AX224" s="21">
        <f t="shared" ca="1" si="93"/>
        <v>538561.52435423865</v>
      </c>
      <c r="AY224" s="2"/>
      <c r="AZ224" s="7">
        <f ca="1">IF(Table1[[#This Row],[value of the debts]]&gt;$BA$6,1,0)</f>
        <v>1</v>
      </c>
      <c r="BA224" s="2"/>
      <c r="BB224" s="2"/>
      <c r="BC224" s="8"/>
      <c r="BD224" s="24">
        <f ca="1">Table1[[#This Row],[mortage left]]/Table1[[#This Row],[value of house]]</f>
        <v>3.3582697557914543E-3</v>
      </c>
      <c r="BE224" s="2">
        <f t="shared" ca="1" si="94"/>
        <v>1</v>
      </c>
      <c r="BF224" s="2"/>
      <c r="BG224" s="2"/>
      <c r="BH224" s="7">
        <f ca="1">IF(Table1[[#This Row],[area]]="america",Table1[[#This Row],[income]],0)</f>
        <v>0</v>
      </c>
      <c r="BI224" s="2">
        <f ca="1">IF(Table1[[#This Row],[area]]="anathapur",Table1[[#This Row],[income]],0)</f>
        <v>0</v>
      </c>
      <c r="BJ224" s="2">
        <f ca="1">IF(Table1[[#This Row],[area]]="banglore",Table1[[#This Row],[income]],0)</f>
        <v>0</v>
      </c>
      <c r="BK224" s="2">
        <f ca="1">IF(Table1[[#This Row],[area]]="chennai",Table1[[#This Row],[income]],0)</f>
        <v>0</v>
      </c>
      <c r="BL224" s="2">
        <f ca="1">IF(Table1[[#This Row],[area]]="china",Table1[[#This Row],[income]],0)</f>
        <v>0</v>
      </c>
      <c r="BM224" s="2">
        <f ca="1">IF(Table1[[#This Row],[area]]="eluru",Table1[[#This Row],[income]],0)</f>
        <v>0</v>
      </c>
      <c r="BN224" s="2">
        <f ca="1">IF(Table1[[#This Row],[area]]="hanuman junction",Table1[[#This Row],[income]],0)</f>
        <v>0</v>
      </c>
      <c r="BO224" s="2">
        <f ca="1">IF(Table1[[#This Row],[area]]="hyderabad",Table1[[#This Row],[income]],0)</f>
        <v>0</v>
      </c>
      <c r="BP224" s="2">
        <f ca="1">IF(Table1[[#This Row],[area]]="japan",Table1[[#This Row],[income]],0)</f>
        <v>0</v>
      </c>
      <c r="BQ224" s="2">
        <f ca="1">IF(Table1[[#This Row],[area]]="srikakulam",Table1[[#This Row],[income]],0)</f>
        <v>0</v>
      </c>
      <c r="BR224" s="2">
        <f ca="1">IF(Table1[[#This Row],[area]]="tirupathi",Table1[[#This Row],[income]],0)</f>
        <v>0</v>
      </c>
      <c r="BS224" s="2">
        <f ca="1">IF(Table1[[#This Row],[area]]="vijayawada",Table1[[#This Row],[income]],0)</f>
        <v>784602</v>
      </c>
      <c r="BT224" s="8">
        <f ca="1">IF(Table1[[#This Row],[area]]="vizag",Table1[[#This Row],[income]],0)</f>
        <v>0</v>
      </c>
      <c r="BU224" s="2"/>
      <c r="BV224" s="7">
        <f ca="1">IF(Table1[[#This Row],[felid of work]]="teaching",Table1[[#This Row],[income]],0)</f>
        <v>0</v>
      </c>
      <c r="BW224" s="2">
        <f ca="1">IF(Table1[[#This Row],[felid of work]]="construction",Table1[[#This Row],[income]],0)</f>
        <v>0</v>
      </c>
      <c r="BX224" s="2">
        <f ca="1">IF(Table1[[#This Row],[felid of work]]="general work",Table1[[#This Row],[income]],0)</f>
        <v>784602</v>
      </c>
      <c r="BY224" s="2">
        <f ca="1">IF(Table1[[#This Row],[felid of work]]="health",Table1[[#This Row],[income]],0)</f>
        <v>0</v>
      </c>
      <c r="BZ224" s="2">
        <f ca="1">IF(Table1[[#This Row],[felid of work]]="agriculture",Table1[[#This Row],[income]],0)</f>
        <v>0</v>
      </c>
      <c r="CA224" s="8">
        <f ca="1">IF(Table1[[#This Row],[felid of work]]="it",Table1[[#This Row],[income]],0)</f>
        <v>0</v>
      </c>
      <c r="CB224" s="2"/>
      <c r="CC224" s="7">
        <f t="shared" ca="1" si="95"/>
        <v>1</v>
      </c>
      <c r="CD224" s="8"/>
      <c r="CE224" s="2"/>
      <c r="CF224" s="2">
        <f ca="1">IF(Table1[[#This Row],[net worth]]&gt;CG223,Table1[[#This Row],[age]],0)</f>
        <v>44</v>
      </c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4:98">
      <c r="D225">
        <f t="shared" ca="1" si="79"/>
        <v>2</v>
      </c>
      <c r="E225" t="str">
        <f t="shared" ca="1" si="80"/>
        <v>women</v>
      </c>
      <c r="F225">
        <f t="shared" ca="1" si="81"/>
        <v>31</v>
      </c>
      <c r="G225">
        <f t="shared" ca="1" si="82"/>
        <v>2</v>
      </c>
      <c r="H225" t="str">
        <f t="shared" ca="1" si="83"/>
        <v>construction</v>
      </c>
      <c r="I225">
        <f t="shared" ca="1" si="84"/>
        <v>6</v>
      </c>
      <c r="J225" t="str">
        <f t="shared" ca="1" si="85"/>
        <v>other</v>
      </c>
      <c r="K225">
        <f t="shared" ca="1" si="86"/>
        <v>3</v>
      </c>
      <c r="L225">
        <f t="shared" ca="1" si="87"/>
        <v>2</v>
      </c>
      <c r="M225">
        <f t="shared" ca="1" si="88"/>
        <v>527621</v>
      </c>
      <c r="N225">
        <f t="shared" ca="1" si="89"/>
        <v>10</v>
      </c>
      <c r="O225" t="str">
        <f t="shared" ca="1" si="90"/>
        <v>hyderabad</v>
      </c>
      <c r="P225">
        <f t="shared" ca="1" si="96"/>
        <v>2110484</v>
      </c>
      <c r="Q225">
        <f t="shared" ca="1" si="91"/>
        <v>914927.27114463469</v>
      </c>
      <c r="R225">
        <f t="shared" ca="1" si="97"/>
        <v>708056.0543516638</v>
      </c>
      <c r="S225">
        <f t="shared" ca="1" si="92"/>
        <v>4381</v>
      </c>
      <c r="T225">
        <f t="shared" ca="1" si="98"/>
        <v>1851.4805182214648</v>
      </c>
      <c r="U225">
        <f t="shared" ca="1" si="99"/>
        <v>186826.65980563304</v>
      </c>
      <c r="V225">
        <f t="shared" ca="1" si="100"/>
        <v>3005366.7141572968</v>
      </c>
      <c r="W225">
        <f t="shared" ca="1" si="101"/>
        <v>1627364.3254962985</v>
      </c>
      <c r="X225">
        <f t="shared" ca="1" si="102"/>
        <v>1378002.3886609983</v>
      </c>
      <c r="Y225" s="2"/>
      <c r="Z225" s="7">
        <f ca="1">IF(Table1[[#This Row],[gender]]="men",1,0)</f>
        <v>0</v>
      </c>
      <c r="AA225" s="2">
        <f ca="1">IF(Table1[[#This Row],[gender]]="women",1,0)</f>
        <v>1</v>
      </c>
      <c r="AB225" s="2"/>
      <c r="AC225" s="2"/>
      <c r="AD225" s="8"/>
      <c r="AF225" s="7">
        <f ca="1">IF(Table1[[#This Row],[felid of work]]= "teaching",1,0)</f>
        <v>0</v>
      </c>
      <c r="AG225" s="2">
        <f ca="1">IF(Table1[[#This Row],[felid of work]]="agriculture",1,0)</f>
        <v>0</v>
      </c>
      <c r="AH225" s="12">
        <f ca="1">IF(Table1[[#This Row],[felid of work]]="general work",1,0)</f>
        <v>0</v>
      </c>
      <c r="AI225" s="12">
        <f ca="1">IF(Table1[[#This Row],[felid of work]]="construction",1,0)</f>
        <v>1</v>
      </c>
      <c r="AJ225" s="2">
        <f ca="1">IF(Table1[[#This Row],[felid of work]]="health",1,0)</f>
        <v>0</v>
      </c>
      <c r="AK225" s="2"/>
      <c r="AL225" s="2"/>
      <c r="AM225" s="2"/>
      <c r="AN225" s="2"/>
      <c r="AO225" s="2">
        <f ca="1">IF(Table1[[#This Row],[felid of work]]="it",1,0)</f>
        <v>0</v>
      </c>
      <c r="AP225" s="2"/>
      <c r="AQ225" s="2"/>
      <c r="AR225" s="2"/>
      <c r="AS225" s="2"/>
      <c r="AT225" s="2"/>
      <c r="AU225" s="2"/>
      <c r="AV225" s="8"/>
      <c r="AW225" s="2"/>
      <c r="AX225" s="21">
        <f t="shared" ca="1" si="93"/>
        <v>354028.0271758319</v>
      </c>
      <c r="AY225" s="2"/>
      <c r="AZ225" s="7">
        <f ca="1">IF(Table1[[#This Row],[value of the debts]]&gt;$BA$6,1,0)</f>
        <v>1</v>
      </c>
      <c r="BA225" s="2"/>
      <c r="BB225" s="2"/>
      <c r="BC225" s="8"/>
      <c r="BD225" s="24">
        <f ca="1">Table1[[#This Row],[mortage left]]/Table1[[#This Row],[value of house]]</f>
        <v>0.43351537900530623</v>
      </c>
      <c r="BE225" s="2">
        <f t="shared" ca="1" si="94"/>
        <v>0</v>
      </c>
      <c r="BF225" s="2"/>
      <c r="BG225" s="2"/>
      <c r="BH225" s="7">
        <f ca="1">IF(Table1[[#This Row],[area]]="america",Table1[[#This Row],[income]],0)</f>
        <v>0</v>
      </c>
      <c r="BI225" s="2">
        <f ca="1">IF(Table1[[#This Row],[area]]="anathapur",Table1[[#This Row],[income]],0)</f>
        <v>0</v>
      </c>
      <c r="BJ225" s="2">
        <f ca="1">IF(Table1[[#This Row],[area]]="banglore",Table1[[#This Row],[income]],0)</f>
        <v>0</v>
      </c>
      <c r="BK225" s="2">
        <f ca="1">IF(Table1[[#This Row],[area]]="chennai",Table1[[#This Row],[income]],0)</f>
        <v>0</v>
      </c>
      <c r="BL225" s="2">
        <f ca="1">IF(Table1[[#This Row],[area]]="china",Table1[[#This Row],[income]],0)</f>
        <v>0</v>
      </c>
      <c r="BM225" s="2">
        <f ca="1">IF(Table1[[#This Row],[area]]="eluru",Table1[[#This Row],[income]],0)</f>
        <v>0</v>
      </c>
      <c r="BN225" s="2">
        <f ca="1">IF(Table1[[#This Row],[area]]="hanuman junction",Table1[[#This Row],[income]],0)</f>
        <v>0</v>
      </c>
      <c r="BO225" s="2">
        <f ca="1">IF(Table1[[#This Row],[area]]="hyderabad",Table1[[#This Row],[income]],0)</f>
        <v>527621</v>
      </c>
      <c r="BP225" s="2">
        <f ca="1">IF(Table1[[#This Row],[area]]="japan",Table1[[#This Row],[income]],0)</f>
        <v>0</v>
      </c>
      <c r="BQ225" s="2">
        <f ca="1">IF(Table1[[#This Row],[area]]="srikakulam",Table1[[#This Row],[income]],0)</f>
        <v>0</v>
      </c>
      <c r="BR225" s="2">
        <f ca="1">IF(Table1[[#This Row],[area]]="tirupathi",Table1[[#This Row],[income]],0)</f>
        <v>0</v>
      </c>
      <c r="BS225" s="2">
        <f ca="1">IF(Table1[[#This Row],[area]]="vijayawada",Table1[[#This Row],[income]],0)</f>
        <v>0</v>
      </c>
      <c r="BT225" s="8">
        <f ca="1">IF(Table1[[#This Row],[area]]="vizag",Table1[[#This Row],[income]],0)</f>
        <v>0</v>
      </c>
      <c r="BU225" s="2"/>
      <c r="BV225" s="7">
        <f ca="1">IF(Table1[[#This Row],[felid of work]]="teaching",Table1[[#This Row],[income]],0)</f>
        <v>0</v>
      </c>
      <c r="BW225" s="2">
        <f ca="1">IF(Table1[[#This Row],[felid of work]]="construction",Table1[[#This Row],[income]],0)</f>
        <v>527621</v>
      </c>
      <c r="BX225" s="2">
        <f ca="1">IF(Table1[[#This Row],[felid of work]]="general work",Table1[[#This Row],[income]],0)</f>
        <v>0</v>
      </c>
      <c r="BY225" s="2">
        <f ca="1">IF(Table1[[#This Row],[felid of work]]="health",Table1[[#This Row],[income]],0)</f>
        <v>0</v>
      </c>
      <c r="BZ225" s="2">
        <f ca="1">IF(Table1[[#This Row],[felid of work]]="agriculture",Table1[[#This Row],[income]],0)</f>
        <v>0</v>
      </c>
      <c r="CA225" s="8">
        <f ca="1">IF(Table1[[#This Row],[felid of work]]="it",Table1[[#This Row],[income]],0)</f>
        <v>0</v>
      </c>
      <c r="CB225" s="2"/>
      <c r="CC225" s="7">
        <f t="shared" ca="1" si="95"/>
        <v>1</v>
      </c>
      <c r="CD225" s="8"/>
      <c r="CE225" s="2"/>
      <c r="CF225" s="2">
        <f ca="1">IF(Table1[[#This Row],[net worth]]&gt;CG224,Table1[[#This Row],[age]],0)</f>
        <v>31</v>
      </c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4:98">
      <c r="D226">
        <f t="shared" ca="1" si="79"/>
        <v>2</v>
      </c>
      <c r="E226" t="str">
        <f t="shared" ca="1" si="80"/>
        <v>women</v>
      </c>
      <c r="F226">
        <f t="shared" ca="1" si="81"/>
        <v>34</v>
      </c>
      <c r="G226">
        <f t="shared" ca="1" si="82"/>
        <v>5</v>
      </c>
      <c r="H226" t="str">
        <f t="shared" ca="1" si="83"/>
        <v>general work</v>
      </c>
      <c r="I226">
        <f t="shared" ca="1" si="84"/>
        <v>2</v>
      </c>
      <c r="J226" t="str">
        <f t="shared" ca="1" si="85"/>
        <v>college</v>
      </c>
      <c r="K226">
        <f t="shared" ca="1" si="86"/>
        <v>1</v>
      </c>
      <c r="L226">
        <f t="shared" ca="1" si="87"/>
        <v>2</v>
      </c>
      <c r="M226">
        <f t="shared" ca="1" si="88"/>
        <v>942934</v>
      </c>
      <c r="N226">
        <f t="shared" ca="1" si="89"/>
        <v>13</v>
      </c>
      <c r="O226" t="str">
        <f t="shared" ca="1" si="90"/>
        <v>china</v>
      </c>
      <c r="P226">
        <f t="shared" ca="1" si="96"/>
        <v>2828802</v>
      </c>
      <c r="Q226">
        <f t="shared" ca="1" si="91"/>
        <v>2505451.0981629882</v>
      </c>
      <c r="R226">
        <f t="shared" ca="1" si="97"/>
        <v>1297020.7686794931</v>
      </c>
      <c r="S226">
        <f t="shared" ca="1" si="92"/>
        <v>1257908</v>
      </c>
      <c r="T226">
        <f t="shared" ca="1" si="98"/>
        <v>854215.05695610633</v>
      </c>
      <c r="U226">
        <f t="shared" ca="1" si="99"/>
        <v>313308.57896089798</v>
      </c>
      <c r="V226">
        <f t="shared" ca="1" si="100"/>
        <v>4439131.3476403914</v>
      </c>
      <c r="W226">
        <f t="shared" ca="1" si="101"/>
        <v>5060379.8668424813</v>
      </c>
      <c r="X226">
        <f t="shared" ca="1" si="102"/>
        <v>-621248.51920208987</v>
      </c>
      <c r="Y226" s="2"/>
      <c r="Z226" s="7">
        <f ca="1">IF(Table1[[#This Row],[gender]]="men",1,0)</f>
        <v>0</v>
      </c>
      <c r="AA226" s="2">
        <f ca="1">IF(Table1[[#This Row],[gender]]="women",1,0)</f>
        <v>1</v>
      </c>
      <c r="AB226" s="2"/>
      <c r="AC226" s="2"/>
      <c r="AD226" s="8"/>
      <c r="AF226" s="7">
        <f ca="1">IF(Table1[[#This Row],[felid of work]]= "teaching",1,0)</f>
        <v>0</v>
      </c>
      <c r="AG226" s="2">
        <f ca="1">IF(Table1[[#This Row],[felid of work]]="agriculture",1,0)</f>
        <v>0</v>
      </c>
      <c r="AH226" s="12">
        <f ca="1">IF(Table1[[#This Row],[felid of work]]="general work",1,0)</f>
        <v>1</v>
      </c>
      <c r="AI226" s="12">
        <f ca="1">IF(Table1[[#This Row],[felid of work]]="construction",1,0)</f>
        <v>0</v>
      </c>
      <c r="AJ226" s="2">
        <f ca="1">IF(Table1[[#This Row],[felid of work]]="health",1,0)</f>
        <v>0</v>
      </c>
      <c r="AK226" s="2"/>
      <c r="AL226" s="2"/>
      <c r="AM226" s="2"/>
      <c r="AN226" s="2"/>
      <c r="AO226" s="2">
        <f ca="1">IF(Table1[[#This Row],[felid of work]]="it",1,0)</f>
        <v>0</v>
      </c>
      <c r="AP226" s="2"/>
      <c r="AQ226" s="2"/>
      <c r="AR226" s="2"/>
      <c r="AS226" s="2"/>
      <c r="AT226" s="2"/>
      <c r="AU226" s="2"/>
      <c r="AV226" s="8"/>
      <c r="AW226" s="2"/>
      <c r="AX226" s="21">
        <f t="shared" ca="1" si="93"/>
        <v>648510.38433974655</v>
      </c>
      <c r="AY226" s="2"/>
      <c r="AZ226" s="7">
        <f ca="1">IF(Table1[[#This Row],[value of the debts]]&gt;$BA$6,1,0)</f>
        <v>1</v>
      </c>
      <c r="BA226" s="2"/>
      <c r="BB226" s="2"/>
      <c r="BC226" s="8"/>
      <c r="BD226" s="24">
        <f ca="1">Table1[[#This Row],[mortage left]]/Table1[[#This Row],[value of house]]</f>
        <v>0.885693342327596</v>
      </c>
      <c r="BE226" s="2">
        <f t="shared" ca="1" si="94"/>
        <v>0</v>
      </c>
      <c r="BF226" s="2"/>
      <c r="BG226" s="2"/>
      <c r="BH226" s="7">
        <f ca="1">IF(Table1[[#This Row],[area]]="america",Table1[[#This Row],[income]],0)</f>
        <v>0</v>
      </c>
      <c r="BI226" s="2">
        <f ca="1">IF(Table1[[#This Row],[area]]="anathapur",Table1[[#This Row],[income]],0)</f>
        <v>0</v>
      </c>
      <c r="BJ226" s="2">
        <f ca="1">IF(Table1[[#This Row],[area]]="banglore",Table1[[#This Row],[income]],0)</f>
        <v>0</v>
      </c>
      <c r="BK226" s="2">
        <f ca="1">IF(Table1[[#This Row],[area]]="chennai",Table1[[#This Row],[income]],0)</f>
        <v>0</v>
      </c>
      <c r="BL226" s="2">
        <f ca="1">IF(Table1[[#This Row],[area]]="china",Table1[[#This Row],[income]],0)</f>
        <v>942934</v>
      </c>
      <c r="BM226" s="2">
        <f ca="1">IF(Table1[[#This Row],[area]]="eluru",Table1[[#This Row],[income]],0)</f>
        <v>0</v>
      </c>
      <c r="BN226" s="2">
        <f ca="1">IF(Table1[[#This Row],[area]]="hanuman junction",Table1[[#This Row],[income]],0)</f>
        <v>0</v>
      </c>
      <c r="BO226" s="2">
        <f ca="1">IF(Table1[[#This Row],[area]]="hyderabad",Table1[[#This Row],[income]],0)</f>
        <v>0</v>
      </c>
      <c r="BP226" s="2">
        <f ca="1">IF(Table1[[#This Row],[area]]="japan",Table1[[#This Row],[income]],0)</f>
        <v>0</v>
      </c>
      <c r="BQ226" s="2">
        <f ca="1">IF(Table1[[#This Row],[area]]="srikakulam",Table1[[#This Row],[income]],0)</f>
        <v>0</v>
      </c>
      <c r="BR226" s="2">
        <f ca="1">IF(Table1[[#This Row],[area]]="tirupathi",Table1[[#This Row],[income]],0)</f>
        <v>0</v>
      </c>
      <c r="BS226" s="2">
        <f ca="1">IF(Table1[[#This Row],[area]]="vijayawada",Table1[[#This Row],[income]],0)</f>
        <v>0</v>
      </c>
      <c r="BT226" s="8">
        <f ca="1">IF(Table1[[#This Row],[area]]="vizag",Table1[[#This Row],[income]],0)</f>
        <v>0</v>
      </c>
      <c r="BU226" s="2"/>
      <c r="BV226" s="7">
        <f ca="1">IF(Table1[[#This Row],[felid of work]]="teaching",Table1[[#This Row],[income]],0)</f>
        <v>0</v>
      </c>
      <c r="BW226" s="2">
        <f ca="1">IF(Table1[[#This Row],[felid of work]]="construction",Table1[[#This Row],[income]],0)</f>
        <v>0</v>
      </c>
      <c r="BX226" s="2">
        <f ca="1">IF(Table1[[#This Row],[felid of work]]="general work",Table1[[#This Row],[income]],0)</f>
        <v>942934</v>
      </c>
      <c r="BY226" s="2">
        <f ca="1">IF(Table1[[#This Row],[felid of work]]="health",Table1[[#This Row],[income]],0)</f>
        <v>0</v>
      </c>
      <c r="BZ226" s="2">
        <f ca="1">IF(Table1[[#This Row],[felid of work]]="agriculture",Table1[[#This Row],[income]],0)</f>
        <v>0</v>
      </c>
      <c r="CA226" s="8">
        <f ca="1">IF(Table1[[#This Row],[felid of work]]="it",Table1[[#This Row],[income]],0)</f>
        <v>0</v>
      </c>
      <c r="CB226" s="2"/>
      <c r="CC226" s="7">
        <f t="shared" ca="1" si="95"/>
        <v>1</v>
      </c>
      <c r="CD226" s="8"/>
      <c r="CE226" s="2"/>
      <c r="CF226" s="2">
        <f ca="1">IF(Table1[[#This Row],[net worth]]&gt;CG225,Table1[[#This Row],[age]],0)</f>
        <v>0</v>
      </c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4:98">
      <c r="D227">
        <f t="shared" ca="1" si="79"/>
        <v>2</v>
      </c>
      <c r="E227" t="str">
        <f t="shared" ca="1" si="80"/>
        <v>women</v>
      </c>
      <c r="F227">
        <f t="shared" ca="1" si="81"/>
        <v>43</v>
      </c>
      <c r="G227">
        <f t="shared" ca="1" si="82"/>
        <v>1</v>
      </c>
      <c r="H227" t="str">
        <f t="shared" ca="1" si="83"/>
        <v>health</v>
      </c>
      <c r="I227">
        <f t="shared" ca="1" si="84"/>
        <v>1</v>
      </c>
      <c r="J227" t="str">
        <f t="shared" ca="1" si="85"/>
        <v>highschool</v>
      </c>
      <c r="K227">
        <f t="shared" ca="1" si="86"/>
        <v>2</v>
      </c>
      <c r="L227">
        <f t="shared" ca="1" si="87"/>
        <v>2</v>
      </c>
      <c r="M227">
        <f t="shared" ca="1" si="88"/>
        <v>573768</v>
      </c>
      <c r="N227">
        <f t="shared" ca="1" si="89"/>
        <v>7</v>
      </c>
      <c r="O227" t="str">
        <f t="shared" ca="1" si="90"/>
        <v>anathapur</v>
      </c>
      <c r="P227">
        <f t="shared" ca="1" si="96"/>
        <v>1721304</v>
      </c>
      <c r="Q227">
        <f t="shared" ca="1" si="91"/>
        <v>294446.41174675617</v>
      </c>
      <c r="R227">
        <f t="shared" ca="1" si="97"/>
        <v>476107.0130947351</v>
      </c>
      <c r="S227">
        <f t="shared" ca="1" si="92"/>
        <v>138495</v>
      </c>
      <c r="T227">
        <f t="shared" ca="1" si="98"/>
        <v>528016.67994158901</v>
      </c>
      <c r="U227">
        <f t="shared" ca="1" si="99"/>
        <v>631852.61822106806</v>
      </c>
      <c r="V227">
        <f t="shared" ca="1" si="100"/>
        <v>2829263.6313158032</v>
      </c>
      <c r="W227">
        <f t="shared" ca="1" si="101"/>
        <v>909048.42484149127</v>
      </c>
      <c r="X227">
        <f t="shared" ca="1" si="102"/>
        <v>1920215.2064743119</v>
      </c>
      <c r="Y227" s="2"/>
      <c r="Z227" s="7">
        <f ca="1">IF(Table1[[#This Row],[gender]]="men",1,0)</f>
        <v>0</v>
      </c>
      <c r="AA227" s="2">
        <f ca="1">IF(Table1[[#This Row],[gender]]="women",1,0)</f>
        <v>1</v>
      </c>
      <c r="AB227" s="2"/>
      <c r="AC227" s="2"/>
      <c r="AD227" s="8"/>
      <c r="AF227" s="7">
        <f ca="1">IF(Table1[[#This Row],[felid of work]]= "teaching",1,0)</f>
        <v>0</v>
      </c>
      <c r="AG227" s="2">
        <f ca="1">IF(Table1[[#This Row],[felid of work]]="agriculture",1,0)</f>
        <v>0</v>
      </c>
      <c r="AH227" s="12">
        <f ca="1">IF(Table1[[#This Row],[felid of work]]="general work",1,0)</f>
        <v>0</v>
      </c>
      <c r="AI227" s="12">
        <f ca="1">IF(Table1[[#This Row],[felid of work]]="construction",1,0)</f>
        <v>0</v>
      </c>
      <c r="AJ227" s="2">
        <f ca="1">IF(Table1[[#This Row],[felid of work]]="health",1,0)</f>
        <v>1</v>
      </c>
      <c r="AK227" s="2"/>
      <c r="AL227" s="2"/>
      <c r="AM227" s="2"/>
      <c r="AN227" s="2"/>
      <c r="AO227" s="2">
        <f ca="1">IF(Table1[[#This Row],[felid of work]]="it",1,0)</f>
        <v>0</v>
      </c>
      <c r="AP227" s="2"/>
      <c r="AQ227" s="2"/>
      <c r="AR227" s="2"/>
      <c r="AS227" s="2"/>
      <c r="AT227" s="2"/>
      <c r="AU227" s="2"/>
      <c r="AV227" s="8"/>
      <c r="AW227" s="2"/>
      <c r="AX227" s="21">
        <f t="shared" ca="1" si="93"/>
        <v>238053.50654736755</v>
      </c>
      <c r="AY227" s="2"/>
      <c r="AZ227" s="7">
        <f ca="1">IF(Table1[[#This Row],[value of the debts]]&gt;$BA$6,1,0)</f>
        <v>1</v>
      </c>
      <c r="BA227" s="2"/>
      <c r="BB227" s="2"/>
      <c r="BC227" s="8"/>
      <c r="BD227" s="24">
        <f ca="1">Table1[[#This Row],[mortage left]]/Table1[[#This Row],[value of house]]</f>
        <v>0.17106008685668317</v>
      </c>
      <c r="BE227" s="2">
        <f t="shared" ca="1" si="94"/>
        <v>1</v>
      </c>
      <c r="BF227" s="2"/>
      <c r="BG227" s="2"/>
      <c r="BH227" s="7">
        <f ca="1">IF(Table1[[#This Row],[area]]="america",Table1[[#This Row],[income]],0)</f>
        <v>0</v>
      </c>
      <c r="BI227" s="2">
        <f ca="1">IF(Table1[[#This Row],[area]]="anathapur",Table1[[#This Row],[income]],0)</f>
        <v>573768</v>
      </c>
      <c r="BJ227" s="2">
        <f ca="1">IF(Table1[[#This Row],[area]]="banglore",Table1[[#This Row],[income]],0)</f>
        <v>0</v>
      </c>
      <c r="BK227" s="2">
        <f ca="1">IF(Table1[[#This Row],[area]]="chennai",Table1[[#This Row],[income]],0)</f>
        <v>0</v>
      </c>
      <c r="BL227" s="2">
        <f ca="1">IF(Table1[[#This Row],[area]]="china",Table1[[#This Row],[income]],0)</f>
        <v>0</v>
      </c>
      <c r="BM227" s="2">
        <f ca="1">IF(Table1[[#This Row],[area]]="eluru",Table1[[#This Row],[income]],0)</f>
        <v>0</v>
      </c>
      <c r="BN227" s="2">
        <f ca="1">IF(Table1[[#This Row],[area]]="hanuman junction",Table1[[#This Row],[income]],0)</f>
        <v>0</v>
      </c>
      <c r="BO227" s="2">
        <f ca="1">IF(Table1[[#This Row],[area]]="hyderabad",Table1[[#This Row],[income]],0)</f>
        <v>0</v>
      </c>
      <c r="BP227" s="2">
        <f ca="1">IF(Table1[[#This Row],[area]]="japan",Table1[[#This Row],[income]],0)</f>
        <v>0</v>
      </c>
      <c r="BQ227" s="2">
        <f ca="1">IF(Table1[[#This Row],[area]]="srikakulam",Table1[[#This Row],[income]],0)</f>
        <v>0</v>
      </c>
      <c r="BR227" s="2">
        <f ca="1">IF(Table1[[#This Row],[area]]="tirupathi",Table1[[#This Row],[income]],0)</f>
        <v>0</v>
      </c>
      <c r="BS227" s="2">
        <f ca="1">IF(Table1[[#This Row],[area]]="vijayawada",Table1[[#This Row],[income]],0)</f>
        <v>0</v>
      </c>
      <c r="BT227" s="8">
        <f ca="1">IF(Table1[[#This Row],[area]]="vizag",Table1[[#This Row],[income]],0)</f>
        <v>0</v>
      </c>
      <c r="BU227" s="2"/>
      <c r="BV227" s="7">
        <f ca="1">IF(Table1[[#This Row],[felid of work]]="teaching",Table1[[#This Row],[income]],0)</f>
        <v>0</v>
      </c>
      <c r="BW227" s="2">
        <f ca="1">IF(Table1[[#This Row],[felid of work]]="construction",Table1[[#This Row],[income]],0)</f>
        <v>0</v>
      </c>
      <c r="BX227" s="2">
        <f ca="1">IF(Table1[[#This Row],[felid of work]]="general work",Table1[[#This Row],[income]],0)</f>
        <v>0</v>
      </c>
      <c r="BY227" s="2">
        <f ca="1">IF(Table1[[#This Row],[felid of work]]="health",Table1[[#This Row],[income]],0)</f>
        <v>573768</v>
      </c>
      <c r="BZ227" s="2">
        <f ca="1">IF(Table1[[#This Row],[felid of work]]="agriculture",Table1[[#This Row],[income]],0)</f>
        <v>0</v>
      </c>
      <c r="CA227" s="8">
        <f ca="1">IF(Table1[[#This Row],[felid of work]]="it",Table1[[#This Row],[income]],0)</f>
        <v>0</v>
      </c>
      <c r="CB227" s="2"/>
      <c r="CC227" s="7">
        <f t="shared" ca="1" si="95"/>
        <v>1</v>
      </c>
      <c r="CD227" s="8"/>
      <c r="CE227" s="2"/>
      <c r="CF227" s="2">
        <f ca="1">IF(Table1[[#This Row],[net worth]]&gt;CG226,Table1[[#This Row],[age]],0)</f>
        <v>43</v>
      </c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4:98">
      <c r="D228">
        <f t="shared" ca="1" si="79"/>
        <v>1</v>
      </c>
      <c r="E228" t="str">
        <f t="shared" ca="1" si="80"/>
        <v>men</v>
      </c>
      <c r="F228">
        <f t="shared" ca="1" si="81"/>
        <v>45</v>
      </c>
      <c r="G228">
        <f t="shared" ca="1" si="82"/>
        <v>6</v>
      </c>
      <c r="H228" t="str">
        <f t="shared" ca="1" si="83"/>
        <v>agriculture</v>
      </c>
      <c r="I228">
        <f t="shared" ca="1" si="84"/>
        <v>1</v>
      </c>
      <c r="J228" t="str">
        <f t="shared" ca="1" si="85"/>
        <v>highschool</v>
      </c>
      <c r="K228">
        <f t="shared" ca="1" si="86"/>
        <v>3</v>
      </c>
      <c r="L228">
        <f t="shared" ca="1" si="87"/>
        <v>2</v>
      </c>
      <c r="M228">
        <f t="shared" ca="1" si="88"/>
        <v>317060</v>
      </c>
      <c r="N228">
        <f t="shared" ca="1" si="89"/>
        <v>2</v>
      </c>
      <c r="O228" t="str">
        <f t="shared" ca="1" si="90"/>
        <v>vijayawada</v>
      </c>
      <c r="P228">
        <f t="shared" ca="1" si="96"/>
        <v>1585300</v>
      </c>
      <c r="Q228">
        <f t="shared" ca="1" si="91"/>
        <v>145164.14294940789</v>
      </c>
      <c r="R228">
        <f t="shared" ca="1" si="97"/>
        <v>284918.12694819312</v>
      </c>
      <c r="S228">
        <f t="shared" ca="1" si="92"/>
        <v>124292</v>
      </c>
      <c r="T228">
        <f t="shared" ca="1" si="98"/>
        <v>454364.33458001784</v>
      </c>
      <c r="U228">
        <f t="shared" ca="1" si="99"/>
        <v>270117.77446942526</v>
      </c>
      <c r="V228">
        <f t="shared" ca="1" si="100"/>
        <v>2140335.9014176186</v>
      </c>
      <c r="W228">
        <f t="shared" ca="1" si="101"/>
        <v>554374.26989760099</v>
      </c>
      <c r="X228">
        <f t="shared" ca="1" si="102"/>
        <v>1585961.6315200175</v>
      </c>
      <c r="Y228" s="2"/>
      <c r="Z228" s="7">
        <f ca="1">IF(Table1[[#This Row],[gender]]="men",1,0)</f>
        <v>1</v>
      </c>
      <c r="AA228" s="2">
        <f ca="1">IF(Table1[[#This Row],[gender]]="women",1,0)</f>
        <v>0</v>
      </c>
      <c r="AB228" s="2"/>
      <c r="AC228" s="2"/>
      <c r="AD228" s="8"/>
      <c r="AF228" s="7">
        <f ca="1">IF(Table1[[#This Row],[felid of work]]= "teaching",1,0)</f>
        <v>0</v>
      </c>
      <c r="AG228" s="2">
        <f ca="1">IF(Table1[[#This Row],[felid of work]]="agriculture",1,0)</f>
        <v>1</v>
      </c>
      <c r="AH228" s="12">
        <f ca="1">IF(Table1[[#This Row],[felid of work]]="general work",1,0)</f>
        <v>0</v>
      </c>
      <c r="AI228" s="12">
        <f ca="1">IF(Table1[[#This Row],[felid of work]]="construction",1,0)</f>
        <v>0</v>
      </c>
      <c r="AJ228" s="2">
        <f ca="1">IF(Table1[[#This Row],[felid of work]]="health",1,0)</f>
        <v>0</v>
      </c>
      <c r="AK228" s="2"/>
      <c r="AL228" s="2"/>
      <c r="AM228" s="2"/>
      <c r="AN228" s="2"/>
      <c r="AO228" s="2">
        <f ca="1">IF(Table1[[#This Row],[felid of work]]="it",1,0)</f>
        <v>0</v>
      </c>
      <c r="AP228" s="2"/>
      <c r="AQ228" s="2"/>
      <c r="AR228" s="2"/>
      <c r="AS228" s="2"/>
      <c r="AT228" s="2"/>
      <c r="AU228" s="2"/>
      <c r="AV228" s="8"/>
      <c r="AW228" s="2"/>
      <c r="AX228" s="21">
        <f t="shared" ca="1" si="93"/>
        <v>142459.06347409656</v>
      </c>
      <c r="AY228" s="2"/>
      <c r="AZ228" s="7">
        <f ca="1">IF(Table1[[#This Row],[value of the debts]]&gt;$BA$6,1,0)</f>
        <v>1</v>
      </c>
      <c r="BA228" s="2"/>
      <c r="BB228" s="2"/>
      <c r="BC228" s="8"/>
      <c r="BD228" s="24">
        <f ca="1">Table1[[#This Row],[mortage left]]/Table1[[#This Row],[value of house]]</f>
        <v>9.1568878413806787E-2</v>
      </c>
      <c r="BE228" s="2">
        <f t="shared" ca="1" si="94"/>
        <v>1</v>
      </c>
      <c r="BF228" s="2"/>
      <c r="BG228" s="2"/>
      <c r="BH228" s="7">
        <f ca="1">IF(Table1[[#This Row],[area]]="america",Table1[[#This Row],[income]],0)</f>
        <v>0</v>
      </c>
      <c r="BI228" s="2">
        <f ca="1">IF(Table1[[#This Row],[area]]="anathapur",Table1[[#This Row],[income]],0)</f>
        <v>0</v>
      </c>
      <c r="BJ228" s="2">
        <f ca="1">IF(Table1[[#This Row],[area]]="banglore",Table1[[#This Row],[income]],0)</f>
        <v>0</v>
      </c>
      <c r="BK228" s="2">
        <f ca="1">IF(Table1[[#This Row],[area]]="chennai",Table1[[#This Row],[income]],0)</f>
        <v>0</v>
      </c>
      <c r="BL228" s="2">
        <f ca="1">IF(Table1[[#This Row],[area]]="china",Table1[[#This Row],[income]],0)</f>
        <v>0</v>
      </c>
      <c r="BM228" s="2">
        <f ca="1">IF(Table1[[#This Row],[area]]="eluru",Table1[[#This Row],[income]],0)</f>
        <v>0</v>
      </c>
      <c r="BN228" s="2">
        <f ca="1">IF(Table1[[#This Row],[area]]="hanuman junction",Table1[[#This Row],[income]],0)</f>
        <v>0</v>
      </c>
      <c r="BO228" s="2">
        <f ca="1">IF(Table1[[#This Row],[area]]="hyderabad",Table1[[#This Row],[income]],0)</f>
        <v>0</v>
      </c>
      <c r="BP228" s="2">
        <f ca="1">IF(Table1[[#This Row],[area]]="japan",Table1[[#This Row],[income]],0)</f>
        <v>0</v>
      </c>
      <c r="BQ228" s="2">
        <f ca="1">IF(Table1[[#This Row],[area]]="srikakulam",Table1[[#This Row],[income]],0)</f>
        <v>0</v>
      </c>
      <c r="BR228" s="2">
        <f ca="1">IF(Table1[[#This Row],[area]]="tirupathi",Table1[[#This Row],[income]],0)</f>
        <v>0</v>
      </c>
      <c r="BS228" s="2">
        <f ca="1">IF(Table1[[#This Row],[area]]="vijayawada",Table1[[#This Row],[income]],0)</f>
        <v>317060</v>
      </c>
      <c r="BT228" s="8">
        <f ca="1">IF(Table1[[#This Row],[area]]="vizag",Table1[[#This Row],[income]],0)</f>
        <v>0</v>
      </c>
      <c r="BU228" s="2"/>
      <c r="BV228" s="7">
        <f ca="1">IF(Table1[[#This Row],[felid of work]]="teaching",Table1[[#This Row],[income]],0)</f>
        <v>0</v>
      </c>
      <c r="BW228" s="2">
        <f ca="1">IF(Table1[[#This Row],[felid of work]]="construction",Table1[[#This Row],[income]],0)</f>
        <v>0</v>
      </c>
      <c r="BX228" s="2">
        <f ca="1">IF(Table1[[#This Row],[felid of work]]="general work",Table1[[#This Row],[income]],0)</f>
        <v>0</v>
      </c>
      <c r="BY228" s="2">
        <f ca="1">IF(Table1[[#This Row],[felid of work]]="health",Table1[[#This Row],[income]],0)</f>
        <v>0</v>
      </c>
      <c r="BZ228" s="2">
        <f ca="1">IF(Table1[[#This Row],[felid of work]]="agriculture",Table1[[#This Row],[income]],0)</f>
        <v>317060</v>
      </c>
      <c r="CA228" s="8">
        <f ca="1">IF(Table1[[#This Row],[felid of work]]="it",Table1[[#This Row],[income]],0)</f>
        <v>0</v>
      </c>
      <c r="CB228" s="2"/>
      <c r="CC228" s="7">
        <f t="shared" ca="1" si="95"/>
        <v>1</v>
      </c>
      <c r="CD228" s="8"/>
      <c r="CE228" s="2"/>
      <c r="CF228" s="2">
        <f ca="1">IF(Table1[[#This Row],[net worth]]&gt;CG227,Table1[[#This Row],[age]],0)</f>
        <v>45</v>
      </c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4:98">
      <c r="D229">
        <f t="shared" ca="1" si="79"/>
        <v>1</v>
      </c>
      <c r="E229" t="str">
        <f t="shared" ca="1" si="80"/>
        <v>men</v>
      </c>
      <c r="F229">
        <f t="shared" ca="1" si="81"/>
        <v>40</v>
      </c>
      <c r="G229">
        <f t="shared" ca="1" si="82"/>
        <v>3</v>
      </c>
      <c r="H229" t="str">
        <f t="shared" ca="1" si="83"/>
        <v>teaching</v>
      </c>
      <c r="I229">
        <f t="shared" ca="1" si="84"/>
        <v>4</v>
      </c>
      <c r="J229" t="str">
        <f t="shared" ca="1" si="85"/>
        <v>techincal</v>
      </c>
      <c r="K229">
        <f t="shared" ca="1" si="86"/>
        <v>2</v>
      </c>
      <c r="L229">
        <f t="shared" ca="1" si="87"/>
        <v>2</v>
      </c>
      <c r="M229">
        <f t="shared" ca="1" si="88"/>
        <v>687153</v>
      </c>
      <c r="N229">
        <f t="shared" ca="1" si="89"/>
        <v>12</v>
      </c>
      <c r="O229" t="str">
        <f t="shared" ca="1" si="90"/>
        <v>japan</v>
      </c>
      <c r="P229">
        <f t="shared" ca="1" si="96"/>
        <v>3435765</v>
      </c>
      <c r="Q229">
        <f t="shared" ca="1" si="91"/>
        <v>2505685.5811557095</v>
      </c>
      <c r="R229">
        <f t="shared" ca="1" si="97"/>
        <v>786194.89902970986</v>
      </c>
      <c r="S229">
        <f t="shared" ca="1" si="92"/>
        <v>232135</v>
      </c>
      <c r="T229">
        <f t="shared" ca="1" si="98"/>
        <v>506383.46590884321</v>
      </c>
      <c r="U229">
        <f t="shared" ca="1" si="99"/>
        <v>284426.82699028868</v>
      </c>
      <c r="V229">
        <f t="shared" ca="1" si="100"/>
        <v>4506386.7260199981</v>
      </c>
      <c r="W229">
        <f t="shared" ca="1" si="101"/>
        <v>3524015.4801854193</v>
      </c>
      <c r="X229">
        <f t="shared" ca="1" si="102"/>
        <v>982371.24583457876</v>
      </c>
      <c r="Y229" s="2"/>
      <c r="Z229" s="7">
        <f ca="1">IF(Table1[[#This Row],[gender]]="men",1,0)</f>
        <v>1</v>
      </c>
      <c r="AA229" s="2">
        <f ca="1">IF(Table1[[#This Row],[gender]]="women",1,0)</f>
        <v>0</v>
      </c>
      <c r="AB229" s="2"/>
      <c r="AC229" s="2"/>
      <c r="AD229" s="8"/>
      <c r="AF229" s="7">
        <f ca="1">IF(Table1[[#This Row],[felid of work]]= "teaching",1,0)</f>
        <v>1</v>
      </c>
      <c r="AG229" s="2">
        <f ca="1">IF(Table1[[#This Row],[felid of work]]="agriculture",1,0)</f>
        <v>0</v>
      </c>
      <c r="AH229" s="12">
        <f ca="1">IF(Table1[[#This Row],[felid of work]]="general work",1,0)</f>
        <v>0</v>
      </c>
      <c r="AI229" s="12">
        <f ca="1">IF(Table1[[#This Row],[felid of work]]="construction",1,0)</f>
        <v>0</v>
      </c>
      <c r="AJ229" s="2">
        <f ca="1">IF(Table1[[#This Row],[felid of work]]="health",1,0)</f>
        <v>0</v>
      </c>
      <c r="AK229" s="2"/>
      <c r="AL229" s="2"/>
      <c r="AM229" s="2"/>
      <c r="AN229" s="2"/>
      <c r="AO229" s="2">
        <f ca="1">IF(Table1[[#This Row],[felid of work]]="it",1,0)</f>
        <v>0</v>
      </c>
      <c r="AP229" s="2"/>
      <c r="AQ229" s="2"/>
      <c r="AR229" s="2"/>
      <c r="AS229" s="2"/>
      <c r="AT229" s="2"/>
      <c r="AU229" s="2"/>
      <c r="AV229" s="8"/>
      <c r="AW229" s="2"/>
      <c r="AX229" s="21">
        <f t="shared" ca="1" si="93"/>
        <v>393097.44951485493</v>
      </c>
      <c r="AY229" s="2"/>
      <c r="AZ229" s="7">
        <f ca="1">IF(Table1[[#This Row],[value of the debts]]&gt;$BA$6,1,0)</f>
        <v>1</v>
      </c>
      <c r="BA229" s="2"/>
      <c r="BB229" s="2"/>
      <c r="BC229" s="8"/>
      <c r="BD229" s="24">
        <f ca="1">Table1[[#This Row],[mortage left]]/Table1[[#This Row],[value of house]]</f>
        <v>0.72929480949823677</v>
      </c>
      <c r="BE229" s="2">
        <f t="shared" ca="1" si="94"/>
        <v>0</v>
      </c>
      <c r="BF229" s="2"/>
      <c r="BG229" s="2"/>
      <c r="BH229" s="7">
        <f ca="1">IF(Table1[[#This Row],[area]]="america",Table1[[#This Row],[income]],0)</f>
        <v>0</v>
      </c>
      <c r="BI229" s="2">
        <f ca="1">IF(Table1[[#This Row],[area]]="anathapur",Table1[[#This Row],[income]],0)</f>
        <v>0</v>
      </c>
      <c r="BJ229" s="2">
        <f ca="1">IF(Table1[[#This Row],[area]]="banglore",Table1[[#This Row],[income]],0)</f>
        <v>0</v>
      </c>
      <c r="BK229" s="2">
        <f ca="1">IF(Table1[[#This Row],[area]]="chennai",Table1[[#This Row],[income]],0)</f>
        <v>0</v>
      </c>
      <c r="BL229" s="2">
        <f ca="1">IF(Table1[[#This Row],[area]]="china",Table1[[#This Row],[income]],0)</f>
        <v>0</v>
      </c>
      <c r="BM229" s="2">
        <f ca="1">IF(Table1[[#This Row],[area]]="eluru",Table1[[#This Row],[income]],0)</f>
        <v>0</v>
      </c>
      <c r="BN229" s="2">
        <f ca="1">IF(Table1[[#This Row],[area]]="hanuman junction",Table1[[#This Row],[income]],0)</f>
        <v>0</v>
      </c>
      <c r="BO229" s="2">
        <f ca="1">IF(Table1[[#This Row],[area]]="hyderabad",Table1[[#This Row],[income]],0)</f>
        <v>0</v>
      </c>
      <c r="BP229" s="2">
        <f ca="1">IF(Table1[[#This Row],[area]]="japan",Table1[[#This Row],[income]],0)</f>
        <v>687153</v>
      </c>
      <c r="BQ229" s="2">
        <f ca="1">IF(Table1[[#This Row],[area]]="srikakulam",Table1[[#This Row],[income]],0)</f>
        <v>0</v>
      </c>
      <c r="BR229" s="2">
        <f ca="1">IF(Table1[[#This Row],[area]]="tirupathi",Table1[[#This Row],[income]],0)</f>
        <v>0</v>
      </c>
      <c r="BS229" s="2">
        <f ca="1">IF(Table1[[#This Row],[area]]="vijayawada",Table1[[#This Row],[income]],0)</f>
        <v>0</v>
      </c>
      <c r="BT229" s="8">
        <f ca="1">IF(Table1[[#This Row],[area]]="vizag",Table1[[#This Row],[income]],0)</f>
        <v>0</v>
      </c>
      <c r="BU229" s="2"/>
      <c r="BV229" s="7">
        <f ca="1">IF(Table1[[#This Row],[felid of work]]="teaching",Table1[[#This Row],[income]],0)</f>
        <v>687153</v>
      </c>
      <c r="BW229" s="2">
        <f ca="1">IF(Table1[[#This Row],[felid of work]]="construction",Table1[[#This Row],[income]],0)</f>
        <v>0</v>
      </c>
      <c r="BX229" s="2">
        <f ca="1">IF(Table1[[#This Row],[felid of work]]="general work",Table1[[#This Row],[income]],0)</f>
        <v>0</v>
      </c>
      <c r="BY229" s="2">
        <f ca="1">IF(Table1[[#This Row],[felid of work]]="health",Table1[[#This Row],[income]],0)</f>
        <v>0</v>
      </c>
      <c r="BZ229" s="2">
        <f ca="1">IF(Table1[[#This Row],[felid of work]]="agriculture",Table1[[#This Row],[income]],0)</f>
        <v>0</v>
      </c>
      <c r="CA229" s="8">
        <f ca="1">IF(Table1[[#This Row],[felid of work]]="it",Table1[[#This Row],[income]],0)</f>
        <v>0</v>
      </c>
      <c r="CB229" s="2"/>
      <c r="CC229" s="7">
        <f t="shared" ca="1" si="95"/>
        <v>1</v>
      </c>
      <c r="CD229" s="8"/>
      <c r="CE229" s="2"/>
      <c r="CF229" s="2">
        <f ca="1">IF(Table1[[#This Row],[net worth]]&gt;CG228,Table1[[#This Row],[age]],0)</f>
        <v>40</v>
      </c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4:98">
      <c r="D230">
        <f t="shared" ca="1" si="79"/>
        <v>2</v>
      </c>
      <c r="E230" t="str">
        <f t="shared" ca="1" si="80"/>
        <v>women</v>
      </c>
      <c r="F230">
        <f t="shared" ca="1" si="81"/>
        <v>30</v>
      </c>
      <c r="G230">
        <f t="shared" ca="1" si="82"/>
        <v>4</v>
      </c>
      <c r="H230" t="str">
        <f t="shared" ca="1" si="83"/>
        <v>it</v>
      </c>
      <c r="I230">
        <f t="shared" ca="1" si="84"/>
        <v>4</v>
      </c>
      <c r="J230" t="str">
        <f t="shared" ca="1" si="85"/>
        <v>techincal</v>
      </c>
      <c r="K230">
        <f t="shared" ca="1" si="86"/>
        <v>2</v>
      </c>
      <c r="L230">
        <f t="shared" ca="1" si="87"/>
        <v>1</v>
      </c>
      <c r="M230">
        <f t="shared" ca="1" si="88"/>
        <v>850698</v>
      </c>
      <c r="N230">
        <f t="shared" ca="1" si="89"/>
        <v>12</v>
      </c>
      <c r="O230" t="str">
        <f t="shared" ca="1" si="90"/>
        <v>japan</v>
      </c>
      <c r="P230">
        <f t="shared" ca="1" si="96"/>
        <v>3402792</v>
      </c>
      <c r="Q230">
        <f t="shared" ca="1" si="91"/>
        <v>1368779.179172202</v>
      </c>
      <c r="R230">
        <f t="shared" ca="1" si="97"/>
        <v>132240.04678852571</v>
      </c>
      <c r="S230">
        <f t="shared" ca="1" si="92"/>
        <v>11977</v>
      </c>
      <c r="T230">
        <f t="shared" ca="1" si="98"/>
        <v>954546.2818608341</v>
      </c>
      <c r="U230">
        <f t="shared" ca="1" si="99"/>
        <v>1154518.8306501047</v>
      </c>
      <c r="V230">
        <f t="shared" ca="1" si="100"/>
        <v>4689550.8774386309</v>
      </c>
      <c r="W230">
        <f t="shared" ca="1" si="101"/>
        <v>1512996.2259607278</v>
      </c>
      <c r="X230">
        <f t="shared" ca="1" si="102"/>
        <v>3176554.6514779031</v>
      </c>
      <c r="Y230" s="2"/>
      <c r="Z230" s="7">
        <f ca="1">IF(Table1[[#This Row],[gender]]="men",1,0)</f>
        <v>0</v>
      </c>
      <c r="AA230" s="2">
        <f ca="1">IF(Table1[[#This Row],[gender]]="women",1,0)</f>
        <v>1</v>
      </c>
      <c r="AB230" s="2"/>
      <c r="AC230" s="2"/>
      <c r="AD230" s="8"/>
      <c r="AF230" s="7">
        <f ca="1">IF(Table1[[#This Row],[felid of work]]= "teaching",1,0)</f>
        <v>0</v>
      </c>
      <c r="AG230" s="2">
        <f ca="1">IF(Table1[[#This Row],[felid of work]]="agriculture",1,0)</f>
        <v>0</v>
      </c>
      <c r="AH230" s="12">
        <f ca="1">IF(Table1[[#This Row],[felid of work]]="general work",1,0)</f>
        <v>0</v>
      </c>
      <c r="AI230" s="12">
        <f ca="1">IF(Table1[[#This Row],[felid of work]]="construction",1,0)</f>
        <v>0</v>
      </c>
      <c r="AJ230" s="2">
        <f ca="1">IF(Table1[[#This Row],[felid of work]]="health",1,0)</f>
        <v>0</v>
      </c>
      <c r="AK230" s="2"/>
      <c r="AL230" s="2"/>
      <c r="AM230" s="2"/>
      <c r="AN230" s="2"/>
      <c r="AO230" s="2">
        <f ca="1">IF(Table1[[#This Row],[felid of work]]="it",1,0)</f>
        <v>1</v>
      </c>
      <c r="AP230" s="2"/>
      <c r="AQ230" s="2"/>
      <c r="AR230" s="2"/>
      <c r="AS230" s="2"/>
      <c r="AT230" s="2"/>
      <c r="AU230" s="2"/>
      <c r="AV230" s="8"/>
      <c r="AW230" s="2"/>
      <c r="AX230" s="21">
        <f t="shared" ca="1" si="93"/>
        <v>132240.04678852571</v>
      </c>
      <c r="AY230" s="2"/>
      <c r="AZ230" s="7">
        <f ca="1">IF(Table1[[#This Row],[value of the debts]]&gt;$BA$6,1,0)</f>
        <v>1</v>
      </c>
      <c r="BA230" s="2"/>
      <c r="BB230" s="2"/>
      <c r="BC230" s="8"/>
      <c r="BD230" s="24">
        <f ca="1">Table1[[#This Row],[mortage left]]/Table1[[#This Row],[value of house]]</f>
        <v>0.40225179181454584</v>
      </c>
      <c r="BE230" s="2">
        <f t="shared" ca="1" si="94"/>
        <v>0</v>
      </c>
      <c r="BF230" s="2"/>
      <c r="BG230" s="2"/>
      <c r="BH230" s="7">
        <f ca="1">IF(Table1[[#This Row],[area]]="america",Table1[[#This Row],[income]],0)</f>
        <v>0</v>
      </c>
      <c r="BI230" s="2">
        <f ca="1">IF(Table1[[#This Row],[area]]="anathapur",Table1[[#This Row],[income]],0)</f>
        <v>0</v>
      </c>
      <c r="BJ230" s="2">
        <f ca="1">IF(Table1[[#This Row],[area]]="banglore",Table1[[#This Row],[income]],0)</f>
        <v>0</v>
      </c>
      <c r="BK230" s="2">
        <f ca="1">IF(Table1[[#This Row],[area]]="chennai",Table1[[#This Row],[income]],0)</f>
        <v>0</v>
      </c>
      <c r="BL230" s="2">
        <f ca="1">IF(Table1[[#This Row],[area]]="china",Table1[[#This Row],[income]],0)</f>
        <v>0</v>
      </c>
      <c r="BM230" s="2">
        <f ca="1">IF(Table1[[#This Row],[area]]="eluru",Table1[[#This Row],[income]],0)</f>
        <v>0</v>
      </c>
      <c r="BN230" s="2">
        <f ca="1">IF(Table1[[#This Row],[area]]="hanuman junction",Table1[[#This Row],[income]],0)</f>
        <v>0</v>
      </c>
      <c r="BO230" s="2">
        <f ca="1">IF(Table1[[#This Row],[area]]="hyderabad",Table1[[#This Row],[income]],0)</f>
        <v>0</v>
      </c>
      <c r="BP230" s="2">
        <f ca="1">IF(Table1[[#This Row],[area]]="japan",Table1[[#This Row],[income]],0)</f>
        <v>850698</v>
      </c>
      <c r="BQ230" s="2">
        <f ca="1">IF(Table1[[#This Row],[area]]="srikakulam",Table1[[#This Row],[income]],0)</f>
        <v>0</v>
      </c>
      <c r="BR230" s="2">
        <f ca="1">IF(Table1[[#This Row],[area]]="tirupathi",Table1[[#This Row],[income]],0)</f>
        <v>0</v>
      </c>
      <c r="BS230" s="2">
        <f ca="1">IF(Table1[[#This Row],[area]]="vijayawada",Table1[[#This Row],[income]],0)</f>
        <v>0</v>
      </c>
      <c r="BT230" s="8">
        <f ca="1">IF(Table1[[#This Row],[area]]="vizag",Table1[[#This Row],[income]],0)</f>
        <v>0</v>
      </c>
      <c r="BU230" s="2"/>
      <c r="BV230" s="7">
        <f ca="1">IF(Table1[[#This Row],[felid of work]]="teaching",Table1[[#This Row],[income]],0)</f>
        <v>0</v>
      </c>
      <c r="BW230" s="2">
        <f ca="1">IF(Table1[[#This Row],[felid of work]]="construction",Table1[[#This Row],[income]],0)</f>
        <v>0</v>
      </c>
      <c r="BX230" s="2">
        <f ca="1">IF(Table1[[#This Row],[felid of work]]="general work",Table1[[#This Row],[income]],0)</f>
        <v>0</v>
      </c>
      <c r="BY230" s="2">
        <f ca="1">IF(Table1[[#This Row],[felid of work]]="health",Table1[[#This Row],[income]],0)</f>
        <v>0</v>
      </c>
      <c r="BZ230" s="2">
        <f ca="1">IF(Table1[[#This Row],[felid of work]]="agriculture",Table1[[#This Row],[income]],0)</f>
        <v>0</v>
      </c>
      <c r="CA230" s="8">
        <f ca="1">IF(Table1[[#This Row],[felid of work]]="it",Table1[[#This Row],[income]],0)</f>
        <v>850698</v>
      </c>
      <c r="CB230" s="2"/>
      <c r="CC230" s="7">
        <f t="shared" ca="1" si="95"/>
        <v>1</v>
      </c>
      <c r="CD230" s="8"/>
      <c r="CE230" s="2"/>
      <c r="CF230" s="2">
        <f ca="1">IF(Table1[[#This Row],[net worth]]&gt;CG229,Table1[[#This Row],[age]],0)</f>
        <v>30</v>
      </c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4:98">
      <c r="D231">
        <f t="shared" ca="1" si="79"/>
        <v>2</v>
      </c>
      <c r="E231" t="str">
        <f t="shared" ca="1" si="80"/>
        <v>women</v>
      </c>
      <c r="F231">
        <f t="shared" ca="1" si="81"/>
        <v>35</v>
      </c>
      <c r="G231">
        <f t="shared" ca="1" si="82"/>
        <v>5</v>
      </c>
      <c r="H231" t="str">
        <f t="shared" ca="1" si="83"/>
        <v>general work</v>
      </c>
      <c r="I231">
        <f t="shared" ca="1" si="84"/>
        <v>1</v>
      </c>
      <c r="J231" t="str">
        <f t="shared" ca="1" si="85"/>
        <v>highschool</v>
      </c>
      <c r="K231">
        <f t="shared" ca="1" si="86"/>
        <v>2</v>
      </c>
      <c r="L231">
        <f t="shared" ca="1" si="87"/>
        <v>1</v>
      </c>
      <c r="M231">
        <f t="shared" ca="1" si="88"/>
        <v>894157</v>
      </c>
      <c r="N231">
        <f t="shared" ca="1" si="89"/>
        <v>14</v>
      </c>
      <c r="O231" t="str">
        <f t="shared" ca="1" si="90"/>
        <v>china</v>
      </c>
      <c r="P231">
        <f t="shared" ca="1" si="96"/>
        <v>2682471</v>
      </c>
      <c r="Q231">
        <f t="shared" ca="1" si="91"/>
        <v>106555.96553176825</v>
      </c>
      <c r="R231">
        <f t="shared" ca="1" si="97"/>
        <v>850655.11671146075</v>
      </c>
      <c r="S231">
        <f t="shared" ca="1" si="92"/>
        <v>730566</v>
      </c>
      <c r="T231">
        <f t="shared" ca="1" si="98"/>
        <v>538087.41865370364</v>
      </c>
      <c r="U231">
        <f t="shared" ca="1" si="99"/>
        <v>952558.65668165125</v>
      </c>
      <c r="V231">
        <f t="shared" ca="1" si="100"/>
        <v>4485684.7733931122</v>
      </c>
      <c r="W231">
        <f t="shared" ca="1" si="101"/>
        <v>1687777.082243229</v>
      </c>
      <c r="X231">
        <f t="shared" ca="1" si="102"/>
        <v>2797907.691149883</v>
      </c>
      <c r="Y231" s="2"/>
      <c r="Z231" s="7">
        <f ca="1">IF(Table1[[#This Row],[gender]]="men",1,0)</f>
        <v>0</v>
      </c>
      <c r="AA231" s="2">
        <f ca="1">IF(Table1[[#This Row],[gender]]="women",1,0)</f>
        <v>1</v>
      </c>
      <c r="AB231" s="2"/>
      <c r="AC231" s="2"/>
      <c r="AD231" s="8"/>
      <c r="AF231" s="7">
        <f ca="1">IF(Table1[[#This Row],[felid of work]]= "teaching",1,0)</f>
        <v>0</v>
      </c>
      <c r="AG231" s="2">
        <f ca="1">IF(Table1[[#This Row],[felid of work]]="agriculture",1,0)</f>
        <v>0</v>
      </c>
      <c r="AH231" s="12">
        <f ca="1">IF(Table1[[#This Row],[felid of work]]="general work",1,0)</f>
        <v>1</v>
      </c>
      <c r="AI231" s="12">
        <f ca="1">IF(Table1[[#This Row],[felid of work]]="construction",1,0)</f>
        <v>0</v>
      </c>
      <c r="AJ231" s="2">
        <f ca="1">IF(Table1[[#This Row],[felid of work]]="health",1,0)</f>
        <v>0</v>
      </c>
      <c r="AK231" s="2"/>
      <c r="AL231" s="2"/>
      <c r="AM231" s="2"/>
      <c r="AN231" s="2"/>
      <c r="AO231" s="2">
        <f ca="1">IF(Table1[[#This Row],[felid of work]]="it",1,0)</f>
        <v>0</v>
      </c>
      <c r="AP231" s="2"/>
      <c r="AQ231" s="2"/>
      <c r="AR231" s="2"/>
      <c r="AS231" s="2"/>
      <c r="AT231" s="2"/>
      <c r="AU231" s="2"/>
      <c r="AV231" s="8"/>
      <c r="AW231" s="2"/>
      <c r="AX231" s="21">
        <f t="shared" ca="1" si="93"/>
        <v>850655.11671146075</v>
      </c>
      <c r="AY231" s="2"/>
      <c r="AZ231" s="7">
        <f ca="1">IF(Table1[[#This Row],[value of the debts]]&gt;$BA$6,1,0)</f>
        <v>1</v>
      </c>
      <c r="BA231" s="2"/>
      <c r="BB231" s="2"/>
      <c r="BC231" s="8"/>
      <c r="BD231" s="24">
        <f ca="1">Table1[[#This Row],[mortage left]]/Table1[[#This Row],[value of house]]</f>
        <v>3.9723063373944489E-2</v>
      </c>
      <c r="BE231" s="2">
        <f t="shared" ca="1" si="94"/>
        <v>1</v>
      </c>
      <c r="BF231" s="2"/>
      <c r="BG231" s="2"/>
      <c r="BH231" s="7">
        <f ca="1">IF(Table1[[#This Row],[area]]="america",Table1[[#This Row],[income]],0)</f>
        <v>0</v>
      </c>
      <c r="BI231" s="2">
        <f ca="1">IF(Table1[[#This Row],[area]]="anathapur",Table1[[#This Row],[income]],0)</f>
        <v>0</v>
      </c>
      <c r="BJ231" s="2">
        <f ca="1">IF(Table1[[#This Row],[area]]="banglore",Table1[[#This Row],[income]],0)</f>
        <v>0</v>
      </c>
      <c r="BK231" s="2">
        <f ca="1">IF(Table1[[#This Row],[area]]="chennai",Table1[[#This Row],[income]],0)</f>
        <v>0</v>
      </c>
      <c r="BL231" s="2">
        <f ca="1">IF(Table1[[#This Row],[area]]="china",Table1[[#This Row],[income]],0)</f>
        <v>894157</v>
      </c>
      <c r="BM231" s="2">
        <f ca="1">IF(Table1[[#This Row],[area]]="eluru",Table1[[#This Row],[income]],0)</f>
        <v>0</v>
      </c>
      <c r="BN231" s="2">
        <f ca="1">IF(Table1[[#This Row],[area]]="hanuman junction",Table1[[#This Row],[income]],0)</f>
        <v>0</v>
      </c>
      <c r="BO231" s="2">
        <f ca="1">IF(Table1[[#This Row],[area]]="hyderabad",Table1[[#This Row],[income]],0)</f>
        <v>0</v>
      </c>
      <c r="BP231" s="2">
        <f ca="1">IF(Table1[[#This Row],[area]]="japan",Table1[[#This Row],[income]],0)</f>
        <v>0</v>
      </c>
      <c r="BQ231" s="2">
        <f ca="1">IF(Table1[[#This Row],[area]]="srikakulam",Table1[[#This Row],[income]],0)</f>
        <v>0</v>
      </c>
      <c r="BR231" s="2">
        <f ca="1">IF(Table1[[#This Row],[area]]="tirupathi",Table1[[#This Row],[income]],0)</f>
        <v>0</v>
      </c>
      <c r="BS231" s="2">
        <f ca="1">IF(Table1[[#This Row],[area]]="vijayawada",Table1[[#This Row],[income]],0)</f>
        <v>0</v>
      </c>
      <c r="BT231" s="8">
        <f ca="1">IF(Table1[[#This Row],[area]]="vizag",Table1[[#This Row],[income]],0)</f>
        <v>0</v>
      </c>
      <c r="BU231" s="2"/>
      <c r="BV231" s="7">
        <f ca="1">IF(Table1[[#This Row],[felid of work]]="teaching",Table1[[#This Row],[income]],0)</f>
        <v>0</v>
      </c>
      <c r="BW231" s="2">
        <f ca="1">IF(Table1[[#This Row],[felid of work]]="construction",Table1[[#This Row],[income]],0)</f>
        <v>0</v>
      </c>
      <c r="BX231" s="2">
        <f ca="1">IF(Table1[[#This Row],[felid of work]]="general work",Table1[[#This Row],[income]],0)</f>
        <v>894157</v>
      </c>
      <c r="BY231" s="2">
        <f ca="1">IF(Table1[[#This Row],[felid of work]]="health",Table1[[#This Row],[income]],0)</f>
        <v>0</v>
      </c>
      <c r="BZ231" s="2">
        <f ca="1">IF(Table1[[#This Row],[felid of work]]="agriculture",Table1[[#This Row],[income]],0)</f>
        <v>0</v>
      </c>
      <c r="CA231" s="8">
        <f ca="1">IF(Table1[[#This Row],[felid of work]]="it",Table1[[#This Row],[income]],0)</f>
        <v>0</v>
      </c>
      <c r="CB231" s="2"/>
      <c r="CC231" s="7">
        <f t="shared" ca="1" si="95"/>
        <v>1</v>
      </c>
      <c r="CD231" s="8"/>
      <c r="CE231" s="2"/>
      <c r="CF231" s="2">
        <f ca="1">IF(Table1[[#This Row],[net worth]]&gt;CG230,Table1[[#This Row],[age]],0)</f>
        <v>35</v>
      </c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4:98">
      <c r="D232">
        <f t="shared" ca="1" si="79"/>
        <v>1</v>
      </c>
      <c r="E232" t="str">
        <f t="shared" ca="1" si="80"/>
        <v>men</v>
      </c>
      <c r="F232">
        <f t="shared" ca="1" si="81"/>
        <v>39</v>
      </c>
      <c r="G232">
        <f t="shared" ca="1" si="82"/>
        <v>1</v>
      </c>
      <c r="H232" t="str">
        <f t="shared" ca="1" si="83"/>
        <v>health</v>
      </c>
      <c r="I232">
        <f t="shared" ca="1" si="84"/>
        <v>1</v>
      </c>
      <c r="J232" t="str">
        <f t="shared" ca="1" si="85"/>
        <v>highschool</v>
      </c>
      <c r="K232">
        <f t="shared" ca="1" si="86"/>
        <v>3</v>
      </c>
      <c r="L232">
        <f t="shared" ca="1" si="87"/>
        <v>2</v>
      </c>
      <c r="M232">
        <f t="shared" ca="1" si="88"/>
        <v>506389</v>
      </c>
      <c r="N232">
        <f t="shared" ca="1" si="89"/>
        <v>2</v>
      </c>
      <c r="O232" t="str">
        <f t="shared" ca="1" si="90"/>
        <v>vijayawada</v>
      </c>
      <c r="P232">
        <f t="shared" ca="1" si="96"/>
        <v>3038334</v>
      </c>
      <c r="Q232">
        <f t="shared" ca="1" si="91"/>
        <v>2942252.5567502547</v>
      </c>
      <c r="R232">
        <f t="shared" ca="1" si="97"/>
        <v>813691.7372044496</v>
      </c>
      <c r="S232">
        <f t="shared" ca="1" si="92"/>
        <v>17193</v>
      </c>
      <c r="T232">
        <f t="shared" ca="1" si="98"/>
        <v>910616.182997367</v>
      </c>
      <c r="U232">
        <f t="shared" ca="1" si="99"/>
        <v>639489.4327378833</v>
      </c>
      <c r="V232">
        <f t="shared" ca="1" si="100"/>
        <v>4491515.1699423334</v>
      </c>
      <c r="W232">
        <f t="shared" ca="1" si="101"/>
        <v>3773137.2939547044</v>
      </c>
      <c r="X232">
        <f t="shared" ca="1" si="102"/>
        <v>718377.87598762894</v>
      </c>
      <c r="Y232" s="2"/>
      <c r="Z232" s="7">
        <f ca="1">IF(Table1[[#This Row],[gender]]="men",1,0)</f>
        <v>1</v>
      </c>
      <c r="AA232" s="2">
        <f ca="1">IF(Table1[[#This Row],[gender]]="women",1,0)</f>
        <v>0</v>
      </c>
      <c r="AB232" s="2"/>
      <c r="AC232" s="2"/>
      <c r="AD232" s="8"/>
      <c r="AF232" s="7">
        <f ca="1">IF(Table1[[#This Row],[felid of work]]= "teaching",1,0)</f>
        <v>0</v>
      </c>
      <c r="AG232" s="2">
        <f ca="1">IF(Table1[[#This Row],[felid of work]]="agriculture",1,0)</f>
        <v>0</v>
      </c>
      <c r="AH232" s="12">
        <f ca="1">IF(Table1[[#This Row],[felid of work]]="general work",1,0)</f>
        <v>0</v>
      </c>
      <c r="AI232" s="12">
        <f ca="1">IF(Table1[[#This Row],[felid of work]]="construction",1,0)</f>
        <v>0</v>
      </c>
      <c r="AJ232" s="2">
        <f ca="1">IF(Table1[[#This Row],[felid of work]]="health",1,0)</f>
        <v>1</v>
      </c>
      <c r="AK232" s="2"/>
      <c r="AL232" s="2"/>
      <c r="AM232" s="2"/>
      <c r="AN232" s="2"/>
      <c r="AO232" s="2">
        <f ca="1">IF(Table1[[#This Row],[felid of work]]="it",1,0)</f>
        <v>0</v>
      </c>
      <c r="AP232" s="2"/>
      <c r="AQ232" s="2"/>
      <c r="AR232" s="2"/>
      <c r="AS232" s="2"/>
      <c r="AT232" s="2"/>
      <c r="AU232" s="2"/>
      <c r="AV232" s="8"/>
      <c r="AW232" s="2"/>
      <c r="AX232" s="21">
        <f t="shared" ca="1" si="93"/>
        <v>406845.8686022248</v>
      </c>
      <c r="AY232" s="2"/>
      <c r="AZ232" s="7">
        <f ca="1">IF(Table1[[#This Row],[value of the debts]]&gt;$BA$6,1,0)</f>
        <v>1</v>
      </c>
      <c r="BA232" s="2"/>
      <c r="BB232" s="2"/>
      <c r="BC232" s="8"/>
      <c r="BD232" s="24">
        <f ca="1">Table1[[#This Row],[mortage left]]/Table1[[#This Row],[value of house]]</f>
        <v>0.96837693181534834</v>
      </c>
      <c r="BE232" s="2">
        <f t="shared" ca="1" si="94"/>
        <v>0</v>
      </c>
      <c r="BF232" s="2"/>
      <c r="BG232" s="2"/>
      <c r="BH232" s="7">
        <f ca="1">IF(Table1[[#This Row],[area]]="america",Table1[[#This Row],[income]],0)</f>
        <v>0</v>
      </c>
      <c r="BI232" s="2">
        <f ca="1">IF(Table1[[#This Row],[area]]="anathapur",Table1[[#This Row],[income]],0)</f>
        <v>0</v>
      </c>
      <c r="BJ232" s="2">
        <f ca="1">IF(Table1[[#This Row],[area]]="banglore",Table1[[#This Row],[income]],0)</f>
        <v>0</v>
      </c>
      <c r="BK232" s="2">
        <f ca="1">IF(Table1[[#This Row],[area]]="chennai",Table1[[#This Row],[income]],0)</f>
        <v>0</v>
      </c>
      <c r="BL232" s="2">
        <f ca="1">IF(Table1[[#This Row],[area]]="china",Table1[[#This Row],[income]],0)</f>
        <v>0</v>
      </c>
      <c r="BM232" s="2">
        <f ca="1">IF(Table1[[#This Row],[area]]="eluru",Table1[[#This Row],[income]],0)</f>
        <v>0</v>
      </c>
      <c r="BN232" s="2">
        <f ca="1">IF(Table1[[#This Row],[area]]="hanuman junction",Table1[[#This Row],[income]],0)</f>
        <v>0</v>
      </c>
      <c r="BO232" s="2">
        <f ca="1">IF(Table1[[#This Row],[area]]="hyderabad",Table1[[#This Row],[income]],0)</f>
        <v>0</v>
      </c>
      <c r="BP232" s="2">
        <f ca="1">IF(Table1[[#This Row],[area]]="japan",Table1[[#This Row],[income]],0)</f>
        <v>0</v>
      </c>
      <c r="BQ232" s="2">
        <f ca="1">IF(Table1[[#This Row],[area]]="srikakulam",Table1[[#This Row],[income]],0)</f>
        <v>0</v>
      </c>
      <c r="BR232" s="2">
        <f ca="1">IF(Table1[[#This Row],[area]]="tirupathi",Table1[[#This Row],[income]],0)</f>
        <v>0</v>
      </c>
      <c r="BS232" s="2">
        <f ca="1">IF(Table1[[#This Row],[area]]="vijayawada",Table1[[#This Row],[income]],0)</f>
        <v>506389</v>
      </c>
      <c r="BT232" s="8">
        <f ca="1">IF(Table1[[#This Row],[area]]="vizag",Table1[[#This Row],[income]],0)</f>
        <v>0</v>
      </c>
      <c r="BU232" s="2"/>
      <c r="BV232" s="7">
        <f ca="1">IF(Table1[[#This Row],[felid of work]]="teaching",Table1[[#This Row],[income]],0)</f>
        <v>0</v>
      </c>
      <c r="BW232" s="2">
        <f ca="1">IF(Table1[[#This Row],[felid of work]]="construction",Table1[[#This Row],[income]],0)</f>
        <v>0</v>
      </c>
      <c r="BX232" s="2">
        <f ca="1">IF(Table1[[#This Row],[felid of work]]="general work",Table1[[#This Row],[income]],0)</f>
        <v>0</v>
      </c>
      <c r="BY232" s="2">
        <f ca="1">IF(Table1[[#This Row],[felid of work]]="health",Table1[[#This Row],[income]],0)</f>
        <v>506389</v>
      </c>
      <c r="BZ232" s="2">
        <f ca="1">IF(Table1[[#This Row],[felid of work]]="agriculture",Table1[[#This Row],[income]],0)</f>
        <v>0</v>
      </c>
      <c r="CA232" s="8">
        <f ca="1">IF(Table1[[#This Row],[felid of work]]="it",Table1[[#This Row],[income]],0)</f>
        <v>0</v>
      </c>
      <c r="CB232" s="2"/>
      <c r="CC232" s="7">
        <f t="shared" ca="1" si="95"/>
        <v>1</v>
      </c>
      <c r="CD232" s="8"/>
      <c r="CE232" s="2"/>
      <c r="CF232" s="2">
        <f ca="1">IF(Table1[[#This Row],[net worth]]&gt;CG231,Table1[[#This Row],[age]],0)</f>
        <v>39</v>
      </c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4:98">
      <c r="D233">
        <f t="shared" ca="1" si="79"/>
        <v>2</v>
      </c>
      <c r="E233" t="str">
        <f t="shared" ca="1" si="80"/>
        <v>women</v>
      </c>
      <c r="F233">
        <f t="shared" ca="1" si="81"/>
        <v>28</v>
      </c>
      <c r="G233">
        <f t="shared" ca="1" si="82"/>
        <v>5</v>
      </c>
      <c r="H233" t="str">
        <f t="shared" ca="1" si="83"/>
        <v>general work</v>
      </c>
      <c r="I233">
        <f t="shared" ca="1" si="84"/>
        <v>2</v>
      </c>
      <c r="J233" t="str">
        <f t="shared" ca="1" si="85"/>
        <v>college</v>
      </c>
      <c r="K233">
        <f t="shared" ca="1" si="86"/>
        <v>2</v>
      </c>
      <c r="L233">
        <f t="shared" ca="1" si="87"/>
        <v>1</v>
      </c>
      <c r="M233">
        <f t="shared" ca="1" si="88"/>
        <v>826804</v>
      </c>
      <c r="N233">
        <f t="shared" ca="1" si="89"/>
        <v>3</v>
      </c>
      <c r="O233" t="str">
        <f t="shared" ca="1" si="90"/>
        <v>hanuman junction</v>
      </c>
      <c r="P233">
        <f t="shared" ca="1" si="96"/>
        <v>4134020</v>
      </c>
      <c r="Q233">
        <f t="shared" ca="1" si="91"/>
        <v>2097221.1337121292</v>
      </c>
      <c r="R233">
        <f t="shared" ca="1" si="97"/>
        <v>723392.9429641054</v>
      </c>
      <c r="S233">
        <f t="shared" ca="1" si="92"/>
        <v>639394</v>
      </c>
      <c r="T233">
        <f t="shared" ca="1" si="98"/>
        <v>782725.45333332696</v>
      </c>
      <c r="U233">
        <f t="shared" ca="1" si="99"/>
        <v>447905.94141820085</v>
      </c>
      <c r="V233">
        <f t="shared" ca="1" si="100"/>
        <v>5305318.8843823057</v>
      </c>
      <c r="W233">
        <f t="shared" ca="1" si="101"/>
        <v>3460008.0766762346</v>
      </c>
      <c r="X233">
        <f t="shared" ca="1" si="102"/>
        <v>1845310.8077060711</v>
      </c>
      <c r="Y233" s="2"/>
      <c r="Z233" s="7">
        <f ca="1">IF(Table1[[#This Row],[gender]]="men",1,0)</f>
        <v>0</v>
      </c>
      <c r="AA233" s="2">
        <f ca="1">IF(Table1[[#This Row],[gender]]="women",1,0)</f>
        <v>1</v>
      </c>
      <c r="AB233" s="2"/>
      <c r="AC233" s="2"/>
      <c r="AD233" s="8"/>
      <c r="AF233" s="7">
        <f ca="1">IF(Table1[[#This Row],[felid of work]]= "teaching",1,0)</f>
        <v>0</v>
      </c>
      <c r="AG233" s="2">
        <f ca="1">IF(Table1[[#This Row],[felid of work]]="agriculture",1,0)</f>
        <v>0</v>
      </c>
      <c r="AH233" s="12">
        <f ca="1">IF(Table1[[#This Row],[felid of work]]="general work",1,0)</f>
        <v>1</v>
      </c>
      <c r="AI233" s="12">
        <f ca="1">IF(Table1[[#This Row],[felid of work]]="construction",1,0)</f>
        <v>0</v>
      </c>
      <c r="AJ233" s="2">
        <f ca="1">IF(Table1[[#This Row],[felid of work]]="health",1,0)</f>
        <v>0</v>
      </c>
      <c r="AK233" s="2"/>
      <c r="AL233" s="2"/>
      <c r="AM233" s="2"/>
      <c r="AN233" s="2"/>
      <c r="AO233" s="2">
        <f ca="1">IF(Table1[[#This Row],[felid of work]]="it",1,0)</f>
        <v>0</v>
      </c>
      <c r="AP233" s="2"/>
      <c r="AQ233" s="2"/>
      <c r="AR233" s="2"/>
      <c r="AS233" s="2"/>
      <c r="AT233" s="2"/>
      <c r="AU233" s="2"/>
      <c r="AV233" s="8"/>
      <c r="AW233" s="2"/>
      <c r="AX233" s="21">
        <f t="shared" ca="1" si="93"/>
        <v>723392.9429641054</v>
      </c>
      <c r="AY233" s="2"/>
      <c r="AZ233" s="7">
        <f ca="1">IF(Table1[[#This Row],[value of the debts]]&gt;$BA$6,1,0)</f>
        <v>1</v>
      </c>
      <c r="BA233" s="2"/>
      <c r="BB233" s="2"/>
      <c r="BC233" s="8"/>
      <c r="BD233" s="24">
        <f ca="1">Table1[[#This Row],[mortage left]]/Table1[[#This Row],[value of house]]</f>
        <v>0.50730793119339757</v>
      </c>
      <c r="BE233" s="2">
        <f t="shared" ca="1" si="94"/>
        <v>0</v>
      </c>
      <c r="BF233" s="2"/>
      <c r="BG233" s="2"/>
      <c r="BH233" s="7">
        <f ca="1">IF(Table1[[#This Row],[area]]="america",Table1[[#This Row],[income]],0)</f>
        <v>0</v>
      </c>
      <c r="BI233" s="2">
        <f ca="1">IF(Table1[[#This Row],[area]]="anathapur",Table1[[#This Row],[income]],0)</f>
        <v>0</v>
      </c>
      <c r="BJ233" s="2">
        <f ca="1">IF(Table1[[#This Row],[area]]="banglore",Table1[[#This Row],[income]],0)</f>
        <v>0</v>
      </c>
      <c r="BK233" s="2">
        <f ca="1">IF(Table1[[#This Row],[area]]="chennai",Table1[[#This Row],[income]],0)</f>
        <v>0</v>
      </c>
      <c r="BL233" s="2">
        <f ca="1">IF(Table1[[#This Row],[area]]="china",Table1[[#This Row],[income]],0)</f>
        <v>0</v>
      </c>
      <c r="BM233" s="2">
        <f ca="1">IF(Table1[[#This Row],[area]]="eluru",Table1[[#This Row],[income]],0)</f>
        <v>0</v>
      </c>
      <c r="BN233" s="2">
        <f ca="1">IF(Table1[[#This Row],[area]]="hanuman junction",Table1[[#This Row],[income]],0)</f>
        <v>826804</v>
      </c>
      <c r="BO233" s="2">
        <f ca="1">IF(Table1[[#This Row],[area]]="hyderabad",Table1[[#This Row],[income]],0)</f>
        <v>0</v>
      </c>
      <c r="BP233" s="2">
        <f ca="1">IF(Table1[[#This Row],[area]]="japan",Table1[[#This Row],[income]],0)</f>
        <v>0</v>
      </c>
      <c r="BQ233" s="2">
        <f ca="1">IF(Table1[[#This Row],[area]]="srikakulam",Table1[[#This Row],[income]],0)</f>
        <v>0</v>
      </c>
      <c r="BR233" s="2">
        <f ca="1">IF(Table1[[#This Row],[area]]="tirupathi",Table1[[#This Row],[income]],0)</f>
        <v>0</v>
      </c>
      <c r="BS233" s="2">
        <f ca="1">IF(Table1[[#This Row],[area]]="vijayawada",Table1[[#This Row],[income]],0)</f>
        <v>0</v>
      </c>
      <c r="BT233" s="8">
        <f ca="1">IF(Table1[[#This Row],[area]]="vizag",Table1[[#This Row],[income]],0)</f>
        <v>0</v>
      </c>
      <c r="BU233" s="2"/>
      <c r="BV233" s="7">
        <f ca="1">IF(Table1[[#This Row],[felid of work]]="teaching",Table1[[#This Row],[income]],0)</f>
        <v>0</v>
      </c>
      <c r="BW233" s="2">
        <f ca="1">IF(Table1[[#This Row],[felid of work]]="construction",Table1[[#This Row],[income]],0)</f>
        <v>0</v>
      </c>
      <c r="BX233" s="2">
        <f ca="1">IF(Table1[[#This Row],[felid of work]]="general work",Table1[[#This Row],[income]],0)</f>
        <v>826804</v>
      </c>
      <c r="BY233" s="2">
        <f ca="1">IF(Table1[[#This Row],[felid of work]]="health",Table1[[#This Row],[income]],0)</f>
        <v>0</v>
      </c>
      <c r="BZ233" s="2">
        <f ca="1">IF(Table1[[#This Row],[felid of work]]="agriculture",Table1[[#This Row],[income]],0)</f>
        <v>0</v>
      </c>
      <c r="CA233" s="8">
        <f ca="1">IF(Table1[[#This Row],[felid of work]]="it",Table1[[#This Row],[income]],0)</f>
        <v>0</v>
      </c>
      <c r="CB233" s="2"/>
      <c r="CC233" s="7">
        <f t="shared" ca="1" si="95"/>
        <v>1</v>
      </c>
      <c r="CD233" s="8"/>
      <c r="CE233" s="2"/>
      <c r="CF233" s="2">
        <f ca="1">IF(Table1[[#This Row],[net worth]]&gt;CG232,Table1[[#This Row],[age]],0)</f>
        <v>28</v>
      </c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4:98">
      <c r="D234">
        <f t="shared" ca="1" si="79"/>
        <v>2</v>
      </c>
      <c r="E234" t="str">
        <f t="shared" ca="1" si="80"/>
        <v>women</v>
      </c>
      <c r="F234">
        <f t="shared" ca="1" si="81"/>
        <v>25</v>
      </c>
      <c r="G234">
        <f t="shared" ca="1" si="82"/>
        <v>5</v>
      </c>
      <c r="H234" t="str">
        <f t="shared" ca="1" si="83"/>
        <v>general work</v>
      </c>
      <c r="I234">
        <f t="shared" ca="1" si="84"/>
        <v>2</v>
      </c>
      <c r="J234" t="str">
        <f t="shared" ca="1" si="85"/>
        <v>college</v>
      </c>
      <c r="K234">
        <f t="shared" ca="1" si="86"/>
        <v>2</v>
      </c>
      <c r="L234">
        <f t="shared" ca="1" si="87"/>
        <v>1</v>
      </c>
      <c r="M234">
        <f t="shared" ca="1" si="88"/>
        <v>850229</v>
      </c>
      <c r="N234">
        <f t="shared" ca="1" si="89"/>
        <v>13</v>
      </c>
      <c r="O234" t="str">
        <f t="shared" ca="1" si="90"/>
        <v>china</v>
      </c>
      <c r="P234">
        <f t="shared" ca="1" si="96"/>
        <v>5101374</v>
      </c>
      <c r="Q234">
        <f t="shared" ca="1" si="91"/>
        <v>4782583.1633669427</v>
      </c>
      <c r="R234">
        <f t="shared" ca="1" si="97"/>
        <v>828866.59170065867</v>
      </c>
      <c r="S234">
        <f t="shared" ca="1" si="92"/>
        <v>174891</v>
      </c>
      <c r="T234">
        <f t="shared" ca="1" si="98"/>
        <v>572589.62564131338</v>
      </c>
      <c r="U234">
        <f t="shared" ca="1" si="99"/>
        <v>238645.2037536265</v>
      </c>
      <c r="V234">
        <f t="shared" ca="1" si="100"/>
        <v>6168885.7954542851</v>
      </c>
      <c r="W234">
        <f t="shared" ca="1" si="101"/>
        <v>5786340.7550676018</v>
      </c>
      <c r="X234">
        <f t="shared" ca="1" si="102"/>
        <v>382545.04038668331</v>
      </c>
      <c r="Y234" s="2"/>
      <c r="Z234" s="7">
        <f ca="1">IF(Table1[[#This Row],[gender]]="men",1,0)</f>
        <v>0</v>
      </c>
      <c r="AA234" s="2">
        <f ca="1">IF(Table1[[#This Row],[gender]]="women",1,0)</f>
        <v>1</v>
      </c>
      <c r="AB234" s="2"/>
      <c r="AC234" s="2"/>
      <c r="AD234" s="8"/>
      <c r="AF234" s="7">
        <f ca="1">IF(Table1[[#This Row],[felid of work]]= "teaching",1,0)</f>
        <v>0</v>
      </c>
      <c r="AG234" s="2">
        <f ca="1">IF(Table1[[#This Row],[felid of work]]="agriculture",1,0)</f>
        <v>0</v>
      </c>
      <c r="AH234" s="12">
        <f ca="1">IF(Table1[[#This Row],[felid of work]]="general work",1,0)</f>
        <v>1</v>
      </c>
      <c r="AI234" s="12">
        <f ca="1">IF(Table1[[#This Row],[felid of work]]="construction",1,0)</f>
        <v>0</v>
      </c>
      <c r="AJ234" s="2">
        <f ca="1">IF(Table1[[#This Row],[felid of work]]="health",1,0)</f>
        <v>0</v>
      </c>
      <c r="AK234" s="2"/>
      <c r="AL234" s="2"/>
      <c r="AM234" s="2"/>
      <c r="AN234" s="2"/>
      <c r="AO234" s="2">
        <f ca="1">IF(Table1[[#This Row],[felid of work]]="it",1,0)</f>
        <v>0</v>
      </c>
      <c r="AP234" s="2"/>
      <c r="AQ234" s="2"/>
      <c r="AR234" s="2"/>
      <c r="AS234" s="2"/>
      <c r="AT234" s="2"/>
      <c r="AU234" s="2"/>
      <c r="AV234" s="8"/>
      <c r="AW234" s="2"/>
      <c r="AX234" s="21">
        <f t="shared" ca="1" si="93"/>
        <v>828866.59170065867</v>
      </c>
      <c r="AY234" s="2"/>
      <c r="AZ234" s="7">
        <f ca="1">IF(Table1[[#This Row],[value of the debts]]&gt;$BA$6,1,0)</f>
        <v>1</v>
      </c>
      <c r="BA234" s="2"/>
      <c r="BB234" s="2"/>
      <c r="BC234" s="8"/>
      <c r="BD234" s="24">
        <f ca="1">Table1[[#This Row],[mortage left]]/Table1[[#This Row],[value of house]]</f>
        <v>0.93750882867379315</v>
      </c>
      <c r="BE234" s="2">
        <f t="shared" ca="1" si="94"/>
        <v>0</v>
      </c>
      <c r="BF234" s="2"/>
      <c r="BG234" s="2"/>
      <c r="BH234" s="7">
        <f ca="1">IF(Table1[[#This Row],[area]]="america",Table1[[#This Row],[income]],0)</f>
        <v>0</v>
      </c>
      <c r="BI234" s="2">
        <f ca="1">IF(Table1[[#This Row],[area]]="anathapur",Table1[[#This Row],[income]],0)</f>
        <v>0</v>
      </c>
      <c r="BJ234" s="2">
        <f ca="1">IF(Table1[[#This Row],[area]]="banglore",Table1[[#This Row],[income]],0)</f>
        <v>0</v>
      </c>
      <c r="BK234" s="2">
        <f ca="1">IF(Table1[[#This Row],[area]]="chennai",Table1[[#This Row],[income]],0)</f>
        <v>0</v>
      </c>
      <c r="BL234" s="2">
        <f ca="1">IF(Table1[[#This Row],[area]]="china",Table1[[#This Row],[income]],0)</f>
        <v>850229</v>
      </c>
      <c r="BM234" s="2">
        <f ca="1">IF(Table1[[#This Row],[area]]="eluru",Table1[[#This Row],[income]],0)</f>
        <v>0</v>
      </c>
      <c r="BN234" s="2">
        <f ca="1">IF(Table1[[#This Row],[area]]="hanuman junction",Table1[[#This Row],[income]],0)</f>
        <v>0</v>
      </c>
      <c r="BO234" s="2">
        <f ca="1">IF(Table1[[#This Row],[area]]="hyderabad",Table1[[#This Row],[income]],0)</f>
        <v>0</v>
      </c>
      <c r="BP234" s="2">
        <f ca="1">IF(Table1[[#This Row],[area]]="japan",Table1[[#This Row],[income]],0)</f>
        <v>0</v>
      </c>
      <c r="BQ234" s="2">
        <f ca="1">IF(Table1[[#This Row],[area]]="srikakulam",Table1[[#This Row],[income]],0)</f>
        <v>0</v>
      </c>
      <c r="BR234" s="2">
        <f ca="1">IF(Table1[[#This Row],[area]]="tirupathi",Table1[[#This Row],[income]],0)</f>
        <v>0</v>
      </c>
      <c r="BS234" s="2">
        <f ca="1">IF(Table1[[#This Row],[area]]="vijayawada",Table1[[#This Row],[income]],0)</f>
        <v>0</v>
      </c>
      <c r="BT234" s="8">
        <f ca="1">IF(Table1[[#This Row],[area]]="vizag",Table1[[#This Row],[income]],0)</f>
        <v>0</v>
      </c>
      <c r="BU234" s="2"/>
      <c r="BV234" s="7">
        <f ca="1">IF(Table1[[#This Row],[felid of work]]="teaching",Table1[[#This Row],[income]],0)</f>
        <v>0</v>
      </c>
      <c r="BW234" s="2">
        <f ca="1">IF(Table1[[#This Row],[felid of work]]="construction",Table1[[#This Row],[income]],0)</f>
        <v>0</v>
      </c>
      <c r="BX234" s="2">
        <f ca="1">IF(Table1[[#This Row],[felid of work]]="general work",Table1[[#This Row],[income]],0)</f>
        <v>850229</v>
      </c>
      <c r="BY234" s="2">
        <f ca="1">IF(Table1[[#This Row],[felid of work]]="health",Table1[[#This Row],[income]],0)</f>
        <v>0</v>
      </c>
      <c r="BZ234" s="2">
        <f ca="1">IF(Table1[[#This Row],[felid of work]]="agriculture",Table1[[#This Row],[income]],0)</f>
        <v>0</v>
      </c>
      <c r="CA234" s="8">
        <f ca="1">IF(Table1[[#This Row],[felid of work]]="it",Table1[[#This Row],[income]],0)</f>
        <v>0</v>
      </c>
      <c r="CB234" s="2"/>
      <c r="CC234" s="7">
        <f t="shared" ca="1" si="95"/>
        <v>1</v>
      </c>
      <c r="CD234" s="8"/>
      <c r="CE234" s="2"/>
      <c r="CF234" s="2">
        <f ca="1">IF(Table1[[#This Row],[net worth]]&gt;CG233,Table1[[#This Row],[age]],0)</f>
        <v>25</v>
      </c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4:98">
      <c r="D235">
        <f t="shared" ca="1" si="79"/>
        <v>2</v>
      </c>
      <c r="E235" t="str">
        <f t="shared" ca="1" si="80"/>
        <v>women</v>
      </c>
      <c r="F235">
        <f t="shared" ca="1" si="81"/>
        <v>41</v>
      </c>
      <c r="G235">
        <f t="shared" ca="1" si="82"/>
        <v>3</v>
      </c>
      <c r="H235" t="str">
        <f t="shared" ca="1" si="83"/>
        <v>teaching</v>
      </c>
      <c r="I235">
        <f t="shared" ca="1" si="84"/>
        <v>1</v>
      </c>
      <c r="J235" t="str">
        <f t="shared" ca="1" si="85"/>
        <v>highschool</v>
      </c>
      <c r="K235">
        <f t="shared" ca="1" si="86"/>
        <v>4</v>
      </c>
      <c r="L235">
        <f t="shared" ca="1" si="87"/>
        <v>1</v>
      </c>
      <c r="M235">
        <f t="shared" ca="1" si="88"/>
        <v>907044</v>
      </c>
      <c r="N235">
        <f t="shared" ca="1" si="89"/>
        <v>4</v>
      </c>
      <c r="O235" t="str">
        <f t="shared" ca="1" si="90"/>
        <v>vizag</v>
      </c>
      <c r="P235">
        <f t="shared" ca="1" si="96"/>
        <v>4535220</v>
      </c>
      <c r="Q235">
        <f t="shared" ca="1" si="91"/>
        <v>3946851.9470168115</v>
      </c>
      <c r="R235">
        <f t="shared" ca="1" si="97"/>
        <v>406076.02045783965</v>
      </c>
      <c r="S235">
        <f t="shared" ca="1" si="92"/>
        <v>377441</v>
      </c>
      <c r="T235">
        <f t="shared" ca="1" si="98"/>
        <v>1290967.5972587275</v>
      </c>
      <c r="U235">
        <f t="shared" ca="1" si="99"/>
        <v>1149939.2215603285</v>
      </c>
      <c r="V235">
        <f t="shared" ca="1" si="100"/>
        <v>6091235.2420181679</v>
      </c>
      <c r="W235">
        <f t="shared" ca="1" si="101"/>
        <v>4730368.9674746515</v>
      </c>
      <c r="X235">
        <f t="shared" ca="1" si="102"/>
        <v>1360866.2745435163</v>
      </c>
      <c r="Y235" s="2"/>
      <c r="Z235" s="7">
        <f ca="1">IF(Table1[[#This Row],[gender]]="men",1,0)</f>
        <v>0</v>
      </c>
      <c r="AA235" s="2">
        <f ca="1">IF(Table1[[#This Row],[gender]]="women",1,0)</f>
        <v>1</v>
      </c>
      <c r="AB235" s="2"/>
      <c r="AC235" s="2"/>
      <c r="AD235" s="8"/>
      <c r="AF235" s="7">
        <f ca="1">IF(Table1[[#This Row],[felid of work]]= "teaching",1,0)</f>
        <v>1</v>
      </c>
      <c r="AG235" s="2">
        <f ca="1">IF(Table1[[#This Row],[felid of work]]="agriculture",1,0)</f>
        <v>0</v>
      </c>
      <c r="AH235" s="12">
        <f ca="1">IF(Table1[[#This Row],[felid of work]]="general work",1,0)</f>
        <v>0</v>
      </c>
      <c r="AI235" s="12">
        <f ca="1">IF(Table1[[#This Row],[felid of work]]="construction",1,0)</f>
        <v>0</v>
      </c>
      <c r="AJ235" s="2">
        <f ca="1">IF(Table1[[#This Row],[felid of work]]="health",1,0)</f>
        <v>0</v>
      </c>
      <c r="AK235" s="2"/>
      <c r="AL235" s="2"/>
      <c r="AM235" s="2"/>
      <c r="AN235" s="2"/>
      <c r="AO235" s="2">
        <f ca="1">IF(Table1[[#This Row],[felid of work]]="it",1,0)</f>
        <v>0</v>
      </c>
      <c r="AP235" s="2"/>
      <c r="AQ235" s="2"/>
      <c r="AR235" s="2"/>
      <c r="AS235" s="2"/>
      <c r="AT235" s="2"/>
      <c r="AU235" s="2"/>
      <c r="AV235" s="8"/>
      <c r="AW235" s="2"/>
      <c r="AX235" s="21">
        <f t="shared" ca="1" si="93"/>
        <v>406076.02045783965</v>
      </c>
      <c r="AY235" s="2"/>
      <c r="AZ235" s="7">
        <f ca="1">IF(Table1[[#This Row],[value of the debts]]&gt;$BA$6,1,0)</f>
        <v>1</v>
      </c>
      <c r="BA235" s="2"/>
      <c r="BB235" s="2"/>
      <c r="BC235" s="8"/>
      <c r="BD235" s="24">
        <f ca="1">Table1[[#This Row],[mortage left]]/Table1[[#This Row],[value of house]]</f>
        <v>0.87026692134379624</v>
      </c>
      <c r="BE235" s="2">
        <f t="shared" ca="1" si="94"/>
        <v>0</v>
      </c>
      <c r="BF235" s="2"/>
      <c r="BG235" s="2"/>
      <c r="BH235" s="7">
        <f ca="1">IF(Table1[[#This Row],[area]]="america",Table1[[#This Row],[income]],0)</f>
        <v>0</v>
      </c>
      <c r="BI235" s="2">
        <f ca="1">IF(Table1[[#This Row],[area]]="anathapur",Table1[[#This Row],[income]],0)</f>
        <v>0</v>
      </c>
      <c r="BJ235" s="2">
        <f ca="1">IF(Table1[[#This Row],[area]]="banglore",Table1[[#This Row],[income]],0)</f>
        <v>0</v>
      </c>
      <c r="BK235" s="2">
        <f ca="1">IF(Table1[[#This Row],[area]]="chennai",Table1[[#This Row],[income]],0)</f>
        <v>0</v>
      </c>
      <c r="BL235" s="2">
        <f ca="1">IF(Table1[[#This Row],[area]]="china",Table1[[#This Row],[income]],0)</f>
        <v>0</v>
      </c>
      <c r="BM235" s="2">
        <f ca="1">IF(Table1[[#This Row],[area]]="eluru",Table1[[#This Row],[income]],0)</f>
        <v>0</v>
      </c>
      <c r="BN235" s="2">
        <f ca="1">IF(Table1[[#This Row],[area]]="hanuman junction",Table1[[#This Row],[income]],0)</f>
        <v>0</v>
      </c>
      <c r="BO235" s="2">
        <f ca="1">IF(Table1[[#This Row],[area]]="hyderabad",Table1[[#This Row],[income]],0)</f>
        <v>0</v>
      </c>
      <c r="BP235" s="2">
        <f ca="1">IF(Table1[[#This Row],[area]]="japan",Table1[[#This Row],[income]],0)</f>
        <v>0</v>
      </c>
      <c r="BQ235" s="2">
        <f ca="1">IF(Table1[[#This Row],[area]]="srikakulam",Table1[[#This Row],[income]],0)</f>
        <v>0</v>
      </c>
      <c r="BR235" s="2">
        <f ca="1">IF(Table1[[#This Row],[area]]="tirupathi",Table1[[#This Row],[income]],0)</f>
        <v>0</v>
      </c>
      <c r="BS235" s="2">
        <f ca="1">IF(Table1[[#This Row],[area]]="vijayawada",Table1[[#This Row],[income]],0)</f>
        <v>0</v>
      </c>
      <c r="BT235" s="8">
        <f ca="1">IF(Table1[[#This Row],[area]]="vizag",Table1[[#This Row],[income]],0)</f>
        <v>907044</v>
      </c>
      <c r="BU235" s="2"/>
      <c r="BV235" s="7">
        <f ca="1">IF(Table1[[#This Row],[felid of work]]="teaching",Table1[[#This Row],[income]],0)</f>
        <v>907044</v>
      </c>
      <c r="BW235" s="2">
        <f ca="1">IF(Table1[[#This Row],[felid of work]]="construction",Table1[[#This Row],[income]],0)</f>
        <v>0</v>
      </c>
      <c r="BX235" s="2">
        <f ca="1">IF(Table1[[#This Row],[felid of work]]="general work",Table1[[#This Row],[income]],0)</f>
        <v>0</v>
      </c>
      <c r="BY235" s="2">
        <f ca="1">IF(Table1[[#This Row],[felid of work]]="health",Table1[[#This Row],[income]],0)</f>
        <v>0</v>
      </c>
      <c r="BZ235" s="2">
        <f ca="1">IF(Table1[[#This Row],[felid of work]]="agriculture",Table1[[#This Row],[income]],0)</f>
        <v>0</v>
      </c>
      <c r="CA235" s="8">
        <f ca="1">IF(Table1[[#This Row],[felid of work]]="it",Table1[[#This Row],[income]],0)</f>
        <v>0</v>
      </c>
      <c r="CB235" s="2"/>
      <c r="CC235" s="7">
        <f t="shared" ca="1" si="95"/>
        <v>1</v>
      </c>
      <c r="CD235" s="8"/>
      <c r="CE235" s="2"/>
      <c r="CF235" s="2">
        <f ca="1">IF(Table1[[#This Row],[net worth]]&gt;CG234,Table1[[#This Row],[age]],0)</f>
        <v>41</v>
      </c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4:98">
      <c r="D236">
        <f t="shared" ca="1" si="79"/>
        <v>2</v>
      </c>
      <c r="E236" t="str">
        <f t="shared" ca="1" si="80"/>
        <v>women</v>
      </c>
      <c r="F236">
        <f t="shared" ca="1" si="81"/>
        <v>34</v>
      </c>
      <c r="G236">
        <f t="shared" ca="1" si="82"/>
        <v>2</v>
      </c>
      <c r="H236" t="str">
        <f t="shared" ca="1" si="83"/>
        <v>construction</v>
      </c>
      <c r="I236">
        <f t="shared" ca="1" si="84"/>
        <v>3</v>
      </c>
      <c r="J236" t="str">
        <f t="shared" ca="1" si="85"/>
        <v>university</v>
      </c>
      <c r="K236">
        <f t="shared" ca="1" si="86"/>
        <v>4</v>
      </c>
      <c r="L236">
        <f t="shared" ca="1" si="87"/>
        <v>2</v>
      </c>
      <c r="M236">
        <f t="shared" ca="1" si="88"/>
        <v>327747</v>
      </c>
      <c r="N236">
        <f t="shared" ca="1" si="89"/>
        <v>11</v>
      </c>
      <c r="O236" t="str">
        <f t="shared" ca="1" si="90"/>
        <v>america</v>
      </c>
      <c r="P236">
        <f t="shared" ca="1" si="96"/>
        <v>1310988</v>
      </c>
      <c r="Q236">
        <f t="shared" ca="1" si="91"/>
        <v>585305.36256930826</v>
      </c>
      <c r="R236">
        <f t="shared" ca="1" si="97"/>
        <v>104443.9890618822</v>
      </c>
      <c r="S236">
        <f t="shared" ca="1" si="92"/>
        <v>70897</v>
      </c>
      <c r="T236">
        <f t="shared" ca="1" si="98"/>
        <v>353528.56640427612</v>
      </c>
      <c r="U236">
        <f t="shared" ca="1" si="99"/>
        <v>292035.19967521005</v>
      </c>
      <c r="V236">
        <f t="shared" ca="1" si="100"/>
        <v>1707467.1887370923</v>
      </c>
      <c r="W236">
        <f t="shared" ca="1" si="101"/>
        <v>760646.35163119039</v>
      </c>
      <c r="X236">
        <f t="shared" ca="1" si="102"/>
        <v>946820.83710590191</v>
      </c>
      <c r="Y236" s="2"/>
      <c r="Z236" s="7">
        <f ca="1">IF(Table1[[#This Row],[gender]]="men",1,0)</f>
        <v>0</v>
      </c>
      <c r="AA236" s="2">
        <f ca="1">IF(Table1[[#This Row],[gender]]="women",1,0)</f>
        <v>1</v>
      </c>
      <c r="AB236" s="2"/>
      <c r="AC236" s="2"/>
      <c r="AD236" s="8"/>
      <c r="AF236" s="7">
        <f ca="1">IF(Table1[[#This Row],[felid of work]]= "teaching",1,0)</f>
        <v>0</v>
      </c>
      <c r="AG236" s="2">
        <f ca="1">IF(Table1[[#This Row],[felid of work]]="agriculture",1,0)</f>
        <v>0</v>
      </c>
      <c r="AH236" s="12">
        <f ca="1">IF(Table1[[#This Row],[felid of work]]="general work",1,0)</f>
        <v>0</v>
      </c>
      <c r="AI236" s="12">
        <f ca="1">IF(Table1[[#This Row],[felid of work]]="construction",1,0)</f>
        <v>1</v>
      </c>
      <c r="AJ236" s="2">
        <f ca="1">IF(Table1[[#This Row],[felid of work]]="health",1,0)</f>
        <v>0</v>
      </c>
      <c r="AK236" s="2"/>
      <c r="AL236" s="2"/>
      <c r="AM236" s="2"/>
      <c r="AN236" s="2"/>
      <c r="AO236" s="2">
        <f ca="1">IF(Table1[[#This Row],[felid of work]]="it",1,0)</f>
        <v>0</v>
      </c>
      <c r="AP236" s="2"/>
      <c r="AQ236" s="2"/>
      <c r="AR236" s="2"/>
      <c r="AS236" s="2"/>
      <c r="AT236" s="2"/>
      <c r="AU236" s="2"/>
      <c r="AV236" s="8"/>
      <c r="AW236" s="2"/>
      <c r="AX236" s="21">
        <f t="shared" ca="1" si="93"/>
        <v>52221.994530941098</v>
      </c>
      <c r="AY236" s="2"/>
      <c r="AZ236" s="7">
        <f ca="1">IF(Table1[[#This Row],[value of the debts]]&gt;$BA$6,1,0)</f>
        <v>1</v>
      </c>
      <c r="BA236" s="2"/>
      <c r="BB236" s="2"/>
      <c r="BC236" s="8"/>
      <c r="BD236" s="24">
        <f ca="1">Table1[[#This Row],[mortage left]]/Table1[[#This Row],[value of house]]</f>
        <v>0.44646126628871374</v>
      </c>
      <c r="BE236" s="2">
        <f t="shared" ca="1" si="94"/>
        <v>0</v>
      </c>
      <c r="BF236" s="2"/>
      <c r="BG236" s="2"/>
      <c r="BH236" s="7">
        <f ca="1">IF(Table1[[#This Row],[area]]="america",Table1[[#This Row],[income]],0)</f>
        <v>327747</v>
      </c>
      <c r="BI236" s="2">
        <f ca="1">IF(Table1[[#This Row],[area]]="anathapur",Table1[[#This Row],[income]],0)</f>
        <v>0</v>
      </c>
      <c r="BJ236" s="2">
        <f ca="1">IF(Table1[[#This Row],[area]]="banglore",Table1[[#This Row],[income]],0)</f>
        <v>0</v>
      </c>
      <c r="BK236" s="2">
        <f ca="1">IF(Table1[[#This Row],[area]]="chennai",Table1[[#This Row],[income]],0)</f>
        <v>0</v>
      </c>
      <c r="BL236" s="2">
        <f ca="1">IF(Table1[[#This Row],[area]]="china",Table1[[#This Row],[income]],0)</f>
        <v>0</v>
      </c>
      <c r="BM236" s="2">
        <f ca="1">IF(Table1[[#This Row],[area]]="eluru",Table1[[#This Row],[income]],0)</f>
        <v>0</v>
      </c>
      <c r="BN236" s="2">
        <f ca="1">IF(Table1[[#This Row],[area]]="hanuman junction",Table1[[#This Row],[income]],0)</f>
        <v>0</v>
      </c>
      <c r="BO236" s="2">
        <f ca="1">IF(Table1[[#This Row],[area]]="hyderabad",Table1[[#This Row],[income]],0)</f>
        <v>0</v>
      </c>
      <c r="BP236" s="2">
        <f ca="1">IF(Table1[[#This Row],[area]]="japan",Table1[[#This Row],[income]],0)</f>
        <v>0</v>
      </c>
      <c r="BQ236" s="2">
        <f ca="1">IF(Table1[[#This Row],[area]]="srikakulam",Table1[[#This Row],[income]],0)</f>
        <v>0</v>
      </c>
      <c r="BR236" s="2">
        <f ca="1">IF(Table1[[#This Row],[area]]="tirupathi",Table1[[#This Row],[income]],0)</f>
        <v>0</v>
      </c>
      <c r="BS236" s="2">
        <f ca="1">IF(Table1[[#This Row],[area]]="vijayawada",Table1[[#This Row],[income]],0)</f>
        <v>0</v>
      </c>
      <c r="BT236" s="8">
        <f ca="1">IF(Table1[[#This Row],[area]]="vizag",Table1[[#This Row],[income]],0)</f>
        <v>0</v>
      </c>
      <c r="BU236" s="2"/>
      <c r="BV236" s="7">
        <f ca="1">IF(Table1[[#This Row],[felid of work]]="teaching",Table1[[#This Row],[income]],0)</f>
        <v>0</v>
      </c>
      <c r="BW236" s="2">
        <f ca="1">IF(Table1[[#This Row],[felid of work]]="construction",Table1[[#This Row],[income]],0)</f>
        <v>327747</v>
      </c>
      <c r="BX236" s="2">
        <f ca="1">IF(Table1[[#This Row],[felid of work]]="general work",Table1[[#This Row],[income]],0)</f>
        <v>0</v>
      </c>
      <c r="BY236" s="2">
        <f ca="1">IF(Table1[[#This Row],[felid of work]]="health",Table1[[#This Row],[income]],0)</f>
        <v>0</v>
      </c>
      <c r="BZ236" s="2">
        <f ca="1">IF(Table1[[#This Row],[felid of work]]="agriculture",Table1[[#This Row],[income]],0)</f>
        <v>0</v>
      </c>
      <c r="CA236" s="8">
        <f ca="1">IF(Table1[[#This Row],[felid of work]]="it",Table1[[#This Row],[income]],0)</f>
        <v>0</v>
      </c>
      <c r="CB236" s="2"/>
      <c r="CC236" s="7">
        <f t="shared" ca="1" si="95"/>
        <v>1</v>
      </c>
      <c r="CD236" s="8"/>
      <c r="CE236" s="2"/>
      <c r="CF236" s="2">
        <f ca="1">IF(Table1[[#This Row],[net worth]]&gt;CG235,Table1[[#This Row],[age]],0)</f>
        <v>34</v>
      </c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4:98">
      <c r="D237">
        <f t="shared" ca="1" si="79"/>
        <v>2</v>
      </c>
      <c r="E237" t="str">
        <f t="shared" ca="1" si="80"/>
        <v>women</v>
      </c>
      <c r="F237">
        <f t="shared" ca="1" si="81"/>
        <v>34</v>
      </c>
      <c r="G237">
        <f t="shared" ca="1" si="82"/>
        <v>2</v>
      </c>
      <c r="H237" t="str">
        <f t="shared" ca="1" si="83"/>
        <v>construction</v>
      </c>
      <c r="I237">
        <f t="shared" ca="1" si="84"/>
        <v>1</v>
      </c>
      <c r="J237" t="str">
        <f t="shared" ca="1" si="85"/>
        <v>highschool</v>
      </c>
      <c r="K237">
        <f t="shared" ca="1" si="86"/>
        <v>3</v>
      </c>
      <c r="L237">
        <f t="shared" ca="1" si="87"/>
        <v>1</v>
      </c>
      <c r="M237">
        <f t="shared" ca="1" si="88"/>
        <v>930378</v>
      </c>
      <c r="N237">
        <f t="shared" ca="1" si="89"/>
        <v>13</v>
      </c>
      <c r="O237" t="str">
        <f t="shared" ca="1" si="90"/>
        <v>china</v>
      </c>
      <c r="P237">
        <f t="shared" ca="1" si="96"/>
        <v>5582268</v>
      </c>
      <c r="Q237">
        <f t="shared" ca="1" si="91"/>
        <v>4941910.0508199856</v>
      </c>
      <c r="R237">
        <f t="shared" ca="1" si="97"/>
        <v>861902.78203459515</v>
      </c>
      <c r="S237">
        <f t="shared" ca="1" si="92"/>
        <v>336627</v>
      </c>
      <c r="T237">
        <f t="shared" ca="1" si="98"/>
        <v>1648420.7895408471</v>
      </c>
      <c r="U237">
        <f t="shared" ca="1" si="99"/>
        <v>851943.23480013735</v>
      </c>
      <c r="V237">
        <f t="shared" ca="1" si="100"/>
        <v>7296114.0168347331</v>
      </c>
      <c r="W237">
        <f t="shared" ca="1" si="101"/>
        <v>6140439.8328545811</v>
      </c>
      <c r="X237">
        <f t="shared" ca="1" si="102"/>
        <v>1155674.183980152</v>
      </c>
      <c r="Y237" s="2"/>
      <c r="Z237" s="7">
        <f ca="1">IF(Table1[[#This Row],[gender]]="men",1,0)</f>
        <v>0</v>
      </c>
      <c r="AA237" s="2">
        <f ca="1">IF(Table1[[#This Row],[gender]]="women",1,0)</f>
        <v>1</v>
      </c>
      <c r="AB237" s="2"/>
      <c r="AC237" s="2"/>
      <c r="AD237" s="8"/>
      <c r="AF237" s="7">
        <f ca="1">IF(Table1[[#This Row],[felid of work]]= "teaching",1,0)</f>
        <v>0</v>
      </c>
      <c r="AG237" s="2">
        <f ca="1">IF(Table1[[#This Row],[felid of work]]="agriculture",1,0)</f>
        <v>0</v>
      </c>
      <c r="AH237" s="12">
        <f ca="1">IF(Table1[[#This Row],[felid of work]]="general work",1,0)</f>
        <v>0</v>
      </c>
      <c r="AI237" s="12">
        <f ca="1">IF(Table1[[#This Row],[felid of work]]="construction",1,0)</f>
        <v>1</v>
      </c>
      <c r="AJ237" s="2">
        <f ca="1">IF(Table1[[#This Row],[felid of work]]="health",1,0)</f>
        <v>0</v>
      </c>
      <c r="AK237" s="2"/>
      <c r="AL237" s="2"/>
      <c r="AM237" s="2"/>
      <c r="AN237" s="2"/>
      <c r="AO237" s="2">
        <f ca="1">IF(Table1[[#This Row],[felid of work]]="it",1,0)</f>
        <v>0</v>
      </c>
      <c r="AP237" s="2"/>
      <c r="AQ237" s="2"/>
      <c r="AR237" s="2"/>
      <c r="AS237" s="2"/>
      <c r="AT237" s="2"/>
      <c r="AU237" s="2"/>
      <c r="AV237" s="8"/>
      <c r="AW237" s="2"/>
      <c r="AX237" s="21">
        <f t="shared" ca="1" si="93"/>
        <v>861902.78203459515</v>
      </c>
      <c r="AY237" s="2"/>
      <c r="AZ237" s="7">
        <f ca="1">IF(Table1[[#This Row],[value of the debts]]&gt;$BA$6,1,0)</f>
        <v>1</v>
      </c>
      <c r="BA237" s="2"/>
      <c r="BB237" s="2"/>
      <c r="BC237" s="8"/>
      <c r="BD237" s="24">
        <f ca="1">Table1[[#This Row],[mortage left]]/Table1[[#This Row],[value of house]]</f>
        <v>0.88528713612818044</v>
      </c>
      <c r="BE237" s="2">
        <f t="shared" ca="1" si="94"/>
        <v>0</v>
      </c>
      <c r="BF237" s="2"/>
      <c r="BG237" s="2"/>
      <c r="BH237" s="7">
        <f ca="1">IF(Table1[[#This Row],[area]]="america",Table1[[#This Row],[income]],0)</f>
        <v>0</v>
      </c>
      <c r="BI237" s="2">
        <f ca="1">IF(Table1[[#This Row],[area]]="anathapur",Table1[[#This Row],[income]],0)</f>
        <v>0</v>
      </c>
      <c r="BJ237" s="2">
        <f ca="1">IF(Table1[[#This Row],[area]]="banglore",Table1[[#This Row],[income]],0)</f>
        <v>0</v>
      </c>
      <c r="BK237" s="2">
        <f ca="1">IF(Table1[[#This Row],[area]]="chennai",Table1[[#This Row],[income]],0)</f>
        <v>0</v>
      </c>
      <c r="BL237" s="2">
        <f ca="1">IF(Table1[[#This Row],[area]]="china",Table1[[#This Row],[income]],0)</f>
        <v>930378</v>
      </c>
      <c r="BM237" s="2">
        <f ca="1">IF(Table1[[#This Row],[area]]="eluru",Table1[[#This Row],[income]],0)</f>
        <v>0</v>
      </c>
      <c r="BN237" s="2">
        <f ca="1">IF(Table1[[#This Row],[area]]="hanuman junction",Table1[[#This Row],[income]],0)</f>
        <v>0</v>
      </c>
      <c r="BO237" s="2">
        <f ca="1">IF(Table1[[#This Row],[area]]="hyderabad",Table1[[#This Row],[income]],0)</f>
        <v>0</v>
      </c>
      <c r="BP237" s="2">
        <f ca="1">IF(Table1[[#This Row],[area]]="japan",Table1[[#This Row],[income]],0)</f>
        <v>0</v>
      </c>
      <c r="BQ237" s="2">
        <f ca="1">IF(Table1[[#This Row],[area]]="srikakulam",Table1[[#This Row],[income]],0)</f>
        <v>0</v>
      </c>
      <c r="BR237" s="2">
        <f ca="1">IF(Table1[[#This Row],[area]]="tirupathi",Table1[[#This Row],[income]],0)</f>
        <v>0</v>
      </c>
      <c r="BS237" s="2">
        <f ca="1">IF(Table1[[#This Row],[area]]="vijayawada",Table1[[#This Row],[income]],0)</f>
        <v>0</v>
      </c>
      <c r="BT237" s="8">
        <f ca="1">IF(Table1[[#This Row],[area]]="vizag",Table1[[#This Row],[income]],0)</f>
        <v>0</v>
      </c>
      <c r="BU237" s="2"/>
      <c r="BV237" s="7">
        <f ca="1">IF(Table1[[#This Row],[felid of work]]="teaching",Table1[[#This Row],[income]],0)</f>
        <v>0</v>
      </c>
      <c r="BW237" s="2">
        <f ca="1">IF(Table1[[#This Row],[felid of work]]="construction",Table1[[#This Row],[income]],0)</f>
        <v>930378</v>
      </c>
      <c r="BX237" s="2">
        <f ca="1">IF(Table1[[#This Row],[felid of work]]="general work",Table1[[#This Row],[income]],0)</f>
        <v>0</v>
      </c>
      <c r="BY237" s="2">
        <f ca="1">IF(Table1[[#This Row],[felid of work]]="health",Table1[[#This Row],[income]],0)</f>
        <v>0</v>
      </c>
      <c r="BZ237" s="2">
        <f ca="1">IF(Table1[[#This Row],[felid of work]]="agriculture",Table1[[#This Row],[income]],0)</f>
        <v>0</v>
      </c>
      <c r="CA237" s="8">
        <f ca="1">IF(Table1[[#This Row],[felid of work]]="it",Table1[[#This Row],[income]],0)</f>
        <v>0</v>
      </c>
      <c r="CB237" s="2"/>
      <c r="CC237" s="7">
        <f t="shared" ca="1" si="95"/>
        <v>1</v>
      </c>
      <c r="CD237" s="8"/>
      <c r="CE237" s="2"/>
      <c r="CF237" s="2">
        <f ca="1">IF(Table1[[#This Row],[net worth]]&gt;CG236,Table1[[#This Row],[age]],0)</f>
        <v>34</v>
      </c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4:98">
      <c r="D238">
        <f t="shared" ca="1" si="79"/>
        <v>1</v>
      </c>
      <c r="E238" t="str">
        <f t="shared" ca="1" si="80"/>
        <v>men</v>
      </c>
      <c r="F238">
        <f t="shared" ca="1" si="81"/>
        <v>41</v>
      </c>
      <c r="G238">
        <f t="shared" ca="1" si="82"/>
        <v>2</v>
      </c>
      <c r="H238" t="str">
        <f t="shared" ca="1" si="83"/>
        <v>construction</v>
      </c>
      <c r="I238">
        <f t="shared" ca="1" si="84"/>
        <v>3</v>
      </c>
      <c r="J238" t="str">
        <f t="shared" ca="1" si="85"/>
        <v>university</v>
      </c>
      <c r="K238">
        <f t="shared" ca="1" si="86"/>
        <v>4</v>
      </c>
      <c r="L238">
        <f t="shared" ca="1" si="87"/>
        <v>2</v>
      </c>
      <c r="M238">
        <f t="shared" ca="1" si="88"/>
        <v>471757</v>
      </c>
      <c r="N238">
        <f t="shared" ca="1" si="89"/>
        <v>12</v>
      </c>
      <c r="O238" t="str">
        <f t="shared" ca="1" si="90"/>
        <v>japan</v>
      </c>
      <c r="P238">
        <f t="shared" ca="1" si="96"/>
        <v>2830542</v>
      </c>
      <c r="Q238">
        <f t="shared" ca="1" si="91"/>
        <v>372023.77553461713</v>
      </c>
      <c r="R238">
        <f t="shared" ca="1" si="97"/>
        <v>465126.52695111482</v>
      </c>
      <c r="S238">
        <f t="shared" ca="1" si="92"/>
        <v>308340</v>
      </c>
      <c r="T238">
        <f t="shared" ca="1" si="98"/>
        <v>932423.59238008119</v>
      </c>
      <c r="U238">
        <f t="shared" ca="1" si="99"/>
        <v>95222.454795232217</v>
      </c>
      <c r="V238">
        <f t="shared" ca="1" si="100"/>
        <v>3390890.9817463467</v>
      </c>
      <c r="W238">
        <f t="shared" ca="1" si="101"/>
        <v>1145490.3024857319</v>
      </c>
      <c r="X238">
        <f t="shared" ca="1" si="102"/>
        <v>2245400.6792606148</v>
      </c>
      <c r="Y238" s="2"/>
      <c r="Z238" s="7">
        <f ca="1">IF(Table1[[#This Row],[gender]]="men",1,0)</f>
        <v>1</v>
      </c>
      <c r="AA238" s="2">
        <f ca="1">IF(Table1[[#This Row],[gender]]="women",1,0)</f>
        <v>0</v>
      </c>
      <c r="AB238" s="2"/>
      <c r="AC238" s="2"/>
      <c r="AD238" s="8"/>
      <c r="AF238" s="7">
        <f ca="1">IF(Table1[[#This Row],[felid of work]]= "teaching",1,0)</f>
        <v>0</v>
      </c>
      <c r="AG238" s="2">
        <f ca="1">IF(Table1[[#This Row],[felid of work]]="agriculture",1,0)</f>
        <v>0</v>
      </c>
      <c r="AH238" s="12">
        <f ca="1">IF(Table1[[#This Row],[felid of work]]="general work",1,0)</f>
        <v>0</v>
      </c>
      <c r="AI238" s="12">
        <f ca="1">IF(Table1[[#This Row],[felid of work]]="construction",1,0)</f>
        <v>1</v>
      </c>
      <c r="AJ238" s="2">
        <f ca="1">IF(Table1[[#This Row],[felid of work]]="health",1,0)</f>
        <v>0</v>
      </c>
      <c r="AK238" s="2"/>
      <c r="AL238" s="2"/>
      <c r="AM238" s="2"/>
      <c r="AN238" s="2"/>
      <c r="AO238" s="2">
        <f ca="1">IF(Table1[[#This Row],[felid of work]]="it",1,0)</f>
        <v>0</v>
      </c>
      <c r="AP238" s="2"/>
      <c r="AQ238" s="2"/>
      <c r="AR238" s="2"/>
      <c r="AS238" s="2"/>
      <c r="AT238" s="2"/>
      <c r="AU238" s="2"/>
      <c r="AV238" s="8"/>
      <c r="AW238" s="2"/>
      <c r="AX238" s="21">
        <f t="shared" ca="1" si="93"/>
        <v>232563.26347555741</v>
      </c>
      <c r="AY238" s="2"/>
      <c r="AZ238" s="7">
        <f ca="1">IF(Table1[[#This Row],[value of the debts]]&gt;$BA$6,1,0)</f>
        <v>1</v>
      </c>
      <c r="BA238" s="2"/>
      <c r="BB238" s="2"/>
      <c r="BC238" s="8"/>
      <c r="BD238" s="24">
        <f ca="1">Table1[[#This Row],[mortage left]]/Table1[[#This Row],[value of house]]</f>
        <v>0.13143199271892703</v>
      </c>
      <c r="BE238" s="2">
        <f t="shared" ca="1" si="94"/>
        <v>1</v>
      </c>
      <c r="BF238" s="2"/>
      <c r="BG238" s="2"/>
      <c r="BH238" s="7">
        <f ca="1">IF(Table1[[#This Row],[area]]="america",Table1[[#This Row],[income]],0)</f>
        <v>0</v>
      </c>
      <c r="BI238" s="2">
        <f ca="1">IF(Table1[[#This Row],[area]]="anathapur",Table1[[#This Row],[income]],0)</f>
        <v>0</v>
      </c>
      <c r="BJ238" s="2">
        <f ca="1">IF(Table1[[#This Row],[area]]="banglore",Table1[[#This Row],[income]],0)</f>
        <v>0</v>
      </c>
      <c r="BK238" s="2">
        <f ca="1">IF(Table1[[#This Row],[area]]="chennai",Table1[[#This Row],[income]],0)</f>
        <v>0</v>
      </c>
      <c r="BL238" s="2">
        <f ca="1">IF(Table1[[#This Row],[area]]="china",Table1[[#This Row],[income]],0)</f>
        <v>0</v>
      </c>
      <c r="BM238" s="2">
        <f ca="1">IF(Table1[[#This Row],[area]]="eluru",Table1[[#This Row],[income]],0)</f>
        <v>0</v>
      </c>
      <c r="BN238" s="2">
        <f ca="1">IF(Table1[[#This Row],[area]]="hanuman junction",Table1[[#This Row],[income]],0)</f>
        <v>0</v>
      </c>
      <c r="BO238" s="2">
        <f ca="1">IF(Table1[[#This Row],[area]]="hyderabad",Table1[[#This Row],[income]],0)</f>
        <v>0</v>
      </c>
      <c r="BP238" s="2">
        <f ca="1">IF(Table1[[#This Row],[area]]="japan",Table1[[#This Row],[income]],0)</f>
        <v>471757</v>
      </c>
      <c r="BQ238" s="2">
        <f ca="1">IF(Table1[[#This Row],[area]]="srikakulam",Table1[[#This Row],[income]],0)</f>
        <v>0</v>
      </c>
      <c r="BR238" s="2">
        <f ca="1">IF(Table1[[#This Row],[area]]="tirupathi",Table1[[#This Row],[income]],0)</f>
        <v>0</v>
      </c>
      <c r="BS238" s="2">
        <f ca="1">IF(Table1[[#This Row],[area]]="vijayawada",Table1[[#This Row],[income]],0)</f>
        <v>0</v>
      </c>
      <c r="BT238" s="8">
        <f ca="1">IF(Table1[[#This Row],[area]]="vizag",Table1[[#This Row],[income]],0)</f>
        <v>0</v>
      </c>
      <c r="BU238" s="2"/>
      <c r="BV238" s="7">
        <f ca="1">IF(Table1[[#This Row],[felid of work]]="teaching",Table1[[#This Row],[income]],0)</f>
        <v>0</v>
      </c>
      <c r="BW238" s="2">
        <f ca="1">IF(Table1[[#This Row],[felid of work]]="construction",Table1[[#This Row],[income]],0)</f>
        <v>471757</v>
      </c>
      <c r="BX238" s="2">
        <f ca="1">IF(Table1[[#This Row],[felid of work]]="general work",Table1[[#This Row],[income]],0)</f>
        <v>0</v>
      </c>
      <c r="BY238" s="2">
        <f ca="1">IF(Table1[[#This Row],[felid of work]]="health",Table1[[#This Row],[income]],0)</f>
        <v>0</v>
      </c>
      <c r="BZ238" s="2">
        <f ca="1">IF(Table1[[#This Row],[felid of work]]="agriculture",Table1[[#This Row],[income]],0)</f>
        <v>0</v>
      </c>
      <c r="CA238" s="8">
        <f ca="1">IF(Table1[[#This Row],[felid of work]]="it",Table1[[#This Row],[income]],0)</f>
        <v>0</v>
      </c>
      <c r="CB238" s="2"/>
      <c r="CC238" s="7">
        <f t="shared" ca="1" si="95"/>
        <v>1</v>
      </c>
      <c r="CD238" s="8"/>
      <c r="CE238" s="2"/>
      <c r="CF238" s="2">
        <f ca="1">IF(Table1[[#This Row],[net worth]]&gt;CG237,Table1[[#This Row],[age]],0)</f>
        <v>41</v>
      </c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4:98">
      <c r="D239">
        <f t="shared" ca="1" si="79"/>
        <v>2</v>
      </c>
      <c r="E239" t="str">
        <f t="shared" ca="1" si="80"/>
        <v>women</v>
      </c>
      <c r="F239">
        <f t="shared" ca="1" si="81"/>
        <v>34</v>
      </c>
      <c r="G239">
        <f t="shared" ca="1" si="82"/>
        <v>4</v>
      </c>
      <c r="H239" t="str">
        <f t="shared" ca="1" si="83"/>
        <v>it</v>
      </c>
      <c r="I239">
        <f t="shared" ca="1" si="84"/>
        <v>1</v>
      </c>
      <c r="J239" t="str">
        <f t="shared" ca="1" si="85"/>
        <v>highschool</v>
      </c>
      <c r="K239">
        <f t="shared" ca="1" si="86"/>
        <v>4</v>
      </c>
      <c r="L239">
        <f t="shared" ca="1" si="87"/>
        <v>2</v>
      </c>
      <c r="M239">
        <f t="shared" ca="1" si="88"/>
        <v>374970</v>
      </c>
      <c r="N239">
        <f t="shared" ca="1" si="89"/>
        <v>12</v>
      </c>
      <c r="O239" t="str">
        <f t="shared" ca="1" si="90"/>
        <v>japan</v>
      </c>
      <c r="P239">
        <f t="shared" ca="1" si="96"/>
        <v>1124910</v>
      </c>
      <c r="Q239">
        <f t="shared" ca="1" si="91"/>
        <v>675777.87001035549</v>
      </c>
      <c r="R239">
        <f t="shared" ca="1" si="97"/>
        <v>467015.08105357655</v>
      </c>
      <c r="S239">
        <f t="shared" ca="1" si="92"/>
        <v>332081</v>
      </c>
      <c r="T239">
        <f t="shared" ca="1" si="98"/>
        <v>66357.551022216023</v>
      </c>
      <c r="U239">
        <f t="shared" ca="1" si="99"/>
        <v>132399.22151658905</v>
      </c>
      <c r="V239">
        <f t="shared" ca="1" si="100"/>
        <v>1724324.3025701656</v>
      </c>
      <c r="W239">
        <f t="shared" ca="1" si="101"/>
        <v>1474873.9510639319</v>
      </c>
      <c r="X239">
        <f t="shared" ca="1" si="102"/>
        <v>249450.35150623368</v>
      </c>
      <c r="Y239" s="2"/>
      <c r="Z239" s="7">
        <f ca="1">IF(Table1[[#This Row],[gender]]="men",1,0)</f>
        <v>0</v>
      </c>
      <c r="AA239" s="2">
        <f ca="1">IF(Table1[[#This Row],[gender]]="women",1,0)</f>
        <v>1</v>
      </c>
      <c r="AB239" s="2"/>
      <c r="AC239" s="2"/>
      <c r="AD239" s="8"/>
      <c r="AF239" s="7">
        <f ca="1">IF(Table1[[#This Row],[felid of work]]= "teaching",1,0)</f>
        <v>0</v>
      </c>
      <c r="AG239" s="2">
        <f ca="1">IF(Table1[[#This Row],[felid of work]]="agriculture",1,0)</f>
        <v>0</v>
      </c>
      <c r="AH239" s="12">
        <f ca="1">IF(Table1[[#This Row],[felid of work]]="general work",1,0)</f>
        <v>0</v>
      </c>
      <c r="AI239" s="12">
        <f ca="1">IF(Table1[[#This Row],[felid of work]]="construction",1,0)</f>
        <v>0</v>
      </c>
      <c r="AJ239" s="2">
        <f ca="1">IF(Table1[[#This Row],[felid of work]]="health",1,0)</f>
        <v>0</v>
      </c>
      <c r="AK239" s="2"/>
      <c r="AL239" s="2"/>
      <c r="AM239" s="2"/>
      <c r="AN239" s="2"/>
      <c r="AO239" s="2">
        <f ca="1">IF(Table1[[#This Row],[felid of work]]="it",1,0)</f>
        <v>1</v>
      </c>
      <c r="AP239" s="2"/>
      <c r="AQ239" s="2"/>
      <c r="AR239" s="2"/>
      <c r="AS239" s="2"/>
      <c r="AT239" s="2"/>
      <c r="AU239" s="2"/>
      <c r="AV239" s="8"/>
      <c r="AW239" s="2"/>
      <c r="AX239" s="21">
        <f t="shared" ca="1" si="93"/>
        <v>233507.54052678827</v>
      </c>
      <c r="AY239" s="2"/>
      <c r="AZ239" s="7">
        <f ca="1">IF(Table1[[#This Row],[value of the debts]]&gt;$BA$6,1,0)</f>
        <v>1</v>
      </c>
      <c r="BA239" s="2"/>
      <c r="BB239" s="2"/>
      <c r="BC239" s="8"/>
      <c r="BD239" s="24">
        <f ca="1">Table1[[#This Row],[mortage left]]/Table1[[#This Row],[value of house]]</f>
        <v>0.60073949916913838</v>
      </c>
      <c r="BE239" s="2">
        <f t="shared" ca="1" si="94"/>
        <v>0</v>
      </c>
      <c r="BF239" s="2"/>
      <c r="BG239" s="2"/>
      <c r="BH239" s="7">
        <f ca="1">IF(Table1[[#This Row],[area]]="america",Table1[[#This Row],[income]],0)</f>
        <v>0</v>
      </c>
      <c r="BI239" s="2">
        <f ca="1">IF(Table1[[#This Row],[area]]="anathapur",Table1[[#This Row],[income]],0)</f>
        <v>0</v>
      </c>
      <c r="BJ239" s="2">
        <f ca="1">IF(Table1[[#This Row],[area]]="banglore",Table1[[#This Row],[income]],0)</f>
        <v>0</v>
      </c>
      <c r="BK239" s="2">
        <f ca="1">IF(Table1[[#This Row],[area]]="chennai",Table1[[#This Row],[income]],0)</f>
        <v>0</v>
      </c>
      <c r="BL239" s="2">
        <f ca="1">IF(Table1[[#This Row],[area]]="china",Table1[[#This Row],[income]],0)</f>
        <v>0</v>
      </c>
      <c r="BM239" s="2">
        <f ca="1">IF(Table1[[#This Row],[area]]="eluru",Table1[[#This Row],[income]],0)</f>
        <v>0</v>
      </c>
      <c r="BN239" s="2">
        <f ca="1">IF(Table1[[#This Row],[area]]="hanuman junction",Table1[[#This Row],[income]],0)</f>
        <v>0</v>
      </c>
      <c r="BO239" s="2">
        <f ca="1">IF(Table1[[#This Row],[area]]="hyderabad",Table1[[#This Row],[income]],0)</f>
        <v>0</v>
      </c>
      <c r="BP239" s="2">
        <f ca="1">IF(Table1[[#This Row],[area]]="japan",Table1[[#This Row],[income]],0)</f>
        <v>374970</v>
      </c>
      <c r="BQ239" s="2">
        <f ca="1">IF(Table1[[#This Row],[area]]="srikakulam",Table1[[#This Row],[income]],0)</f>
        <v>0</v>
      </c>
      <c r="BR239" s="2">
        <f ca="1">IF(Table1[[#This Row],[area]]="tirupathi",Table1[[#This Row],[income]],0)</f>
        <v>0</v>
      </c>
      <c r="BS239" s="2">
        <f ca="1">IF(Table1[[#This Row],[area]]="vijayawada",Table1[[#This Row],[income]],0)</f>
        <v>0</v>
      </c>
      <c r="BT239" s="8">
        <f ca="1">IF(Table1[[#This Row],[area]]="vizag",Table1[[#This Row],[income]],0)</f>
        <v>0</v>
      </c>
      <c r="BU239" s="2"/>
      <c r="BV239" s="7">
        <f ca="1">IF(Table1[[#This Row],[felid of work]]="teaching",Table1[[#This Row],[income]],0)</f>
        <v>0</v>
      </c>
      <c r="BW239" s="2">
        <f ca="1">IF(Table1[[#This Row],[felid of work]]="construction",Table1[[#This Row],[income]],0)</f>
        <v>0</v>
      </c>
      <c r="BX239" s="2">
        <f ca="1">IF(Table1[[#This Row],[felid of work]]="general work",Table1[[#This Row],[income]],0)</f>
        <v>0</v>
      </c>
      <c r="BY239" s="2">
        <f ca="1">IF(Table1[[#This Row],[felid of work]]="health",Table1[[#This Row],[income]],0)</f>
        <v>0</v>
      </c>
      <c r="BZ239" s="2">
        <f ca="1">IF(Table1[[#This Row],[felid of work]]="agriculture",Table1[[#This Row],[income]],0)</f>
        <v>0</v>
      </c>
      <c r="CA239" s="8">
        <f ca="1">IF(Table1[[#This Row],[felid of work]]="it",Table1[[#This Row],[income]],0)</f>
        <v>374970</v>
      </c>
      <c r="CB239" s="2"/>
      <c r="CC239" s="7">
        <f t="shared" ca="1" si="95"/>
        <v>1</v>
      </c>
      <c r="CD239" s="8"/>
      <c r="CE239" s="2"/>
      <c r="CF239" s="2">
        <f ca="1">IF(Table1[[#This Row],[net worth]]&gt;CG238,Table1[[#This Row],[age]],0)</f>
        <v>34</v>
      </c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4:98">
      <c r="D240">
        <f t="shared" ca="1" si="79"/>
        <v>2</v>
      </c>
      <c r="E240" t="str">
        <f t="shared" ca="1" si="80"/>
        <v>women</v>
      </c>
      <c r="F240">
        <f t="shared" ca="1" si="81"/>
        <v>35</v>
      </c>
      <c r="G240">
        <f t="shared" ca="1" si="82"/>
        <v>4</v>
      </c>
      <c r="H240" t="str">
        <f t="shared" ca="1" si="83"/>
        <v>it</v>
      </c>
      <c r="I240">
        <f t="shared" ca="1" si="84"/>
        <v>4</v>
      </c>
      <c r="J240" t="str">
        <f t="shared" ca="1" si="85"/>
        <v>techincal</v>
      </c>
      <c r="K240">
        <f t="shared" ca="1" si="86"/>
        <v>1</v>
      </c>
      <c r="L240">
        <f t="shared" ca="1" si="87"/>
        <v>1</v>
      </c>
      <c r="M240">
        <f t="shared" ca="1" si="88"/>
        <v>857229</v>
      </c>
      <c r="N240">
        <f t="shared" ca="1" si="89"/>
        <v>2</v>
      </c>
      <c r="O240" t="str">
        <f t="shared" ca="1" si="90"/>
        <v>vijayawada</v>
      </c>
      <c r="P240">
        <f t="shared" ca="1" si="96"/>
        <v>4286145</v>
      </c>
      <c r="Q240">
        <f t="shared" ca="1" si="91"/>
        <v>1762978.4425294814</v>
      </c>
      <c r="R240">
        <f t="shared" ca="1" si="97"/>
        <v>514267.81612156256</v>
      </c>
      <c r="S240">
        <f t="shared" ca="1" si="92"/>
        <v>285017</v>
      </c>
      <c r="T240">
        <f t="shared" ca="1" si="98"/>
        <v>565074.9753301515</v>
      </c>
      <c r="U240">
        <f t="shared" ca="1" si="99"/>
        <v>272475.91861349461</v>
      </c>
      <c r="V240">
        <f t="shared" ca="1" si="100"/>
        <v>5072888.7347350568</v>
      </c>
      <c r="W240">
        <f t="shared" ca="1" si="101"/>
        <v>2562263.2586510438</v>
      </c>
      <c r="X240">
        <f t="shared" ca="1" si="102"/>
        <v>2510625.476084013</v>
      </c>
      <c r="Y240" s="2"/>
      <c r="Z240" s="7">
        <f ca="1">IF(Table1[[#This Row],[gender]]="men",1,0)</f>
        <v>0</v>
      </c>
      <c r="AA240" s="2">
        <f ca="1">IF(Table1[[#This Row],[gender]]="women",1,0)</f>
        <v>1</v>
      </c>
      <c r="AB240" s="2"/>
      <c r="AC240" s="2"/>
      <c r="AD240" s="8"/>
      <c r="AF240" s="7">
        <f ca="1">IF(Table1[[#This Row],[felid of work]]= "teaching",1,0)</f>
        <v>0</v>
      </c>
      <c r="AG240" s="2">
        <f ca="1">IF(Table1[[#This Row],[felid of work]]="agriculture",1,0)</f>
        <v>0</v>
      </c>
      <c r="AH240" s="12">
        <f ca="1">IF(Table1[[#This Row],[felid of work]]="general work",1,0)</f>
        <v>0</v>
      </c>
      <c r="AI240" s="12">
        <f ca="1">IF(Table1[[#This Row],[felid of work]]="construction",1,0)</f>
        <v>0</v>
      </c>
      <c r="AJ240" s="2">
        <f ca="1">IF(Table1[[#This Row],[felid of work]]="health",1,0)</f>
        <v>0</v>
      </c>
      <c r="AK240" s="2"/>
      <c r="AL240" s="2"/>
      <c r="AM240" s="2"/>
      <c r="AN240" s="2"/>
      <c r="AO240" s="2">
        <f ca="1">IF(Table1[[#This Row],[felid of work]]="it",1,0)</f>
        <v>1</v>
      </c>
      <c r="AP240" s="2"/>
      <c r="AQ240" s="2"/>
      <c r="AR240" s="2"/>
      <c r="AS240" s="2"/>
      <c r="AT240" s="2"/>
      <c r="AU240" s="2"/>
      <c r="AV240" s="8"/>
      <c r="AW240" s="2"/>
      <c r="AX240" s="21">
        <f t="shared" ca="1" si="93"/>
        <v>514267.81612156256</v>
      </c>
      <c r="AY240" s="2"/>
      <c r="AZ240" s="7">
        <f ca="1">IF(Table1[[#This Row],[value of the debts]]&gt;$BA$6,1,0)</f>
        <v>1</v>
      </c>
      <c r="BA240" s="2"/>
      <c r="BB240" s="2"/>
      <c r="BC240" s="8"/>
      <c r="BD240" s="24">
        <f ca="1">Table1[[#This Row],[mortage left]]/Table1[[#This Row],[value of house]]</f>
        <v>0.41132029890017285</v>
      </c>
      <c r="BE240" s="2">
        <f t="shared" ca="1" si="94"/>
        <v>0</v>
      </c>
      <c r="BF240" s="2"/>
      <c r="BG240" s="2"/>
      <c r="BH240" s="7">
        <f ca="1">IF(Table1[[#This Row],[area]]="america",Table1[[#This Row],[income]],0)</f>
        <v>0</v>
      </c>
      <c r="BI240" s="2">
        <f ca="1">IF(Table1[[#This Row],[area]]="anathapur",Table1[[#This Row],[income]],0)</f>
        <v>0</v>
      </c>
      <c r="BJ240" s="2">
        <f ca="1">IF(Table1[[#This Row],[area]]="banglore",Table1[[#This Row],[income]],0)</f>
        <v>0</v>
      </c>
      <c r="BK240" s="2">
        <f ca="1">IF(Table1[[#This Row],[area]]="chennai",Table1[[#This Row],[income]],0)</f>
        <v>0</v>
      </c>
      <c r="BL240" s="2">
        <f ca="1">IF(Table1[[#This Row],[area]]="china",Table1[[#This Row],[income]],0)</f>
        <v>0</v>
      </c>
      <c r="BM240" s="2">
        <f ca="1">IF(Table1[[#This Row],[area]]="eluru",Table1[[#This Row],[income]],0)</f>
        <v>0</v>
      </c>
      <c r="BN240" s="2">
        <f ca="1">IF(Table1[[#This Row],[area]]="hanuman junction",Table1[[#This Row],[income]],0)</f>
        <v>0</v>
      </c>
      <c r="BO240" s="2">
        <f ca="1">IF(Table1[[#This Row],[area]]="hyderabad",Table1[[#This Row],[income]],0)</f>
        <v>0</v>
      </c>
      <c r="BP240" s="2">
        <f ca="1">IF(Table1[[#This Row],[area]]="japan",Table1[[#This Row],[income]],0)</f>
        <v>0</v>
      </c>
      <c r="BQ240" s="2">
        <f ca="1">IF(Table1[[#This Row],[area]]="srikakulam",Table1[[#This Row],[income]],0)</f>
        <v>0</v>
      </c>
      <c r="BR240" s="2">
        <f ca="1">IF(Table1[[#This Row],[area]]="tirupathi",Table1[[#This Row],[income]],0)</f>
        <v>0</v>
      </c>
      <c r="BS240" s="2">
        <f ca="1">IF(Table1[[#This Row],[area]]="vijayawada",Table1[[#This Row],[income]],0)</f>
        <v>857229</v>
      </c>
      <c r="BT240" s="8">
        <f ca="1">IF(Table1[[#This Row],[area]]="vizag",Table1[[#This Row],[income]],0)</f>
        <v>0</v>
      </c>
      <c r="BU240" s="2"/>
      <c r="BV240" s="7">
        <f ca="1">IF(Table1[[#This Row],[felid of work]]="teaching",Table1[[#This Row],[income]],0)</f>
        <v>0</v>
      </c>
      <c r="BW240" s="2">
        <f ca="1">IF(Table1[[#This Row],[felid of work]]="construction",Table1[[#This Row],[income]],0)</f>
        <v>0</v>
      </c>
      <c r="BX240" s="2">
        <f ca="1">IF(Table1[[#This Row],[felid of work]]="general work",Table1[[#This Row],[income]],0)</f>
        <v>0</v>
      </c>
      <c r="BY240" s="2">
        <f ca="1">IF(Table1[[#This Row],[felid of work]]="health",Table1[[#This Row],[income]],0)</f>
        <v>0</v>
      </c>
      <c r="BZ240" s="2">
        <f ca="1">IF(Table1[[#This Row],[felid of work]]="agriculture",Table1[[#This Row],[income]],0)</f>
        <v>0</v>
      </c>
      <c r="CA240" s="8">
        <f ca="1">IF(Table1[[#This Row],[felid of work]]="it",Table1[[#This Row],[income]],0)</f>
        <v>857229</v>
      </c>
      <c r="CB240" s="2"/>
      <c r="CC240" s="7">
        <f t="shared" ca="1" si="95"/>
        <v>1</v>
      </c>
      <c r="CD240" s="8"/>
      <c r="CE240" s="2"/>
      <c r="CF240" s="2">
        <f ca="1">IF(Table1[[#This Row],[net worth]]&gt;CG239,Table1[[#This Row],[age]],0)</f>
        <v>35</v>
      </c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4:98">
      <c r="D241">
        <f t="shared" ca="1" si="79"/>
        <v>2</v>
      </c>
      <c r="E241" t="str">
        <f t="shared" ca="1" si="80"/>
        <v>women</v>
      </c>
      <c r="F241">
        <f t="shared" ca="1" si="81"/>
        <v>39</v>
      </c>
      <c r="G241">
        <f t="shared" ca="1" si="82"/>
        <v>2</v>
      </c>
      <c r="H241" t="str">
        <f t="shared" ca="1" si="83"/>
        <v>construction</v>
      </c>
      <c r="I241">
        <f t="shared" ca="1" si="84"/>
        <v>3</v>
      </c>
      <c r="J241" t="str">
        <f t="shared" ca="1" si="85"/>
        <v>university</v>
      </c>
      <c r="K241">
        <f t="shared" ca="1" si="86"/>
        <v>4</v>
      </c>
      <c r="L241">
        <f t="shared" ca="1" si="87"/>
        <v>1</v>
      </c>
      <c r="M241">
        <f t="shared" ca="1" si="88"/>
        <v>772156</v>
      </c>
      <c r="N241">
        <f t="shared" ca="1" si="89"/>
        <v>8</v>
      </c>
      <c r="O241" t="str">
        <f t="shared" ca="1" si="90"/>
        <v>banglore</v>
      </c>
      <c r="P241">
        <f t="shared" ca="1" si="96"/>
        <v>3088624</v>
      </c>
      <c r="Q241">
        <f t="shared" ca="1" si="91"/>
        <v>1596486.212402459</v>
      </c>
      <c r="R241">
        <f t="shared" ca="1" si="97"/>
        <v>740589.09513568704</v>
      </c>
      <c r="S241">
        <f t="shared" ca="1" si="92"/>
        <v>305928</v>
      </c>
      <c r="T241">
        <f t="shared" ca="1" si="98"/>
        <v>1162599.3569786232</v>
      </c>
      <c r="U241">
        <f t="shared" ca="1" si="99"/>
        <v>362180.15051093523</v>
      </c>
      <c r="V241">
        <f t="shared" ca="1" si="100"/>
        <v>4191393.245646622</v>
      </c>
      <c r="W241">
        <f t="shared" ca="1" si="101"/>
        <v>2643003.3075381462</v>
      </c>
      <c r="X241">
        <f t="shared" ca="1" si="102"/>
        <v>1548389.9381084759</v>
      </c>
      <c r="Y241" s="2"/>
      <c r="Z241" s="7">
        <f ca="1">IF(Table1[[#This Row],[gender]]="men",1,0)</f>
        <v>0</v>
      </c>
      <c r="AA241" s="2">
        <f ca="1">IF(Table1[[#This Row],[gender]]="women",1,0)</f>
        <v>1</v>
      </c>
      <c r="AB241" s="2"/>
      <c r="AC241" s="2"/>
      <c r="AD241" s="8"/>
      <c r="AF241" s="7">
        <f ca="1">IF(Table1[[#This Row],[felid of work]]= "teaching",1,0)</f>
        <v>0</v>
      </c>
      <c r="AG241" s="2">
        <f ca="1">IF(Table1[[#This Row],[felid of work]]="agriculture",1,0)</f>
        <v>0</v>
      </c>
      <c r="AH241" s="12">
        <f ca="1">IF(Table1[[#This Row],[felid of work]]="general work",1,0)</f>
        <v>0</v>
      </c>
      <c r="AI241" s="12">
        <f ca="1">IF(Table1[[#This Row],[felid of work]]="construction",1,0)</f>
        <v>1</v>
      </c>
      <c r="AJ241" s="2">
        <f ca="1">IF(Table1[[#This Row],[felid of work]]="health",1,0)</f>
        <v>0</v>
      </c>
      <c r="AK241" s="2"/>
      <c r="AL241" s="2"/>
      <c r="AM241" s="2"/>
      <c r="AN241" s="2"/>
      <c r="AO241" s="2">
        <f ca="1">IF(Table1[[#This Row],[felid of work]]="it",1,0)</f>
        <v>0</v>
      </c>
      <c r="AP241" s="2"/>
      <c r="AQ241" s="2"/>
      <c r="AR241" s="2"/>
      <c r="AS241" s="2"/>
      <c r="AT241" s="2"/>
      <c r="AU241" s="2"/>
      <c r="AV241" s="8"/>
      <c r="AW241" s="2"/>
      <c r="AX241" s="21">
        <f t="shared" ca="1" si="93"/>
        <v>740589.09513568704</v>
      </c>
      <c r="AY241" s="2"/>
      <c r="AZ241" s="7">
        <f ca="1">IF(Table1[[#This Row],[value of the debts]]&gt;$BA$6,1,0)</f>
        <v>1</v>
      </c>
      <c r="BA241" s="2"/>
      <c r="BB241" s="2"/>
      <c r="BC241" s="8"/>
      <c r="BD241" s="24">
        <f ca="1">Table1[[#This Row],[mortage left]]/Table1[[#This Row],[value of house]]</f>
        <v>0.51689238068552823</v>
      </c>
      <c r="BE241" s="2">
        <f t="shared" ca="1" si="94"/>
        <v>0</v>
      </c>
      <c r="BF241" s="2"/>
      <c r="BG241" s="2"/>
      <c r="BH241" s="7">
        <f ca="1">IF(Table1[[#This Row],[area]]="america",Table1[[#This Row],[income]],0)</f>
        <v>0</v>
      </c>
      <c r="BI241" s="2">
        <f ca="1">IF(Table1[[#This Row],[area]]="anathapur",Table1[[#This Row],[income]],0)</f>
        <v>0</v>
      </c>
      <c r="BJ241" s="2">
        <f ca="1">IF(Table1[[#This Row],[area]]="banglore",Table1[[#This Row],[income]],0)</f>
        <v>772156</v>
      </c>
      <c r="BK241" s="2">
        <f ca="1">IF(Table1[[#This Row],[area]]="chennai",Table1[[#This Row],[income]],0)</f>
        <v>0</v>
      </c>
      <c r="BL241" s="2">
        <f ca="1">IF(Table1[[#This Row],[area]]="china",Table1[[#This Row],[income]],0)</f>
        <v>0</v>
      </c>
      <c r="BM241" s="2">
        <f ca="1">IF(Table1[[#This Row],[area]]="eluru",Table1[[#This Row],[income]],0)</f>
        <v>0</v>
      </c>
      <c r="BN241" s="2">
        <f ca="1">IF(Table1[[#This Row],[area]]="hanuman junction",Table1[[#This Row],[income]],0)</f>
        <v>0</v>
      </c>
      <c r="BO241" s="2">
        <f ca="1">IF(Table1[[#This Row],[area]]="hyderabad",Table1[[#This Row],[income]],0)</f>
        <v>0</v>
      </c>
      <c r="BP241" s="2">
        <f ca="1">IF(Table1[[#This Row],[area]]="japan",Table1[[#This Row],[income]],0)</f>
        <v>0</v>
      </c>
      <c r="BQ241" s="2">
        <f ca="1">IF(Table1[[#This Row],[area]]="srikakulam",Table1[[#This Row],[income]],0)</f>
        <v>0</v>
      </c>
      <c r="BR241" s="2">
        <f ca="1">IF(Table1[[#This Row],[area]]="tirupathi",Table1[[#This Row],[income]],0)</f>
        <v>0</v>
      </c>
      <c r="BS241" s="2">
        <f ca="1">IF(Table1[[#This Row],[area]]="vijayawada",Table1[[#This Row],[income]],0)</f>
        <v>0</v>
      </c>
      <c r="BT241" s="8">
        <f ca="1">IF(Table1[[#This Row],[area]]="vizag",Table1[[#This Row],[income]],0)</f>
        <v>0</v>
      </c>
      <c r="BU241" s="2"/>
      <c r="BV241" s="7">
        <f ca="1">IF(Table1[[#This Row],[felid of work]]="teaching",Table1[[#This Row],[income]],0)</f>
        <v>0</v>
      </c>
      <c r="BW241" s="2">
        <f ca="1">IF(Table1[[#This Row],[felid of work]]="construction",Table1[[#This Row],[income]],0)</f>
        <v>772156</v>
      </c>
      <c r="BX241" s="2">
        <f ca="1">IF(Table1[[#This Row],[felid of work]]="general work",Table1[[#This Row],[income]],0)</f>
        <v>0</v>
      </c>
      <c r="BY241" s="2">
        <f ca="1">IF(Table1[[#This Row],[felid of work]]="health",Table1[[#This Row],[income]],0)</f>
        <v>0</v>
      </c>
      <c r="BZ241" s="2">
        <f ca="1">IF(Table1[[#This Row],[felid of work]]="agriculture",Table1[[#This Row],[income]],0)</f>
        <v>0</v>
      </c>
      <c r="CA241" s="8">
        <f ca="1">IF(Table1[[#This Row],[felid of work]]="it",Table1[[#This Row],[income]],0)</f>
        <v>0</v>
      </c>
      <c r="CB241" s="2"/>
      <c r="CC241" s="7">
        <f t="shared" ca="1" si="95"/>
        <v>1</v>
      </c>
      <c r="CD241" s="8"/>
      <c r="CE241" s="2"/>
      <c r="CF241" s="2">
        <f ca="1">IF(Table1[[#This Row],[net worth]]&gt;CG240,Table1[[#This Row],[age]],0)</f>
        <v>39</v>
      </c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4:98">
      <c r="D242">
        <f t="shared" ca="1" si="79"/>
        <v>1</v>
      </c>
      <c r="E242" t="str">
        <f t="shared" ca="1" si="80"/>
        <v>men</v>
      </c>
      <c r="F242">
        <f t="shared" ca="1" si="81"/>
        <v>39</v>
      </c>
      <c r="G242">
        <f t="shared" ca="1" si="82"/>
        <v>5</v>
      </c>
      <c r="H242" t="str">
        <f t="shared" ca="1" si="83"/>
        <v>general work</v>
      </c>
      <c r="I242">
        <f t="shared" ca="1" si="84"/>
        <v>3</v>
      </c>
      <c r="J242" t="str">
        <f t="shared" ca="1" si="85"/>
        <v>university</v>
      </c>
      <c r="K242">
        <f t="shared" ca="1" si="86"/>
        <v>4</v>
      </c>
      <c r="L242">
        <f t="shared" ca="1" si="87"/>
        <v>1</v>
      </c>
      <c r="M242">
        <f t="shared" ca="1" si="88"/>
        <v>883908</v>
      </c>
      <c r="N242">
        <f t="shared" ca="1" si="89"/>
        <v>14</v>
      </c>
      <c r="O242" t="str">
        <f t="shared" ca="1" si="90"/>
        <v>china</v>
      </c>
      <c r="P242">
        <f t="shared" ca="1" si="96"/>
        <v>4419540</v>
      </c>
      <c r="Q242">
        <f t="shared" ca="1" si="91"/>
        <v>3548538.473000281</v>
      </c>
      <c r="R242">
        <f t="shared" ca="1" si="97"/>
        <v>708723.1667948009</v>
      </c>
      <c r="S242">
        <f t="shared" ca="1" si="92"/>
        <v>187125</v>
      </c>
      <c r="T242">
        <f t="shared" ca="1" si="98"/>
        <v>13543.01094677</v>
      </c>
      <c r="U242">
        <f t="shared" ca="1" si="99"/>
        <v>1302770.1652987257</v>
      </c>
      <c r="V242">
        <f t="shared" ca="1" si="100"/>
        <v>6431033.3320935266</v>
      </c>
      <c r="W242">
        <f t="shared" ca="1" si="101"/>
        <v>4444386.6397950817</v>
      </c>
      <c r="X242">
        <f t="shared" ca="1" si="102"/>
        <v>1986646.6922984449</v>
      </c>
      <c r="Y242" s="2"/>
      <c r="Z242" s="7">
        <f ca="1">IF(Table1[[#This Row],[gender]]="men",1,0)</f>
        <v>1</v>
      </c>
      <c r="AA242" s="2">
        <f ca="1">IF(Table1[[#This Row],[gender]]="women",1,0)</f>
        <v>0</v>
      </c>
      <c r="AB242" s="2"/>
      <c r="AC242" s="2"/>
      <c r="AD242" s="8"/>
      <c r="AF242" s="7">
        <f ca="1">IF(Table1[[#This Row],[felid of work]]= "teaching",1,0)</f>
        <v>0</v>
      </c>
      <c r="AG242" s="2">
        <f ca="1">IF(Table1[[#This Row],[felid of work]]="agriculture",1,0)</f>
        <v>0</v>
      </c>
      <c r="AH242" s="12">
        <f ca="1">IF(Table1[[#This Row],[felid of work]]="general work",1,0)</f>
        <v>1</v>
      </c>
      <c r="AI242" s="12">
        <f ca="1">IF(Table1[[#This Row],[felid of work]]="construction",1,0)</f>
        <v>0</v>
      </c>
      <c r="AJ242" s="2">
        <f ca="1">IF(Table1[[#This Row],[felid of work]]="health",1,0)</f>
        <v>0</v>
      </c>
      <c r="AK242" s="2"/>
      <c r="AL242" s="2"/>
      <c r="AM242" s="2"/>
      <c r="AN242" s="2"/>
      <c r="AO242" s="2">
        <f ca="1">IF(Table1[[#This Row],[felid of work]]="it",1,0)</f>
        <v>0</v>
      </c>
      <c r="AP242" s="2"/>
      <c r="AQ242" s="2"/>
      <c r="AR242" s="2"/>
      <c r="AS242" s="2"/>
      <c r="AT242" s="2"/>
      <c r="AU242" s="2"/>
      <c r="AV242" s="8"/>
      <c r="AW242" s="2"/>
      <c r="AX242" s="21">
        <f t="shared" ca="1" si="93"/>
        <v>708723.1667948009</v>
      </c>
      <c r="AY242" s="2"/>
      <c r="AZ242" s="7">
        <f ca="1">IF(Table1[[#This Row],[value of the debts]]&gt;$BA$6,1,0)</f>
        <v>1</v>
      </c>
      <c r="BA242" s="2"/>
      <c r="BB242" s="2"/>
      <c r="BC242" s="8"/>
      <c r="BD242" s="24">
        <f ca="1">Table1[[#This Row],[mortage left]]/Table1[[#This Row],[value of house]]</f>
        <v>0.80292032044065242</v>
      </c>
      <c r="BE242" s="2">
        <f t="shared" ca="1" si="94"/>
        <v>0</v>
      </c>
      <c r="BF242" s="2"/>
      <c r="BG242" s="2"/>
      <c r="BH242" s="7">
        <f ca="1">IF(Table1[[#This Row],[area]]="america",Table1[[#This Row],[income]],0)</f>
        <v>0</v>
      </c>
      <c r="BI242" s="2">
        <f ca="1">IF(Table1[[#This Row],[area]]="anathapur",Table1[[#This Row],[income]],0)</f>
        <v>0</v>
      </c>
      <c r="BJ242" s="2">
        <f ca="1">IF(Table1[[#This Row],[area]]="banglore",Table1[[#This Row],[income]],0)</f>
        <v>0</v>
      </c>
      <c r="BK242" s="2">
        <f ca="1">IF(Table1[[#This Row],[area]]="chennai",Table1[[#This Row],[income]],0)</f>
        <v>0</v>
      </c>
      <c r="BL242" s="2">
        <f ca="1">IF(Table1[[#This Row],[area]]="china",Table1[[#This Row],[income]],0)</f>
        <v>883908</v>
      </c>
      <c r="BM242" s="2">
        <f ca="1">IF(Table1[[#This Row],[area]]="eluru",Table1[[#This Row],[income]],0)</f>
        <v>0</v>
      </c>
      <c r="BN242" s="2">
        <f ca="1">IF(Table1[[#This Row],[area]]="hanuman junction",Table1[[#This Row],[income]],0)</f>
        <v>0</v>
      </c>
      <c r="BO242" s="2">
        <f ca="1">IF(Table1[[#This Row],[area]]="hyderabad",Table1[[#This Row],[income]],0)</f>
        <v>0</v>
      </c>
      <c r="BP242" s="2">
        <f ca="1">IF(Table1[[#This Row],[area]]="japan",Table1[[#This Row],[income]],0)</f>
        <v>0</v>
      </c>
      <c r="BQ242" s="2">
        <f ca="1">IF(Table1[[#This Row],[area]]="srikakulam",Table1[[#This Row],[income]],0)</f>
        <v>0</v>
      </c>
      <c r="BR242" s="2">
        <f ca="1">IF(Table1[[#This Row],[area]]="tirupathi",Table1[[#This Row],[income]],0)</f>
        <v>0</v>
      </c>
      <c r="BS242" s="2">
        <f ca="1">IF(Table1[[#This Row],[area]]="vijayawada",Table1[[#This Row],[income]],0)</f>
        <v>0</v>
      </c>
      <c r="BT242" s="8">
        <f ca="1">IF(Table1[[#This Row],[area]]="vizag",Table1[[#This Row],[income]],0)</f>
        <v>0</v>
      </c>
      <c r="BU242" s="2"/>
      <c r="BV242" s="7">
        <f ca="1">IF(Table1[[#This Row],[felid of work]]="teaching",Table1[[#This Row],[income]],0)</f>
        <v>0</v>
      </c>
      <c r="BW242" s="2">
        <f ca="1">IF(Table1[[#This Row],[felid of work]]="construction",Table1[[#This Row],[income]],0)</f>
        <v>0</v>
      </c>
      <c r="BX242" s="2">
        <f ca="1">IF(Table1[[#This Row],[felid of work]]="general work",Table1[[#This Row],[income]],0)</f>
        <v>883908</v>
      </c>
      <c r="BY242" s="2">
        <f ca="1">IF(Table1[[#This Row],[felid of work]]="health",Table1[[#This Row],[income]],0)</f>
        <v>0</v>
      </c>
      <c r="BZ242" s="2">
        <f ca="1">IF(Table1[[#This Row],[felid of work]]="agriculture",Table1[[#This Row],[income]],0)</f>
        <v>0</v>
      </c>
      <c r="CA242" s="8">
        <f ca="1">IF(Table1[[#This Row],[felid of work]]="it",Table1[[#This Row],[income]],0)</f>
        <v>0</v>
      </c>
      <c r="CB242" s="2"/>
      <c r="CC242" s="7">
        <f t="shared" ca="1" si="95"/>
        <v>1</v>
      </c>
      <c r="CD242" s="8"/>
      <c r="CE242" s="2"/>
      <c r="CF242" s="2">
        <f ca="1">IF(Table1[[#This Row],[net worth]]&gt;CG241,Table1[[#This Row],[age]],0)</f>
        <v>39</v>
      </c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4:98">
      <c r="D243">
        <f t="shared" ca="1" si="79"/>
        <v>2</v>
      </c>
      <c r="E243" t="str">
        <f t="shared" ca="1" si="80"/>
        <v>women</v>
      </c>
      <c r="F243">
        <f t="shared" ca="1" si="81"/>
        <v>36</v>
      </c>
      <c r="G243">
        <f t="shared" ca="1" si="82"/>
        <v>5</v>
      </c>
      <c r="H243" t="str">
        <f t="shared" ca="1" si="83"/>
        <v>general work</v>
      </c>
      <c r="I243">
        <f t="shared" ca="1" si="84"/>
        <v>2</v>
      </c>
      <c r="J243" t="str">
        <f t="shared" ca="1" si="85"/>
        <v>college</v>
      </c>
      <c r="K243">
        <f t="shared" ca="1" si="86"/>
        <v>2</v>
      </c>
      <c r="L243">
        <f t="shared" ca="1" si="87"/>
        <v>1</v>
      </c>
      <c r="M243">
        <f t="shared" ca="1" si="88"/>
        <v>377403</v>
      </c>
      <c r="N243">
        <f t="shared" ca="1" si="89"/>
        <v>8</v>
      </c>
      <c r="O243" t="str">
        <f t="shared" ca="1" si="90"/>
        <v>banglore</v>
      </c>
      <c r="P243">
        <f t="shared" ca="1" si="96"/>
        <v>1132209</v>
      </c>
      <c r="Q243">
        <f t="shared" ca="1" si="91"/>
        <v>1027276.032407109</v>
      </c>
      <c r="R243">
        <f t="shared" ca="1" si="97"/>
        <v>227558.40864860802</v>
      </c>
      <c r="S243">
        <f t="shared" ca="1" si="92"/>
        <v>76162</v>
      </c>
      <c r="T243">
        <f t="shared" ca="1" si="98"/>
        <v>566599.40762812085</v>
      </c>
      <c r="U243">
        <f t="shared" ca="1" si="99"/>
        <v>310845.87320821529</v>
      </c>
      <c r="V243">
        <f t="shared" ca="1" si="100"/>
        <v>1670613.2818568232</v>
      </c>
      <c r="W243">
        <f t="shared" ca="1" si="101"/>
        <v>1330996.4410557169</v>
      </c>
      <c r="X243">
        <f t="shared" ca="1" si="102"/>
        <v>339616.8408011063</v>
      </c>
      <c r="Y243" s="2"/>
      <c r="Z243" s="7">
        <f ca="1">IF(Table1[[#This Row],[gender]]="men",1,0)</f>
        <v>0</v>
      </c>
      <c r="AA243" s="2">
        <f ca="1">IF(Table1[[#This Row],[gender]]="women",1,0)</f>
        <v>1</v>
      </c>
      <c r="AB243" s="2"/>
      <c r="AC243" s="2"/>
      <c r="AD243" s="8"/>
      <c r="AF243" s="7">
        <f ca="1">IF(Table1[[#This Row],[felid of work]]= "teaching",1,0)</f>
        <v>0</v>
      </c>
      <c r="AG243" s="2">
        <f ca="1">IF(Table1[[#This Row],[felid of work]]="agriculture",1,0)</f>
        <v>0</v>
      </c>
      <c r="AH243" s="12">
        <f ca="1">IF(Table1[[#This Row],[felid of work]]="general work",1,0)</f>
        <v>1</v>
      </c>
      <c r="AI243" s="12">
        <f ca="1">IF(Table1[[#This Row],[felid of work]]="construction",1,0)</f>
        <v>0</v>
      </c>
      <c r="AJ243" s="2">
        <f ca="1">IF(Table1[[#This Row],[felid of work]]="health",1,0)</f>
        <v>0</v>
      </c>
      <c r="AK243" s="2"/>
      <c r="AL243" s="2"/>
      <c r="AM243" s="2"/>
      <c r="AN243" s="2"/>
      <c r="AO243" s="2">
        <f ca="1">IF(Table1[[#This Row],[felid of work]]="it",1,0)</f>
        <v>0</v>
      </c>
      <c r="AP243" s="2"/>
      <c r="AQ243" s="2"/>
      <c r="AR243" s="2"/>
      <c r="AS243" s="2"/>
      <c r="AT243" s="2"/>
      <c r="AU243" s="2"/>
      <c r="AV243" s="8"/>
      <c r="AW243" s="2"/>
      <c r="AX243" s="21">
        <f t="shared" ca="1" si="93"/>
        <v>227558.40864860802</v>
      </c>
      <c r="AY243" s="2"/>
      <c r="AZ243" s="7">
        <f ca="1">IF(Table1[[#This Row],[value of the debts]]&gt;$BA$6,1,0)</f>
        <v>1</v>
      </c>
      <c r="BA243" s="2"/>
      <c r="BB243" s="2"/>
      <c r="BC243" s="8"/>
      <c r="BD243" s="24">
        <f ca="1">Table1[[#This Row],[mortage left]]/Table1[[#This Row],[value of house]]</f>
        <v>0.9073201435486814</v>
      </c>
      <c r="BE243" s="2">
        <f t="shared" ca="1" si="94"/>
        <v>0</v>
      </c>
      <c r="BF243" s="2"/>
      <c r="BG243" s="2"/>
      <c r="BH243" s="7">
        <f ca="1">IF(Table1[[#This Row],[area]]="america",Table1[[#This Row],[income]],0)</f>
        <v>0</v>
      </c>
      <c r="BI243" s="2">
        <f ca="1">IF(Table1[[#This Row],[area]]="anathapur",Table1[[#This Row],[income]],0)</f>
        <v>0</v>
      </c>
      <c r="BJ243" s="2">
        <f ca="1">IF(Table1[[#This Row],[area]]="banglore",Table1[[#This Row],[income]],0)</f>
        <v>377403</v>
      </c>
      <c r="BK243" s="2">
        <f ca="1">IF(Table1[[#This Row],[area]]="chennai",Table1[[#This Row],[income]],0)</f>
        <v>0</v>
      </c>
      <c r="BL243" s="2">
        <f ca="1">IF(Table1[[#This Row],[area]]="china",Table1[[#This Row],[income]],0)</f>
        <v>0</v>
      </c>
      <c r="BM243" s="2">
        <f ca="1">IF(Table1[[#This Row],[area]]="eluru",Table1[[#This Row],[income]],0)</f>
        <v>0</v>
      </c>
      <c r="BN243" s="2">
        <f ca="1">IF(Table1[[#This Row],[area]]="hanuman junction",Table1[[#This Row],[income]],0)</f>
        <v>0</v>
      </c>
      <c r="BO243" s="2">
        <f ca="1">IF(Table1[[#This Row],[area]]="hyderabad",Table1[[#This Row],[income]],0)</f>
        <v>0</v>
      </c>
      <c r="BP243" s="2">
        <f ca="1">IF(Table1[[#This Row],[area]]="japan",Table1[[#This Row],[income]],0)</f>
        <v>0</v>
      </c>
      <c r="BQ243" s="2">
        <f ca="1">IF(Table1[[#This Row],[area]]="srikakulam",Table1[[#This Row],[income]],0)</f>
        <v>0</v>
      </c>
      <c r="BR243" s="2">
        <f ca="1">IF(Table1[[#This Row],[area]]="tirupathi",Table1[[#This Row],[income]],0)</f>
        <v>0</v>
      </c>
      <c r="BS243" s="2">
        <f ca="1">IF(Table1[[#This Row],[area]]="vijayawada",Table1[[#This Row],[income]],0)</f>
        <v>0</v>
      </c>
      <c r="BT243" s="8">
        <f ca="1">IF(Table1[[#This Row],[area]]="vizag",Table1[[#This Row],[income]],0)</f>
        <v>0</v>
      </c>
      <c r="BU243" s="2"/>
      <c r="BV243" s="7">
        <f ca="1">IF(Table1[[#This Row],[felid of work]]="teaching",Table1[[#This Row],[income]],0)</f>
        <v>0</v>
      </c>
      <c r="BW243" s="2">
        <f ca="1">IF(Table1[[#This Row],[felid of work]]="construction",Table1[[#This Row],[income]],0)</f>
        <v>0</v>
      </c>
      <c r="BX243" s="2">
        <f ca="1">IF(Table1[[#This Row],[felid of work]]="general work",Table1[[#This Row],[income]],0)</f>
        <v>377403</v>
      </c>
      <c r="BY243" s="2">
        <f ca="1">IF(Table1[[#This Row],[felid of work]]="health",Table1[[#This Row],[income]],0)</f>
        <v>0</v>
      </c>
      <c r="BZ243" s="2">
        <f ca="1">IF(Table1[[#This Row],[felid of work]]="agriculture",Table1[[#This Row],[income]],0)</f>
        <v>0</v>
      </c>
      <c r="CA243" s="8">
        <f ca="1">IF(Table1[[#This Row],[felid of work]]="it",Table1[[#This Row],[income]],0)</f>
        <v>0</v>
      </c>
      <c r="CB243" s="2"/>
      <c r="CC243" s="7">
        <f t="shared" ca="1" si="95"/>
        <v>1</v>
      </c>
      <c r="CD243" s="8"/>
      <c r="CE243" s="2"/>
      <c r="CF243" s="2">
        <f ca="1">IF(Table1[[#This Row],[net worth]]&gt;CG242,Table1[[#This Row],[age]],0)</f>
        <v>36</v>
      </c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4:98">
      <c r="D244">
        <f t="shared" ca="1" si="79"/>
        <v>2</v>
      </c>
      <c r="E244" t="str">
        <f t="shared" ca="1" si="80"/>
        <v>women</v>
      </c>
      <c r="F244">
        <f t="shared" ca="1" si="81"/>
        <v>27</v>
      </c>
      <c r="G244">
        <f t="shared" ca="1" si="82"/>
        <v>2</v>
      </c>
      <c r="H244" t="str">
        <f t="shared" ca="1" si="83"/>
        <v>construction</v>
      </c>
      <c r="I244">
        <f t="shared" ca="1" si="84"/>
        <v>6</v>
      </c>
      <c r="J244" t="str">
        <f t="shared" ca="1" si="85"/>
        <v>other</v>
      </c>
      <c r="K244">
        <f t="shared" ca="1" si="86"/>
        <v>1</v>
      </c>
      <c r="L244">
        <f t="shared" ca="1" si="87"/>
        <v>1</v>
      </c>
      <c r="M244">
        <f t="shared" ca="1" si="88"/>
        <v>770354</v>
      </c>
      <c r="N244">
        <f t="shared" ca="1" si="89"/>
        <v>4</v>
      </c>
      <c r="O244" t="str">
        <f t="shared" ca="1" si="90"/>
        <v>vizag</v>
      </c>
      <c r="P244">
        <f t="shared" ca="1" si="96"/>
        <v>4622124</v>
      </c>
      <c r="Q244">
        <f t="shared" ca="1" si="91"/>
        <v>1551020.3320132412</v>
      </c>
      <c r="R244">
        <f t="shared" ca="1" si="97"/>
        <v>484001.57141822285</v>
      </c>
      <c r="S244">
        <f t="shared" ca="1" si="92"/>
        <v>412259</v>
      </c>
      <c r="T244">
        <f t="shared" ca="1" si="98"/>
        <v>97973.468406091997</v>
      </c>
      <c r="U244">
        <f t="shared" ca="1" si="99"/>
        <v>904494.03881059599</v>
      </c>
      <c r="V244">
        <f t="shared" ca="1" si="100"/>
        <v>6010619.6102288188</v>
      </c>
      <c r="W244">
        <f t="shared" ca="1" si="101"/>
        <v>2447280.903431464</v>
      </c>
      <c r="X244">
        <f t="shared" ca="1" si="102"/>
        <v>3563338.7067973549</v>
      </c>
      <c r="Y244" s="2"/>
      <c r="Z244" s="7">
        <f ca="1">IF(Table1[[#This Row],[gender]]="men",1,0)</f>
        <v>0</v>
      </c>
      <c r="AA244" s="2">
        <f ca="1">IF(Table1[[#This Row],[gender]]="women",1,0)</f>
        <v>1</v>
      </c>
      <c r="AB244" s="2"/>
      <c r="AC244" s="2"/>
      <c r="AD244" s="8"/>
      <c r="AF244" s="7">
        <f ca="1">IF(Table1[[#This Row],[felid of work]]= "teaching",1,0)</f>
        <v>0</v>
      </c>
      <c r="AG244" s="2">
        <f ca="1">IF(Table1[[#This Row],[felid of work]]="agriculture",1,0)</f>
        <v>0</v>
      </c>
      <c r="AH244" s="12">
        <f ca="1">IF(Table1[[#This Row],[felid of work]]="general work",1,0)</f>
        <v>0</v>
      </c>
      <c r="AI244" s="12">
        <f ca="1">IF(Table1[[#This Row],[felid of work]]="construction",1,0)</f>
        <v>1</v>
      </c>
      <c r="AJ244" s="2">
        <f ca="1">IF(Table1[[#This Row],[felid of work]]="health",1,0)</f>
        <v>0</v>
      </c>
      <c r="AK244" s="2"/>
      <c r="AL244" s="2"/>
      <c r="AM244" s="2"/>
      <c r="AN244" s="2"/>
      <c r="AO244" s="2">
        <f ca="1">IF(Table1[[#This Row],[felid of work]]="it",1,0)</f>
        <v>0</v>
      </c>
      <c r="AP244" s="2"/>
      <c r="AQ244" s="2"/>
      <c r="AR244" s="2"/>
      <c r="AS244" s="2"/>
      <c r="AT244" s="2"/>
      <c r="AU244" s="2"/>
      <c r="AV244" s="8"/>
      <c r="AW244" s="2"/>
      <c r="AX244" s="21">
        <f t="shared" ca="1" si="93"/>
        <v>484001.57141822285</v>
      </c>
      <c r="AY244" s="2"/>
      <c r="AZ244" s="7">
        <f ca="1">IF(Table1[[#This Row],[value of the debts]]&gt;$BA$6,1,0)</f>
        <v>1</v>
      </c>
      <c r="BA244" s="2"/>
      <c r="BB244" s="2"/>
      <c r="BC244" s="8"/>
      <c r="BD244" s="24">
        <f ca="1">Table1[[#This Row],[mortage left]]/Table1[[#This Row],[value of house]]</f>
        <v>0.33556441411204918</v>
      </c>
      <c r="BE244" s="2">
        <f t="shared" ca="1" si="94"/>
        <v>0</v>
      </c>
      <c r="BF244" s="2"/>
      <c r="BG244" s="2"/>
      <c r="BH244" s="7">
        <f ca="1">IF(Table1[[#This Row],[area]]="america",Table1[[#This Row],[income]],0)</f>
        <v>0</v>
      </c>
      <c r="BI244" s="2">
        <f ca="1">IF(Table1[[#This Row],[area]]="anathapur",Table1[[#This Row],[income]],0)</f>
        <v>0</v>
      </c>
      <c r="BJ244" s="2">
        <f ca="1">IF(Table1[[#This Row],[area]]="banglore",Table1[[#This Row],[income]],0)</f>
        <v>0</v>
      </c>
      <c r="BK244" s="2">
        <f ca="1">IF(Table1[[#This Row],[area]]="chennai",Table1[[#This Row],[income]],0)</f>
        <v>0</v>
      </c>
      <c r="BL244" s="2">
        <f ca="1">IF(Table1[[#This Row],[area]]="china",Table1[[#This Row],[income]],0)</f>
        <v>0</v>
      </c>
      <c r="BM244" s="2">
        <f ca="1">IF(Table1[[#This Row],[area]]="eluru",Table1[[#This Row],[income]],0)</f>
        <v>0</v>
      </c>
      <c r="BN244" s="2">
        <f ca="1">IF(Table1[[#This Row],[area]]="hanuman junction",Table1[[#This Row],[income]],0)</f>
        <v>0</v>
      </c>
      <c r="BO244" s="2">
        <f ca="1">IF(Table1[[#This Row],[area]]="hyderabad",Table1[[#This Row],[income]],0)</f>
        <v>0</v>
      </c>
      <c r="BP244" s="2">
        <f ca="1">IF(Table1[[#This Row],[area]]="japan",Table1[[#This Row],[income]],0)</f>
        <v>0</v>
      </c>
      <c r="BQ244" s="2">
        <f ca="1">IF(Table1[[#This Row],[area]]="srikakulam",Table1[[#This Row],[income]],0)</f>
        <v>0</v>
      </c>
      <c r="BR244" s="2">
        <f ca="1">IF(Table1[[#This Row],[area]]="tirupathi",Table1[[#This Row],[income]],0)</f>
        <v>0</v>
      </c>
      <c r="BS244" s="2">
        <f ca="1">IF(Table1[[#This Row],[area]]="vijayawada",Table1[[#This Row],[income]],0)</f>
        <v>0</v>
      </c>
      <c r="BT244" s="8">
        <f ca="1">IF(Table1[[#This Row],[area]]="vizag",Table1[[#This Row],[income]],0)</f>
        <v>770354</v>
      </c>
      <c r="BU244" s="2"/>
      <c r="BV244" s="7">
        <f ca="1">IF(Table1[[#This Row],[felid of work]]="teaching",Table1[[#This Row],[income]],0)</f>
        <v>0</v>
      </c>
      <c r="BW244" s="2">
        <f ca="1">IF(Table1[[#This Row],[felid of work]]="construction",Table1[[#This Row],[income]],0)</f>
        <v>770354</v>
      </c>
      <c r="BX244" s="2">
        <f ca="1">IF(Table1[[#This Row],[felid of work]]="general work",Table1[[#This Row],[income]],0)</f>
        <v>0</v>
      </c>
      <c r="BY244" s="2">
        <f ca="1">IF(Table1[[#This Row],[felid of work]]="health",Table1[[#This Row],[income]],0)</f>
        <v>0</v>
      </c>
      <c r="BZ244" s="2">
        <f ca="1">IF(Table1[[#This Row],[felid of work]]="agriculture",Table1[[#This Row],[income]],0)</f>
        <v>0</v>
      </c>
      <c r="CA244" s="8">
        <f ca="1">IF(Table1[[#This Row],[felid of work]]="it",Table1[[#This Row],[income]],0)</f>
        <v>0</v>
      </c>
      <c r="CB244" s="2"/>
      <c r="CC244" s="7">
        <f t="shared" ca="1" si="95"/>
        <v>1</v>
      </c>
      <c r="CD244" s="8"/>
      <c r="CE244" s="2"/>
      <c r="CF244" s="2">
        <f ca="1">IF(Table1[[#This Row],[net worth]]&gt;CG243,Table1[[#This Row],[age]],0)</f>
        <v>27</v>
      </c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4:98">
      <c r="D245">
        <f t="shared" ca="1" si="79"/>
        <v>2</v>
      </c>
      <c r="E245" t="str">
        <f t="shared" ca="1" si="80"/>
        <v>women</v>
      </c>
      <c r="F245">
        <f t="shared" ca="1" si="81"/>
        <v>26</v>
      </c>
      <c r="G245">
        <f t="shared" ca="1" si="82"/>
        <v>4</v>
      </c>
      <c r="H245" t="str">
        <f t="shared" ca="1" si="83"/>
        <v>it</v>
      </c>
      <c r="I245">
        <f t="shared" ca="1" si="84"/>
        <v>5</v>
      </c>
      <c r="J245" t="str">
        <f t="shared" ca="1" si="85"/>
        <v>other</v>
      </c>
      <c r="K245">
        <f t="shared" ca="1" si="86"/>
        <v>4</v>
      </c>
      <c r="L245">
        <f t="shared" ca="1" si="87"/>
        <v>1</v>
      </c>
      <c r="M245">
        <f t="shared" ca="1" si="88"/>
        <v>432915</v>
      </c>
      <c r="N245">
        <f t="shared" ca="1" si="89"/>
        <v>1</v>
      </c>
      <c r="O245" t="str">
        <f t="shared" ca="1" si="90"/>
        <v>eluru</v>
      </c>
      <c r="P245">
        <f t="shared" ca="1" si="96"/>
        <v>2164575</v>
      </c>
      <c r="Q245">
        <f t="shared" ca="1" si="91"/>
        <v>1550610.8150806963</v>
      </c>
      <c r="R245">
        <f t="shared" ca="1" si="97"/>
        <v>374121.07624605775</v>
      </c>
      <c r="S245">
        <f t="shared" ca="1" si="92"/>
        <v>274772</v>
      </c>
      <c r="T245">
        <f t="shared" ca="1" si="98"/>
        <v>157566.23797592369</v>
      </c>
      <c r="U245">
        <f t="shared" ca="1" si="99"/>
        <v>602403.01521961938</v>
      </c>
      <c r="V245">
        <f t="shared" ca="1" si="100"/>
        <v>3141099.0914656771</v>
      </c>
      <c r="W245">
        <f t="shared" ca="1" si="101"/>
        <v>2199503.8913267539</v>
      </c>
      <c r="X245">
        <f t="shared" ca="1" si="102"/>
        <v>941595.20013892325</v>
      </c>
      <c r="Y245" s="2"/>
      <c r="Z245" s="7">
        <f ca="1">IF(Table1[[#This Row],[gender]]="men",1,0)</f>
        <v>0</v>
      </c>
      <c r="AA245" s="2">
        <f ca="1">IF(Table1[[#This Row],[gender]]="women",1,0)</f>
        <v>1</v>
      </c>
      <c r="AB245" s="2"/>
      <c r="AC245" s="2"/>
      <c r="AD245" s="8"/>
      <c r="AF245" s="7">
        <f ca="1">IF(Table1[[#This Row],[felid of work]]= "teaching",1,0)</f>
        <v>0</v>
      </c>
      <c r="AG245" s="2">
        <f ca="1">IF(Table1[[#This Row],[felid of work]]="agriculture",1,0)</f>
        <v>0</v>
      </c>
      <c r="AH245" s="12">
        <f ca="1">IF(Table1[[#This Row],[felid of work]]="general work",1,0)</f>
        <v>0</v>
      </c>
      <c r="AI245" s="12">
        <f ca="1">IF(Table1[[#This Row],[felid of work]]="construction",1,0)</f>
        <v>0</v>
      </c>
      <c r="AJ245" s="2">
        <f ca="1">IF(Table1[[#This Row],[felid of work]]="health",1,0)</f>
        <v>0</v>
      </c>
      <c r="AK245" s="2"/>
      <c r="AL245" s="2"/>
      <c r="AM245" s="2"/>
      <c r="AN245" s="2"/>
      <c r="AO245" s="2">
        <f ca="1">IF(Table1[[#This Row],[felid of work]]="it",1,0)</f>
        <v>1</v>
      </c>
      <c r="AP245" s="2"/>
      <c r="AQ245" s="2"/>
      <c r="AR245" s="2"/>
      <c r="AS245" s="2"/>
      <c r="AT245" s="2"/>
      <c r="AU245" s="2"/>
      <c r="AV245" s="8"/>
      <c r="AW245" s="2"/>
      <c r="AX245" s="21">
        <f t="shared" ca="1" si="93"/>
        <v>374121.07624605775</v>
      </c>
      <c r="AY245" s="2"/>
      <c r="AZ245" s="7">
        <f ca="1">IF(Table1[[#This Row],[value of the debts]]&gt;$BA$6,1,0)</f>
        <v>1</v>
      </c>
      <c r="BA245" s="2"/>
      <c r="BB245" s="2"/>
      <c r="BC245" s="8"/>
      <c r="BD245" s="24">
        <f ca="1">Table1[[#This Row],[mortage left]]/Table1[[#This Row],[value of house]]</f>
        <v>0.71635809111751558</v>
      </c>
      <c r="BE245" s="2">
        <f t="shared" ca="1" si="94"/>
        <v>0</v>
      </c>
      <c r="BF245" s="2"/>
      <c r="BG245" s="2"/>
      <c r="BH245" s="7">
        <f ca="1">IF(Table1[[#This Row],[area]]="america",Table1[[#This Row],[income]],0)</f>
        <v>0</v>
      </c>
      <c r="BI245" s="2">
        <f ca="1">IF(Table1[[#This Row],[area]]="anathapur",Table1[[#This Row],[income]],0)</f>
        <v>0</v>
      </c>
      <c r="BJ245" s="2">
        <f ca="1">IF(Table1[[#This Row],[area]]="banglore",Table1[[#This Row],[income]],0)</f>
        <v>0</v>
      </c>
      <c r="BK245" s="2">
        <f ca="1">IF(Table1[[#This Row],[area]]="chennai",Table1[[#This Row],[income]],0)</f>
        <v>0</v>
      </c>
      <c r="BL245" s="2">
        <f ca="1">IF(Table1[[#This Row],[area]]="china",Table1[[#This Row],[income]],0)</f>
        <v>0</v>
      </c>
      <c r="BM245" s="2">
        <f ca="1">IF(Table1[[#This Row],[area]]="eluru",Table1[[#This Row],[income]],0)</f>
        <v>432915</v>
      </c>
      <c r="BN245" s="2">
        <f ca="1">IF(Table1[[#This Row],[area]]="hanuman junction",Table1[[#This Row],[income]],0)</f>
        <v>0</v>
      </c>
      <c r="BO245" s="2">
        <f ca="1">IF(Table1[[#This Row],[area]]="hyderabad",Table1[[#This Row],[income]],0)</f>
        <v>0</v>
      </c>
      <c r="BP245" s="2">
        <f ca="1">IF(Table1[[#This Row],[area]]="japan",Table1[[#This Row],[income]],0)</f>
        <v>0</v>
      </c>
      <c r="BQ245" s="2">
        <f ca="1">IF(Table1[[#This Row],[area]]="srikakulam",Table1[[#This Row],[income]],0)</f>
        <v>0</v>
      </c>
      <c r="BR245" s="2">
        <f ca="1">IF(Table1[[#This Row],[area]]="tirupathi",Table1[[#This Row],[income]],0)</f>
        <v>0</v>
      </c>
      <c r="BS245" s="2">
        <f ca="1">IF(Table1[[#This Row],[area]]="vijayawada",Table1[[#This Row],[income]],0)</f>
        <v>0</v>
      </c>
      <c r="BT245" s="8">
        <f ca="1">IF(Table1[[#This Row],[area]]="vizag",Table1[[#This Row],[income]],0)</f>
        <v>0</v>
      </c>
      <c r="BU245" s="2"/>
      <c r="BV245" s="7">
        <f ca="1">IF(Table1[[#This Row],[felid of work]]="teaching",Table1[[#This Row],[income]],0)</f>
        <v>0</v>
      </c>
      <c r="BW245" s="2">
        <f ca="1">IF(Table1[[#This Row],[felid of work]]="construction",Table1[[#This Row],[income]],0)</f>
        <v>0</v>
      </c>
      <c r="BX245" s="2">
        <f ca="1">IF(Table1[[#This Row],[felid of work]]="general work",Table1[[#This Row],[income]],0)</f>
        <v>0</v>
      </c>
      <c r="BY245" s="2">
        <f ca="1">IF(Table1[[#This Row],[felid of work]]="health",Table1[[#This Row],[income]],0)</f>
        <v>0</v>
      </c>
      <c r="BZ245" s="2">
        <f ca="1">IF(Table1[[#This Row],[felid of work]]="agriculture",Table1[[#This Row],[income]],0)</f>
        <v>0</v>
      </c>
      <c r="CA245" s="8">
        <f ca="1">IF(Table1[[#This Row],[felid of work]]="it",Table1[[#This Row],[income]],0)</f>
        <v>432915</v>
      </c>
      <c r="CB245" s="2"/>
      <c r="CC245" s="7">
        <f t="shared" ca="1" si="95"/>
        <v>1</v>
      </c>
      <c r="CD245" s="8"/>
      <c r="CE245" s="2"/>
      <c r="CF245" s="2">
        <f ca="1">IF(Table1[[#This Row],[net worth]]&gt;CG244,Table1[[#This Row],[age]],0)</f>
        <v>26</v>
      </c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4:98">
      <c r="D246">
        <f t="shared" ca="1" si="79"/>
        <v>1</v>
      </c>
      <c r="E246" t="str">
        <f t="shared" ca="1" si="80"/>
        <v>men</v>
      </c>
      <c r="F246">
        <f t="shared" ca="1" si="81"/>
        <v>40</v>
      </c>
      <c r="G246">
        <f t="shared" ca="1" si="82"/>
        <v>4</v>
      </c>
      <c r="H246" t="str">
        <f t="shared" ca="1" si="83"/>
        <v>it</v>
      </c>
      <c r="I246">
        <f t="shared" ca="1" si="84"/>
        <v>5</v>
      </c>
      <c r="J246" t="str">
        <f t="shared" ca="1" si="85"/>
        <v>other</v>
      </c>
      <c r="K246">
        <f t="shared" ca="1" si="86"/>
        <v>1</v>
      </c>
      <c r="L246">
        <f t="shared" ca="1" si="87"/>
        <v>2</v>
      </c>
      <c r="M246">
        <f t="shared" ca="1" si="88"/>
        <v>616666</v>
      </c>
      <c r="N246">
        <f t="shared" ca="1" si="89"/>
        <v>6</v>
      </c>
      <c r="O246" t="str">
        <f t="shared" ca="1" si="90"/>
        <v>tirupathi</v>
      </c>
      <c r="P246">
        <f t="shared" ca="1" si="96"/>
        <v>3699996</v>
      </c>
      <c r="Q246">
        <f t="shared" ca="1" si="91"/>
        <v>296132.67713288649</v>
      </c>
      <c r="R246">
        <f t="shared" ca="1" si="97"/>
        <v>988376.27454173297</v>
      </c>
      <c r="S246">
        <f t="shared" ca="1" si="92"/>
        <v>235641</v>
      </c>
      <c r="T246">
        <f t="shared" ca="1" si="98"/>
        <v>794242.27385678887</v>
      </c>
      <c r="U246">
        <f t="shared" ca="1" si="99"/>
        <v>291110.86435541685</v>
      </c>
      <c r="V246">
        <f t="shared" ca="1" si="100"/>
        <v>4979483.1388971498</v>
      </c>
      <c r="W246">
        <f t="shared" ca="1" si="101"/>
        <v>1520149.9516746195</v>
      </c>
      <c r="X246">
        <f t="shared" ca="1" si="102"/>
        <v>3459333.1872225301</v>
      </c>
      <c r="Y246" s="2"/>
      <c r="Z246" s="7">
        <f ca="1">IF(Table1[[#This Row],[gender]]="men",1,0)</f>
        <v>1</v>
      </c>
      <c r="AA246" s="2">
        <f ca="1">IF(Table1[[#This Row],[gender]]="women",1,0)</f>
        <v>0</v>
      </c>
      <c r="AB246" s="2"/>
      <c r="AC246" s="2"/>
      <c r="AD246" s="8"/>
      <c r="AF246" s="7">
        <f ca="1">IF(Table1[[#This Row],[felid of work]]= "teaching",1,0)</f>
        <v>0</v>
      </c>
      <c r="AG246" s="2">
        <f ca="1">IF(Table1[[#This Row],[felid of work]]="agriculture",1,0)</f>
        <v>0</v>
      </c>
      <c r="AH246" s="12">
        <f ca="1">IF(Table1[[#This Row],[felid of work]]="general work",1,0)</f>
        <v>0</v>
      </c>
      <c r="AI246" s="12">
        <f ca="1">IF(Table1[[#This Row],[felid of work]]="construction",1,0)</f>
        <v>0</v>
      </c>
      <c r="AJ246" s="2">
        <f ca="1">IF(Table1[[#This Row],[felid of work]]="health",1,0)</f>
        <v>0</v>
      </c>
      <c r="AK246" s="2"/>
      <c r="AL246" s="2"/>
      <c r="AM246" s="2"/>
      <c r="AN246" s="2"/>
      <c r="AO246" s="2">
        <f ca="1">IF(Table1[[#This Row],[felid of work]]="it",1,0)</f>
        <v>1</v>
      </c>
      <c r="AP246" s="2"/>
      <c r="AQ246" s="2"/>
      <c r="AR246" s="2"/>
      <c r="AS246" s="2"/>
      <c r="AT246" s="2"/>
      <c r="AU246" s="2"/>
      <c r="AV246" s="8"/>
      <c r="AW246" s="2"/>
      <c r="AX246" s="21">
        <f t="shared" ca="1" si="93"/>
        <v>494188.13727086649</v>
      </c>
      <c r="AY246" s="2"/>
      <c r="AZ246" s="7">
        <f ca="1">IF(Table1[[#This Row],[value of the debts]]&gt;$BA$6,1,0)</f>
        <v>1</v>
      </c>
      <c r="BA246" s="2"/>
      <c r="BB246" s="2"/>
      <c r="BC246" s="8"/>
      <c r="BD246" s="24">
        <f ca="1">Table1[[#This Row],[mortage left]]/Table1[[#This Row],[value of house]]</f>
        <v>8.0035945209910087E-2</v>
      </c>
      <c r="BE246" s="2">
        <f t="shared" ca="1" si="94"/>
        <v>1</v>
      </c>
      <c r="BF246" s="2"/>
      <c r="BG246" s="2"/>
      <c r="BH246" s="7">
        <f ca="1">IF(Table1[[#This Row],[area]]="america",Table1[[#This Row],[income]],0)</f>
        <v>0</v>
      </c>
      <c r="BI246" s="2">
        <f ca="1">IF(Table1[[#This Row],[area]]="anathapur",Table1[[#This Row],[income]],0)</f>
        <v>0</v>
      </c>
      <c r="BJ246" s="2">
        <f ca="1">IF(Table1[[#This Row],[area]]="banglore",Table1[[#This Row],[income]],0)</f>
        <v>0</v>
      </c>
      <c r="BK246" s="2">
        <f ca="1">IF(Table1[[#This Row],[area]]="chennai",Table1[[#This Row],[income]],0)</f>
        <v>0</v>
      </c>
      <c r="BL246" s="2">
        <f ca="1">IF(Table1[[#This Row],[area]]="china",Table1[[#This Row],[income]],0)</f>
        <v>0</v>
      </c>
      <c r="BM246" s="2">
        <f ca="1">IF(Table1[[#This Row],[area]]="eluru",Table1[[#This Row],[income]],0)</f>
        <v>0</v>
      </c>
      <c r="BN246" s="2">
        <f ca="1">IF(Table1[[#This Row],[area]]="hanuman junction",Table1[[#This Row],[income]],0)</f>
        <v>0</v>
      </c>
      <c r="BO246" s="2">
        <f ca="1">IF(Table1[[#This Row],[area]]="hyderabad",Table1[[#This Row],[income]],0)</f>
        <v>0</v>
      </c>
      <c r="BP246" s="2">
        <f ca="1">IF(Table1[[#This Row],[area]]="japan",Table1[[#This Row],[income]],0)</f>
        <v>0</v>
      </c>
      <c r="BQ246" s="2">
        <f ca="1">IF(Table1[[#This Row],[area]]="srikakulam",Table1[[#This Row],[income]],0)</f>
        <v>0</v>
      </c>
      <c r="BR246" s="2">
        <f ca="1">IF(Table1[[#This Row],[area]]="tirupathi",Table1[[#This Row],[income]],0)</f>
        <v>616666</v>
      </c>
      <c r="BS246" s="2">
        <f ca="1">IF(Table1[[#This Row],[area]]="vijayawada",Table1[[#This Row],[income]],0)</f>
        <v>0</v>
      </c>
      <c r="BT246" s="8">
        <f ca="1">IF(Table1[[#This Row],[area]]="vizag",Table1[[#This Row],[income]],0)</f>
        <v>0</v>
      </c>
      <c r="BU246" s="2"/>
      <c r="BV246" s="7">
        <f ca="1">IF(Table1[[#This Row],[felid of work]]="teaching",Table1[[#This Row],[income]],0)</f>
        <v>0</v>
      </c>
      <c r="BW246" s="2">
        <f ca="1">IF(Table1[[#This Row],[felid of work]]="construction",Table1[[#This Row],[income]],0)</f>
        <v>0</v>
      </c>
      <c r="BX246" s="2">
        <f ca="1">IF(Table1[[#This Row],[felid of work]]="general work",Table1[[#This Row],[income]],0)</f>
        <v>0</v>
      </c>
      <c r="BY246" s="2">
        <f ca="1">IF(Table1[[#This Row],[felid of work]]="health",Table1[[#This Row],[income]],0)</f>
        <v>0</v>
      </c>
      <c r="BZ246" s="2">
        <f ca="1">IF(Table1[[#This Row],[felid of work]]="agriculture",Table1[[#This Row],[income]],0)</f>
        <v>0</v>
      </c>
      <c r="CA246" s="8">
        <f ca="1">IF(Table1[[#This Row],[felid of work]]="it",Table1[[#This Row],[income]],0)</f>
        <v>616666</v>
      </c>
      <c r="CB246" s="2"/>
      <c r="CC246" s="7">
        <f t="shared" ca="1" si="95"/>
        <v>1</v>
      </c>
      <c r="CD246" s="8"/>
      <c r="CE246" s="2"/>
      <c r="CF246" s="2">
        <f ca="1">IF(Table1[[#This Row],[net worth]]&gt;CG245,Table1[[#This Row],[age]],0)</f>
        <v>40</v>
      </c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4:98">
      <c r="D247">
        <f t="shared" ca="1" si="79"/>
        <v>2</v>
      </c>
      <c r="E247" t="str">
        <f t="shared" ca="1" si="80"/>
        <v>women</v>
      </c>
      <c r="F247">
        <f t="shared" ca="1" si="81"/>
        <v>33</v>
      </c>
      <c r="G247">
        <f t="shared" ca="1" si="82"/>
        <v>5</v>
      </c>
      <c r="H247" t="str">
        <f t="shared" ca="1" si="83"/>
        <v>general work</v>
      </c>
      <c r="I247">
        <f t="shared" ca="1" si="84"/>
        <v>6</v>
      </c>
      <c r="J247" t="str">
        <f t="shared" ca="1" si="85"/>
        <v>other</v>
      </c>
      <c r="K247">
        <f t="shared" ca="1" si="86"/>
        <v>3</v>
      </c>
      <c r="L247">
        <f t="shared" ca="1" si="87"/>
        <v>2</v>
      </c>
      <c r="M247">
        <f t="shared" ca="1" si="88"/>
        <v>842397</v>
      </c>
      <c r="N247">
        <f t="shared" ca="1" si="89"/>
        <v>12</v>
      </c>
      <c r="O247" t="str">
        <f t="shared" ca="1" si="90"/>
        <v>japan</v>
      </c>
      <c r="P247">
        <f t="shared" ca="1" si="96"/>
        <v>4211985</v>
      </c>
      <c r="Q247">
        <f t="shared" ca="1" si="91"/>
        <v>1204019.142278146</v>
      </c>
      <c r="R247">
        <f t="shared" ca="1" si="97"/>
        <v>74385.253217070393</v>
      </c>
      <c r="S247">
        <f t="shared" ca="1" si="92"/>
        <v>55440</v>
      </c>
      <c r="T247">
        <f t="shared" ca="1" si="98"/>
        <v>1267387.8711517453</v>
      </c>
      <c r="U247">
        <f t="shared" ca="1" si="99"/>
        <v>1109762.8002972251</v>
      </c>
      <c r="V247">
        <f t="shared" ca="1" si="100"/>
        <v>5396133.0535142953</v>
      </c>
      <c r="W247">
        <f t="shared" ca="1" si="101"/>
        <v>1333844.3954952164</v>
      </c>
      <c r="X247">
        <f t="shared" ca="1" si="102"/>
        <v>4062288.6580190789</v>
      </c>
      <c r="Y247" s="2"/>
      <c r="Z247" s="7">
        <f ca="1">IF(Table1[[#This Row],[gender]]="men",1,0)</f>
        <v>0</v>
      </c>
      <c r="AA247" s="2">
        <f ca="1">IF(Table1[[#This Row],[gender]]="women",1,0)</f>
        <v>1</v>
      </c>
      <c r="AB247" s="2"/>
      <c r="AC247" s="2"/>
      <c r="AD247" s="8"/>
      <c r="AF247" s="7">
        <f ca="1">IF(Table1[[#This Row],[felid of work]]= "teaching",1,0)</f>
        <v>0</v>
      </c>
      <c r="AG247" s="2">
        <f ca="1">IF(Table1[[#This Row],[felid of work]]="agriculture",1,0)</f>
        <v>0</v>
      </c>
      <c r="AH247" s="12">
        <f ca="1">IF(Table1[[#This Row],[felid of work]]="general work",1,0)</f>
        <v>1</v>
      </c>
      <c r="AI247" s="12">
        <f ca="1">IF(Table1[[#This Row],[felid of work]]="construction",1,0)</f>
        <v>0</v>
      </c>
      <c r="AJ247" s="2">
        <f ca="1">IF(Table1[[#This Row],[felid of work]]="health",1,0)</f>
        <v>0</v>
      </c>
      <c r="AK247" s="2"/>
      <c r="AL247" s="2"/>
      <c r="AM247" s="2"/>
      <c r="AN247" s="2"/>
      <c r="AO247" s="2">
        <f ca="1">IF(Table1[[#This Row],[felid of work]]="it",1,0)</f>
        <v>0</v>
      </c>
      <c r="AP247" s="2"/>
      <c r="AQ247" s="2"/>
      <c r="AR247" s="2"/>
      <c r="AS247" s="2"/>
      <c r="AT247" s="2"/>
      <c r="AU247" s="2"/>
      <c r="AV247" s="8"/>
      <c r="AW247" s="2"/>
      <c r="AX247" s="21">
        <f t="shared" ca="1" si="93"/>
        <v>37192.626608535196</v>
      </c>
      <c r="AY247" s="2"/>
      <c r="AZ247" s="7">
        <f ca="1">IF(Table1[[#This Row],[value of the debts]]&gt;$BA$6,1,0)</f>
        <v>1</v>
      </c>
      <c r="BA247" s="2"/>
      <c r="BB247" s="2"/>
      <c r="BC247" s="8"/>
      <c r="BD247" s="24">
        <f ca="1">Table1[[#This Row],[mortage left]]/Table1[[#This Row],[value of house]]</f>
        <v>0.28585551522100527</v>
      </c>
      <c r="BE247" s="2">
        <f t="shared" ca="1" si="94"/>
        <v>1</v>
      </c>
      <c r="BF247" s="2"/>
      <c r="BG247" s="2"/>
      <c r="BH247" s="7">
        <f ca="1">IF(Table1[[#This Row],[area]]="america",Table1[[#This Row],[income]],0)</f>
        <v>0</v>
      </c>
      <c r="BI247" s="2">
        <f ca="1">IF(Table1[[#This Row],[area]]="anathapur",Table1[[#This Row],[income]],0)</f>
        <v>0</v>
      </c>
      <c r="BJ247" s="2">
        <f ca="1">IF(Table1[[#This Row],[area]]="banglore",Table1[[#This Row],[income]],0)</f>
        <v>0</v>
      </c>
      <c r="BK247" s="2">
        <f ca="1">IF(Table1[[#This Row],[area]]="chennai",Table1[[#This Row],[income]],0)</f>
        <v>0</v>
      </c>
      <c r="BL247" s="2">
        <f ca="1">IF(Table1[[#This Row],[area]]="china",Table1[[#This Row],[income]],0)</f>
        <v>0</v>
      </c>
      <c r="BM247" s="2">
        <f ca="1">IF(Table1[[#This Row],[area]]="eluru",Table1[[#This Row],[income]],0)</f>
        <v>0</v>
      </c>
      <c r="BN247" s="2">
        <f ca="1">IF(Table1[[#This Row],[area]]="hanuman junction",Table1[[#This Row],[income]],0)</f>
        <v>0</v>
      </c>
      <c r="BO247" s="2">
        <f ca="1">IF(Table1[[#This Row],[area]]="hyderabad",Table1[[#This Row],[income]],0)</f>
        <v>0</v>
      </c>
      <c r="BP247" s="2">
        <f ca="1">IF(Table1[[#This Row],[area]]="japan",Table1[[#This Row],[income]],0)</f>
        <v>842397</v>
      </c>
      <c r="BQ247" s="2">
        <f ca="1">IF(Table1[[#This Row],[area]]="srikakulam",Table1[[#This Row],[income]],0)</f>
        <v>0</v>
      </c>
      <c r="BR247" s="2">
        <f ca="1">IF(Table1[[#This Row],[area]]="tirupathi",Table1[[#This Row],[income]],0)</f>
        <v>0</v>
      </c>
      <c r="BS247" s="2">
        <f ca="1">IF(Table1[[#This Row],[area]]="vijayawada",Table1[[#This Row],[income]],0)</f>
        <v>0</v>
      </c>
      <c r="BT247" s="8">
        <f ca="1">IF(Table1[[#This Row],[area]]="vizag",Table1[[#This Row],[income]],0)</f>
        <v>0</v>
      </c>
      <c r="BU247" s="2"/>
      <c r="BV247" s="7">
        <f ca="1">IF(Table1[[#This Row],[felid of work]]="teaching",Table1[[#This Row],[income]],0)</f>
        <v>0</v>
      </c>
      <c r="BW247" s="2">
        <f ca="1">IF(Table1[[#This Row],[felid of work]]="construction",Table1[[#This Row],[income]],0)</f>
        <v>0</v>
      </c>
      <c r="BX247" s="2">
        <f ca="1">IF(Table1[[#This Row],[felid of work]]="general work",Table1[[#This Row],[income]],0)</f>
        <v>842397</v>
      </c>
      <c r="BY247" s="2">
        <f ca="1">IF(Table1[[#This Row],[felid of work]]="health",Table1[[#This Row],[income]],0)</f>
        <v>0</v>
      </c>
      <c r="BZ247" s="2">
        <f ca="1">IF(Table1[[#This Row],[felid of work]]="agriculture",Table1[[#This Row],[income]],0)</f>
        <v>0</v>
      </c>
      <c r="CA247" s="8">
        <f ca="1">IF(Table1[[#This Row],[felid of work]]="it",Table1[[#This Row],[income]],0)</f>
        <v>0</v>
      </c>
      <c r="CB247" s="2"/>
      <c r="CC247" s="7">
        <f t="shared" ca="1" si="95"/>
        <v>1</v>
      </c>
      <c r="CD247" s="8"/>
      <c r="CE247" s="2"/>
      <c r="CF247" s="2">
        <f ca="1">IF(Table1[[#This Row],[net worth]]&gt;CG246,Table1[[#This Row],[age]],0)</f>
        <v>33</v>
      </c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4:98">
      <c r="D248">
        <f t="shared" ca="1" si="79"/>
        <v>1</v>
      </c>
      <c r="E248" t="str">
        <f t="shared" ca="1" si="80"/>
        <v>men</v>
      </c>
      <c r="F248">
        <f t="shared" ca="1" si="81"/>
        <v>28</v>
      </c>
      <c r="G248">
        <f t="shared" ca="1" si="82"/>
        <v>2</v>
      </c>
      <c r="H248" t="str">
        <f t="shared" ca="1" si="83"/>
        <v>construction</v>
      </c>
      <c r="I248">
        <f t="shared" ca="1" si="84"/>
        <v>5</v>
      </c>
      <c r="J248" t="str">
        <f t="shared" ca="1" si="85"/>
        <v>other</v>
      </c>
      <c r="K248">
        <f t="shared" ca="1" si="86"/>
        <v>4</v>
      </c>
      <c r="L248">
        <f t="shared" ca="1" si="87"/>
        <v>2</v>
      </c>
      <c r="M248">
        <f t="shared" ca="1" si="88"/>
        <v>304978</v>
      </c>
      <c r="N248">
        <f t="shared" ca="1" si="89"/>
        <v>1</v>
      </c>
      <c r="O248" t="str">
        <f t="shared" ca="1" si="90"/>
        <v>eluru</v>
      </c>
      <c r="P248">
        <f t="shared" ca="1" si="96"/>
        <v>1524890</v>
      </c>
      <c r="Q248">
        <f t="shared" ca="1" si="91"/>
        <v>920058.06768249394</v>
      </c>
      <c r="R248">
        <f t="shared" ca="1" si="97"/>
        <v>399460.23774884635</v>
      </c>
      <c r="S248">
        <f t="shared" ca="1" si="92"/>
        <v>310434</v>
      </c>
      <c r="T248">
        <f t="shared" ca="1" si="98"/>
        <v>387298.99848928017</v>
      </c>
      <c r="U248">
        <f t="shared" ca="1" si="99"/>
        <v>302156.85148069391</v>
      </c>
      <c r="V248">
        <f t="shared" ca="1" si="100"/>
        <v>2226507.0892295404</v>
      </c>
      <c r="W248">
        <f t="shared" ca="1" si="101"/>
        <v>1629952.3054313404</v>
      </c>
      <c r="X248">
        <f t="shared" ca="1" si="102"/>
        <v>596554.78379820008</v>
      </c>
      <c r="Y248" s="2"/>
      <c r="Z248" s="7">
        <f ca="1">IF(Table1[[#This Row],[gender]]="men",1,0)</f>
        <v>1</v>
      </c>
      <c r="AA248" s="2">
        <f ca="1">IF(Table1[[#This Row],[gender]]="women",1,0)</f>
        <v>0</v>
      </c>
      <c r="AB248" s="2"/>
      <c r="AC248" s="2"/>
      <c r="AD248" s="8"/>
      <c r="AF248" s="7">
        <f ca="1">IF(Table1[[#This Row],[felid of work]]= "teaching",1,0)</f>
        <v>0</v>
      </c>
      <c r="AG248" s="2">
        <f ca="1">IF(Table1[[#This Row],[felid of work]]="agriculture",1,0)</f>
        <v>0</v>
      </c>
      <c r="AH248" s="12">
        <f ca="1">IF(Table1[[#This Row],[felid of work]]="general work",1,0)</f>
        <v>0</v>
      </c>
      <c r="AI248" s="12">
        <f ca="1">IF(Table1[[#This Row],[felid of work]]="construction",1,0)</f>
        <v>1</v>
      </c>
      <c r="AJ248" s="2">
        <f ca="1">IF(Table1[[#This Row],[felid of work]]="health",1,0)</f>
        <v>0</v>
      </c>
      <c r="AK248" s="2"/>
      <c r="AL248" s="2"/>
      <c r="AM248" s="2"/>
      <c r="AN248" s="2"/>
      <c r="AO248" s="2">
        <f ca="1">IF(Table1[[#This Row],[felid of work]]="it",1,0)</f>
        <v>0</v>
      </c>
      <c r="AP248" s="2"/>
      <c r="AQ248" s="2"/>
      <c r="AR248" s="2"/>
      <c r="AS248" s="2"/>
      <c r="AT248" s="2"/>
      <c r="AU248" s="2"/>
      <c r="AV248" s="8"/>
      <c r="AW248" s="2"/>
      <c r="AX248" s="21">
        <f t="shared" ca="1" si="93"/>
        <v>199730.11887442318</v>
      </c>
      <c r="AY248" s="2"/>
      <c r="AZ248" s="7">
        <f ca="1">IF(Table1[[#This Row],[value of the debts]]&gt;$BA$6,1,0)</f>
        <v>1</v>
      </c>
      <c r="BA248" s="2"/>
      <c r="BB248" s="2"/>
      <c r="BC248" s="8"/>
      <c r="BD248" s="24">
        <f ca="1">Table1[[#This Row],[mortage left]]/Table1[[#This Row],[value of house]]</f>
        <v>0.60336028676330355</v>
      </c>
      <c r="BE248" s="2">
        <f t="shared" ca="1" si="94"/>
        <v>0</v>
      </c>
      <c r="BF248" s="2"/>
      <c r="BG248" s="2"/>
      <c r="BH248" s="7">
        <f ca="1">IF(Table1[[#This Row],[area]]="america",Table1[[#This Row],[income]],0)</f>
        <v>0</v>
      </c>
      <c r="BI248" s="2">
        <f ca="1">IF(Table1[[#This Row],[area]]="anathapur",Table1[[#This Row],[income]],0)</f>
        <v>0</v>
      </c>
      <c r="BJ248" s="2">
        <f ca="1">IF(Table1[[#This Row],[area]]="banglore",Table1[[#This Row],[income]],0)</f>
        <v>0</v>
      </c>
      <c r="BK248" s="2">
        <f ca="1">IF(Table1[[#This Row],[area]]="chennai",Table1[[#This Row],[income]],0)</f>
        <v>0</v>
      </c>
      <c r="BL248" s="2">
        <f ca="1">IF(Table1[[#This Row],[area]]="china",Table1[[#This Row],[income]],0)</f>
        <v>0</v>
      </c>
      <c r="BM248" s="2">
        <f ca="1">IF(Table1[[#This Row],[area]]="eluru",Table1[[#This Row],[income]],0)</f>
        <v>304978</v>
      </c>
      <c r="BN248" s="2">
        <f ca="1">IF(Table1[[#This Row],[area]]="hanuman junction",Table1[[#This Row],[income]],0)</f>
        <v>0</v>
      </c>
      <c r="BO248" s="2">
        <f ca="1">IF(Table1[[#This Row],[area]]="hyderabad",Table1[[#This Row],[income]],0)</f>
        <v>0</v>
      </c>
      <c r="BP248" s="2">
        <f ca="1">IF(Table1[[#This Row],[area]]="japan",Table1[[#This Row],[income]],0)</f>
        <v>0</v>
      </c>
      <c r="BQ248" s="2">
        <f ca="1">IF(Table1[[#This Row],[area]]="srikakulam",Table1[[#This Row],[income]],0)</f>
        <v>0</v>
      </c>
      <c r="BR248" s="2">
        <f ca="1">IF(Table1[[#This Row],[area]]="tirupathi",Table1[[#This Row],[income]],0)</f>
        <v>0</v>
      </c>
      <c r="BS248" s="2">
        <f ca="1">IF(Table1[[#This Row],[area]]="vijayawada",Table1[[#This Row],[income]],0)</f>
        <v>0</v>
      </c>
      <c r="BT248" s="8">
        <f ca="1">IF(Table1[[#This Row],[area]]="vizag",Table1[[#This Row],[income]],0)</f>
        <v>0</v>
      </c>
      <c r="BU248" s="2"/>
      <c r="BV248" s="7">
        <f ca="1">IF(Table1[[#This Row],[felid of work]]="teaching",Table1[[#This Row],[income]],0)</f>
        <v>0</v>
      </c>
      <c r="BW248" s="2">
        <f ca="1">IF(Table1[[#This Row],[felid of work]]="construction",Table1[[#This Row],[income]],0)</f>
        <v>304978</v>
      </c>
      <c r="BX248" s="2">
        <f ca="1">IF(Table1[[#This Row],[felid of work]]="general work",Table1[[#This Row],[income]],0)</f>
        <v>0</v>
      </c>
      <c r="BY248" s="2">
        <f ca="1">IF(Table1[[#This Row],[felid of work]]="health",Table1[[#This Row],[income]],0)</f>
        <v>0</v>
      </c>
      <c r="BZ248" s="2">
        <f ca="1">IF(Table1[[#This Row],[felid of work]]="agriculture",Table1[[#This Row],[income]],0)</f>
        <v>0</v>
      </c>
      <c r="CA248" s="8">
        <f ca="1">IF(Table1[[#This Row],[felid of work]]="it",Table1[[#This Row],[income]],0)</f>
        <v>0</v>
      </c>
      <c r="CB248" s="2"/>
      <c r="CC248" s="7">
        <f t="shared" ca="1" si="95"/>
        <v>1</v>
      </c>
      <c r="CD248" s="8"/>
      <c r="CE248" s="2"/>
      <c r="CF248" s="2">
        <f ca="1">IF(Table1[[#This Row],[net worth]]&gt;CG247,Table1[[#This Row],[age]],0)</f>
        <v>28</v>
      </c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4:98">
      <c r="D249">
        <f t="shared" ca="1" si="79"/>
        <v>1</v>
      </c>
      <c r="E249" t="str">
        <f t="shared" ca="1" si="80"/>
        <v>men</v>
      </c>
      <c r="F249">
        <f t="shared" ca="1" si="81"/>
        <v>39</v>
      </c>
      <c r="G249">
        <f t="shared" ca="1" si="82"/>
        <v>3</v>
      </c>
      <c r="H249" t="str">
        <f t="shared" ca="1" si="83"/>
        <v>teaching</v>
      </c>
      <c r="I249">
        <f t="shared" ca="1" si="84"/>
        <v>4</v>
      </c>
      <c r="J249" t="str">
        <f t="shared" ca="1" si="85"/>
        <v>techincal</v>
      </c>
      <c r="K249">
        <f t="shared" ca="1" si="86"/>
        <v>1</v>
      </c>
      <c r="L249">
        <f t="shared" ca="1" si="87"/>
        <v>2</v>
      </c>
      <c r="M249">
        <f t="shared" ca="1" si="88"/>
        <v>888858</v>
      </c>
      <c r="N249">
        <f t="shared" ca="1" si="89"/>
        <v>2</v>
      </c>
      <c r="O249" t="str">
        <f t="shared" ca="1" si="90"/>
        <v>vijayawada</v>
      </c>
      <c r="P249">
        <f t="shared" ca="1" si="96"/>
        <v>4444290</v>
      </c>
      <c r="Q249">
        <f t="shared" ca="1" si="91"/>
        <v>3645103.3936677817</v>
      </c>
      <c r="R249">
        <f t="shared" ca="1" si="97"/>
        <v>747809.03846357483</v>
      </c>
      <c r="S249">
        <f t="shared" ca="1" si="92"/>
        <v>463338</v>
      </c>
      <c r="T249">
        <f t="shared" ca="1" si="98"/>
        <v>775797.37079224281</v>
      </c>
      <c r="U249">
        <f t="shared" ca="1" si="99"/>
        <v>1063718.8866849716</v>
      </c>
      <c r="V249">
        <f t="shared" ca="1" si="100"/>
        <v>6255817.9251485467</v>
      </c>
      <c r="W249">
        <f t="shared" ca="1" si="101"/>
        <v>4856250.4321313566</v>
      </c>
      <c r="X249">
        <f t="shared" ca="1" si="102"/>
        <v>1399567.4930171901</v>
      </c>
      <c r="Y249" s="2"/>
      <c r="Z249" s="7">
        <f ca="1">IF(Table1[[#This Row],[gender]]="men",1,0)</f>
        <v>1</v>
      </c>
      <c r="AA249" s="2">
        <f ca="1">IF(Table1[[#This Row],[gender]]="women",1,0)</f>
        <v>0</v>
      </c>
      <c r="AB249" s="2"/>
      <c r="AC249" s="2"/>
      <c r="AD249" s="8"/>
      <c r="AF249" s="7">
        <f ca="1">IF(Table1[[#This Row],[felid of work]]= "teaching",1,0)</f>
        <v>1</v>
      </c>
      <c r="AG249" s="2">
        <f ca="1">IF(Table1[[#This Row],[felid of work]]="agriculture",1,0)</f>
        <v>0</v>
      </c>
      <c r="AH249" s="12">
        <f ca="1">IF(Table1[[#This Row],[felid of work]]="general work",1,0)</f>
        <v>0</v>
      </c>
      <c r="AI249" s="12">
        <f ca="1">IF(Table1[[#This Row],[felid of work]]="construction",1,0)</f>
        <v>0</v>
      </c>
      <c r="AJ249" s="2">
        <f ca="1">IF(Table1[[#This Row],[felid of work]]="health",1,0)</f>
        <v>0</v>
      </c>
      <c r="AK249" s="2"/>
      <c r="AL249" s="2"/>
      <c r="AM249" s="2"/>
      <c r="AN249" s="2"/>
      <c r="AO249" s="2">
        <f ca="1">IF(Table1[[#This Row],[felid of work]]="it",1,0)</f>
        <v>0</v>
      </c>
      <c r="AP249" s="2"/>
      <c r="AQ249" s="2"/>
      <c r="AR249" s="2"/>
      <c r="AS249" s="2"/>
      <c r="AT249" s="2"/>
      <c r="AU249" s="2"/>
      <c r="AV249" s="8"/>
      <c r="AW249" s="2"/>
      <c r="AX249" s="21">
        <f t="shared" ca="1" si="93"/>
        <v>373904.51923178742</v>
      </c>
      <c r="AY249" s="2"/>
      <c r="AZ249" s="7">
        <f ca="1">IF(Table1[[#This Row],[value of the debts]]&gt;$BA$6,1,0)</f>
        <v>1</v>
      </c>
      <c r="BA249" s="2"/>
      <c r="BB249" s="2"/>
      <c r="BC249" s="8"/>
      <c r="BD249" s="24">
        <f ca="1">Table1[[#This Row],[mortage left]]/Table1[[#This Row],[value of house]]</f>
        <v>0.82017676471782486</v>
      </c>
      <c r="BE249" s="2">
        <f t="shared" ca="1" si="94"/>
        <v>0</v>
      </c>
      <c r="BF249" s="2"/>
      <c r="BG249" s="2"/>
      <c r="BH249" s="7">
        <f ca="1">IF(Table1[[#This Row],[area]]="america",Table1[[#This Row],[income]],0)</f>
        <v>0</v>
      </c>
      <c r="BI249" s="2">
        <f ca="1">IF(Table1[[#This Row],[area]]="anathapur",Table1[[#This Row],[income]],0)</f>
        <v>0</v>
      </c>
      <c r="BJ249" s="2">
        <f ca="1">IF(Table1[[#This Row],[area]]="banglore",Table1[[#This Row],[income]],0)</f>
        <v>0</v>
      </c>
      <c r="BK249" s="2">
        <f ca="1">IF(Table1[[#This Row],[area]]="chennai",Table1[[#This Row],[income]],0)</f>
        <v>0</v>
      </c>
      <c r="BL249" s="2">
        <f ca="1">IF(Table1[[#This Row],[area]]="china",Table1[[#This Row],[income]],0)</f>
        <v>0</v>
      </c>
      <c r="BM249" s="2">
        <f ca="1">IF(Table1[[#This Row],[area]]="eluru",Table1[[#This Row],[income]],0)</f>
        <v>0</v>
      </c>
      <c r="BN249" s="2">
        <f ca="1">IF(Table1[[#This Row],[area]]="hanuman junction",Table1[[#This Row],[income]],0)</f>
        <v>0</v>
      </c>
      <c r="BO249" s="2">
        <f ca="1">IF(Table1[[#This Row],[area]]="hyderabad",Table1[[#This Row],[income]],0)</f>
        <v>0</v>
      </c>
      <c r="BP249" s="2">
        <f ca="1">IF(Table1[[#This Row],[area]]="japan",Table1[[#This Row],[income]],0)</f>
        <v>0</v>
      </c>
      <c r="BQ249" s="2">
        <f ca="1">IF(Table1[[#This Row],[area]]="srikakulam",Table1[[#This Row],[income]],0)</f>
        <v>0</v>
      </c>
      <c r="BR249" s="2">
        <f ca="1">IF(Table1[[#This Row],[area]]="tirupathi",Table1[[#This Row],[income]],0)</f>
        <v>0</v>
      </c>
      <c r="BS249" s="2">
        <f ca="1">IF(Table1[[#This Row],[area]]="vijayawada",Table1[[#This Row],[income]],0)</f>
        <v>888858</v>
      </c>
      <c r="BT249" s="8">
        <f ca="1">IF(Table1[[#This Row],[area]]="vizag",Table1[[#This Row],[income]],0)</f>
        <v>0</v>
      </c>
      <c r="BU249" s="2"/>
      <c r="BV249" s="7">
        <f ca="1">IF(Table1[[#This Row],[felid of work]]="teaching",Table1[[#This Row],[income]],0)</f>
        <v>888858</v>
      </c>
      <c r="BW249" s="2">
        <f ca="1">IF(Table1[[#This Row],[felid of work]]="construction",Table1[[#This Row],[income]],0)</f>
        <v>0</v>
      </c>
      <c r="BX249" s="2">
        <f ca="1">IF(Table1[[#This Row],[felid of work]]="general work",Table1[[#This Row],[income]],0)</f>
        <v>0</v>
      </c>
      <c r="BY249" s="2">
        <f ca="1">IF(Table1[[#This Row],[felid of work]]="health",Table1[[#This Row],[income]],0)</f>
        <v>0</v>
      </c>
      <c r="BZ249" s="2">
        <f ca="1">IF(Table1[[#This Row],[felid of work]]="agriculture",Table1[[#This Row],[income]],0)</f>
        <v>0</v>
      </c>
      <c r="CA249" s="8">
        <f ca="1">IF(Table1[[#This Row],[felid of work]]="it",Table1[[#This Row],[income]],0)</f>
        <v>0</v>
      </c>
      <c r="CB249" s="2"/>
      <c r="CC249" s="7">
        <f t="shared" ca="1" si="95"/>
        <v>1</v>
      </c>
      <c r="CD249" s="8"/>
      <c r="CE249" s="2"/>
      <c r="CF249" s="2">
        <f ca="1">IF(Table1[[#This Row],[net worth]]&gt;CG248,Table1[[#This Row],[age]],0)</f>
        <v>39</v>
      </c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4:98">
      <c r="D250">
        <f t="shared" ca="1" si="79"/>
        <v>2</v>
      </c>
      <c r="E250" t="str">
        <f t="shared" ca="1" si="80"/>
        <v>women</v>
      </c>
      <c r="F250">
        <f t="shared" ca="1" si="81"/>
        <v>33</v>
      </c>
      <c r="G250">
        <f t="shared" ca="1" si="82"/>
        <v>1</v>
      </c>
      <c r="H250" t="str">
        <f t="shared" ca="1" si="83"/>
        <v>health</v>
      </c>
      <c r="I250">
        <f t="shared" ca="1" si="84"/>
        <v>6</v>
      </c>
      <c r="J250" t="str">
        <f t="shared" ca="1" si="85"/>
        <v>other</v>
      </c>
      <c r="K250">
        <f t="shared" ca="1" si="86"/>
        <v>4</v>
      </c>
      <c r="L250">
        <f t="shared" ca="1" si="87"/>
        <v>2</v>
      </c>
      <c r="M250">
        <f t="shared" ca="1" si="88"/>
        <v>251227</v>
      </c>
      <c r="N250">
        <f t="shared" ca="1" si="89"/>
        <v>2</v>
      </c>
      <c r="O250" t="str">
        <f t="shared" ca="1" si="90"/>
        <v>vijayawada</v>
      </c>
      <c r="P250">
        <f t="shared" ca="1" si="96"/>
        <v>753681</v>
      </c>
      <c r="Q250">
        <f t="shared" ca="1" si="91"/>
        <v>257631.40893675259</v>
      </c>
      <c r="R250">
        <f t="shared" ca="1" si="97"/>
        <v>40609.313182082333</v>
      </c>
      <c r="S250">
        <f t="shared" ca="1" si="92"/>
        <v>32982</v>
      </c>
      <c r="T250">
        <f t="shared" ca="1" si="98"/>
        <v>219085.194198143</v>
      </c>
      <c r="U250">
        <f t="shared" ca="1" si="99"/>
        <v>340716.85532943811</v>
      </c>
      <c r="V250">
        <f t="shared" ca="1" si="100"/>
        <v>1135007.1685115206</v>
      </c>
      <c r="W250">
        <f t="shared" ca="1" si="101"/>
        <v>331222.72211883491</v>
      </c>
      <c r="X250">
        <f t="shared" ca="1" si="102"/>
        <v>803784.44639268564</v>
      </c>
      <c r="Y250" s="2"/>
      <c r="Z250" s="7">
        <f ca="1">IF(Table1[[#This Row],[gender]]="men",1,0)</f>
        <v>0</v>
      </c>
      <c r="AA250" s="2">
        <f ca="1">IF(Table1[[#This Row],[gender]]="women",1,0)</f>
        <v>1</v>
      </c>
      <c r="AB250" s="2"/>
      <c r="AC250" s="2"/>
      <c r="AD250" s="8"/>
      <c r="AF250" s="7">
        <f ca="1">IF(Table1[[#This Row],[felid of work]]= "teaching",1,0)</f>
        <v>0</v>
      </c>
      <c r="AG250" s="2">
        <f ca="1">IF(Table1[[#This Row],[felid of work]]="agriculture",1,0)</f>
        <v>0</v>
      </c>
      <c r="AH250" s="12">
        <f ca="1">IF(Table1[[#This Row],[felid of work]]="general work",1,0)</f>
        <v>0</v>
      </c>
      <c r="AI250" s="12">
        <f ca="1">IF(Table1[[#This Row],[felid of work]]="construction",1,0)</f>
        <v>0</v>
      </c>
      <c r="AJ250" s="2">
        <f ca="1">IF(Table1[[#This Row],[felid of work]]="health",1,0)</f>
        <v>1</v>
      </c>
      <c r="AK250" s="2"/>
      <c r="AL250" s="2"/>
      <c r="AM250" s="2"/>
      <c r="AN250" s="2"/>
      <c r="AO250" s="2">
        <f ca="1">IF(Table1[[#This Row],[felid of work]]="it",1,0)</f>
        <v>0</v>
      </c>
      <c r="AP250" s="2"/>
      <c r="AQ250" s="2"/>
      <c r="AR250" s="2"/>
      <c r="AS250" s="2"/>
      <c r="AT250" s="2"/>
      <c r="AU250" s="2"/>
      <c r="AV250" s="8"/>
      <c r="AW250" s="2"/>
      <c r="AX250" s="21">
        <f t="shared" ca="1" si="93"/>
        <v>20304.656591041166</v>
      </c>
      <c r="AY250" s="2"/>
      <c r="AZ250" s="7">
        <f ca="1">IF(Table1[[#This Row],[value of the debts]]&gt;$BA$6,1,0)</f>
        <v>1</v>
      </c>
      <c r="BA250" s="2"/>
      <c r="BB250" s="2"/>
      <c r="BC250" s="8"/>
      <c r="BD250" s="24">
        <f ca="1">Table1[[#This Row],[mortage left]]/Table1[[#This Row],[value of house]]</f>
        <v>0.34183083948879245</v>
      </c>
      <c r="BE250" s="2">
        <f t="shared" ca="1" si="94"/>
        <v>0</v>
      </c>
      <c r="BF250" s="2"/>
      <c r="BG250" s="2"/>
      <c r="BH250" s="7">
        <f ca="1">IF(Table1[[#This Row],[area]]="america",Table1[[#This Row],[income]],0)</f>
        <v>0</v>
      </c>
      <c r="BI250" s="2">
        <f ca="1">IF(Table1[[#This Row],[area]]="anathapur",Table1[[#This Row],[income]],0)</f>
        <v>0</v>
      </c>
      <c r="BJ250" s="2">
        <f ca="1">IF(Table1[[#This Row],[area]]="banglore",Table1[[#This Row],[income]],0)</f>
        <v>0</v>
      </c>
      <c r="BK250" s="2">
        <f ca="1">IF(Table1[[#This Row],[area]]="chennai",Table1[[#This Row],[income]],0)</f>
        <v>0</v>
      </c>
      <c r="BL250" s="2">
        <f ca="1">IF(Table1[[#This Row],[area]]="china",Table1[[#This Row],[income]],0)</f>
        <v>0</v>
      </c>
      <c r="BM250" s="2">
        <f ca="1">IF(Table1[[#This Row],[area]]="eluru",Table1[[#This Row],[income]],0)</f>
        <v>0</v>
      </c>
      <c r="BN250" s="2">
        <f ca="1">IF(Table1[[#This Row],[area]]="hanuman junction",Table1[[#This Row],[income]],0)</f>
        <v>0</v>
      </c>
      <c r="BO250" s="2">
        <f ca="1">IF(Table1[[#This Row],[area]]="hyderabad",Table1[[#This Row],[income]],0)</f>
        <v>0</v>
      </c>
      <c r="BP250" s="2">
        <f ca="1">IF(Table1[[#This Row],[area]]="japan",Table1[[#This Row],[income]],0)</f>
        <v>0</v>
      </c>
      <c r="BQ250" s="2">
        <f ca="1">IF(Table1[[#This Row],[area]]="srikakulam",Table1[[#This Row],[income]],0)</f>
        <v>0</v>
      </c>
      <c r="BR250" s="2">
        <f ca="1">IF(Table1[[#This Row],[area]]="tirupathi",Table1[[#This Row],[income]],0)</f>
        <v>0</v>
      </c>
      <c r="BS250" s="2">
        <f ca="1">IF(Table1[[#This Row],[area]]="vijayawada",Table1[[#This Row],[income]],0)</f>
        <v>251227</v>
      </c>
      <c r="BT250" s="8">
        <f ca="1">IF(Table1[[#This Row],[area]]="vizag",Table1[[#This Row],[income]],0)</f>
        <v>0</v>
      </c>
      <c r="BU250" s="2"/>
      <c r="BV250" s="7">
        <f ca="1">IF(Table1[[#This Row],[felid of work]]="teaching",Table1[[#This Row],[income]],0)</f>
        <v>0</v>
      </c>
      <c r="BW250" s="2">
        <f ca="1">IF(Table1[[#This Row],[felid of work]]="construction",Table1[[#This Row],[income]],0)</f>
        <v>0</v>
      </c>
      <c r="BX250" s="2">
        <f ca="1">IF(Table1[[#This Row],[felid of work]]="general work",Table1[[#This Row],[income]],0)</f>
        <v>0</v>
      </c>
      <c r="BY250" s="2">
        <f ca="1">IF(Table1[[#This Row],[felid of work]]="health",Table1[[#This Row],[income]],0)</f>
        <v>251227</v>
      </c>
      <c r="BZ250" s="2">
        <f ca="1">IF(Table1[[#This Row],[felid of work]]="agriculture",Table1[[#This Row],[income]],0)</f>
        <v>0</v>
      </c>
      <c r="CA250" s="8">
        <f ca="1">IF(Table1[[#This Row],[felid of work]]="it",Table1[[#This Row],[income]],0)</f>
        <v>0</v>
      </c>
      <c r="CB250" s="2"/>
      <c r="CC250" s="7">
        <f t="shared" ca="1" si="95"/>
        <v>1</v>
      </c>
      <c r="CD250" s="8"/>
      <c r="CE250" s="2"/>
      <c r="CF250" s="2">
        <f ca="1">IF(Table1[[#This Row],[net worth]]&gt;CG249,Table1[[#This Row],[age]],0)</f>
        <v>33</v>
      </c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4:98">
      <c r="D251">
        <f t="shared" ca="1" si="79"/>
        <v>2</v>
      </c>
      <c r="E251" t="str">
        <f t="shared" ca="1" si="80"/>
        <v>women</v>
      </c>
      <c r="F251">
        <f t="shared" ca="1" si="81"/>
        <v>31</v>
      </c>
      <c r="G251">
        <f t="shared" ca="1" si="82"/>
        <v>6</v>
      </c>
      <c r="H251" t="str">
        <f t="shared" ca="1" si="83"/>
        <v>agriculture</v>
      </c>
      <c r="I251">
        <f t="shared" ca="1" si="84"/>
        <v>1</v>
      </c>
      <c r="J251" t="str">
        <f t="shared" ca="1" si="85"/>
        <v>highschool</v>
      </c>
      <c r="K251">
        <f t="shared" ca="1" si="86"/>
        <v>4</v>
      </c>
      <c r="L251">
        <f t="shared" ca="1" si="87"/>
        <v>2</v>
      </c>
      <c r="M251">
        <f t="shared" ca="1" si="88"/>
        <v>505801</v>
      </c>
      <c r="N251">
        <f t="shared" ca="1" si="89"/>
        <v>7</v>
      </c>
      <c r="O251" t="str">
        <f t="shared" ca="1" si="90"/>
        <v>anathapur</v>
      </c>
      <c r="P251">
        <f t="shared" ca="1" si="96"/>
        <v>3034806</v>
      </c>
      <c r="Q251">
        <f t="shared" ca="1" si="91"/>
        <v>1479569.3436222763</v>
      </c>
      <c r="R251">
        <f t="shared" ca="1" si="97"/>
        <v>959198.77992743463</v>
      </c>
      <c r="S251">
        <f t="shared" ca="1" si="92"/>
        <v>136103</v>
      </c>
      <c r="T251">
        <f t="shared" ca="1" si="98"/>
        <v>59329.606563676134</v>
      </c>
      <c r="U251">
        <f t="shared" ca="1" si="99"/>
        <v>320337.16408250638</v>
      </c>
      <c r="V251">
        <f t="shared" ca="1" si="100"/>
        <v>4314341.9440099411</v>
      </c>
      <c r="W251">
        <f t="shared" ca="1" si="101"/>
        <v>2574871.123549711</v>
      </c>
      <c r="X251">
        <f t="shared" ca="1" si="102"/>
        <v>1739470.8204602301</v>
      </c>
      <c r="Y251" s="2"/>
      <c r="Z251" s="7">
        <f ca="1">IF(Table1[[#This Row],[gender]]="men",1,0)</f>
        <v>0</v>
      </c>
      <c r="AA251" s="2">
        <f ca="1">IF(Table1[[#This Row],[gender]]="women",1,0)</f>
        <v>1</v>
      </c>
      <c r="AB251" s="2"/>
      <c r="AC251" s="2"/>
      <c r="AD251" s="8"/>
      <c r="AF251" s="7">
        <f ca="1">IF(Table1[[#This Row],[felid of work]]= "teaching",1,0)</f>
        <v>0</v>
      </c>
      <c r="AG251" s="2">
        <f ca="1">IF(Table1[[#This Row],[felid of work]]="agriculture",1,0)</f>
        <v>1</v>
      </c>
      <c r="AH251" s="12">
        <f ca="1">IF(Table1[[#This Row],[felid of work]]="general work",1,0)</f>
        <v>0</v>
      </c>
      <c r="AI251" s="12">
        <f ca="1">IF(Table1[[#This Row],[felid of work]]="construction",1,0)</f>
        <v>0</v>
      </c>
      <c r="AJ251" s="2">
        <f ca="1">IF(Table1[[#This Row],[felid of work]]="health",1,0)</f>
        <v>0</v>
      </c>
      <c r="AK251" s="2"/>
      <c r="AL251" s="2"/>
      <c r="AM251" s="2"/>
      <c r="AN251" s="2"/>
      <c r="AO251" s="2">
        <f ca="1">IF(Table1[[#This Row],[felid of work]]="it",1,0)</f>
        <v>0</v>
      </c>
      <c r="AP251" s="2"/>
      <c r="AQ251" s="2"/>
      <c r="AR251" s="2"/>
      <c r="AS251" s="2"/>
      <c r="AT251" s="2"/>
      <c r="AU251" s="2"/>
      <c r="AV251" s="8"/>
      <c r="AW251" s="2"/>
      <c r="AX251" s="21">
        <f t="shared" ca="1" si="93"/>
        <v>479599.38996371732</v>
      </c>
      <c r="AY251" s="2"/>
      <c r="AZ251" s="7">
        <f ca="1">IF(Table1[[#This Row],[value of the debts]]&gt;$BA$6,1,0)</f>
        <v>1</v>
      </c>
      <c r="BA251" s="2"/>
      <c r="BB251" s="2"/>
      <c r="BC251" s="8"/>
      <c r="BD251" s="24">
        <f ca="1">Table1[[#This Row],[mortage left]]/Table1[[#This Row],[value of house]]</f>
        <v>0.48753341848614912</v>
      </c>
      <c r="BE251" s="2">
        <f t="shared" ca="1" si="94"/>
        <v>0</v>
      </c>
      <c r="BF251" s="2"/>
      <c r="BG251" s="2"/>
      <c r="BH251" s="7">
        <f ca="1">IF(Table1[[#This Row],[area]]="america",Table1[[#This Row],[income]],0)</f>
        <v>0</v>
      </c>
      <c r="BI251" s="2">
        <f ca="1">IF(Table1[[#This Row],[area]]="anathapur",Table1[[#This Row],[income]],0)</f>
        <v>505801</v>
      </c>
      <c r="BJ251" s="2">
        <f ca="1">IF(Table1[[#This Row],[area]]="banglore",Table1[[#This Row],[income]],0)</f>
        <v>0</v>
      </c>
      <c r="BK251" s="2">
        <f ca="1">IF(Table1[[#This Row],[area]]="chennai",Table1[[#This Row],[income]],0)</f>
        <v>0</v>
      </c>
      <c r="BL251" s="2">
        <f ca="1">IF(Table1[[#This Row],[area]]="china",Table1[[#This Row],[income]],0)</f>
        <v>0</v>
      </c>
      <c r="BM251" s="2">
        <f ca="1">IF(Table1[[#This Row],[area]]="eluru",Table1[[#This Row],[income]],0)</f>
        <v>0</v>
      </c>
      <c r="BN251" s="2">
        <f ca="1">IF(Table1[[#This Row],[area]]="hanuman junction",Table1[[#This Row],[income]],0)</f>
        <v>0</v>
      </c>
      <c r="BO251" s="2">
        <f ca="1">IF(Table1[[#This Row],[area]]="hyderabad",Table1[[#This Row],[income]],0)</f>
        <v>0</v>
      </c>
      <c r="BP251" s="2">
        <f ca="1">IF(Table1[[#This Row],[area]]="japan",Table1[[#This Row],[income]],0)</f>
        <v>0</v>
      </c>
      <c r="BQ251" s="2">
        <f ca="1">IF(Table1[[#This Row],[area]]="srikakulam",Table1[[#This Row],[income]],0)</f>
        <v>0</v>
      </c>
      <c r="BR251" s="2">
        <f ca="1">IF(Table1[[#This Row],[area]]="tirupathi",Table1[[#This Row],[income]],0)</f>
        <v>0</v>
      </c>
      <c r="BS251" s="2">
        <f ca="1">IF(Table1[[#This Row],[area]]="vijayawada",Table1[[#This Row],[income]],0)</f>
        <v>0</v>
      </c>
      <c r="BT251" s="8">
        <f ca="1">IF(Table1[[#This Row],[area]]="vizag",Table1[[#This Row],[income]],0)</f>
        <v>0</v>
      </c>
      <c r="BU251" s="2"/>
      <c r="BV251" s="7">
        <f ca="1">IF(Table1[[#This Row],[felid of work]]="teaching",Table1[[#This Row],[income]],0)</f>
        <v>0</v>
      </c>
      <c r="BW251" s="2">
        <f ca="1">IF(Table1[[#This Row],[felid of work]]="construction",Table1[[#This Row],[income]],0)</f>
        <v>0</v>
      </c>
      <c r="BX251" s="2">
        <f ca="1">IF(Table1[[#This Row],[felid of work]]="general work",Table1[[#This Row],[income]],0)</f>
        <v>0</v>
      </c>
      <c r="BY251" s="2">
        <f ca="1">IF(Table1[[#This Row],[felid of work]]="health",Table1[[#This Row],[income]],0)</f>
        <v>0</v>
      </c>
      <c r="BZ251" s="2">
        <f ca="1">IF(Table1[[#This Row],[felid of work]]="agriculture",Table1[[#This Row],[income]],0)</f>
        <v>505801</v>
      </c>
      <c r="CA251" s="8">
        <f ca="1">IF(Table1[[#This Row],[felid of work]]="it",Table1[[#This Row],[income]],0)</f>
        <v>0</v>
      </c>
      <c r="CB251" s="2"/>
      <c r="CC251" s="7">
        <f t="shared" ca="1" si="95"/>
        <v>1</v>
      </c>
      <c r="CD251" s="8"/>
      <c r="CE251" s="2"/>
      <c r="CF251" s="2">
        <f ca="1">IF(Table1[[#This Row],[net worth]]&gt;CG250,Table1[[#This Row],[age]],0)</f>
        <v>31</v>
      </c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4:98">
      <c r="D252">
        <f t="shared" ca="1" si="79"/>
        <v>1</v>
      </c>
      <c r="E252" t="str">
        <f t="shared" ca="1" si="80"/>
        <v>men</v>
      </c>
      <c r="F252">
        <f t="shared" ca="1" si="81"/>
        <v>39</v>
      </c>
      <c r="G252">
        <f t="shared" ca="1" si="82"/>
        <v>4</v>
      </c>
      <c r="H252" t="str">
        <f t="shared" ca="1" si="83"/>
        <v>it</v>
      </c>
      <c r="I252">
        <f t="shared" ca="1" si="84"/>
        <v>4</v>
      </c>
      <c r="J252" t="str">
        <f t="shared" ca="1" si="85"/>
        <v>techincal</v>
      </c>
      <c r="K252">
        <f t="shared" ca="1" si="86"/>
        <v>3</v>
      </c>
      <c r="L252">
        <f t="shared" ca="1" si="87"/>
        <v>2</v>
      </c>
      <c r="M252">
        <f t="shared" ca="1" si="88"/>
        <v>370199</v>
      </c>
      <c r="N252">
        <f t="shared" ca="1" si="89"/>
        <v>9</v>
      </c>
      <c r="O252" t="str">
        <f t="shared" ca="1" si="90"/>
        <v>chennai</v>
      </c>
      <c r="P252">
        <f t="shared" ca="1" si="96"/>
        <v>1110597</v>
      </c>
      <c r="Q252">
        <f t="shared" ca="1" si="91"/>
        <v>902456.74101963115</v>
      </c>
      <c r="R252">
        <f t="shared" ca="1" si="97"/>
        <v>470176.29887913674</v>
      </c>
      <c r="S252">
        <f t="shared" ca="1" si="92"/>
        <v>403796</v>
      </c>
      <c r="T252">
        <f t="shared" ca="1" si="98"/>
        <v>462629.4556493152</v>
      </c>
      <c r="U252">
        <f t="shared" ca="1" si="99"/>
        <v>72819.463927944947</v>
      </c>
      <c r="V252">
        <f t="shared" ca="1" si="100"/>
        <v>1653592.7628070817</v>
      </c>
      <c r="W252">
        <f t="shared" ca="1" si="101"/>
        <v>1776429.0398987678</v>
      </c>
      <c r="X252">
        <f t="shared" ca="1" si="102"/>
        <v>-122836.27709168615</v>
      </c>
      <c r="Y252" s="2"/>
      <c r="Z252" s="7">
        <f ca="1">IF(Table1[[#This Row],[gender]]="men",1,0)</f>
        <v>1</v>
      </c>
      <c r="AA252" s="2">
        <f ca="1">IF(Table1[[#This Row],[gender]]="women",1,0)</f>
        <v>0</v>
      </c>
      <c r="AB252" s="2"/>
      <c r="AC252" s="2"/>
      <c r="AD252" s="8"/>
      <c r="AF252" s="7">
        <f ca="1">IF(Table1[[#This Row],[felid of work]]= "teaching",1,0)</f>
        <v>0</v>
      </c>
      <c r="AG252" s="2">
        <f ca="1">IF(Table1[[#This Row],[felid of work]]="agriculture",1,0)</f>
        <v>0</v>
      </c>
      <c r="AH252" s="12">
        <f ca="1">IF(Table1[[#This Row],[felid of work]]="general work",1,0)</f>
        <v>0</v>
      </c>
      <c r="AI252" s="12">
        <f ca="1">IF(Table1[[#This Row],[felid of work]]="construction",1,0)</f>
        <v>0</v>
      </c>
      <c r="AJ252" s="2">
        <f ca="1">IF(Table1[[#This Row],[felid of work]]="health",1,0)</f>
        <v>0</v>
      </c>
      <c r="AK252" s="2"/>
      <c r="AL252" s="2"/>
      <c r="AM252" s="2"/>
      <c r="AN252" s="2"/>
      <c r="AO252" s="2">
        <f ca="1">IF(Table1[[#This Row],[felid of work]]="it",1,0)</f>
        <v>1</v>
      </c>
      <c r="AP252" s="2"/>
      <c r="AQ252" s="2"/>
      <c r="AR252" s="2"/>
      <c r="AS252" s="2"/>
      <c r="AT252" s="2"/>
      <c r="AU252" s="2"/>
      <c r="AV252" s="8"/>
      <c r="AW252" s="2"/>
      <c r="AX252" s="21">
        <f t="shared" ca="1" si="93"/>
        <v>235088.14943956837</v>
      </c>
      <c r="AY252" s="2"/>
      <c r="AZ252" s="7">
        <f ca="1">IF(Table1[[#This Row],[value of the debts]]&gt;$BA$6,1,0)</f>
        <v>1</v>
      </c>
      <c r="BA252" s="2"/>
      <c r="BB252" s="2"/>
      <c r="BC252" s="8"/>
      <c r="BD252" s="24">
        <f ca="1">Table1[[#This Row],[mortage left]]/Table1[[#This Row],[value of house]]</f>
        <v>0.81258705094614081</v>
      </c>
      <c r="BE252" s="2">
        <f t="shared" ca="1" si="94"/>
        <v>0</v>
      </c>
      <c r="BF252" s="2"/>
      <c r="BG252" s="2"/>
      <c r="BH252" s="7">
        <f ca="1">IF(Table1[[#This Row],[area]]="america",Table1[[#This Row],[income]],0)</f>
        <v>0</v>
      </c>
      <c r="BI252" s="2">
        <f ca="1">IF(Table1[[#This Row],[area]]="anathapur",Table1[[#This Row],[income]],0)</f>
        <v>0</v>
      </c>
      <c r="BJ252" s="2">
        <f ca="1">IF(Table1[[#This Row],[area]]="banglore",Table1[[#This Row],[income]],0)</f>
        <v>0</v>
      </c>
      <c r="BK252" s="2">
        <f ca="1">IF(Table1[[#This Row],[area]]="chennai",Table1[[#This Row],[income]],0)</f>
        <v>370199</v>
      </c>
      <c r="BL252" s="2">
        <f ca="1">IF(Table1[[#This Row],[area]]="china",Table1[[#This Row],[income]],0)</f>
        <v>0</v>
      </c>
      <c r="BM252" s="2">
        <f ca="1">IF(Table1[[#This Row],[area]]="eluru",Table1[[#This Row],[income]],0)</f>
        <v>0</v>
      </c>
      <c r="BN252" s="2">
        <f ca="1">IF(Table1[[#This Row],[area]]="hanuman junction",Table1[[#This Row],[income]],0)</f>
        <v>0</v>
      </c>
      <c r="BO252" s="2">
        <f ca="1">IF(Table1[[#This Row],[area]]="hyderabad",Table1[[#This Row],[income]],0)</f>
        <v>0</v>
      </c>
      <c r="BP252" s="2">
        <f ca="1">IF(Table1[[#This Row],[area]]="japan",Table1[[#This Row],[income]],0)</f>
        <v>0</v>
      </c>
      <c r="BQ252" s="2">
        <f ca="1">IF(Table1[[#This Row],[area]]="srikakulam",Table1[[#This Row],[income]],0)</f>
        <v>0</v>
      </c>
      <c r="BR252" s="2">
        <f ca="1">IF(Table1[[#This Row],[area]]="tirupathi",Table1[[#This Row],[income]],0)</f>
        <v>0</v>
      </c>
      <c r="BS252" s="2">
        <f ca="1">IF(Table1[[#This Row],[area]]="vijayawada",Table1[[#This Row],[income]],0)</f>
        <v>0</v>
      </c>
      <c r="BT252" s="8">
        <f ca="1">IF(Table1[[#This Row],[area]]="vizag",Table1[[#This Row],[income]],0)</f>
        <v>0</v>
      </c>
      <c r="BU252" s="2"/>
      <c r="BV252" s="7">
        <f ca="1">IF(Table1[[#This Row],[felid of work]]="teaching",Table1[[#This Row],[income]],0)</f>
        <v>0</v>
      </c>
      <c r="BW252" s="2">
        <f ca="1">IF(Table1[[#This Row],[felid of work]]="construction",Table1[[#This Row],[income]],0)</f>
        <v>0</v>
      </c>
      <c r="BX252" s="2">
        <f ca="1">IF(Table1[[#This Row],[felid of work]]="general work",Table1[[#This Row],[income]],0)</f>
        <v>0</v>
      </c>
      <c r="BY252" s="2">
        <f ca="1">IF(Table1[[#This Row],[felid of work]]="health",Table1[[#This Row],[income]],0)</f>
        <v>0</v>
      </c>
      <c r="BZ252" s="2">
        <f ca="1">IF(Table1[[#This Row],[felid of work]]="agriculture",Table1[[#This Row],[income]],0)</f>
        <v>0</v>
      </c>
      <c r="CA252" s="8">
        <f ca="1">IF(Table1[[#This Row],[felid of work]]="it",Table1[[#This Row],[income]],0)</f>
        <v>370199</v>
      </c>
      <c r="CB252" s="2"/>
      <c r="CC252" s="7">
        <f t="shared" ca="1" si="95"/>
        <v>1</v>
      </c>
      <c r="CD252" s="8"/>
      <c r="CE252" s="2"/>
      <c r="CF252" s="2">
        <f ca="1">IF(Table1[[#This Row],[net worth]]&gt;CG251,Table1[[#This Row],[age]],0)</f>
        <v>0</v>
      </c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4:98">
      <c r="D253">
        <f t="shared" ca="1" si="79"/>
        <v>2</v>
      </c>
      <c r="E253" t="str">
        <f t="shared" ca="1" si="80"/>
        <v>women</v>
      </c>
      <c r="F253">
        <f t="shared" ca="1" si="81"/>
        <v>37</v>
      </c>
      <c r="G253">
        <f t="shared" ca="1" si="82"/>
        <v>2</v>
      </c>
      <c r="H253" t="str">
        <f t="shared" ca="1" si="83"/>
        <v>construction</v>
      </c>
      <c r="I253">
        <f t="shared" ca="1" si="84"/>
        <v>4</v>
      </c>
      <c r="J253" t="str">
        <f t="shared" ca="1" si="85"/>
        <v>techincal</v>
      </c>
      <c r="K253">
        <f t="shared" ca="1" si="86"/>
        <v>3</v>
      </c>
      <c r="L253">
        <f t="shared" ca="1" si="87"/>
        <v>1</v>
      </c>
      <c r="M253">
        <f t="shared" ca="1" si="88"/>
        <v>360779</v>
      </c>
      <c r="N253">
        <f t="shared" ca="1" si="89"/>
        <v>1</v>
      </c>
      <c r="O253" t="str">
        <f t="shared" ca="1" si="90"/>
        <v>eluru</v>
      </c>
      <c r="P253">
        <f t="shared" ca="1" si="96"/>
        <v>2164674</v>
      </c>
      <c r="Q253">
        <f t="shared" ca="1" si="91"/>
        <v>1251022.5458390783</v>
      </c>
      <c r="R253">
        <f t="shared" ca="1" si="97"/>
        <v>89360.426422766337</v>
      </c>
      <c r="S253">
        <f t="shared" ca="1" si="92"/>
        <v>49105</v>
      </c>
      <c r="T253">
        <f t="shared" ca="1" si="98"/>
        <v>309334.88659450802</v>
      </c>
      <c r="U253">
        <f t="shared" ca="1" si="99"/>
        <v>188849.01765296518</v>
      </c>
      <c r="V253">
        <f t="shared" ca="1" si="100"/>
        <v>2442883.4440757316</v>
      </c>
      <c r="W253">
        <f t="shared" ca="1" si="101"/>
        <v>1389487.9722618447</v>
      </c>
      <c r="X253">
        <f t="shared" ca="1" si="102"/>
        <v>1053395.4718138869</v>
      </c>
      <c r="Y253" s="2"/>
      <c r="Z253" s="7">
        <f ca="1">IF(Table1[[#This Row],[gender]]="men",1,0)</f>
        <v>0</v>
      </c>
      <c r="AA253" s="2">
        <f ca="1">IF(Table1[[#This Row],[gender]]="women",1,0)</f>
        <v>1</v>
      </c>
      <c r="AB253" s="2"/>
      <c r="AC253" s="2"/>
      <c r="AD253" s="8"/>
      <c r="AF253" s="7">
        <f ca="1">IF(Table1[[#This Row],[felid of work]]= "teaching",1,0)</f>
        <v>0</v>
      </c>
      <c r="AG253" s="2">
        <f ca="1">IF(Table1[[#This Row],[felid of work]]="agriculture",1,0)</f>
        <v>0</v>
      </c>
      <c r="AH253" s="12">
        <f ca="1">IF(Table1[[#This Row],[felid of work]]="general work",1,0)</f>
        <v>0</v>
      </c>
      <c r="AI253" s="12">
        <f ca="1">IF(Table1[[#This Row],[felid of work]]="construction",1,0)</f>
        <v>1</v>
      </c>
      <c r="AJ253" s="2">
        <f ca="1">IF(Table1[[#This Row],[felid of work]]="health",1,0)</f>
        <v>0</v>
      </c>
      <c r="AK253" s="2"/>
      <c r="AL253" s="2"/>
      <c r="AM253" s="2"/>
      <c r="AN253" s="2"/>
      <c r="AO253" s="2">
        <f ca="1">IF(Table1[[#This Row],[felid of work]]="it",1,0)</f>
        <v>0</v>
      </c>
      <c r="AP253" s="2"/>
      <c r="AQ253" s="2"/>
      <c r="AR253" s="2"/>
      <c r="AS253" s="2"/>
      <c r="AT253" s="2"/>
      <c r="AU253" s="2"/>
      <c r="AV253" s="8"/>
      <c r="AW253" s="2"/>
      <c r="AX253" s="21">
        <f t="shared" ca="1" si="93"/>
        <v>89360.426422766337</v>
      </c>
      <c r="AY253" s="2"/>
      <c r="AZ253" s="7">
        <f ca="1">IF(Table1[[#This Row],[value of the debts]]&gt;$BA$6,1,0)</f>
        <v>1</v>
      </c>
      <c r="BA253" s="2"/>
      <c r="BB253" s="2"/>
      <c r="BC253" s="8"/>
      <c r="BD253" s="24">
        <f ca="1">Table1[[#This Row],[mortage left]]/Table1[[#This Row],[value of house]]</f>
        <v>0.57792653574583441</v>
      </c>
      <c r="BE253" s="2">
        <f t="shared" ca="1" si="94"/>
        <v>0</v>
      </c>
      <c r="BF253" s="2"/>
      <c r="BG253" s="2"/>
      <c r="BH253" s="7">
        <f ca="1">IF(Table1[[#This Row],[area]]="america",Table1[[#This Row],[income]],0)</f>
        <v>0</v>
      </c>
      <c r="BI253" s="2">
        <f ca="1">IF(Table1[[#This Row],[area]]="anathapur",Table1[[#This Row],[income]],0)</f>
        <v>0</v>
      </c>
      <c r="BJ253" s="2">
        <f ca="1">IF(Table1[[#This Row],[area]]="banglore",Table1[[#This Row],[income]],0)</f>
        <v>0</v>
      </c>
      <c r="BK253" s="2">
        <f ca="1">IF(Table1[[#This Row],[area]]="chennai",Table1[[#This Row],[income]],0)</f>
        <v>0</v>
      </c>
      <c r="BL253" s="2">
        <f ca="1">IF(Table1[[#This Row],[area]]="china",Table1[[#This Row],[income]],0)</f>
        <v>0</v>
      </c>
      <c r="BM253" s="2">
        <f ca="1">IF(Table1[[#This Row],[area]]="eluru",Table1[[#This Row],[income]],0)</f>
        <v>360779</v>
      </c>
      <c r="BN253" s="2">
        <f ca="1">IF(Table1[[#This Row],[area]]="hanuman junction",Table1[[#This Row],[income]],0)</f>
        <v>0</v>
      </c>
      <c r="BO253" s="2">
        <f ca="1">IF(Table1[[#This Row],[area]]="hyderabad",Table1[[#This Row],[income]],0)</f>
        <v>0</v>
      </c>
      <c r="BP253" s="2">
        <f ca="1">IF(Table1[[#This Row],[area]]="japan",Table1[[#This Row],[income]],0)</f>
        <v>0</v>
      </c>
      <c r="BQ253" s="2">
        <f ca="1">IF(Table1[[#This Row],[area]]="srikakulam",Table1[[#This Row],[income]],0)</f>
        <v>0</v>
      </c>
      <c r="BR253" s="2">
        <f ca="1">IF(Table1[[#This Row],[area]]="tirupathi",Table1[[#This Row],[income]],0)</f>
        <v>0</v>
      </c>
      <c r="BS253" s="2">
        <f ca="1">IF(Table1[[#This Row],[area]]="vijayawada",Table1[[#This Row],[income]],0)</f>
        <v>0</v>
      </c>
      <c r="BT253" s="8">
        <f ca="1">IF(Table1[[#This Row],[area]]="vizag",Table1[[#This Row],[income]],0)</f>
        <v>0</v>
      </c>
      <c r="BU253" s="2"/>
      <c r="BV253" s="7">
        <f ca="1">IF(Table1[[#This Row],[felid of work]]="teaching",Table1[[#This Row],[income]],0)</f>
        <v>0</v>
      </c>
      <c r="BW253" s="2">
        <f ca="1">IF(Table1[[#This Row],[felid of work]]="construction",Table1[[#This Row],[income]],0)</f>
        <v>360779</v>
      </c>
      <c r="BX253" s="2">
        <f ca="1">IF(Table1[[#This Row],[felid of work]]="general work",Table1[[#This Row],[income]],0)</f>
        <v>0</v>
      </c>
      <c r="BY253" s="2">
        <f ca="1">IF(Table1[[#This Row],[felid of work]]="health",Table1[[#This Row],[income]],0)</f>
        <v>0</v>
      </c>
      <c r="BZ253" s="2">
        <f ca="1">IF(Table1[[#This Row],[felid of work]]="agriculture",Table1[[#This Row],[income]],0)</f>
        <v>0</v>
      </c>
      <c r="CA253" s="8">
        <f ca="1">IF(Table1[[#This Row],[felid of work]]="it",Table1[[#This Row],[income]],0)</f>
        <v>0</v>
      </c>
      <c r="CB253" s="2"/>
      <c r="CC253" s="7">
        <f t="shared" ca="1" si="95"/>
        <v>1</v>
      </c>
      <c r="CD253" s="8"/>
      <c r="CE253" s="2"/>
      <c r="CF253" s="2">
        <f ca="1">IF(Table1[[#This Row],[net worth]]&gt;CG252,Table1[[#This Row],[age]],0)</f>
        <v>37</v>
      </c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4:98">
      <c r="D254">
        <f t="shared" ca="1" si="79"/>
        <v>2</v>
      </c>
      <c r="E254" t="str">
        <f t="shared" ca="1" si="80"/>
        <v>women</v>
      </c>
      <c r="F254">
        <f t="shared" ca="1" si="81"/>
        <v>32</v>
      </c>
      <c r="G254">
        <f t="shared" ca="1" si="82"/>
        <v>3</v>
      </c>
      <c r="H254" t="str">
        <f t="shared" ca="1" si="83"/>
        <v>teaching</v>
      </c>
      <c r="I254">
        <f t="shared" ca="1" si="84"/>
        <v>4</v>
      </c>
      <c r="J254" t="str">
        <f t="shared" ca="1" si="85"/>
        <v>techincal</v>
      </c>
      <c r="K254">
        <f t="shared" ca="1" si="86"/>
        <v>1</v>
      </c>
      <c r="L254">
        <f t="shared" ca="1" si="87"/>
        <v>1</v>
      </c>
      <c r="M254">
        <f t="shared" ca="1" si="88"/>
        <v>574253</v>
      </c>
      <c r="N254">
        <f t="shared" ca="1" si="89"/>
        <v>7</v>
      </c>
      <c r="O254" t="str">
        <f t="shared" ca="1" si="90"/>
        <v>anathapur</v>
      </c>
      <c r="P254">
        <f t="shared" ca="1" si="96"/>
        <v>2297012</v>
      </c>
      <c r="Q254">
        <f t="shared" ca="1" si="91"/>
        <v>921008.35115204076</v>
      </c>
      <c r="R254">
        <f t="shared" ca="1" si="97"/>
        <v>344711.26566452516</v>
      </c>
      <c r="S254">
        <f t="shared" ca="1" si="92"/>
        <v>140562</v>
      </c>
      <c r="T254">
        <f t="shared" ca="1" si="98"/>
        <v>354189.88643527427</v>
      </c>
      <c r="U254">
        <f t="shared" ca="1" si="99"/>
        <v>350169.13624653453</v>
      </c>
      <c r="V254">
        <f t="shared" ca="1" si="100"/>
        <v>2991892.4019110599</v>
      </c>
      <c r="W254">
        <f t="shared" ca="1" si="101"/>
        <v>1406281.6168165659</v>
      </c>
      <c r="X254">
        <f t="shared" ca="1" si="102"/>
        <v>1585610.785094494</v>
      </c>
      <c r="Y254" s="2"/>
      <c r="Z254" s="7">
        <f ca="1">IF(Table1[[#This Row],[gender]]="men",1,0)</f>
        <v>0</v>
      </c>
      <c r="AA254" s="2">
        <f ca="1">IF(Table1[[#This Row],[gender]]="women",1,0)</f>
        <v>1</v>
      </c>
      <c r="AB254" s="2"/>
      <c r="AC254" s="2"/>
      <c r="AD254" s="8"/>
      <c r="AF254" s="7">
        <f ca="1">IF(Table1[[#This Row],[felid of work]]= "teaching",1,0)</f>
        <v>1</v>
      </c>
      <c r="AG254" s="2">
        <f ca="1">IF(Table1[[#This Row],[felid of work]]="agriculture",1,0)</f>
        <v>0</v>
      </c>
      <c r="AH254" s="12">
        <f ca="1">IF(Table1[[#This Row],[felid of work]]="general work",1,0)</f>
        <v>0</v>
      </c>
      <c r="AI254" s="12">
        <f ca="1">IF(Table1[[#This Row],[felid of work]]="construction",1,0)</f>
        <v>0</v>
      </c>
      <c r="AJ254" s="2">
        <f ca="1">IF(Table1[[#This Row],[felid of work]]="health",1,0)</f>
        <v>0</v>
      </c>
      <c r="AK254" s="2"/>
      <c r="AL254" s="2"/>
      <c r="AM254" s="2"/>
      <c r="AN254" s="2"/>
      <c r="AO254" s="2">
        <f ca="1">IF(Table1[[#This Row],[felid of work]]="it",1,0)</f>
        <v>0</v>
      </c>
      <c r="AP254" s="2"/>
      <c r="AQ254" s="2"/>
      <c r="AR254" s="2"/>
      <c r="AS254" s="2"/>
      <c r="AT254" s="2"/>
      <c r="AU254" s="2"/>
      <c r="AV254" s="8"/>
      <c r="AW254" s="2"/>
      <c r="AX254" s="21">
        <f t="shared" ca="1" si="93"/>
        <v>344711.26566452516</v>
      </c>
      <c r="AY254" s="2"/>
      <c r="AZ254" s="7">
        <f ca="1">IF(Table1[[#This Row],[value of the debts]]&gt;$BA$6,1,0)</f>
        <v>1</v>
      </c>
      <c r="BA254" s="2"/>
      <c r="BB254" s="2"/>
      <c r="BC254" s="8"/>
      <c r="BD254" s="24">
        <f ca="1">Table1[[#This Row],[mortage left]]/Table1[[#This Row],[value of house]]</f>
        <v>0.40095931198968082</v>
      </c>
      <c r="BE254" s="2">
        <f t="shared" ca="1" si="94"/>
        <v>0</v>
      </c>
      <c r="BF254" s="2"/>
      <c r="BG254" s="2"/>
      <c r="BH254" s="7">
        <f ca="1">IF(Table1[[#This Row],[area]]="america",Table1[[#This Row],[income]],0)</f>
        <v>0</v>
      </c>
      <c r="BI254" s="2">
        <f ca="1">IF(Table1[[#This Row],[area]]="anathapur",Table1[[#This Row],[income]],0)</f>
        <v>574253</v>
      </c>
      <c r="BJ254" s="2">
        <f ca="1">IF(Table1[[#This Row],[area]]="banglore",Table1[[#This Row],[income]],0)</f>
        <v>0</v>
      </c>
      <c r="BK254" s="2">
        <f ca="1">IF(Table1[[#This Row],[area]]="chennai",Table1[[#This Row],[income]],0)</f>
        <v>0</v>
      </c>
      <c r="BL254" s="2">
        <f ca="1">IF(Table1[[#This Row],[area]]="china",Table1[[#This Row],[income]],0)</f>
        <v>0</v>
      </c>
      <c r="BM254" s="2">
        <f ca="1">IF(Table1[[#This Row],[area]]="eluru",Table1[[#This Row],[income]],0)</f>
        <v>0</v>
      </c>
      <c r="BN254" s="2">
        <f ca="1">IF(Table1[[#This Row],[area]]="hanuman junction",Table1[[#This Row],[income]],0)</f>
        <v>0</v>
      </c>
      <c r="BO254" s="2">
        <f ca="1">IF(Table1[[#This Row],[area]]="hyderabad",Table1[[#This Row],[income]],0)</f>
        <v>0</v>
      </c>
      <c r="BP254" s="2">
        <f ca="1">IF(Table1[[#This Row],[area]]="japan",Table1[[#This Row],[income]],0)</f>
        <v>0</v>
      </c>
      <c r="BQ254" s="2">
        <f ca="1">IF(Table1[[#This Row],[area]]="srikakulam",Table1[[#This Row],[income]],0)</f>
        <v>0</v>
      </c>
      <c r="BR254" s="2">
        <f ca="1">IF(Table1[[#This Row],[area]]="tirupathi",Table1[[#This Row],[income]],0)</f>
        <v>0</v>
      </c>
      <c r="BS254" s="2">
        <f ca="1">IF(Table1[[#This Row],[area]]="vijayawada",Table1[[#This Row],[income]],0)</f>
        <v>0</v>
      </c>
      <c r="BT254" s="8">
        <f ca="1">IF(Table1[[#This Row],[area]]="vizag",Table1[[#This Row],[income]],0)</f>
        <v>0</v>
      </c>
      <c r="BU254" s="2"/>
      <c r="BV254" s="7">
        <f ca="1">IF(Table1[[#This Row],[felid of work]]="teaching",Table1[[#This Row],[income]],0)</f>
        <v>574253</v>
      </c>
      <c r="BW254" s="2">
        <f ca="1">IF(Table1[[#This Row],[felid of work]]="construction",Table1[[#This Row],[income]],0)</f>
        <v>0</v>
      </c>
      <c r="BX254" s="2">
        <f ca="1">IF(Table1[[#This Row],[felid of work]]="general work",Table1[[#This Row],[income]],0)</f>
        <v>0</v>
      </c>
      <c r="BY254" s="2">
        <f ca="1">IF(Table1[[#This Row],[felid of work]]="health",Table1[[#This Row],[income]],0)</f>
        <v>0</v>
      </c>
      <c r="BZ254" s="2">
        <f ca="1">IF(Table1[[#This Row],[felid of work]]="agriculture",Table1[[#This Row],[income]],0)</f>
        <v>0</v>
      </c>
      <c r="CA254" s="8">
        <f ca="1">IF(Table1[[#This Row],[felid of work]]="it",Table1[[#This Row],[income]],0)</f>
        <v>0</v>
      </c>
      <c r="CB254" s="2"/>
      <c r="CC254" s="7">
        <f t="shared" ca="1" si="95"/>
        <v>1</v>
      </c>
      <c r="CD254" s="8"/>
      <c r="CE254" s="2"/>
      <c r="CF254" s="2">
        <f ca="1">IF(Table1[[#This Row],[net worth]]&gt;CG253,Table1[[#This Row],[age]],0)</f>
        <v>32</v>
      </c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4:98">
      <c r="D255">
        <f t="shared" ca="1" si="79"/>
        <v>2</v>
      </c>
      <c r="E255" t="str">
        <f t="shared" ca="1" si="80"/>
        <v>women</v>
      </c>
      <c r="F255">
        <f t="shared" ca="1" si="81"/>
        <v>28</v>
      </c>
      <c r="G255">
        <f t="shared" ca="1" si="82"/>
        <v>1</v>
      </c>
      <c r="H255" t="str">
        <f t="shared" ca="1" si="83"/>
        <v>health</v>
      </c>
      <c r="I255">
        <f t="shared" ca="1" si="84"/>
        <v>5</v>
      </c>
      <c r="J255" t="str">
        <f t="shared" ca="1" si="85"/>
        <v>other</v>
      </c>
      <c r="K255">
        <f t="shared" ca="1" si="86"/>
        <v>4</v>
      </c>
      <c r="L255">
        <f t="shared" ca="1" si="87"/>
        <v>2</v>
      </c>
      <c r="M255">
        <f t="shared" ca="1" si="88"/>
        <v>955367</v>
      </c>
      <c r="N255">
        <f t="shared" ca="1" si="89"/>
        <v>8</v>
      </c>
      <c r="O255" t="str">
        <f t="shared" ca="1" si="90"/>
        <v>banglore</v>
      </c>
      <c r="P255">
        <f t="shared" ca="1" si="96"/>
        <v>5732202</v>
      </c>
      <c r="Q255">
        <f t="shared" ca="1" si="91"/>
        <v>1746198.3147106366</v>
      </c>
      <c r="R255">
        <f t="shared" ca="1" si="97"/>
        <v>1584332.4255668395</v>
      </c>
      <c r="S255">
        <f t="shared" ca="1" si="92"/>
        <v>303137</v>
      </c>
      <c r="T255">
        <f t="shared" ca="1" si="98"/>
        <v>1083455.7990598606</v>
      </c>
      <c r="U255">
        <f t="shared" ca="1" si="99"/>
        <v>477097.4478403941</v>
      </c>
      <c r="V255">
        <f t="shared" ca="1" si="100"/>
        <v>7793631.8734072335</v>
      </c>
      <c r="W255">
        <f t="shared" ca="1" si="101"/>
        <v>3633667.7402774761</v>
      </c>
      <c r="X255">
        <f t="shared" ca="1" si="102"/>
        <v>4159964.1331297574</v>
      </c>
      <c r="Y255" s="2"/>
      <c r="Z255" s="7">
        <f ca="1">IF(Table1[[#This Row],[gender]]="men",1,0)</f>
        <v>0</v>
      </c>
      <c r="AA255" s="2">
        <f ca="1">IF(Table1[[#This Row],[gender]]="women",1,0)</f>
        <v>1</v>
      </c>
      <c r="AB255" s="2"/>
      <c r="AC255" s="2"/>
      <c r="AD255" s="8"/>
      <c r="AF255" s="7">
        <f ca="1">IF(Table1[[#This Row],[felid of work]]= "teaching",1,0)</f>
        <v>0</v>
      </c>
      <c r="AG255" s="2">
        <f ca="1">IF(Table1[[#This Row],[felid of work]]="agriculture",1,0)</f>
        <v>0</v>
      </c>
      <c r="AH255" s="12">
        <f ca="1">IF(Table1[[#This Row],[felid of work]]="general work",1,0)</f>
        <v>0</v>
      </c>
      <c r="AI255" s="12">
        <f ca="1">IF(Table1[[#This Row],[felid of work]]="construction",1,0)</f>
        <v>0</v>
      </c>
      <c r="AJ255" s="2">
        <f ca="1">IF(Table1[[#This Row],[felid of work]]="health",1,0)</f>
        <v>1</v>
      </c>
      <c r="AK255" s="2"/>
      <c r="AL255" s="2"/>
      <c r="AM255" s="2"/>
      <c r="AN255" s="2"/>
      <c r="AO255" s="2">
        <f ca="1">IF(Table1[[#This Row],[felid of work]]="it",1,0)</f>
        <v>0</v>
      </c>
      <c r="AP255" s="2"/>
      <c r="AQ255" s="2"/>
      <c r="AR255" s="2"/>
      <c r="AS255" s="2"/>
      <c r="AT255" s="2"/>
      <c r="AU255" s="2"/>
      <c r="AV255" s="8"/>
      <c r="AW255" s="2"/>
      <c r="AX255" s="21">
        <f t="shared" ca="1" si="93"/>
        <v>792166.21278341976</v>
      </c>
      <c r="AY255" s="2"/>
      <c r="AZ255" s="7">
        <f ca="1">IF(Table1[[#This Row],[value of the debts]]&gt;$BA$6,1,0)</f>
        <v>1</v>
      </c>
      <c r="BA255" s="2"/>
      <c r="BB255" s="2"/>
      <c r="BC255" s="8"/>
      <c r="BD255" s="24">
        <f ca="1">Table1[[#This Row],[mortage left]]/Table1[[#This Row],[value of house]]</f>
        <v>0.30462958470595358</v>
      </c>
      <c r="BE255" s="2">
        <f t="shared" ca="1" si="94"/>
        <v>0</v>
      </c>
      <c r="BF255" s="2"/>
      <c r="BG255" s="2"/>
      <c r="BH255" s="7">
        <f ca="1">IF(Table1[[#This Row],[area]]="america",Table1[[#This Row],[income]],0)</f>
        <v>0</v>
      </c>
      <c r="BI255" s="2">
        <f ca="1">IF(Table1[[#This Row],[area]]="anathapur",Table1[[#This Row],[income]],0)</f>
        <v>0</v>
      </c>
      <c r="BJ255" s="2">
        <f ca="1">IF(Table1[[#This Row],[area]]="banglore",Table1[[#This Row],[income]],0)</f>
        <v>955367</v>
      </c>
      <c r="BK255" s="2">
        <f ca="1">IF(Table1[[#This Row],[area]]="chennai",Table1[[#This Row],[income]],0)</f>
        <v>0</v>
      </c>
      <c r="BL255" s="2">
        <f ca="1">IF(Table1[[#This Row],[area]]="china",Table1[[#This Row],[income]],0)</f>
        <v>0</v>
      </c>
      <c r="BM255" s="2">
        <f ca="1">IF(Table1[[#This Row],[area]]="eluru",Table1[[#This Row],[income]],0)</f>
        <v>0</v>
      </c>
      <c r="BN255" s="2">
        <f ca="1">IF(Table1[[#This Row],[area]]="hanuman junction",Table1[[#This Row],[income]],0)</f>
        <v>0</v>
      </c>
      <c r="BO255" s="2">
        <f ca="1">IF(Table1[[#This Row],[area]]="hyderabad",Table1[[#This Row],[income]],0)</f>
        <v>0</v>
      </c>
      <c r="BP255" s="2">
        <f ca="1">IF(Table1[[#This Row],[area]]="japan",Table1[[#This Row],[income]],0)</f>
        <v>0</v>
      </c>
      <c r="BQ255" s="2">
        <f ca="1">IF(Table1[[#This Row],[area]]="srikakulam",Table1[[#This Row],[income]],0)</f>
        <v>0</v>
      </c>
      <c r="BR255" s="2">
        <f ca="1">IF(Table1[[#This Row],[area]]="tirupathi",Table1[[#This Row],[income]],0)</f>
        <v>0</v>
      </c>
      <c r="BS255" s="2">
        <f ca="1">IF(Table1[[#This Row],[area]]="vijayawada",Table1[[#This Row],[income]],0)</f>
        <v>0</v>
      </c>
      <c r="BT255" s="8">
        <f ca="1">IF(Table1[[#This Row],[area]]="vizag",Table1[[#This Row],[income]],0)</f>
        <v>0</v>
      </c>
      <c r="BU255" s="2"/>
      <c r="BV255" s="7">
        <f ca="1">IF(Table1[[#This Row],[felid of work]]="teaching",Table1[[#This Row],[income]],0)</f>
        <v>0</v>
      </c>
      <c r="BW255" s="2">
        <f ca="1">IF(Table1[[#This Row],[felid of work]]="construction",Table1[[#This Row],[income]],0)</f>
        <v>0</v>
      </c>
      <c r="BX255" s="2">
        <f ca="1">IF(Table1[[#This Row],[felid of work]]="general work",Table1[[#This Row],[income]],0)</f>
        <v>0</v>
      </c>
      <c r="BY255" s="2">
        <f ca="1">IF(Table1[[#This Row],[felid of work]]="health",Table1[[#This Row],[income]],0)</f>
        <v>955367</v>
      </c>
      <c r="BZ255" s="2">
        <f ca="1">IF(Table1[[#This Row],[felid of work]]="agriculture",Table1[[#This Row],[income]],0)</f>
        <v>0</v>
      </c>
      <c r="CA255" s="8">
        <f ca="1">IF(Table1[[#This Row],[felid of work]]="it",Table1[[#This Row],[income]],0)</f>
        <v>0</v>
      </c>
      <c r="CB255" s="2"/>
      <c r="CC255" s="7">
        <f t="shared" ca="1" si="95"/>
        <v>1</v>
      </c>
      <c r="CD255" s="8"/>
      <c r="CE255" s="2"/>
      <c r="CF255" s="2">
        <f ca="1">IF(Table1[[#This Row],[net worth]]&gt;CG254,Table1[[#This Row],[age]],0)</f>
        <v>28</v>
      </c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4:98">
      <c r="D256">
        <f t="shared" ca="1" si="79"/>
        <v>2</v>
      </c>
      <c r="E256" t="str">
        <f t="shared" ca="1" si="80"/>
        <v>women</v>
      </c>
      <c r="F256">
        <f t="shared" ca="1" si="81"/>
        <v>29</v>
      </c>
      <c r="G256">
        <f t="shared" ca="1" si="82"/>
        <v>5</v>
      </c>
      <c r="H256" t="str">
        <f t="shared" ca="1" si="83"/>
        <v>general work</v>
      </c>
      <c r="I256">
        <f t="shared" ca="1" si="84"/>
        <v>4</v>
      </c>
      <c r="J256" t="str">
        <f t="shared" ca="1" si="85"/>
        <v>techincal</v>
      </c>
      <c r="K256">
        <f t="shared" ca="1" si="86"/>
        <v>1</v>
      </c>
      <c r="L256">
        <f t="shared" ca="1" si="87"/>
        <v>1</v>
      </c>
      <c r="M256">
        <f t="shared" ca="1" si="88"/>
        <v>588279</v>
      </c>
      <c r="N256">
        <f t="shared" ca="1" si="89"/>
        <v>6</v>
      </c>
      <c r="O256" t="str">
        <f t="shared" ca="1" si="90"/>
        <v>tirupathi</v>
      </c>
      <c r="P256">
        <f t="shared" ca="1" si="96"/>
        <v>3529674</v>
      </c>
      <c r="Q256">
        <f t="shared" ca="1" si="91"/>
        <v>2263772.5807746048</v>
      </c>
      <c r="R256">
        <f t="shared" ca="1" si="97"/>
        <v>429984.01913966576</v>
      </c>
      <c r="S256">
        <f t="shared" ca="1" si="92"/>
        <v>265224</v>
      </c>
      <c r="T256">
        <f t="shared" ca="1" si="98"/>
        <v>719083.97010638181</v>
      </c>
      <c r="U256">
        <f t="shared" ca="1" si="99"/>
        <v>160141.74947251659</v>
      </c>
      <c r="V256">
        <f t="shared" ca="1" si="100"/>
        <v>4119799.7686121822</v>
      </c>
      <c r="W256">
        <f t="shared" ca="1" si="101"/>
        <v>2958980.5999142705</v>
      </c>
      <c r="X256">
        <f t="shared" ca="1" si="102"/>
        <v>1160819.1686979118</v>
      </c>
      <c r="Y256" s="2"/>
      <c r="Z256" s="7">
        <f ca="1">IF(Table1[[#This Row],[gender]]="men",1,0)</f>
        <v>0</v>
      </c>
      <c r="AA256" s="2">
        <f ca="1">IF(Table1[[#This Row],[gender]]="women",1,0)</f>
        <v>1</v>
      </c>
      <c r="AB256" s="2"/>
      <c r="AC256" s="2"/>
      <c r="AD256" s="8"/>
      <c r="AF256" s="7">
        <f ca="1">IF(Table1[[#This Row],[felid of work]]= "teaching",1,0)</f>
        <v>0</v>
      </c>
      <c r="AG256" s="2">
        <f ca="1">IF(Table1[[#This Row],[felid of work]]="agriculture",1,0)</f>
        <v>0</v>
      </c>
      <c r="AH256" s="12">
        <f ca="1">IF(Table1[[#This Row],[felid of work]]="general work",1,0)</f>
        <v>1</v>
      </c>
      <c r="AI256" s="12">
        <f ca="1">IF(Table1[[#This Row],[felid of work]]="construction",1,0)</f>
        <v>0</v>
      </c>
      <c r="AJ256" s="2">
        <f ca="1">IF(Table1[[#This Row],[felid of work]]="health",1,0)</f>
        <v>0</v>
      </c>
      <c r="AK256" s="2"/>
      <c r="AL256" s="2"/>
      <c r="AM256" s="2"/>
      <c r="AN256" s="2"/>
      <c r="AO256" s="2">
        <f ca="1">IF(Table1[[#This Row],[felid of work]]="it",1,0)</f>
        <v>0</v>
      </c>
      <c r="AP256" s="2"/>
      <c r="AQ256" s="2"/>
      <c r="AR256" s="2"/>
      <c r="AS256" s="2"/>
      <c r="AT256" s="2"/>
      <c r="AU256" s="2"/>
      <c r="AV256" s="8"/>
      <c r="AW256" s="2"/>
      <c r="AX256" s="21">
        <f t="shared" ca="1" si="93"/>
        <v>429984.01913966576</v>
      </c>
      <c r="AY256" s="2"/>
      <c r="AZ256" s="7">
        <f ca="1">IF(Table1[[#This Row],[value of the debts]]&gt;$BA$6,1,0)</f>
        <v>1</v>
      </c>
      <c r="BA256" s="2"/>
      <c r="BB256" s="2"/>
      <c r="BC256" s="8"/>
      <c r="BD256" s="24">
        <f ca="1">Table1[[#This Row],[mortage left]]/Table1[[#This Row],[value of house]]</f>
        <v>0.64135457857428324</v>
      </c>
      <c r="BE256" s="2">
        <f t="shared" ca="1" si="94"/>
        <v>0</v>
      </c>
      <c r="BF256" s="2"/>
      <c r="BG256" s="2"/>
      <c r="BH256" s="7">
        <f ca="1">IF(Table1[[#This Row],[area]]="america",Table1[[#This Row],[income]],0)</f>
        <v>0</v>
      </c>
      <c r="BI256" s="2">
        <f ca="1">IF(Table1[[#This Row],[area]]="anathapur",Table1[[#This Row],[income]],0)</f>
        <v>0</v>
      </c>
      <c r="BJ256" s="2">
        <f ca="1">IF(Table1[[#This Row],[area]]="banglore",Table1[[#This Row],[income]],0)</f>
        <v>0</v>
      </c>
      <c r="BK256" s="2">
        <f ca="1">IF(Table1[[#This Row],[area]]="chennai",Table1[[#This Row],[income]],0)</f>
        <v>0</v>
      </c>
      <c r="BL256" s="2">
        <f ca="1">IF(Table1[[#This Row],[area]]="china",Table1[[#This Row],[income]],0)</f>
        <v>0</v>
      </c>
      <c r="BM256" s="2">
        <f ca="1">IF(Table1[[#This Row],[area]]="eluru",Table1[[#This Row],[income]],0)</f>
        <v>0</v>
      </c>
      <c r="BN256" s="2">
        <f ca="1">IF(Table1[[#This Row],[area]]="hanuman junction",Table1[[#This Row],[income]],0)</f>
        <v>0</v>
      </c>
      <c r="BO256" s="2">
        <f ca="1">IF(Table1[[#This Row],[area]]="hyderabad",Table1[[#This Row],[income]],0)</f>
        <v>0</v>
      </c>
      <c r="BP256" s="2">
        <f ca="1">IF(Table1[[#This Row],[area]]="japan",Table1[[#This Row],[income]],0)</f>
        <v>0</v>
      </c>
      <c r="BQ256" s="2">
        <f ca="1">IF(Table1[[#This Row],[area]]="srikakulam",Table1[[#This Row],[income]],0)</f>
        <v>0</v>
      </c>
      <c r="BR256" s="2">
        <f ca="1">IF(Table1[[#This Row],[area]]="tirupathi",Table1[[#This Row],[income]],0)</f>
        <v>588279</v>
      </c>
      <c r="BS256" s="2">
        <f ca="1">IF(Table1[[#This Row],[area]]="vijayawada",Table1[[#This Row],[income]],0)</f>
        <v>0</v>
      </c>
      <c r="BT256" s="8">
        <f ca="1">IF(Table1[[#This Row],[area]]="vizag",Table1[[#This Row],[income]],0)</f>
        <v>0</v>
      </c>
      <c r="BU256" s="2"/>
      <c r="BV256" s="7">
        <f ca="1">IF(Table1[[#This Row],[felid of work]]="teaching",Table1[[#This Row],[income]],0)</f>
        <v>0</v>
      </c>
      <c r="BW256" s="2">
        <f ca="1">IF(Table1[[#This Row],[felid of work]]="construction",Table1[[#This Row],[income]],0)</f>
        <v>0</v>
      </c>
      <c r="BX256" s="2">
        <f ca="1">IF(Table1[[#This Row],[felid of work]]="general work",Table1[[#This Row],[income]],0)</f>
        <v>588279</v>
      </c>
      <c r="BY256" s="2">
        <f ca="1">IF(Table1[[#This Row],[felid of work]]="health",Table1[[#This Row],[income]],0)</f>
        <v>0</v>
      </c>
      <c r="BZ256" s="2">
        <f ca="1">IF(Table1[[#This Row],[felid of work]]="agriculture",Table1[[#This Row],[income]],0)</f>
        <v>0</v>
      </c>
      <c r="CA256" s="8">
        <f ca="1">IF(Table1[[#This Row],[felid of work]]="it",Table1[[#This Row],[income]],0)</f>
        <v>0</v>
      </c>
      <c r="CB256" s="2"/>
      <c r="CC256" s="7">
        <f t="shared" ca="1" si="95"/>
        <v>1</v>
      </c>
      <c r="CD256" s="8"/>
      <c r="CE256" s="2"/>
      <c r="CF256" s="2">
        <f ca="1">IF(Table1[[#This Row],[net worth]]&gt;CG255,Table1[[#This Row],[age]],0)</f>
        <v>29</v>
      </c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4:98">
      <c r="D257">
        <f t="shared" ca="1" si="79"/>
        <v>1</v>
      </c>
      <c r="E257" t="str">
        <f t="shared" ca="1" si="80"/>
        <v>men</v>
      </c>
      <c r="F257">
        <f t="shared" ca="1" si="81"/>
        <v>36</v>
      </c>
      <c r="G257">
        <f t="shared" ca="1" si="82"/>
        <v>6</v>
      </c>
      <c r="H257" t="str">
        <f t="shared" ca="1" si="83"/>
        <v>agriculture</v>
      </c>
      <c r="I257">
        <f t="shared" ca="1" si="84"/>
        <v>5</v>
      </c>
      <c r="J257" t="str">
        <f t="shared" ca="1" si="85"/>
        <v>other</v>
      </c>
      <c r="K257">
        <f t="shared" ca="1" si="86"/>
        <v>4</v>
      </c>
      <c r="L257">
        <f t="shared" ca="1" si="87"/>
        <v>2</v>
      </c>
      <c r="M257">
        <f t="shared" ca="1" si="88"/>
        <v>867025</v>
      </c>
      <c r="N257">
        <f t="shared" ca="1" si="89"/>
        <v>3</v>
      </c>
      <c r="O257" t="str">
        <f t="shared" ca="1" si="90"/>
        <v>hanuman junction</v>
      </c>
      <c r="P257">
        <f t="shared" ca="1" si="96"/>
        <v>2601075</v>
      </c>
      <c r="Q257">
        <f t="shared" ca="1" si="91"/>
        <v>2231892.9994754153</v>
      </c>
      <c r="R257">
        <f t="shared" ca="1" si="97"/>
        <v>278931.72868989193</v>
      </c>
      <c r="S257">
        <f t="shared" ca="1" si="92"/>
        <v>37794</v>
      </c>
      <c r="T257">
        <f t="shared" ca="1" si="98"/>
        <v>1712934.2920567538</v>
      </c>
      <c r="U257">
        <f t="shared" ca="1" si="99"/>
        <v>467308.15444608737</v>
      </c>
      <c r="V257">
        <f t="shared" ca="1" si="100"/>
        <v>3347314.8831359791</v>
      </c>
      <c r="W257">
        <f t="shared" ca="1" si="101"/>
        <v>2548618.7281653071</v>
      </c>
      <c r="X257">
        <f t="shared" ca="1" si="102"/>
        <v>798696.15497067198</v>
      </c>
      <c r="Y257" s="2"/>
      <c r="Z257" s="7">
        <f ca="1">IF(Table1[[#This Row],[gender]]="men",1,0)</f>
        <v>1</v>
      </c>
      <c r="AA257" s="2">
        <f ca="1">IF(Table1[[#This Row],[gender]]="women",1,0)</f>
        <v>0</v>
      </c>
      <c r="AB257" s="2"/>
      <c r="AC257" s="2"/>
      <c r="AD257" s="8"/>
      <c r="AF257" s="7">
        <f ca="1">IF(Table1[[#This Row],[felid of work]]= "teaching",1,0)</f>
        <v>0</v>
      </c>
      <c r="AG257" s="2">
        <f ca="1">IF(Table1[[#This Row],[felid of work]]="agriculture",1,0)</f>
        <v>1</v>
      </c>
      <c r="AH257" s="12">
        <f ca="1">IF(Table1[[#This Row],[felid of work]]="general work",1,0)</f>
        <v>0</v>
      </c>
      <c r="AI257" s="12">
        <f ca="1">IF(Table1[[#This Row],[felid of work]]="construction",1,0)</f>
        <v>0</v>
      </c>
      <c r="AJ257" s="2">
        <f ca="1">IF(Table1[[#This Row],[felid of work]]="health",1,0)</f>
        <v>0</v>
      </c>
      <c r="AK257" s="2"/>
      <c r="AL257" s="2"/>
      <c r="AM257" s="2"/>
      <c r="AN257" s="2"/>
      <c r="AO257" s="2">
        <f ca="1">IF(Table1[[#This Row],[felid of work]]="it",1,0)</f>
        <v>0</v>
      </c>
      <c r="AP257" s="2"/>
      <c r="AQ257" s="2"/>
      <c r="AR257" s="2"/>
      <c r="AS257" s="2"/>
      <c r="AT257" s="2"/>
      <c r="AU257" s="2"/>
      <c r="AV257" s="8"/>
      <c r="AW257" s="2"/>
      <c r="AX257" s="21">
        <f t="shared" ca="1" si="93"/>
        <v>139465.86434494596</v>
      </c>
      <c r="AY257" s="2"/>
      <c r="AZ257" s="7">
        <f ca="1">IF(Table1[[#This Row],[value of the debts]]&gt;$BA$6,1,0)</f>
        <v>1</v>
      </c>
      <c r="BA257" s="2"/>
      <c r="BB257" s="2"/>
      <c r="BC257" s="8"/>
      <c r="BD257" s="24">
        <f ca="1">Table1[[#This Row],[mortage left]]/Table1[[#This Row],[value of house]]</f>
        <v>0.85806560728753123</v>
      </c>
      <c r="BE257" s="2">
        <f t="shared" ca="1" si="94"/>
        <v>0</v>
      </c>
      <c r="BF257" s="2"/>
      <c r="BG257" s="2"/>
      <c r="BH257" s="7">
        <f ca="1">IF(Table1[[#This Row],[area]]="america",Table1[[#This Row],[income]],0)</f>
        <v>0</v>
      </c>
      <c r="BI257" s="2">
        <f ca="1">IF(Table1[[#This Row],[area]]="anathapur",Table1[[#This Row],[income]],0)</f>
        <v>0</v>
      </c>
      <c r="BJ257" s="2">
        <f ca="1">IF(Table1[[#This Row],[area]]="banglore",Table1[[#This Row],[income]],0)</f>
        <v>0</v>
      </c>
      <c r="BK257" s="2">
        <f ca="1">IF(Table1[[#This Row],[area]]="chennai",Table1[[#This Row],[income]],0)</f>
        <v>0</v>
      </c>
      <c r="BL257" s="2">
        <f ca="1">IF(Table1[[#This Row],[area]]="china",Table1[[#This Row],[income]],0)</f>
        <v>0</v>
      </c>
      <c r="BM257" s="2">
        <f ca="1">IF(Table1[[#This Row],[area]]="eluru",Table1[[#This Row],[income]],0)</f>
        <v>0</v>
      </c>
      <c r="BN257" s="2">
        <f ca="1">IF(Table1[[#This Row],[area]]="hanuman junction",Table1[[#This Row],[income]],0)</f>
        <v>867025</v>
      </c>
      <c r="BO257" s="2">
        <f ca="1">IF(Table1[[#This Row],[area]]="hyderabad",Table1[[#This Row],[income]],0)</f>
        <v>0</v>
      </c>
      <c r="BP257" s="2">
        <f ca="1">IF(Table1[[#This Row],[area]]="japan",Table1[[#This Row],[income]],0)</f>
        <v>0</v>
      </c>
      <c r="BQ257" s="2">
        <f ca="1">IF(Table1[[#This Row],[area]]="srikakulam",Table1[[#This Row],[income]],0)</f>
        <v>0</v>
      </c>
      <c r="BR257" s="2">
        <f ca="1">IF(Table1[[#This Row],[area]]="tirupathi",Table1[[#This Row],[income]],0)</f>
        <v>0</v>
      </c>
      <c r="BS257" s="2">
        <f ca="1">IF(Table1[[#This Row],[area]]="vijayawada",Table1[[#This Row],[income]],0)</f>
        <v>0</v>
      </c>
      <c r="BT257" s="8">
        <f ca="1">IF(Table1[[#This Row],[area]]="vizag",Table1[[#This Row],[income]],0)</f>
        <v>0</v>
      </c>
      <c r="BU257" s="2"/>
      <c r="BV257" s="7">
        <f ca="1">IF(Table1[[#This Row],[felid of work]]="teaching",Table1[[#This Row],[income]],0)</f>
        <v>0</v>
      </c>
      <c r="BW257" s="2">
        <f ca="1">IF(Table1[[#This Row],[felid of work]]="construction",Table1[[#This Row],[income]],0)</f>
        <v>0</v>
      </c>
      <c r="BX257" s="2">
        <f ca="1">IF(Table1[[#This Row],[felid of work]]="general work",Table1[[#This Row],[income]],0)</f>
        <v>0</v>
      </c>
      <c r="BY257" s="2">
        <f ca="1">IF(Table1[[#This Row],[felid of work]]="health",Table1[[#This Row],[income]],0)</f>
        <v>0</v>
      </c>
      <c r="BZ257" s="2">
        <f ca="1">IF(Table1[[#This Row],[felid of work]]="agriculture",Table1[[#This Row],[income]],0)</f>
        <v>867025</v>
      </c>
      <c r="CA257" s="8">
        <f ca="1">IF(Table1[[#This Row],[felid of work]]="it",Table1[[#This Row],[income]],0)</f>
        <v>0</v>
      </c>
      <c r="CB257" s="2"/>
      <c r="CC257" s="7">
        <f t="shared" ca="1" si="95"/>
        <v>1</v>
      </c>
      <c r="CD257" s="8"/>
      <c r="CE257" s="2"/>
      <c r="CF257" s="2">
        <f ca="1">IF(Table1[[#This Row],[net worth]]&gt;CG256,Table1[[#This Row],[age]],0)</f>
        <v>36</v>
      </c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4:98">
      <c r="D258">
        <f t="shared" ca="1" si="79"/>
        <v>2</v>
      </c>
      <c r="E258" t="str">
        <f t="shared" ca="1" si="80"/>
        <v>women</v>
      </c>
      <c r="F258">
        <f t="shared" ca="1" si="81"/>
        <v>39</v>
      </c>
      <c r="G258">
        <f t="shared" ca="1" si="82"/>
        <v>3</v>
      </c>
      <c r="H258" t="str">
        <f t="shared" ca="1" si="83"/>
        <v>teaching</v>
      </c>
      <c r="I258">
        <f t="shared" ca="1" si="84"/>
        <v>6</v>
      </c>
      <c r="J258" t="str">
        <f t="shared" ca="1" si="85"/>
        <v>other</v>
      </c>
      <c r="K258">
        <f t="shared" ca="1" si="86"/>
        <v>4</v>
      </c>
      <c r="L258">
        <f t="shared" ca="1" si="87"/>
        <v>1</v>
      </c>
      <c r="M258">
        <f t="shared" ca="1" si="88"/>
        <v>302114</v>
      </c>
      <c r="N258">
        <f t="shared" ca="1" si="89"/>
        <v>11</v>
      </c>
      <c r="O258" t="str">
        <f t="shared" ca="1" si="90"/>
        <v>america</v>
      </c>
      <c r="P258">
        <f t="shared" ca="1" si="96"/>
        <v>1208456</v>
      </c>
      <c r="Q258">
        <f t="shared" ca="1" si="91"/>
        <v>610982.61378312204</v>
      </c>
      <c r="R258">
        <f t="shared" ca="1" si="97"/>
        <v>115717.03317591235</v>
      </c>
      <c r="S258">
        <f t="shared" ca="1" si="92"/>
        <v>57147</v>
      </c>
      <c r="T258">
        <f t="shared" ca="1" si="98"/>
        <v>527999.0656682516</v>
      </c>
      <c r="U258">
        <f t="shared" ca="1" si="99"/>
        <v>131379.91530610173</v>
      </c>
      <c r="V258">
        <f t="shared" ca="1" si="100"/>
        <v>1455552.9484820142</v>
      </c>
      <c r="W258">
        <f t="shared" ca="1" si="101"/>
        <v>783846.64695903438</v>
      </c>
      <c r="X258">
        <f t="shared" ca="1" si="102"/>
        <v>671706.30152297986</v>
      </c>
      <c r="Y258" s="2"/>
      <c r="Z258" s="7">
        <f ca="1">IF(Table1[[#This Row],[gender]]="men",1,0)</f>
        <v>0</v>
      </c>
      <c r="AA258" s="2">
        <f ca="1">IF(Table1[[#This Row],[gender]]="women",1,0)</f>
        <v>1</v>
      </c>
      <c r="AB258" s="2"/>
      <c r="AC258" s="2"/>
      <c r="AD258" s="8"/>
      <c r="AF258" s="7">
        <f ca="1">IF(Table1[[#This Row],[felid of work]]= "teaching",1,0)</f>
        <v>1</v>
      </c>
      <c r="AG258" s="2">
        <f ca="1">IF(Table1[[#This Row],[felid of work]]="agriculture",1,0)</f>
        <v>0</v>
      </c>
      <c r="AH258" s="12">
        <f ca="1">IF(Table1[[#This Row],[felid of work]]="general work",1,0)</f>
        <v>0</v>
      </c>
      <c r="AI258" s="12">
        <f ca="1">IF(Table1[[#This Row],[felid of work]]="construction",1,0)</f>
        <v>0</v>
      </c>
      <c r="AJ258" s="2">
        <f ca="1">IF(Table1[[#This Row],[felid of work]]="health",1,0)</f>
        <v>0</v>
      </c>
      <c r="AK258" s="2"/>
      <c r="AL258" s="2"/>
      <c r="AM258" s="2"/>
      <c r="AN258" s="2"/>
      <c r="AO258" s="2">
        <f ca="1">IF(Table1[[#This Row],[felid of work]]="it",1,0)</f>
        <v>0</v>
      </c>
      <c r="AP258" s="2"/>
      <c r="AQ258" s="2"/>
      <c r="AR258" s="2"/>
      <c r="AS258" s="2"/>
      <c r="AT258" s="2"/>
      <c r="AU258" s="2"/>
      <c r="AV258" s="8"/>
      <c r="AW258" s="2"/>
      <c r="AX258" s="21">
        <f t="shared" ca="1" si="93"/>
        <v>115717.03317591235</v>
      </c>
      <c r="AY258" s="2"/>
      <c r="AZ258" s="7">
        <f ca="1">IF(Table1[[#This Row],[value of the debts]]&gt;$BA$6,1,0)</f>
        <v>1</v>
      </c>
      <c r="BA258" s="2"/>
      <c r="BB258" s="2"/>
      <c r="BC258" s="8"/>
      <c r="BD258" s="24">
        <f ca="1">Table1[[#This Row],[mortage left]]/Table1[[#This Row],[value of house]]</f>
        <v>0.50558945777349118</v>
      </c>
      <c r="BE258" s="2">
        <f t="shared" ca="1" si="94"/>
        <v>0</v>
      </c>
      <c r="BF258" s="2"/>
      <c r="BG258" s="2"/>
      <c r="BH258" s="7">
        <f ca="1">IF(Table1[[#This Row],[area]]="america",Table1[[#This Row],[income]],0)</f>
        <v>302114</v>
      </c>
      <c r="BI258" s="2">
        <f ca="1">IF(Table1[[#This Row],[area]]="anathapur",Table1[[#This Row],[income]],0)</f>
        <v>0</v>
      </c>
      <c r="BJ258" s="2">
        <f ca="1">IF(Table1[[#This Row],[area]]="banglore",Table1[[#This Row],[income]],0)</f>
        <v>0</v>
      </c>
      <c r="BK258" s="2">
        <f ca="1">IF(Table1[[#This Row],[area]]="chennai",Table1[[#This Row],[income]],0)</f>
        <v>0</v>
      </c>
      <c r="BL258" s="2">
        <f ca="1">IF(Table1[[#This Row],[area]]="china",Table1[[#This Row],[income]],0)</f>
        <v>0</v>
      </c>
      <c r="BM258" s="2">
        <f ca="1">IF(Table1[[#This Row],[area]]="eluru",Table1[[#This Row],[income]],0)</f>
        <v>0</v>
      </c>
      <c r="BN258" s="2">
        <f ca="1">IF(Table1[[#This Row],[area]]="hanuman junction",Table1[[#This Row],[income]],0)</f>
        <v>0</v>
      </c>
      <c r="BO258" s="2">
        <f ca="1">IF(Table1[[#This Row],[area]]="hyderabad",Table1[[#This Row],[income]],0)</f>
        <v>0</v>
      </c>
      <c r="BP258" s="2">
        <f ca="1">IF(Table1[[#This Row],[area]]="japan",Table1[[#This Row],[income]],0)</f>
        <v>0</v>
      </c>
      <c r="BQ258" s="2">
        <f ca="1">IF(Table1[[#This Row],[area]]="srikakulam",Table1[[#This Row],[income]],0)</f>
        <v>0</v>
      </c>
      <c r="BR258" s="2">
        <f ca="1">IF(Table1[[#This Row],[area]]="tirupathi",Table1[[#This Row],[income]],0)</f>
        <v>0</v>
      </c>
      <c r="BS258" s="2">
        <f ca="1">IF(Table1[[#This Row],[area]]="vijayawada",Table1[[#This Row],[income]],0)</f>
        <v>0</v>
      </c>
      <c r="BT258" s="8">
        <f ca="1">IF(Table1[[#This Row],[area]]="vizag",Table1[[#This Row],[income]],0)</f>
        <v>0</v>
      </c>
      <c r="BU258" s="2"/>
      <c r="BV258" s="7">
        <f ca="1">IF(Table1[[#This Row],[felid of work]]="teaching",Table1[[#This Row],[income]],0)</f>
        <v>302114</v>
      </c>
      <c r="BW258" s="2">
        <f ca="1">IF(Table1[[#This Row],[felid of work]]="construction",Table1[[#This Row],[income]],0)</f>
        <v>0</v>
      </c>
      <c r="BX258" s="2">
        <f ca="1">IF(Table1[[#This Row],[felid of work]]="general work",Table1[[#This Row],[income]],0)</f>
        <v>0</v>
      </c>
      <c r="BY258" s="2">
        <f ca="1">IF(Table1[[#This Row],[felid of work]]="health",Table1[[#This Row],[income]],0)</f>
        <v>0</v>
      </c>
      <c r="BZ258" s="2">
        <f ca="1">IF(Table1[[#This Row],[felid of work]]="agriculture",Table1[[#This Row],[income]],0)</f>
        <v>0</v>
      </c>
      <c r="CA258" s="8">
        <f ca="1">IF(Table1[[#This Row],[felid of work]]="it",Table1[[#This Row],[income]],0)</f>
        <v>0</v>
      </c>
      <c r="CB258" s="2"/>
      <c r="CC258" s="7">
        <f t="shared" ca="1" si="95"/>
        <v>1</v>
      </c>
      <c r="CD258" s="8"/>
      <c r="CE258" s="2"/>
      <c r="CF258" s="2">
        <f ca="1">IF(Table1[[#This Row],[net worth]]&gt;CG257,Table1[[#This Row],[age]],0)</f>
        <v>39</v>
      </c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4:98">
      <c r="D259">
        <f t="shared" ca="1" si="79"/>
        <v>2</v>
      </c>
      <c r="E259" t="str">
        <f t="shared" ca="1" si="80"/>
        <v>women</v>
      </c>
      <c r="F259">
        <f t="shared" ca="1" si="81"/>
        <v>43</v>
      </c>
      <c r="G259">
        <f t="shared" ca="1" si="82"/>
        <v>5</v>
      </c>
      <c r="H259" t="str">
        <f t="shared" ca="1" si="83"/>
        <v>general work</v>
      </c>
      <c r="I259">
        <f t="shared" ca="1" si="84"/>
        <v>3</v>
      </c>
      <c r="J259" t="str">
        <f t="shared" ca="1" si="85"/>
        <v>university</v>
      </c>
      <c r="K259">
        <f t="shared" ca="1" si="86"/>
        <v>4</v>
      </c>
      <c r="L259">
        <f t="shared" ca="1" si="87"/>
        <v>1</v>
      </c>
      <c r="M259">
        <f t="shared" ca="1" si="88"/>
        <v>255402</v>
      </c>
      <c r="N259">
        <f t="shared" ca="1" si="89"/>
        <v>9</v>
      </c>
      <c r="O259" t="str">
        <f t="shared" ca="1" si="90"/>
        <v>chennai</v>
      </c>
      <c r="P259">
        <f t="shared" ca="1" si="96"/>
        <v>1021608</v>
      </c>
      <c r="Q259">
        <f t="shared" ca="1" si="91"/>
        <v>651264.22109807155</v>
      </c>
      <c r="R259">
        <f t="shared" ca="1" si="97"/>
        <v>30752.298064512248</v>
      </c>
      <c r="S259">
        <f t="shared" ca="1" si="92"/>
        <v>19567</v>
      </c>
      <c r="T259">
        <f t="shared" ca="1" si="98"/>
        <v>330414.19806733832</v>
      </c>
      <c r="U259">
        <f t="shared" ca="1" si="99"/>
        <v>83642.962388307336</v>
      </c>
      <c r="V259">
        <f t="shared" ca="1" si="100"/>
        <v>1136003.2604528195</v>
      </c>
      <c r="W259">
        <f t="shared" ca="1" si="101"/>
        <v>701583.51916258375</v>
      </c>
      <c r="X259">
        <f t="shared" ca="1" si="102"/>
        <v>434419.74129023578</v>
      </c>
      <c r="Y259" s="2"/>
      <c r="Z259" s="7">
        <f ca="1">IF(Table1[[#This Row],[gender]]="men",1,0)</f>
        <v>0</v>
      </c>
      <c r="AA259" s="2">
        <f ca="1">IF(Table1[[#This Row],[gender]]="women",1,0)</f>
        <v>1</v>
      </c>
      <c r="AB259" s="2"/>
      <c r="AC259" s="2"/>
      <c r="AD259" s="8"/>
      <c r="AF259" s="7">
        <f ca="1">IF(Table1[[#This Row],[felid of work]]= "teaching",1,0)</f>
        <v>0</v>
      </c>
      <c r="AG259" s="2">
        <f ca="1">IF(Table1[[#This Row],[felid of work]]="agriculture",1,0)</f>
        <v>0</v>
      </c>
      <c r="AH259" s="12">
        <f ca="1">IF(Table1[[#This Row],[felid of work]]="general work",1,0)</f>
        <v>1</v>
      </c>
      <c r="AI259" s="12">
        <f ca="1">IF(Table1[[#This Row],[felid of work]]="construction",1,0)</f>
        <v>0</v>
      </c>
      <c r="AJ259" s="2">
        <f ca="1">IF(Table1[[#This Row],[felid of work]]="health",1,0)</f>
        <v>0</v>
      </c>
      <c r="AK259" s="2"/>
      <c r="AL259" s="2"/>
      <c r="AM259" s="2"/>
      <c r="AN259" s="2"/>
      <c r="AO259" s="2">
        <f ca="1">IF(Table1[[#This Row],[felid of work]]="it",1,0)</f>
        <v>0</v>
      </c>
      <c r="AP259" s="2"/>
      <c r="AQ259" s="2"/>
      <c r="AR259" s="2"/>
      <c r="AS259" s="2"/>
      <c r="AT259" s="2"/>
      <c r="AU259" s="2"/>
      <c r="AV259" s="8"/>
      <c r="AW259" s="2"/>
      <c r="AX259" s="21">
        <f t="shared" ca="1" si="93"/>
        <v>30752.298064512248</v>
      </c>
      <c r="AY259" s="2"/>
      <c r="AZ259" s="7">
        <f ca="1">IF(Table1[[#This Row],[value of the debts]]&gt;$BA$6,1,0)</f>
        <v>1</v>
      </c>
      <c r="BA259" s="2"/>
      <c r="BB259" s="2"/>
      <c r="BC259" s="8"/>
      <c r="BD259" s="24">
        <f ca="1">Table1[[#This Row],[mortage left]]/Table1[[#This Row],[value of house]]</f>
        <v>0.63748935119739814</v>
      </c>
      <c r="BE259" s="2">
        <f t="shared" ca="1" si="94"/>
        <v>0</v>
      </c>
      <c r="BF259" s="2"/>
      <c r="BG259" s="2"/>
      <c r="BH259" s="7">
        <f ca="1">IF(Table1[[#This Row],[area]]="america",Table1[[#This Row],[income]],0)</f>
        <v>0</v>
      </c>
      <c r="BI259" s="2">
        <f ca="1">IF(Table1[[#This Row],[area]]="anathapur",Table1[[#This Row],[income]],0)</f>
        <v>0</v>
      </c>
      <c r="BJ259" s="2">
        <f ca="1">IF(Table1[[#This Row],[area]]="banglore",Table1[[#This Row],[income]],0)</f>
        <v>0</v>
      </c>
      <c r="BK259" s="2">
        <f ca="1">IF(Table1[[#This Row],[area]]="chennai",Table1[[#This Row],[income]],0)</f>
        <v>255402</v>
      </c>
      <c r="BL259" s="2">
        <f ca="1">IF(Table1[[#This Row],[area]]="china",Table1[[#This Row],[income]],0)</f>
        <v>0</v>
      </c>
      <c r="BM259" s="2">
        <f ca="1">IF(Table1[[#This Row],[area]]="eluru",Table1[[#This Row],[income]],0)</f>
        <v>0</v>
      </c>
      <c r="BN259" s="2">
        <f ca="1">IF(Table1[[#This Row],[area]]="hanuman junction",Table1[[#This Row],[income]],0)</f>
        <v>0</v>
      </c>
      <c r="BO259" s="2">
        <f ca="1">IF(Table1[[#This Row],[area]]="hyderabad",Table1[[#This Row],[income]],0)</f>
        <v>0</v>
      </c>
      <c r="BP259" s="2">
        <f ca="1">IF(Table1[[#This Row],[area]]="japan",Table1[[#This Row],[income]],0)</f>
        <v>0</v>
      </c>
      <c r="BQ259" s="2">
        <f ca="1">IF(Table1[[#This Row],[area]]="srikakulam",Table1[[#This Row],[income]],0)</f>
        <v>0</v>
      </c>
      <c r="BR259" s="2">
        <f ca="1">IF(Table1[[#This Row],[area]]="tirupathi",Table1[[#This Row],[income]],0)</f>
        <v>0</v>
      </c>
      <c r="BS259" s="2">
        <f ca="1">IF(Table1[[#This Row],[area]]="vijayawada",Table1[[#This Row],[income]],0)</f>
        <v>0</v>
      </c>
      <c r="BT259" s="8">
        <f ca="1">IF(Table1[[#This Row],[area]]="vizag",Table1[[#This Row],[income]],0)</f>
        <v>0</v>
      </c>
      <c r="BU259" s="2"/>
      <c r="BV259" s="7">
        <f ca="1">IF(Table1[[#This Row],[felid of work]]="teaching",Table1[[#This Row],[income]],0)</f>
        <v>0</v>
      </c>
      <c r="BW259" s="2">
        <f ca="1">IF(Table1[[#This Row],[felid of work]]="construction",Table1[[#This Row],[income]],0)</f>
        <v>0</v>
      </c>
      <c r="BX259" s="2">
        <f ca="1">IF(Table1[[#This Row],[felid of work]]="general work",Table1[[#This Row],[income]],0)</f>
        <v>255402</v>
      </c>
      <c r="BY259" s="2">
        <f ca="1">IF(Table1[[#This Row],[felid of work]]="health",Table1[[#This Row],[income]],0)</f>
        <v>0</v>
      </c>
      <c r="BZ259" s="2">
        <f ca="1">IF(Table1[[#This Row],[felid of work]]="agriculture",Table1[[#This Row],[income]],0)</f>
        <v>0</v>
      </c>
      <c r="CA259" s="8">
        <f ca="1">IF(Table1[[#This Row],[felid of work]]="it",Table1[[#This Row],[income]],0)</f>
        <v>0</v>
      </c>
      <c r="CB259" s="2"/>
      <c r="CC259" s="7">
        <f t="shared" ca="1" si="95"/>
        <v>1</v>
      </c>
      <c r="CD259" s="8"/>
      <c r="CE259" s="2"/>
      <c r="CF259" s="2">
        <f ca="1">IF(Table1[[#This Row],[net worth]]&gt;CG258,Table1[[#This Row],[age]],0)</f>
        <v>43</v>
      </c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4:98">
      <c r="D260">
        <f t="shared" ca="1" si="79"/>
        <v>1</v>
      </c>
      <c r="E260" t="str">
        <f t="shared" ca="1" si="80"/>
        <v>men</v>
      </c>
      <c r="F260">
        <f t="shared" ca="1" si="81"/>
        <v>33</v>
      </c>
      <c r="G260">
        <f t="shared" ca="1" si="82"/>
        <v>2</v>
      </c>
      <c r="H260" t="str">
        <f t="shared" ca="1" si="83"/>
        <v>construction</v>
      </c>
      <c r="I260">
        <f t="shared" ca="1" si="84"/>
        <v>4</v>
      </c>
      <c r="J260" t="str">
        <f t="shared" ca="1" si="85"/>
        <v>techincal</v>
      </c>
      <c r="K260">
        <f t="shared" ca="1" si="86"/>
        <v>2</v>
      </c>
      <c r="L260">
        <f t="shared" ca="1" si="87"/>
        <v>1</v>
      </c>
      <c r="M260">
        <f t="shared" ca="1" si="88"/>
        <v>294823</v>
      </c>
      <c r="N260">
        <f t="shared" ca="1" si="89"/>
        <v>8</v>
      </c>
      <c r="O260" t="str">
        <f t="shared" ca="1" si="90"/>
        <v>banglore</v>
      </c>
      <c r="P260">
        <f t="shared" ca="1" si="96"/>
        <v>1768938</v>
      </c>
      <c r="Q260">
        <f t="shared" ca="1" si="91"/>
        <v>873373.41991873807</v>
      </c>
      <c r="R260">
        <f t="shared" ca="1" si="97"/>
        <v>154288.01449017625</v>
      </c>
      <c r="S260">
        <f t="shared" ca="1" si="92"/>
        <v>132792</v>
      </c>
      <c r="T260">
        <f t="shared" ca="1" si="98"/>
        <v>378852.62262886332</v>
      </c>
      <c r="U260">
        <f t="shared" ca="1" si="99"/>
        <v>389862.90937090496</v>
      </c>
      <c r="V260">
        <f t="shared" ca="1" si="100"/>
        <v>2313088.9238610812</v>
      </c>
      <c r="W260">
        <f t="shared" ca="1" si="101"/>
        <v>1160453.4344089143</v>
      </c>
      <c r="X260">
        <f t="shared" ca="1" si="102"/>
        <v>1152635.4894521669</v>
      </c>
      <c r="Y260" s="2"/>
      <c r="Z260" s="7">
        <f ca="1">IF(Table1[[#This Row],[gender]]="men",1,0)</f>
        <v>1</v>
      </c>
      <c r="AA260" s="2">
        <f ca="1">IF(Table1[[#This Row],[gender]]="women",1,0)</f>
        <v>0</v>
      </c>
      <c r="AB260" s="2"/>
      <c r="AC260" s="2"/>
      <c r="AD260" s="8"/>
      <c r="AF260" s="7">
        <f ca="1">IF(Table1[[#This Row],[felid of work]]= "teaching",1,0)</f>
        <v>0</v>
      </c>
      <c r="AG260" s="2">
        <f ca="1">IF(Table1[[#This Row],[felid of work]]="agriculture",1,0)</f>
        <v>0</v>
      </c>
      <c r="AH260" s="12">
        <f ca="1">IF(Table1[[#This Row],[felid of work]]="general work",1,0)</f>
        <v>0</v>
      </c>
      <c r="AI260" s="12">
        <f ca="1">IF(Table1[[#This Row],[felid of work]]="construction",1,0)</f>
        <v>1</v>
      </c>
      <c r="AJ260" s="2">
        <f ca="1">IF(Table1[[#This Row],[felid of work]]="health",1,0)</f>
        <v>0</v>
      </c>
      <c r="AK260" s="2"/>
      <c r="AL260" s="2"/>
      <c r="AM260" s="2"/>
      <c r="AN260" s="2"/>
      <c r="AO260" s="2">
        <f ca="1">IF(Table1[[#This Row],[felid of work]]="it",1,0)</f>
        <v>0</v>
      </c>
      <c r="AP260" s="2"/>
      <c r="AQ260" s="2"/>
      <c r="AR260" s="2"/>
      <c r="AS260" s="2"/>
      <c r="AT260" s="2"/>
      <c r="AU260" s="2"/>
      <c r="AV260" s="8"/>
      <c r="AW260" s="2"/>
      <c r="AX260" s="21">
        <f t="shared" ca="1" si="93"/>
        <v>154288.01449017625</v>
      </c>
      <c r="AY260" s="2"/>
      <c r="AZ260" s="7">
        <f ca="1">IF(Table1[[#This Row],[value of the debts]]&gt;$BA$6,1,0)</f>
        <v>1</v>
      </c>
      <c r="BA260" s="2"/>
      <c r="BB260" s="2"/>
      <c r="BC260" s="8"/>
      <c r="BD260" s="24">
        <f ca="1">Table1[[#This Row],[mortage left]]/Table1[[#This Row],[value of house]]</f>
        <v>0.49372754721688272</v>
      </c>
      <c r="BE260" s="2">
        <f t="shared" ca="1" si="94"/>
        <v>0</v>
      </c>
      <c r="BF260" s="2"/>
      <c r="BG260" s="2"/>
      <c r="BH260" s="7">
        <f ca="1">IF(Table1[[#This Row],[area]]="america",Table1[[#This Row],[income]],0)</f>
        <v>0</v>
      </c>
      <c r="BI260" s="2">
        <f ca="1">IF(Table1[[#This Row],[area]]="anathapur",Table1[[#This Row],[income]],0)</f>
        <v>0</v>
      </c>
      <c r="BJ260" s="2">
        <f ca="1">IF(Table1[[#This Row],[area]]="banglore",Table1[[#This Row],[income]],0)</f>
        <v>294823</v>
      </c>
      <c r="BK260" s="2">
        <f ca="1">IF(Table1[[#This Row],[area]]="chennai",Table1[[#This Row],[income]],0)</f>
        <v>0</v>
      </c>
      <c r="BL260" s="2">
        <f ca="1">IF(Table1[[#This Row],[area]]="china",Table1[[#This Row],[income]],0)</f>
        <v>0</v>
      </c>
      <c r="BM260" s="2">
        <f ca="1">IF(Table1[[#This Row],[area]]="eluru",Table1[[#This Row],[income]],0)</f>
        <v>0</v>
      </c>
      <c r="BN260" s="2">
        <f ca="1">IF(Table1[[#This Row],[area]]="hanuman junction",Table1[[#This Row],[income]],0)</f>
        <v>0</v>
      </c>
      <c r="BO260" s="2">
        <f ca="1">IF(Table1[[#This Row],[area]]="hyderabad",Table1[[#This Row],[income]],0)</f>
        <v>0</v>
      </c>
      <c r="BP260" s="2">
        <f ca="1">IF(Table1[[#This Row],[area]]="japan",Table1[[#This Row],[income]],0)</f>
        <v>0</v>
      </c>
      <c r="BQ260" s="2">
        <f ca="1">IF(Table1[[#This Row],[area]]="srikakulam",Table1[[#This Row],[income]],0)</f>
        <v>0</v>
      </c>
      <c r="BR260" s="2">
        <f ca="1">IF(Table1[[#This Row],[area]]="tirupathi",Table1[[#This Row],[income]],0)</f>
        <v>0</v>
      </c>
      <c r="BS260" s="2">
        <f ca="1">IF(Table1[[#This Row],[area]]="vijayawada",Table1[[#This Row],[income]],0)</f>
        <v>0</v>
      </c>
      <c r="BT260" s="8">
        <f ca="1">IF(Table1[[#This Row],[area]]="vizag",Table1[[#This Row],[income]],0)</f>
        <v>0</v>
      </c>
      <c r="BU260" s="2"/>
      <c r="BV260" s="7">
        <f ca="1">IF(Table1[[#This Row],[felid of work]]="teaching",Table1[[#This Row],[income]],0)</f>
        <v>0</v>
      </c>
      <c r="BW260" s="2">
        <f ca="1">IF(Table1[[#This Row],[felid of work]]="construction",Table1[[#This Row],[income]],0)</f>
        <v>294823</v>
      </c>
      <c r="BX260" s="2">
        <f ca="1">IF(Table1[[#This Row],[felid of work]]="general work",Table1[[#This Row],[income]],0)</f>
        <v>0</v>
      </c>
      <c r="BY260" s="2">
        <f ca="1">IF(Table1[[#This Row],[felid of work]]="health",Table1[[#This Row],[income]],0)</f>
        <v>0</v>
      </c>
      <c r="BZ260" s="2">
        <f ca="1">IF(Table1[[#This Row],[felid of work]]="agriculture",Table1[[#This Row],[income]],0)</f>
        <v>0</v>
      </c>
      <c r="CA260" s="8">
        <f ca="1">IF(Table1[[#This Row],[felid of work]]="it",Table1[[#This Row],[income]],0)</f>
        <v>0</v>
      </c>
      <c r="CB260" s="2"/>
      <c r="CC260" s="7">
        <f t="shared" ca="1" si="95"/>
        <v>1</v>
      </c>
      <c r="CD260" s="8"/>
      <c r="CE260" s="2"/>
      <c r="CF260" s="2">
        <f ca="1">IF(Table1[[#This Row],[net worth]]&gt;CG259,Table1[[#This Row],[age]],0)</f>
        <v>33</v>
      </c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4:98">
      <c r="D261">
        <f t="shared" ca="1" si="79"/>
        <v>1</v>
      </c>
      <c r="E261" t="str">
        <f t="shared" ca="1" si="80"/>
        <v>men</v>
      </c>
      <c r="F261">
        <f t="shared" ca="1" si="81"/>
        <v>44</v>
      </c>
      <c r="G261">
        <f t="shared" ca="1" si="82"/>
        <v>4</v>
      </c>
      <c r="H261" t="str">
        <f t="shared" ca="1" si="83"/>
        <v>it</v>
      </c>
      <c r="I261">
        <f t="shared" ca="1" si="84"/>
        <v>3</v>
      </c>
      <c r="J261" t="str">
        <f t="shared" ca="1" si="85"/>
        <v>university</v>
      </c>
      <c r="K261">
        <f t="shared" ca="1" si="86"/>
        <v>4</v>
      </c>
      <c r="L261">
        <f t="shared" ca="1" si="87"/>
        <v>1</v>
      </c>
      <c r="M261">
        <f t="shared" ca="1" si="88"/>
        <v>738302</v>
      </c>
      <c r="N261">
        <f t="shared" ca="1" si="89"/>
        <v>12</v>
      </c>
      <c r="O261" t="str">
        <f t="shared" ca="1" si="90"/>
        <v>japan</v>
      </c>
      <c r="P261">
        <f t="shared" ca="1" si="96"/>
        <v>2953208</v>
      </c>
      <c r="Q261">
        <f t="shared" ca="1" si="91"/>
        <v>1850568.0196150593</v>
      </c>
      <c r="R261">
        <f t="shared" ca="1" si="97"/>
        <v>491032.1614542203</v>
      </c>
      <c r="S261">
        <f t="shared" ca="1" si="92"/>
        <v>135348</v>
      </c>
      <c r="T261">
        <f t="shared" ca="1" si="98"/>
        <v>1171488.6203462342</v>
      </c>
      <c r="U261">
        <f t="shared" ca="1" si="99"/>
        <v>517804.05817197904</v>
      </c>
      <c r="V261">
        <f t="shared" ca="1" si="100"/>
        <v>3962044.2196261995</v>
      </c>
      <c r="W261">
        <f t="shared" ca="1" si="101"/>
        <v>2476948.1810692796</v>
      </c>
      <c r="X261">
        <f t="shared" ca="1" si="102"/>
        <v>1485096.0385569199</v>
      </c>
      <c r="Y261" s="2"/>
      <c r="Z261" s="7">
        <f ca="1">IF(Table1[[#This Row],[gender]]="men",1,0)</f>
        <v>1</v>
      </c>
      <c r="AA261" s="2">
        <f ca="1">IF(Table1[[#This Row],[gender]]="women",1,0)</f>
        <v>0</v>
      </c>
      <c r="AB261" s="2"/>
      <c r="AC261" s="2"/>
      <c r="AD261" s="8"/>
      <c r="AF261" s="7">
        <f ca="1">IF(Table1[[#This Row],[felid of work]]= "teaching",1,0)</f>
        <v>0</v>
      </c>
      <c r="AG261" s="2">
        <f ca="1">IF(Table1[[#This Row],[felid of work]]="agriculture",1,0)</f>
        <v>0</v>
      </c>
      <c r="AH261" s="12">
        <f ca="1">IF(Table1[[#This Row],[felid of work]]="general work",1,0)</f>
        <v>0</v>
      </c>
      <c r="AI261" s="12">
        <f ca="1">IF(Table1[[#This Row],[felid of work]]="construction",1,0)</f>
        <v>0</v>
      </c>
      <c r="AJ261" s="2">
        <f ca="1">IF(Table1[[#This Row],[felid of work]]="health",1,0)</f>
        <v>0</v>
      </c>
      <c r="AK261" s="2"/>
      <c r="AL261" s="2"/>
      <c r="AM261" s="2"/>
      <c r="AN261" s="2"/>
      <c r="AO261" s="2">
        <f ca="1">IF(Table1[[#This Row],[felid of work]]="it",1,0)</f>
        <v>1</v>
      </c>
      <c r="AP261" s="2"/>
      <c r="AQ261" s="2"/>
      <c r="AR261" s="2"/>
      <c r="AS261" s="2"/>
      <c r="AT261" s="2"/>
      <c r="AU261" s="2"/>
      <c r="AV261" s="8"/>
      <c r="AW261" s="2"/>
      <c r="AX261" s="21">
        <f t="shared" ca="1" si="93"/>
        <v>491032.1614542203</v>
      </c>
      <c r="AY261" s="2"/>
      <c r="AZ261" s="7">
        <f ca="1">IF(Table1[[#This Row],[value of the debts]]&gt;$BA$6,1,0)</f>
        <v>1</v>
      </c>
      <c r="BA261" s="2"/>
      <c r="BB261" s="2"/>
      <c r="BC261" s="8"/>
      <c r="BD261" s="24">
        <f ca="1">Table1[[#This Row],[mortage left]]/Table1[[#This Row],[value of house]]</f>
        <v>0.62662975977820023</v>
      </c>
      <c r="BE261" s="2">
        <f t="shared" ca="1" si="94"/>
        <v>0</v>
      </c>
      <c r="BF261" s="2"/>
      <c r="BG261" s="2"/>
      <c r="BH261" s="7">
        <f ca="1">IF(Table1[[#This Row],[area]]="america",Table1[[#This Row],[income]],0)</f>
        <v>0</v>
      </c>
      <c r="BI261" s="2">
        <f ca="1">IF(Table1[[#This Row],[area]]="anathapur",Table1[[#This Row],[income]],0)</f>
        <v>0</v>
      </c>
      <c r="BJ261" s="2">
        <f ca="1">IF(Table1[[#This Row],[area]]="banglore",Table1[[#This Row],[income]],0)</f>
        <v>0</v>
      </c>
      <c r="BK261" s="2">
        <f ca="1">IF(Table1[[#This Row],[area]]="chennai",Table1[[#This Row],[income]],0)</f>
        <v>0</v>
      </c>
      <c r="BL261" s="2">
        <f ca="1">IF(Table1[[#This Row],[area]]="china",Table1[[#This Row],[income]],0)</f>
        <v>0</v>
      </c>
      <c r="BM261" s="2">
        <f ca="1">IF(Table1[[#This Row],[area]]="eluru",Table1[[#This Row],[income]],0)</f>
        <v>0</v>
      </c>
      <c r="BN261" s="2">
        <f ca="1">IF(Table1[[#This Row],[area]]="hanuman junction",Table1[[#This Row],[income]],0)</f>
        <v>0</v>
      </c>
      <c r="BO261" s="2">
        <f ca="1">IF(Table1[[#This Row],[area]]="hyderabad",Table1[[#This Row],[income]],0)</f>
        <v>0</v>
      </c>
      <c r="BP261" s="2">
        <f ca="1">IF(Table1[[#This Row],[area]]="japan",Table1[[#This Row],[income]],0)</f>
        <v>738302</v>
      </c>
      <c r="BQ261" s="2">
        <f ca="1">IF(Table1[[#This Row],[area]]="srikakulam",Table1[[#This Row],[income]],0)</f>
        <v>0</v>
      </c>
      <c r="BR261" s="2">
        <f ca="1">IF(Table1[[#This Row],[area]]="tirupathi",Table1[[#This Row],[income]],0)</f>
        <v>0</v>
      </c>
      <c r="BS261" s="2">
        <f ca="1">IF(Table1[[#This Row],[area]]="vijayawada",Table1[[#This Row],[income]],0)</f>
        <v>0</v>
      </c>
      <c r="BT261" s="8">
        <f ca="1">IF(Table1[[#This Row],[area]]="vizag",Table1[[#This Row],[income]],0)</f>
        <v>0</v>
      </c>
      <c r="BU261" s="2"/>
      <c r="BV261" s="7">
        <f ca="1">IF(Table1[[#This Row],[felid of work]]="teaching",Table1[[#This Row],[income]],0)</f>
        <v>0</v>
      </c>
      <c r="BW261" s="2">
        <f ca="1">IF(Table1[[#This Row],[felid of work]]="construction",Table1[[#This Row],[income]],0)</f>
        <v>0</v>
      </c>
      <c r="BX261" s="2">
        <f ca="1">IF(Table1[[#This Row],[felid of work]]="general work",Table1[[#This Row],[income]],0)</f>
        <v>0</v>
      </c>
      <c r="BY261" s="2">
        <f ca="1">IF(Table1[[#This Row],[felid of work]]="health",Table1[[#This Row],[income]],0)</f>
        <v>0</v>
      </c>
      <c r="BZ261" s="2">
        <f ca="1">IF(Table1[[#This Row],[felid of work]]="agriculture",Table1[[#This Row],[income]],0)</f>
        <v>0</v>
      </c>
      <c r="CA261" s="8">
        <f ca="1">IF(Table1[[#This Row],[felid of work]]="it",Table1[[#This Row],[income]],0)</f>
        <v>738302</v>
      </c>
      <c r="CB261" s="2"/>
      <c r="CC261" s="7">
        <f t="shared" ca="1" si="95"/>
        <v>1</v>
      </c>
      <c r="CD261" s="8"/>
      <c r="CE261" s="2"/>
      <c r="CF261" s="2">
        <f ca="1">IF(Table1[[#This Row],[net worth]]&gt;CG260,Table1[[#This Row],[age]],0)</f>
        <v>44</v>
      </c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4:98">
      <c r="D262">
        <f t="shared" ca="1" si="79"/>
        <v>2</v>
      </c>
      <c r="E262" t="str">
        <f t="shared" ca="1" si="80"/>
        <v>women</v>
      </c>
      <c r="F262">
        <f t="shared" ca="1" si="81"/>
        <v>28</v>
      </c>
      <c r="G262">
        <f t="shared" ca="1" si="82"/>
        <v>5</v>
      </c>
      <c r="H262" t="str">
        <f t="shared" ca="1" si="83"/>
        <v>general work</v>
      </c>
      <c r="I262">
        <f t="shared" ca="1" si="84"/>
        <v>3</v>
      </c>
      <c r="J262" t="str">
        <f t="shared" ca="1" si="85"/>
        <v>university</v>
      </c>
      <c r="K262">
        <f t="shared" ca="1" si="86"/>
        <v>4</v>
      </c>
      <c r="L262">
        <f t="shared" ca="1" si="87"/>
        <v>1</v>
      </c>
      <c r="M262">
        <f t="shared" ca="1" si="88"/>
        <v>721850</v>
      </c>
      <c r="N262">
        <f t="shared" ca="1" si="89"/>
        <v>8</v>
      </c>
      <c r="O262" t="str">
        <f t="shared" ca="1" si="90"/>
        <v>banglore</v>
      </c>
      <c r="P262">
        <f t="shared" ca="1" si="96"/>
        <v>3609250</v>
      </c>
      <c r="Q262">
        <f t="shared" ca="1" si="91"/>
        <v>1784117.7395154408</v>
      </c>
      <c r="R262">
        <f t="shared" ca="1" si="97"/>
        <v>357192.55146495614</v>
      </c>
      <c r="S262">
        <f t="shared" ca="1" si="92"/>
        <v>22427</v>
      </c>
      <c r="T262">
        <f t="shared" ca="1" si="98"/>
        <v>611814.12622160104</v>
      </c>
      <c r="U262">
        <f t="shared" ca="1" si="99"/>
        <v>918694.92601264524</v>
      </c>
      <c r="V262">
        <f t="shared" ca="1" si="100"/>
        <v>4885137.4774776017</v>
      </c>
      <c r="W262">
        <f t="shared" ca="1" si="101"/>
        <v>2163737.2909803968</v>
      </c>
      <c r="X262">
        <f t="shared" ca="1" si="102"/>
        <v>2721400.1864972049</v>
      </c>
      <c r="Y262" s="2"/>
      <c r="Z262" s="7">
        <f ca="1">IF(Table1[[#This Row],[gender]]="men",1,0)</f>
        <v>0</v>
      </c>
      <c r="AA262" s="2">
        <f ca="1">IF(Table1[[#This Row],[gender]]="women",1,0)</f>
        <v>1</v>
      </c>
      <c r="AB262" s="2"/>
      <c r="AC262" s="2"/>
      <c r="AD262" s="8"/>
      <c r="AF262" s="7">
        <f ca="1">IF(Table1[[#This Row],[felid of work]]= "teaching",1,0)</f>
        <v>0</v>
      </c>
      <c r="AG262" s="2">
        <f ca="1">IF(Table1[[#This Row],[felid of work]]="agriculture",1,0)</f>
        <v>0</v>
      </c>
      <c r="AH262" s="12">
        <f ca="1">IF(Table1[[#This Row],[felid of work]]="general work",1,0)</f>
        <v>1</v>
      </c>
      <c r="AI262" s="12">
        <f ca="1">IF(Table1[[#This Row],[felid of work]]="construction",1,0)</f>
        <v>0</v>
      </c>
      <c r="AJ262" s="2">
        <f ca="1">IF(Table1[[#This Row],[felid of work]]="health",1,0)</f>
        <v>0</v>
      </c>
      <c r="AK262" s="2"/>
      <c r="AL262" s="2"/>
      <c r="AM262" s="2"/>
      <c r="AN262" s="2"/>
      <c r="AO262" s="2">
        <f ca="1">IF(Table1[[#This Row],[felid of work]]="it",1,0)</f>
        <v>0</v>
      </c>
      <c r="AP262" s="2"/>
      <c r="AQ262" s="2"/>
      <c r="AR262" s="2"/>
      <c r="AS262" s="2"/>
      <c r="AT262" s="2"/>
      <c r="AU262" s="2"/>
      <c r="AV262" s="8"/>
      <c r="AW262" s="2"/>
      <c r="AX262" s="21">
        <f t="shared" ca="1" si="93"/>
        <v>357192.55146495614</v>
      </c>
      <c r="AY262" s="2"/>
      <c r="AZ262" s="7">
        <f ca="1">IF(Table1[[#This Row],[value of the debts]]&gt;$BA$6,1,0)</f>
        <v>1</v>
      </c>
      <c r="BA262" s="2"/>
      <c r="BB262" s="2"/>
      <c r="BC262" s="8"/>
      <c r="BD262" s="24">
        <f ca="1">Table1[[#This Row],[mortage left]]/Table1[[#This Row],[value of house]]</f>
        <v>0.49431813798308255</v>
      </c>
      <c r="BE262" s="2">
        <f t="shared" ca="1" si="94"/>
        <v>0</v>
      </c>
      <c r="BF262" s="2"/>
      <c r="BG262" s="2"/>
      <c r="BH262" s="7">
        <f ca="1">IF(Table1[[#This Row],[area]]="america",Table1[[#This Row],[income]],0)</f>
        <v>0</v>
      </c>
      <c r="BI262" s="2">
        <f ca="1">IF(Table1[[#This Row],[area]]="anathapur",Table1[[#This Row],[income]],0)</f>
        <v>0</v>
      </c>
      <c r="BJ262" s="2">
        <f ca="1">IF(Table1[[#This Row],[area]]="banglore",Table1[[#This Row],[income]],0)</f>
        <v>721850</v>
      </c>
      <c r="BK262" s="2">
        <f ca="1">IF(Table1[[#This Row],[area]]="chennai",Table1[[#This Row],[income]],0)</f>
        <v>0</v>
      </c>
      <c r="BL262" s="2">
        <f ca="1">IF(Table1[[#This Row],[area]]="china",Table1[[#This Row],[income]],0)</f>
        <v>0</v>
      </c>
      <c r="BM262" s="2">
        <f ca="1">IF(Table1[[#This Row],[area]]="eluru",Table1[[#This Row],[income]],0)</f>
        <v>0</v>
      </c>
      <c r="BN262" s="2">
        <f ca="1">IF(Table1[[#This Row],[area]]="hanuman junction",Table1[[#This Row],[income]],0)</f>
        <v>0</v>
      </c>
      <c r="BO262" s="2">
        <f ca="1">IF(Table1[[#This Row],[area]]="hyderabad",Table1[[#This Row],[income]],0)</f>
        <v>0</v>
      </c>
      <c r="BP262" s="2">
        <f ca="1">IF(Table1[[#This Row],[area]]="japan",Table1[[#This Row],[income]],0)</f>
        <v>0</v>
      </c>
      <c r="BQ262" s="2">
        <f ca="1">IF(Table1[[#This Row],[area]]="srikakulam",Table1[[#This Row],[income]],0)</f>
        <v>0</v>
      </c>
      <c r="BR262" s="2">
        <f ca="1">IF(Table1[[#This Row],[area]]="tirupathi",Table1[[#This Row],[income]],0)</f>
        <v>0</v>
      </c>
      <c r="BS262" s="2">
        <f ca="1">IF(Table1[[#This Row],[area]]="vijayawada",Table1[[#This Row],[income]],0)</f>
        <v>0</v>
      </c>
      <c r="BT262" s="8">
        <f ca="1">IF(Table1[[#This Row],[area]]="vizag",Table1[[#This Row],[income]],0)</f>
        <v>0</v>
      </c>
      <c r="BU262" s="2"/>
      <c r="BV262" s="7">
        <f ca="1">IF(Table1[[#This Row],[felid of work]]="teaching",Table1[[#This Row],[income]],0)</f>
        <v>0</v>
      </c>
      <c r="BW262" s="2">
        <f ca="1">IF(Table1[[#This Row],[felid of work]]="construction",Table1[[#This Row],[income]],0)</f>
        <v>0</v>
      </c>
      <c r="BX262" s="2">
        <f ca="1">IF(Table1[[#This Row],[felid of work]]="general work",Table1[[#This Row],[income]],0)</f>
        <v>721850</v>
      </c>
      <c r="BY262" s="2">
        <f ca="1">IF(Table1[[#This Row],[felid of work]]="health",Table1[[#This Row],[income]],0)</f>
        <v>0</v>
      </c>
      <c r="BZ262" s="2">
        <f ca="1">IF(Table1[[#This Row],[felid of work]]="agriculture",Table1[[#This Row],[income]],0)</f>
        <v>0</v>
      </c>
      <c r="CA262" s="8">
        <f ca="1">IF(Table1[[#This Row],[felid of work]]="it",Table1[[#This Row],[income]],0)</f>
        <v>0</v>
      </c>
      <c r="CB262" s="2"/>
      <c r="CC262" s="7">
        <f t="shared" ca="1" si="95"/>
        <v>1</v>
      </c>
      <c r="CD262" s="8"/>
      <c r="CE262" s="2"/>
      <c r="CF262" s="2">
        <f ca="1">IF(Table1[[#This Row],[net worth]]&gt;CG261,Table1[[#This Row],[age]],0)</f>
        <v>28</v>
      </c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4:98">
      <c r="D263">
        <f t="shared" ca="1" si="79"/>
        <v>1</v>
      </c>
      <c r="E263" t="str">
        <f t="shared" ca="1" si="80"/>
        <v>men</v>
      </c>
      <c r="F263">
        <f t="shared" ca="1" si="81"/>
        <v>31</v>
      </c>
      <c r="G263">
        <f t="shared" ca="1" si="82"/>
        <v>2</v>
      </c>
      <c r="H263" t="str">
        <f t="shared" ca="1" si="83"/>
        <v>construction</v>
      </c>
      <c r="I263">
        <f t="shared" ca="1" si="84"/>
        <v>1</v>
      </c>
      <c r="J263" t="str">
        <f t="shared" ca="1" si="85"/>
        <v>highschool</v>
      </c>
      <c r="K263">
        <f t="shared" ca="1" si="86"/>
        <v>3</v>
      </c>
      <c r="L263">
        <f t="shared" ca="1" si="87"/>
        <v>2</v>
      </c>
      <c r="M263">
        <f t="shared" ca="1" si="88"/>
        <v>935756</v>
      </c>
      <c r="N263">
        <f t="shared" ca="1" si="89"/>
        <v>7</v>
      </c>
      <c r="O263" t="str">
        <f t="shared" ca="1" si="90"/>
        <v>anathapur</v>
      </c>
      <c r="P263">
        <f t="shared" ca="1" si="96"/>
        <v>2807268</v>
      </c>
      <c r="Q263">
        <f t="shared" ca="1" si="91"/>
        <v>682281.57740760874</v>
      </c>
      <c r="R263">
        <f t="shared" ca="1" si="97"/>
        <v>620142.72148822621</v>
      </c>
      <c r="S263">
        <f t="shared" ca="1" si="92"/>
        <v>503338</v>
      </c>
      <c r="T263">
        <f t="shared" ca="1" si="98"/>
        <v>1734220.2943950898</v>
      </c>
      <c r="U263">
        <f t="shared" ca="1" si="99"/>
        <v>32650.97615240085</v>
      </c>
      <c r="V263">
        <f t="shared" ca="1" si="100"/>
        <v>3460061.6976406272</v>
      </c>
      <c r="W263">
        <f t="shared" ca="1" si="101"/>
        <v>1805762.2988958349</v>
      </c>
      <c r="X263">
        <f t="shared" ca="1" si="102"/>
        <v>1654299.3987447922</v>
      </c>
      <c r="Y263" s="2"/>
      <c r="Z263" s="7">
        <f ca="1">IF(Table1[[#This Row],[gender]]="men",1,0)</f>
        <v>1</v>
      </c>
      <c r="AA263" s="2">
        <f ca="1">IF(Table1[[#This Row],[gender]]="women",1,0)</f>
        <v>0</v>
      </c>
      <c r="AB263" s="2"/>
      <c r="AC263" s="2"/>
      <c r="AD263" s="8"/>
      <c r="AF263" s="7">
        <f ca="1">IF(Table1[[#This Row],[felid of work]]= "teaching",1,0)</f>
        <v>0</v>
      </c>
      <c r="AG263" s="2">
        <f ca="1">IF(Table1[[#This Row],[felid of work]]="agriculture",1,0)</f>
        <v>0</v>
      </c>
      <c r="AH263" s="12">
        <f ca="1">IF(Table1[[#This Row],[felid of work]]="general work",1,0)</f>
        <v>0</v>
      </c>
      <c r="AI263" s="12">
        <f ca="1">IF(Table1[[#This Row],[felid of work]]="construction",1,0)</f>
        <v>1</v>
      </c>
      <c r="AJ263" s="2">
        <f ca="1">IF(Table1[[#This Row],[felid of work]]="health",1,0)</f>
        <v>0</v>
      </c>
      <c r="AK263" s="2"/>
      <c r="AL263" s="2"/>
      <c r="AM263" s="2"/>
      <c r="AN263" s="2"/>
      <c r="AO263" s="2">
        <f ca="1">IF(Table1[[#This Row],[felid of work]]="it",1,0)</f>
        <v>0</v>
      </c>
      <c r="AP263" s="2"/>
      <c r="AQ263" s="2"/>
      <c r="AR263" s="2"/>
      <c r="AS263" s="2"/>
      <c r="AT263" s="2"/>
      <c r="AU263" s="2"/>
      <c r="AV263" s="8"/>
      <c r="AW263" s="2"/>
      <c r="AX263" s="21">
        <f t="shared" ca="1" si="93"/>
        <v>310071.3607441131</v>
      </c>
      <c r="AY263" s="2"/>
      <c r="AZ263" s="7">
        <f ca="1">IF(Table1[[#This Row],[value of the debts]]&gt;$BA$6,1,0)</f>
        <v>1</v>
      </c>
      <c r="BA263" s="2"/>
      <c r="BB263" s="2"/>
      <c r="BC263" s="8"/>
      <c r="BD263" s="24">
        <f ca="1">Table1[[#This Row],[mortage left]]/Table1[[#This Row],[value of house]]</f>
        <v>0.24304112660693911</v>
      </c>
      <c r="BE263" s="2">
        <f t="shared" ca="1" si="94"/>
        <v>1</v>
      </c>
      <c r="BF263" s="2"/>
      <c r="BG263" s="2"/>
      <c r="BH263" s="7">
        <f ca="1">IF(Table1[[#This Row],[area]]="america",Table1[[#This Row],[income]],0)</f>
        <v>0</v>
      </c>
      <c r="BI263" s="2">
        <f ca="1">IF(Table1[[#This Row],[area]]="anathapur",Table1[[#This Row],[income]],0)</f>
        <v>935756</v>
      </c>
      <c r="BJ263" s="2">
        <f ca="1">IF(Table1[[#This Row],[area]]="banglore",Table1[[#This Row],[income]],0)</f>
        <v>0</v>
      </c>
      <c r="BK263" s="2">
        <f ca="1">IF(Table1[[#This Row],[area]]="chennai",Table1[[#This Row],[income]],0)</f>
        <v>0</v>
      </c>
      <c r="BL263" s="2">
        <f ca="1">IF(Table1[[#This Row],[area]]="china",Table1[[#This Row],[income]],0)</f>
        <v>0</v>
      </c>
      <c r="BM263" s="2">
        <f ca="1">IF(Table1[[#This Row],[area]]="eluru",Table1[[#This Row],[income]],0)</f>
        <v>0</v>
      </c>
      <c r="BN263" s="2">
        <f ca="1">IF(Table1[[#This Row],[area]]="hanuman junction",Table1[[#This Row],[income]],0)</f>
        <v>0</v>
      </c>
      <c r="BO263" s="2">
        <f ca="1">IF(Table1[[#This Row],[area]]="hyderabad",Table1[[#This Row],[income]],0)</f>
        <v>0</v>
      </c>
      <c r="BP263" s="2">
        <f ca="1">IF(Table1[[#This Row],[area]]="japan",Table1[[#This Row],[income]],0)</f>
        <v>0</v>
      </c>
      <c r="BQ263" s="2">
        <f ca="1">IF(Table1[[#This Row],[area]]="srikakulam",Table1[[#This Row],[income]],0)</f>
        <v>0</v>
      </c>
      <c r="BR263" s="2">
        <f ca="1">IF(Table1[[#This Row],[area]]="tirupathi",Table1[[#This Row],[income]],0)</f>
        <v>0</v>
      </c>
      <c r="BS263" s="2">
        <f ca="1">IF(Table1[[#This Row],[area]]="vijayawada",Table1[[#This Row],[income]],0)</f>
        <v>0</v>
      </c>
      <c r="BT263" s="8">
        <f ca="1">IF(Table1[[#This Row],[area]]="vizag",Table1[[#This Row],[income]],0)</f>
        <v>0</v>
      </c>
      <c r="BU263" s="2"/>
      <c r="BV263" s="7">
        <f ca="1">IF(Table1[[#This Row],[felid of work]]="teaching",Table1[[#This Row],[income]],0)</f>
        <v>0</v>
      </c>
      <c r="BW263" s="2">
        <f ca="1">IF(Table1[[#This Row],[felid of work]]="construction",Table1[[#This Row],[income]],0)</f>
        <v>935756</v>
      </c>
      <c r="BX263" s="2">
        <f ca="1">IF(Table1[[#This Row],[felid of work]]="general work",Table1[[#This Row],[income]],0)</f>
        <v>0</v>
      </c>
      <c r="BY263" s="2">
        <f ca="1">IF(Table1[[#This Row],[felid of work]]="health",Table1[[#This Row],[income]],0)</f>
        <v>0</v>
      </c>
      <c r="BZ263" s="2">
        <f ca="1">IF(Table1[[#This Row],[felid of work]]="agriculture",Table1[[#This Row],[income]],0)</f>
        <v>0</v>
      </c>
      <c r="CA263" s="8">
        <f ca="1">IF(Table1[[#This Row],[felid of work]]="it",Table1[[#This Row],[income]],0)</f>
        <v>0</v>
      </c>
      <c r="CB263" s="2"/>
      <c r="CC263" s="7">
        <f t="shared" ca="1" si="95"/>
        <v>1</v>
      </c>
      <c r="CD263" s="8"/>
      <c r="CE263" s="2"/>
      <c r="CF263" s="2">
        <f ca="1">IF(Table1[[#This Row],[net worth]]&gt;CG262,Table1[[#This Row],[age]],0)</f>
        <v>31</v>
      </c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4:98">
      <c r="D264">
        <f t="shared" ref="D264:D327" ca="1" si="103">RANDBETWEEN(1,2)</f>
        <v>2</v>
      </c>
      <c r="E264" t="str">
        <f t="shared" ref="E264:E327" ca="1" si="104">IF(D264=1,"men","women")</f>
        <v>women</v>
      </c>
      <c r="F264">
        <f t="shared" ref="F264:F327" ca="1" si="105">RANDBETWEEN(25,45)</f>
        <v>30</v>
      </c>
      <c r="G264">
        <f t="shared" ref="G264:G327" ca="1" si="106">RANDBETWEEN(1,6)</f>
        <v>4</v>
      </c>
      <c r="H264" t="str">
        <f t="shared" ref="H264:H327" ca="1" si="107">VLOOKUP(G264,$AK$7:$AL$12,2)</f>
        <v>it</v>
      </c>
      <c r="I264">
        <f t="shared" ref="I264:I327" ca="1" si="108">RANDBETWEEN(1,6)</f>
        <v>6</v>
      </c>
      <c r="J264" t="str">
        <f t="shared" ref="J264:J327" ca="1" si="109">VLOOKUP(I264,$AM$6:$AN$10,2)</f>
        <v>other</v>
      </c>
      <c r="K264">
        <f t="shared" ref="K264:K327" ca="1" si="110">RANDBETWEEN(1,4)</f>
        <v>4</v>
      </c>
      <c r="L264">
        <f t="shared" ref="L264:L327" ca="1" si="111">RANDBETWEEN(1,2)</f>
        <v>1</v>
      </c>
      <c r="M264">
        <f t="shared" ref="M264:M327" ca="1" si="112">RANDBETWEEN(250000,978000)</f>
        <v>320327</v>
      </c>
      <c r="N264">
        <f t="shared" ref="N264:N327" ca="1" si="113">RANDBETWEEN(1,14)</f>
        <v>14</v>
      </c>
      <c r="O264" t="str">
        <f t="shared" ref="O264:O327" ca="1" si="114">VLOOKUP(N264,$AL$16:$AM$28,2)</f>
        <v>china</v>
      </c>
      <c r="P264">
        <f t="shared" ca="1" si="96"/>
        <v>1601635</v>
      </c>
      <c r="Q264">
        <f t="shared" ref="Q264:Q327" ca="1" si="115">RAND()*P264</f>
        <v>390473.54331525188</v>
      </c>
      <c r="R264">
        <f t="shared" ca="1" si="97"/>
        <v>145629.79348015404</v>
      </c>
      <c r="S264">
        <f t="shared" ref="S264:S327" ca="1" si="116">RANDBETWEEN(0,R264)</f>
        <v>29842</v>
      </c>
      <c r="T264">
        <f t="shared" ca="1" si="98"/>
        <v>514783.78125472524</v>
      </c>
      <c r="U264">
        <f t="shared" ca="1" si="99"/>
        <v>176192.12715026853</v>
      </c>
      <c r="V264">
        <f t="shared" ca="1" si="100"/>
        <v>1923456.9206304227</v>
      </c>
      <c r="W264">
        <f t="shared" ca="1" si="101"/>
        <v>565945.33679540595</v>
      </c>
      <c r="X264">
        <f t="shared" ca="1" si="102"/>
        <v>1357511.5838350167</v>
      </c>
      <c r="Y264" s="2"/>
      <c r="Z264" s="7">
        <f ca="1">IF(Table1[[#This Row],[gender]]="men",1,0)</f>
        <v>0</v>
      </c>
      <c r="AA264" s="2">
        <f ca="1">IF(Table1[[#This Row],[gender]]="women",1,0)</f>
        <v>1</v>
      </c>
      <c r="AB264" s="2"/>
      <c r="AC264" s="2"/>
      <c r="AD264" s="8"/>
      <c r="AF264" s="7">
        <f ca="1">IF(Table1[[#This Row],[felid of work]]= "teaching",1,0)</f>
        <v>0</v>
      </c>
      <c r="AG264" s="2">
        <f ca="1">IF(Table1[[#This Row],[felid of work]]="agriculture",1,0)</f>
        <v>0</v>
      </c>
      <c r="AH264" s="12">
        <f ca="1">IF(Table1[[#This Row],[felid of work]]="general work",1,0)</f>
        <v>0</v>
      </c>
      <c r="AI264" s="12">
        <f ca="1">IF(Table1[[#This Row],[felid of work]]="construction",1,0)</f>
        <v>0</v>
      </c>
      <c r="AJ264" s="2">
        <f ca="1">IF(Table1[[#This Row],[felid of work]]="health",1,0)</f>
        <v>0</v>
      </c>
      <c r="AK264" s="2"/>
      <c r="AL264" s="2"/>
      <c r="AM264" s="2"/>
      <c r="AN264" s="2"/>
      <c r="AO264" s="2">
        <f ca="1">IF(Table1[[#This Row],[felid of work]]="it",1,0)</f>
        <v>1</v>
      </c>
      <c r="AP264" s="2"/>
      <c r="AQ264" s="2"/>
      <c r="AR264" s="2"/>
      <c r="AS264" s="2"/>
      <c r="AT264" s="2"/>
      <c r="AU264" s="2"/>
      <c r="AV264" s="8"/>
      <c r="AW264" s="2"/>
      <c r="AX264" s="21">
        <f t="shared" ref="AX264:AX327" ca="1" si="117">R264/L264</f>
        <v>145629.79348015404</v>
      </c>
      <c r="AY264" s="2"/>
      <c r="AZ264" s="7">
        <f ca="1">IF(Table1[[#This Row],[value of the debts]]&gt;$BA$6,1,0)</f>
        <v>1</v>
      </c>
      <c r="BA264" s="2"/>
      <c r="BB264" s="2"/>
      <c r="BC264" s="8"/>
      <c r="BD264" s="24">
        <f ca="1">Table1[[#This Row],[mortage left]]/Table1[[#This Row],[value of house]]</f>
        <v>0.24379683468159216</v>
      </c>
      <c r="BE264" s="2">
        <f t="shared" ref="BE264:BE327" ca="1" si="118">IF(BD264&lt;$BF$6,1,0)</f>
        <v>1</v>
      </c>
      <c r="BF264" s="2"/>
      <c r="BG264" s="2"/>
      <c r="BH264" s="7">
        <f ca="1">IF(Table1[[#This Row],[area]]="america",Table1[[#This Row],[income]],0)</f>
        <v>0</v>
      </c>
      <c r="BI264" s="2">
        <f ca="1">IF(Table1[[#This Row],[area]]="anathapur",Table1[[#This Row],[income]],0)</f>
        <v>0</v>
      </c>
      <c r="BJ264" s="2">
        <f ca="1">IF(Table1[[#This Row],[area]]="banglore",Table1[[#This Row],[income]],0)</f>
        <v>0</v>
      </c>
      <c r="BK264" s="2">
        <f ca="1">IF(Table1[[#This Row],[area]]="chennai",Table1[[#This Row],[income]],0)</f>
        <v>0</v>
      </c>
      <c r="BL264" s="2">
        <f ca="1">IF(Table1[[#This Row],[area]]="china",Table1[[#This Row],[income]],0)</f>
        <v>320327</v>
      </c>
      <c r="BM264" s="2">
        <f ca="1">IF(Table1[[#This Row],[area]]="eluru",Table1[[#This Row],[income]],0)</f>
        <v>0</v>
      </c>
      <c r="BN264" s="2">
        <f ca="1">IF(Table1[[#This Row],[area]]="hanuman junction",Table1[[#This Row],[income]],0)</f>
        <v>0</v>
      </c>
      <c r="BO264" s="2">
        <f ca="1">IF(Table1[[#This Row],[area]]="hyderabad",Table1[[#This Row],[income]],0)</f>
        <v>0</v>
      </c>
      <c r="BP264" s="2">
        <f ca="1">IF(Table1[[#This Row],[area]]="japan",Table1[[#This Row],[income]],0)</f>
        <v>0</v>
      </c>
      <c r="BQ264" s="2">
        <f ca="1">IF(Table1[[#This Row],[area]]="srikakulam",Table1[[#This Row],[income]],0)</f>
        <v>0</v>
      </c>
      <c r="BR264" s="2">
        <f ca="1">IF(Table1[[#This Row],[area]]="tirupathi",Table1[[#This Row],[income]],0)</f>
        <v>0</v>
      </c>
      <c r="BS264" s="2">
        <f ca="1">IF(Table1[[#This Row],[area]]="vijayawada",Table1[[#This Row],[income]],0)</f>
        <v>0</v>
      </c>
      <c r="BT264" s="8">
        <f ca="1">IF(Table1[[#This Row],[area]]="vizag",Table1[[#This Row],[income]],0)</f>
        <v>0</v>
      </c>
      <c r="BU264" s="2"/>
      <c r="BV264" s="7">
        <f ca="1">IF(Table1[[#This Row],[felid of work]]="teaching",Table1[[#This Row],[income]],0)</f>
        <v>0</v>
      </c>
      <c r="BW264" s="2">
        <f ca="1">IF(Table1[[#This Row],[felid of work]]="construction",Table1[[#This Row],[income]],0)</f>
        <v>0</v>
      </c>
      <c r="BX264" s="2">
        <f ca="1">IF(Table1[[#This Row],[felid of work]]="general work",Table1[[#This Row],[income]],0)</f>
        <v>0</v>
      </c>
      <c r="BY264" s="2">
        <f ca="1">IF(Table1[[#This Row],[felid of work]]="health",Table1[[#This Row],[income]],0)</f>
        <v>0</v>
      </c>
      <c r="BZ264" s="2">
        <f ca="1">IF(Table1[[#This Row],[felid of work]]="agriculture",Table1[[#This Row],[income]],0)</f>
        <v>0</v>
      </c>
      <c r="CA264" s="8">
        <f ca="1">IF(Table1[[#This Row],[felid of work]]="it",Table1[[#This Row],[income]],0)</f>
        <v>320327</v>
      </c>
      <c r="CB264" s="2"/>
      <c r="CC264" s="7">
        <f t="shared" ref="CC264:CC327" ca="1" si="119">IF(W264&gt;M264,1,0)</f>
        <v>1</v>
      </c>
      <c r="CD264" s="8"/>
      <c r="CE264" s="2"/>
      <c r="CF264" s="2">
        <f ca="1">IF(Table1[[#This Row],[net worth]]&gt;CG263,Table1[[#This Row],[age]],0)</f>
        <v>30</v>
      </c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4:98">
      <c r="D265">
        <f t="shared" ca="1" si="103"/>
        <v>1</v>
      </c>
      <c r="E265" t="str">
        <f t="shared" ca="1" si="104"/>
        <v>men</v>
      </c>
      <c r="F265">
        <f t="shared" ca="1" si="105"/>
        <v>29</v>
      </c>
      <c r="G265">
        <f t="shared" ca="1" si="106"/>
        <v>3</v>
      </c>
      <c r="H265" t="str">
        <f t="shared" ca="1" si="107"/>
        <v>teaching</v>
      </c>
      <c r="I265">
        <f t="shared" ca="1" si="108"/>
        <v>3</v>
      </c>
      <c r="J265" t="str">
        <f t="shared" ca="1" si="109"/>
        <v>university</v>
      </c>
      <c r="K265">
        <f t="shared" ca="1" si="110"/>
        <v>3</v>
      </c>
      <c r="L265">
        <f t="shared" ca="1" si="111"/>
        <v>2</v>
      </c>
      <c r="M265">
        <f t="shared" ca="1" si="112"/>
        <v>600494</v>
      </c>
      <c r="N265">
        <f t="shared" ca="1" si="113"/>
        <v>12</v>
      </c>
      <c r="O265" t="str">
        <f t="shared" ca="1" si="114"/>
        <v>japan</v>
      </c>
      <c r="P265">
        <f t="shared" ca="1" si="96"/>
        <v>1801482</v>
      </c>
      <c r="Q265">
        <f t="shared" ca="1" si="115"/>
        <v>698911.45684188663</v>
      </c>
      <c r="R265">
        <f t="shared" ca="1" si="97"/>
        <v>187974.49534905667</v>
      </c>
      <c r="S265">
        <f t="shared" ca="1" si="116"/>
        <v>22091</v>
      </c>
      <c r="T265">
        <f t="shared" ca="1" si="98"/>
        <v>1098117.4715887466</v>
      </c>
      <c r="U265">
        <f t="shared" ca="1" si="99"/>
        <v>189538.75322220952</v>
      </c>
      <c r="V265">
        <f t="shared" ca="1" si="100"/>
        <v>2178995.248571266</v>
      </c>
      <c r="W265">
        <f t="shared" ca="1" si="101"/>
        <v>908976.9521909433</v>
      </c>
      <c r="X265">
        <f t="shared" ca="1" si="102"/>
        <v>1270018.2963803227</v>
      </c>
      <c r="Y265" s="2"/>
      <c r="Z265" s="7">
        <f ca="1">IF(Table1[[#This Row],[gender]]="men",1,0)</f>
        <v>1</v>
      </c>
      <c r="AA265" s="2">
        <f ca="1">IF(Table1[[#This Row],[gender]]="women",1,0)</f>
        <v>0</v>
      </c>
      <c r="AB265" s="2"/>
      <c r="AC265" s="2"/>
      <c r="AD265" s="8"/>
      <c r="AF265" s="7">
        <f ca="1">IF(Table1[[#This Row],[felid of work]]= "teaching",1,0)</f>
        <v>1</v>
      </c>
      <c r="AG265" s="2">
        <f ca="1">IF(Table1[[#This Row],[felid of work]]="agriculture",1,0)</f>
        <v>0</v>
      </c>
      <c r="AH265" s="12">
        <f ca="1">IF(Table1[[#This Row],[felid of work]]="general work",1,0)</f>
        <v>0</v>
      </c>
      <c r="AI265" s="12">
        <f ca="1">IF(Table1[[#This Row],[felid of work]]="construction",1,0)</f>
        <v>0</v>
      </c>
      <c r="AJ265" s="2">
        <f ca="1">IF(Table1[[#This Row],[felid of work]]="health",1,0)</f>
        <v>0</v>
      </c>
      <c r="AK265" s="2"/>
      <c r="AL265" s="2"/>
      <c r="AM265" s="2"/>
      <c r="AN265" s="2"/>
      <c r="AO265" s="2">
        <f ca="1">IF(Table1[[#This Row],[felid of work]]="it",1,0)</f>
        <v>0</v>
      </c>
      <c r="AP265" s="2"/>
      <c r="AQ265" s="2"/>
      <c r="AR265" s="2"/>
      <c r="AS265" s="2"/>
      <c r="AT265" s="2"/>
      <c r="AU265" s="2"/>
      <c r="AV265" s="8"/>
      <c r="AW265" s="2"/>
      <c r="AX265" s="21">
        <f t="shared" ca="1" si="117"/>
        <v>93987.247674528335</v>
      </c>
      <c r="AY265" s="2"/>
      <c r="AZ265" s="7">
        <f ca="1">IF(Table1[[#This Row],[value of the debts]]&gt;$BA$6,1,0)</f>
        <v>1</v>
      </c>
      <c r="BA265" s="2"/>
      <c r="BB265" s="2"/>
      <c r="BC265" s="8"/>
      <c r="BD265" s="24">
        <f ca="1">Table1[[#This Row],[mortage left]]/Table1[[#This Row],[value of house]]</f>
        <v>0.38796471840511682</v>
      </c>
      <c r="BE265" s="2">
        <f t="shared" ca="1" si="118"/>
        <v>0</v>
      </c>
      <c r="BF265" s="2"/>
      <c r="BG265" s="2"/>
      <c r="BH265" s="7">
        <f ca="1">IF(Table1[[#This Row],[area]]="america",Table1[[#This Row],[income]],0)</f>
        <v>0</v>
      </c>
      <c r="BI265" s="2">
        <f ca="1">IF(Table1[[#This Row],[area]]="anathapur",Table1[[#This Row],[income]],0)</f>
        <v>0</v>
      </c>
      <c r="BJ265" s="2">
        <f ca="1">IF(Table1[[#This Row],[area]]="banglore",Table1[[#This Row],[income]],0)</f>
        <v>0</v>
      </c>
      <c r="BK265" s="2">
        <f ca="1">IF(Table1[[#This Row],[area]]="chennai",Table1[[#This Row],[income]],0)</f>
        <v>0</v>
      </c>
      <c r="BL265" s="2">
        <f ca="1">IF(Table1[[#This Row],[area]]="china",Table1[[#This Row],[income]],0)</f>
        <v>0</v>
      </c>
      <c r="BM265" s="2">
        <f ca="1">IF(Table1[[#This Row],[area]]="eluru",Table1[[#This Row],[income]],0)</f>
        <v>0</v>
      </c>
      <c r="BN265" s="2">
        <f ca="1">IF(Table1[[#This Row],[area]]="hanuman junction",Table1[[#This Row],[income]],0)</f>
        <v>0</v>
      </c>
      <c r="BO265" s="2">
        <f ca="1">IF(Table1[[#This Row],[area]]="hyderabad",Table1[[#This Row],[income]],0)</f>
        <v>0</v>
      </c>
      <c r="BP265" s="2">
        <f ca="1">IF(Table1[[#This Row],[area]]="japan",Table1[[#This Row],[income]],0)</f>
        <v>600494</v>
      </c>
      <c r="BQ265" s="2">
        <f ca="1">IF(Table1[[#This Row],[area]]="srikakulam",Table1[[#This Row],[income]],0)</f>
        <v>0</v>
      </c>
      <c r="BR265" s="2">
        <f ca="1">IF(Table1[[#This Row],[area]]="tirupathi",Table1[[#This Row],[income]],0)</f>
        <v>0</v>
      </c>
      <c r="BS265" s="2">
        <f ca="1">IF(Table1[[#This Row],[area]]="vijayawada",Table1[[#This Row],[income]],0)</f>
        <v>0</v>
      </c>
      <c r="BT265" s="8">
        <f ca="1">IF(Table1[[#This Row],[area]]="vizag",Table1[[#This Row],[income]],0)</f>
        <v>0</v>
      </c>
      <c r="BU265" s="2"/>
      <c r="BV265" s="7">
        <f ca="1">IF(Table1[[#This Row],[felid of work]]="teaching",Table1[[#This Row],[income]],0)</f>
        <v>600494</v>
      </c>
      <c r="BW265" s="2">
        <f ca="1">IF(Table1[[#This Row],[felid of work]]="construction",Table1[[#This Row],[income]],0)</f>
        <v>0</v>
      </c>
      <c r="BX265" s="2">
        <f ca="1">IF(Table1[[#This Row],[felid of work]]="general work",Table1[[#This Row],[income]],0)</f>
        <v>0</v>
      </c>
      <c r="BY265" s="2">
        <f ca="1">IF(Table1[[#This Row],[felid of work]]="health",Table1[[#This Row],[income]],0)</f>
        <v>0</v>
      </c>
      <c r="BZ265" s="2">
        <f ca="1">IF(Table1[[#This Row],[felid of work]]="agriculture",Table1[[#This Row],[income]],0)</f>
        <v>0</v>
      </c>
      <c r="CA265" s="8">
        <f ca="1">IF(Table1[[#This Row],[felid of work]]="it",Table1[[#This Row],[income]],0)</f>
        <v>0</v>
      </c>
      <c r="CB265" s="2"/>
      <c r="CC265" s="7">
        <f t="shared" ca="1" si="119"/>
        <v>1</v>
      </c>
      <c r="CD265" s="8"/>
      <c r="CE265" s="2"/>
      <c r="CF265" s="2">
        <f ca="1">IF(Table1[[#This Row],[net worth]]&gt;CG264,Table1[[#This Row],[age]],0)</f>
        <v>29</v>
      </c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4:98">
      <c r="D266">
        <f t="shared" ca="1" si="103"/>
        <v>2</v>
      </c>
      <c r="E266" t="str">
        <f t="shared" ca="1" si="104"/>
        <v>women</v>
      </c>
      <c r="F266">
        <f t="shared" ca="1" si="105"/>
        <v>27</v>
      </c>
      <c r="G266">
        <f t="shared" ca="1" si="106"/>
        <v>4</v>
      </c>
      <c r="H266" t="str">
        <f t="shared" ca="1" si="107"/>
        <v>it</v>
      </c>
      <c r="I266">
        <f t="shared" ca="1" si="108"/>
        <v>6</v>
      </c>
      <c r="J266" t="str">
        <f t="shared" ca="1" si="109"/>
        <v>other</v>
      </c>
      <c r="K266">
        <f t="shared" ca="1" si="110"/>
        <v>2</v>
      </c>
      <c r="L266">
        <f t="shared" ca="1" si="111"/>
        <v>2</v>
      </c>
      <c r="M266">
        <f t="shared" ca="1" si="112"/>
        <v>509227</v>
      </c>
      <c r="N266">
        <f t="shared" ca="1" si="113"/>
        <v>14</v>
      </c>
      <c r="O266" t="str">
        <f t="shared" ca="1" si="114"/>
        <v>china</v>
      </c>
      <c r="P266">
        <f t="shared" ca="1" si="96"/>
        <v>2036908</v>
      </c>
      <c r="Q266">
        <f t="shared" ca="1" si="115"/>
        <v>1605952.5700786817</v>
      </c>
      <c r="R266">
        <f t="shared" ca="1" si="97"/>
        <v>823728.82123433251</v>
      </c>
      <c r="S266">
        <f t="shared" ca="1" si="116"/>
        <v>482088</v>
      </c>
      <c r="T266">
        <f t="shared" ca="1" si="98"/>
        <v>642285.32869496522</v>
      </c>
      <c r="U266">
        <f t="shared" ca="1" si="99"/>
        <v>261194.79329769051</v>
      </c>
      <c r="V266">
        <f t="shared" ca="1" si="100"/>
        <v>3121831.6145320227</v>
      </c>
      <c r="W266">
        <f t="shared" ca="1" si="101"/>
        <v>2911769.3913130141</v>
      </c>
      <c r="X266">
        <f t="shared" ca="1" si="102"/>
        <v>210062.22321900865</v>
      </c>
      <c r="Y266" s="2"/>
      <c r="Z266" s="7">
        <f ca="1">IF(Table1[[#This Row],[gender]]="men",1,0)</f>
        <v>0</v>
      </c>
      <c r="AA266" s="2">
        <f ca="1">IF(Table1[[#This Row],[gender]]="women",1,0)</f>
        <v>1</v>
      </c>
      <c r="AB266" s="2"/>
      <c r="AC266" s="2"/>
      <c r="AD266" s="8"/>
      <c r="AF266" s="7">
        <f ca="1">IF(Table1[[#This Row],[felid of work]]= "teaching",1,0)</f>
        <v>0</v>
      </c>
      <c r="AG266" s="2">
        <f ca="1">IF(Table1[[#This Row],[felid of work]]="agriculture",1,0)</f>
        <v>0</v>
      </c>
      <c r="AH266" s="12">
        <f ca="1">IF(Table1[[#This Row],[felid of work]]="general work",1,0)</f>
        <v>0</v>
      </c>
      <c r="AI266" s="12">
        <f ca="1">IF(Table1[[#This Row],[felid of work]]="construction",1,0)</f>
        <v>0</v>
      </c>
      <c r="AJ266" s="2">
        <f ca="1">IF(Table1[[#This Row],[felid of work]]="health",1,0)</f>
        <v>0</v>
      </c>
      <c r="AK266" s="2"/>
      <c r="AL266" s="2"/>
      <c r="AM266" s="2"/>
      <c r="AN266" s="2"/>
      <c r="AO266" s="2">
        <f ca="1">IF(Table1[[#This Row],[felid of work]]="it",1,0)</f>
        <v>1</v>
      </c>
      <c r="AP266" s="2"/>
      <c r="AQ266" s="2"/>
      <c r="AR266" s="2"/>
      <c r="AS266" s="2"/>
      <c r="AT266" s="2"/>
      <c r="AU266" s="2"/>
      <c r="AV266" s="8"/>
      <c r="AW266" s="2"/>
      <c r="AX266" s="21">
        <f t="shared" ca="1" si="117"/>
        <v>411864.41061716626</v>
      </c>
      <c r="AY266" s="2"/>
      <c r="AZ266" s="7">
        <f ca="1">IF(Table1[[#This Row],[value of the debts]]&gt;$BA$6,1,0)</f>
        <v>1</v>
      </c>
      <c r="BA266" s="2"/>
      <c r="BB266" s="2"/>
      <c r="BC266" s="8"/>
      <c r="BD266" s="24">
        <f ca="1">Table1[[#This Row],[mortage left]]/Table1[[#This Row],[value of house]]</f>
        <v>0.78842665946556334</v>
      </c>
      <c r="BE266" s="2">
        <f t="shared" ca="1" si="118"/>
        <v>0</v>
      </c>
      <c r="BF266" s="2"/>
      <c r="BG266" s="2"/>
      <c r="BH266" s="7">
        <f ca="1">IF(Table1[[#This Row],[area]]="america",Table1[[#This Row],[income]],0)</f>
        <v>0</v>
      </c>
      <c r="BI266" s="2">
        <f ca="1">IF(Table1[[#This Row],[area]]="anathapur",Table1[[#This Row],[income]],0)</f>
        <v>0</v>
      </c>
      <c r="BJ266" s="2">
        <f ca="1">IF(Table1[[#This Row],[area]]="banglore",Table1[[#This Row],[income]],0)</f>
        <v>0</v>
      </c>
      <c r="BK266" s="2">
        <f ca="1">IF(Table1[[#This Row],[area]]="chennai",Table1[[#This Row],[income]],0)</f>
        <v>0</v>
      </c>
      <c r="BL266" s="2">
        <f ca="1">IF(Table1[[#This Row],[area]]="china",Table1[[#This Row],[income]],0)</f>
        <v>509227</v>
      </c>
      <c r="BM266" s="2">
        <f ca="1">IF(Table1[[#This Row],[area]]="eluru",Table1[[#This Row],[income]],0)</f>
        <v>0</v>
      </c>
      <c r="BN266" s="2">
        <f ca="1">IF(Table1[[#This Row],[area]]="hanuman junction",Table1[[#This Row],[income]],0)</f>
        <v>0</v>
      </c>
      <c r="BO266" s="2">
        <f ca="1">IF(Table1[[#This Row],[area]]="hyderabad",Table1[[#This Row],[income]],0)</f>
        <v>0</v>
      </c>
      <c r="BP266" s="2">
        <f ca="1">IF(Table1[[#This Row],[area]]="japan",Table1[[#This Row],[income]],0)</f>
        <v>0</v>
      </c>
      <c r="BQ266" s="2">
        <f ca="1">IF(Table1[[#This Row],[area]]="srikakulam",Table1[[#This Row],[income]],0)</f>
        <v>0</v>
      </c>
      <c r="BR266" s="2">
        <f ca="1">IF(Table1[[#This Row],[area]]="tirupathi",Table1[[#This Row],[income]],0)</f>
        <v>0</v>
      </c>
      <c r="BS266" s="2">
        <f ca="1">IF(Table1[[#This Row],[area]]="vijayawada",Table1[[#This Row],[income]],0)</f>
        <v>0</v>
      </c>
      <c r="BT266" s="8">
        <f ca="1">IF(Table1[[#This Row],[area]]="vizag",Table1[[#This Row],[income]],0)</f>
        <v>0</v>
      </c>
      <c r="BU266" s="2"/>
      <c r="BV266" s="7">
        <f ca="1">IF(Table1[[#This Row],[felid of work]]="teaching",Table1[[#This Row],[income]],0)</f>
        <v>0</v>
      </c>
      <c r="BW266" s="2">
        <f ca="1">IF(Table1[[#This Row],[felid of work]]="construction",Table1[[#This Row],[income]],0)</f>
        <v>0</v>
      </c>
      <c r="BX266" s="2">
        <f ca="1">IF(Table1[[#This Row],[felid of work]]="general work",Table1[[#This Row],[income]],0)</f>
        <v>0</v>
      </c>
      <c r="BY266" s="2">
        <f ca="1">IF(Table1[[#This Row],[felid of work]]="health",Table1[[#This Row],[income]],0)</f>
        <v>0</v>
      </c>
      <c r="BZ266" s="2">
        <f ca="1">IF(Table1[[#This Row],[felid of work]]="agriculture",Table1[[#This Row],[income]],0)</f>
        <v>0</v>
      </c>
      <c r="CA266" s="8">
        <f ca="1">IF(Table1[[#This Row],[felid of work]]="it",Table1[[#This Row],[income]],0)</f>
        <v>509227</v>
      </c>
      <c r="CB266" s="2"/>
      <c r="CC266" s="7">
        <f t="shared" ca="1" si="119"/>
        <v>1</v>
      </c>
      <c r="CD266" s="8"/>
      <c r="CE266" s="2"/>
      <c r="CF266" s="2">
        <f ca="1">IF(Table1[[#This Row],[net worth]]&gt;CG265,Table1[[#This Row],[age]],0)</f>
        <v>27</v>
      </c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4:98">
      <c r="D267">
        <f t="shared" ca="1" si="103"/>
        <v>1</v>
      </c>
      <c r="E267" t="str">
        <f t="shared" ca="1" si="104"/>
        <v>men</v>
      </c>
      <c r="F267">
        <f t="shared" ca="1" si="105"/>
        <v>25</v>
      </c>
      <c r="G267">
        <f t="shared" ca="1" si="106"/>
        <v>5</v>
      </c>
      <c r="H267" t="str">
        <f t="shared" ca="1" si="107"/>
        <v>general work</v>
      </c>
      <c r="I267">
        <f t="shared" ca="1" si="108"/>
        <v>2</v>
      </c>
      <c r="J267" t="str">
        <f t="shared" ca="1" si="109"/>
        <v>college</v>
      </c>
      <c r="K267">
        <f t="shared" ca="1" si="110"/>
        <v>1</v>
      </c>
      <c r="L267">
        <f t="shared" ca="1" si="111"/>
        <v>2</v>
      </c>
      <c r="M267">
        <f t="shared" ca="1" si="112"/>
        <v>455340</v>
      </c>
      <c r="N267">
        <f t="shared" ca="1" si="113"/>
        <v>6</v>
      </c>
      <c r="O267" t="str">
        <f t="shared" ca="1" si="114"/>
        <v>tirupathi</v>
      </c>
      <c r="P267">
        <f t="shared" ca="1" si="96"/>
        <v>1821360</v>
      </c>
      <c r="Q267">
        <f t="shared" ca="1" si="115"/>
        <v>615517.92440745607</v>
      </c>
      <c r="R267">
        <f t="shared" ca="1" si="97"/>
        <v>343078.07490154618</v>
      </c>
      <c r="S267">
        <f t="shared" ca="1" si="116"/>
        <v>321300</v>
      </c>
      <c r="T267">
        <f t="shared" ca="1" si="98"/>
        <v>468684.97504969081</v>
      </c>
      <c r="U267">
        <f t="shared" ca="1" si="99"/>
        <v>664040.10112358467</v>
      </c>
      <c r="V267">
        <f t="shared" ca="1" si="100"/>
        <v>2828478.1760251308</v>
      </c>
      <c r="W267">
        <f t="shared" ca="1" si="101"/>
        <v>1279895.9993090022</v>
      </c>
      <c r="X267">
        <f t="shared" ca="1" si="102"/>
        <v>1548582.1767161286</v>
      </c>
      <c r="Y267" s="2"/>
      <c r="Z267" s="7">
        <f ca="1">IF(Table1[[#This Row],[gender]]="men",1,0)</f>
        <v>1</v>
      </c>
      <c r="AA267" s="2">
        <f ca="1">IF(Table1[[#This Row],[gender]]="women",1,0)</f>
        <v>0</v>
      </c>
      <c r="AB267" s="2"/>
      <c r="AC267" s="2"/>
      <c r="AD267" s="8"/>
      <c r="AF267" s="7">
        <f ca="1">IF(Table1[[#This Row],[felid of work]]= "teaching",1,0)</f>
        <v>0</v>
      </c>
      <c r="AG267" s="2">
        <f ca="1">IF(Table1[[#This Row],[felid of work]]="agriculture",1,0)</f>
        <v>0</v>
      </c>
      <c r="AH267" s="12">
        <f ca="1">IF(Table1[[#This Row],[felid of work]]="general work",1,0)</f>
        <v>1</v>
      </c>
      <c r="AI267" s="12">
        <f ca="1">IF(Table1[[#This Row],[felid of work]]="construction",1,0)</f>
        <v>0</v>
      </c>
      <c r="AJ267" s="2">
        <f ca="1">IF(Table1[[#This Row],[felid of work]]="health",1,0)</f>
        <v>0</v>
      </c>
      <c r="AK267" s="2"/>
      <c r="AL267" s="2"/>
      <c r="AM267" s="2"/>
      <c r="AN267" s="2"/>
      <c r="AO267" s="2">
        <f ca="1">IF(Table1[[#This Row],[felid of work]]="it",1,0)</f>
        <v>0</v>
      </c>
      <c r="AP267" s="2"/>
      <c r="AQ267" s="2"/>
      <c r="AR267" s="2"/>
      <c r="AS267" s="2"/>
      <c r="AT267" s="2"/>
      <c r="AU267" s="2"/>
      <c r="AV267" s="8"/>
      <c r="AW267" s="2"/>
      <c r="AX267" s="21">
        <f t="shared" ca="1" si="117"/>
        <v>171539.03745077309</v>
      </c>
      <c r="AY267" s="2"/>
      <c r="AZ267" s="7">
        <f ca="1">IF(Table1[[#This Row],[value of the debts]]&gt;$BA$6,1,0)</f>
        <v>1</v>
      </c>
      <c r="BA267" s="2"/>
      <c r="BB267" s="2"/>
      <c r="BC267" s="8"/>
      <c r="BD267" s="24">
        <f ca="1">Table1[[#This Row],[mortage left]]/Table1[[#This Row],[value of house]]</f>
        <v>0.33794413208122287</v>
      </c>
      <c r="BE267" s="2">
        <f t="shared" ca="1" si="118"/>
        <v>0</v>
      </c>
      <c r="BF267" s="2"/>
      <c r="BG267" s="2"/>
      <c r="BH267" s="7">
        <f ca="1">IF(Table1[[#This Row],[area]]="america",Table1[[#This Row],[income]],0)</f>
        <v>0</v>
      </c>
      <c r="BI267" s="2">
        <f ca="1">IF(Table1[[#This Row],[area]]="anathapur",Table1[[#This Row],[income]],0)</f>
        <v>0</v>
      </c>
      <c r="BJ267" s="2">
        <f ca="1">IF(Table1[[#This Row],[area]]="banglore",Table1[[#This Row],[income]],0)</f>
        <v>0</v>
      </c>
      <c r="BK267" s="2">
        <f ca="1">IF(Table1[[#This Row],[area]]="chennai",Table1[[#This Row],[income]],0)</f>
        <v>0</v>
      </c>
      <c r="BL267" s="2">
        <f ca="1">IF(Table1[[#This Row],[area]]="china",Table1[[#This Row],[income]],0)</f>
        <v>0</v>
      </c>
      <c r="BM267" s="2">
        <f ca="1">IF(Table1[[#This Row],[area]]="eluru",Table1[[#This Row],[income]],0)</f>
        <v>0</v>
      </c>
      <c r="BN267" s="2">
        <f ca="1">IF(Table1[[#This Row],[area]]="hanuman junction",Table1[[#This Row],[income]],0)</f>
        <v>0</v>
      </c>
      <c r="BO267" s="2">
        <f ca="1">IF(Table1[[#This Row],[area]]="hyderabad",Table1[[#This Row],[income]],0)</f>
        <v>0</v>
      </c>
      <c r="BP267" s="2">
        <f ca="1">IF(Table1[[#This Row],[area]]="japan",Table1[[#This Row],[income]],0)</f>
        <v>0</v>
      </c>
      <c r="BQ267" s="2">
        <f ca="1">IF(Table1[[#This Row],[area]]="srikakulam",Table1[[#This Row],[income]],0)</f>
        <v>0</v>
      </c>
      <c r="BR267" s="2">
        <f ca="1">IF(Table1[[#This Row],[area]]="tirupathi",Table1[[#This Row],[income]],0)</f>
        <v>455340</v>
      </c>
      <c r="BS267" s="2">
        <f ca="1">IF(Table1[[#This Row],[area]]="vijayawada",Table1[[#This Row],[income]],0)</f>
        <v>0</v>
      </c>
      <c r="BT267" s="8">
        <f ca="1">IF(Table1[[#This Row],[area]]="vizag",Table1[[#This Row],[income]],0)</f>
        <v>0</v>
      </c>
      <c r="BU267" s="2"/>
      <c r="BV267" s="7">
        <f ca="1">IF(Table1[[#This Row],[felid of work]]="teaching",Table1[[#This Row],[income]],0)</f>
        <v>0</v>
      </c>
      <c r="BW267" s="2">
        <f ca="1">IF(Table1[[#This Row],[felid of work]]="construction",Table1[[#This Row],[income]],0)</f>
        <v>0</v>
      </c>
      <c r="BX267" s="2">
        <f ca="1">IF(Table1[[#This Row],[felid of work]]="general work",Table1[[#This Row],[income]],0)</f>
        <v>455340</v>
      </c>
      <c r="BY267" s="2">
        <f ca="1">IF(Table1[[#This Row],[felid of work]]="health",Table1[[#This Row],[income]],0)</f>
        <v>0</v>
      </c>
      <c r="BZ267" s="2">
        <f ca="1">IF(Table1[[#This Row],[felid of work]]="agriculture",Table1[[#This Row],[income]],0)</f>
        <v>0</v>
      </c>
      <c r="CA267" s="8">
        <f ca="1">IF(Table1[[#This Row],[felid of work]]="it",Table1[[#This Row],[income]],0)</f>
        <v>0</v>
      </c>
      <c r="CB267" s="2"/>
      <c r="CC267" s="7">
        <f t="shared" ca="1" si="119"/>
        <v>1</v>
      </c>
      <c r="CD267" s="8"/>
      <c r="CE267" s="2"/>
      <c r="CF267" s="2">
        <f ca="1">IF(Table1[[#This Row],[net worth]]&gt;CG266,Table1[[#This Row],[age]],0)</f>
        <v>25</v>
      </c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4:98">
      <c r="D268">
        <f t="shared" ca="1" si="103"/>
        <v>1</v>
      </c>
      <c r="E268" t="str">
        <f t="shared" ca="1" si="104"/>
        <v>men</v>
      </c>
      <c r="F268">
        <f t="shared" ca="1" si="105"/>
        <v>42</v>
      </c>
      <c r="G268">
        <f t="shared" ca="1" si="106"/>
        <v>3</v>
      </c>
      <c r="H268" t="str">
        <f t="shared" ca="1" si="107"/>
        <v>teaching</v>
      </c>
      <c r="I268">
        <f t="shared" ca="1" si="108"/>
        <v>2</v>
      </c>
      <c r="J268" t="str">
        <f t="shared" ca="1" si="109"/>
        <v>college</v>
      </c>
      <c r="K268">
        <f t="shared" ca="1" si="110"/>
        <v>1</v>
      </c>
      <c r="L268">
        <f t="shared" ca="1" si="111"/>
        <v>2</v>
      </c>
      <c r="M268">
        <f t="shared" ca="1" si="112"/>
        <v>848964</v>
      </c>
      <c r="N268">
        <f t="shared" ca="1" si="113"/>
        <v>14</v>
      </c>
      <c r="O268" t="str">
        <f t="shared" ca="1" si="114"/>
        <v>china</v>
      </c>
      <c r="P268">
        <f t="shared" ca="1" si="96"/>
        <v>4244820</v>
      </c>
      <c r="Q268">
        <f t="shared" ca="1" si="115"/>
        <v>3932777.2143647731</v>
      </c>
      <c r="R268">
        <f t="shared" ca="1" si="97"/>
        <v>980023.33438394137</v>
      </c>
      <c r="S268">
        <f t="shared" ca="1" si="116"/>
        <v>190461</v>
      </c>
      <c r="T268">
        <f t="shared" ca="1" si="98"/>
        <v>708861.15776330989</v>
      </c>
      <c r="U268">
        <f t="shared" ca="1" si="99"/>
        <v>390736.89432658814</v>
      </c>
      <c r="V268">
        <f t="shared" ca="1" si="100"/>
        <v>5615580.2287105294</v>
      </c>
      <c r="W268">
        <f t="shared" ca="1" si="101"/>
        <v>5103261.5487487148</v>
      </c>
      <c r="X268">
        <f t="shared" ca="1" si="102"/>
        <v>512318.67996181455</v>
      </c>
      <c r="Y268" s="2"/>
      <c r="Z268" s="7">
        <f ca="1">IF(Table1[[#This Row],[gender]]="men",1,0)</f>
        <v>1</v>
      </c>
      <c r="AA268" s="2">
        <f ca="1">IF(Table1[[#This Row],[gender]]="women",1,0)</f>
        <v>0</v>
      </c>
      <c r="AB268" s="2"/>
      <c r="AC268" s="2"/>
      <c r="AD268" s="8"/>
      <c r="AF268" s="7">
        <f ca="1">IF(Table1[[#This Row],[felid of work]]= "teaching",1,0)</f>
        <v>1</v>
      </c>
      <c r="AG268" s="2">
        <f ca="1">IF(Table1[[#This Row],[felid of work]]="agriculture",1,0)</f>
        <v>0</v>
      </c>
      <c r="AH268" s="12">
        <f ca="1">IF(Table1[[#This Row],[felid of work]]="general work",1,0)</f>
        <v>0</v>
      </c>
      <c r="AI268" s="12">
        <f ca="1">IF(Table1[[#This Row],[felid of work]]="construction",1,0)</f>
        <v>0</v>
      </c>
      <c r="AJ268" s="2">
        <f ca="1">IF(Table1[[#This Row],[felid of work]]="health",1,0)</f>
        <v>0</v>
      </c>
      <c r="AK268" s="2"/>
      <c r="AL268" s="2"/>
      <c r="AM268" s="2"/>
      <c r="AN268" s="2"/>
      <c r="AO268" s="2">
        <f ca="1">IF(Table1[[#This Row],[felid of work]]="it",1,0)</f>
        <v>0</v>
      </c>
      <c r="AP268" s="2"/>
      <c r="AQ268" s="2"/>
      <c r="AR268" s="2"/>
      <c r="AS268" s="2"/>
      <c r="AT268" s="2"/>
      <c r="AU268" s="2"/>
      <c r="AV268" s="8"/>
      <c r="AW268" s="2"/>
      <c r="AX268" s="21">
        <f t="shared" ca="1" si="117"/>
        <v>490011.66719197069</v>
      </c>
      <c r="AY268" s="2"/>
      <c r="AZ268" s="7">
        <f ca="1">IF(Table1[[#This Row],[value of the debts]]&gt;$BA$6,1,0)</f>
        <v>1</v>
      </c>
      <c r="BA268" s="2"/>
      <c r="BB268" s="2"/>
      <c r="BC268" s="8"/>
      <c r="BD268" s="24">
        <f ca="1">Table1[[#This Row],[mortage left]]/Table1[[#This Row],[value of house]]</f>
        <v>0.9264885706260273</v>
      </c>
      <c r="BE268" s="2">
        <f t="shared" ca="1" si="118"/>
        <v>0</v>
      </c>
      <c r="BF268" s="2"/>
      <c r="BG268" s="2"/>
      <c r="BH268" s="7">
        <f ca="1">IF(Table1[[#This Row],[area]]="america",Table1[[#This Row],[income]],0)</f>
        <v>0</v>
      </c>
      <c r="BI268" s="2">
        <f ca="1">IF(Table1[[#This Row],[area]]="anathapur",Table1[[#This Row],[income]],0)</f>
        <v>0</v>
      </c>
      <c r="BJ268" s="2">
        <f ca="1">IF(Table1[[#This Row],[area]]="banglore",Table1[[#This Row],[income]],0)</f>
        <v>0</v>
      </c>
      <c r="BK268" s="2">
        <f ca="1">IF(Table1[[#This Row],[area]]="chennai",Table1[[#This Row],[income]],0)</f>
        <v>0</v>
      </c>
      <c r="BL268" s="2">
        <f ca="1">IF(Table1[[#This Row],[area]]="china",Table1[[#This Row],[income]],0)</f>
        <v>848964</v>
      </c>
      <c r="BM268" s="2">
        <f ca="1">IF(Table1[[#This Row],[area]]="eluru",Table1[[#This Row],[income]],0)</f>
        <v>0</v>
      </c>
      <c r="BN268" s="2">
        <f ca="1">IF(Table1[[#This Row],[area]]="hanuman junction",Table1[[#This Row],[income]],0)</f>
        <v>0</v>
      </c>
      <c r="BO268" s="2">
        <f ca="1">IF(Table1[[#This Row],[area]]="hyderabad",Table1[[#This Row],[income]],0)</f>
        <v>0</v>
      </c>
      <c r="BP268" s="2">
        <f ca="1">IF(Table1[[#This Row],[area]]="japan",Table1[[#This Row],[income]],0)</f>
        <v>0</v>
      </c>
      <c r="BQ268" s="2">
        <f ca="1">IF(Table1[[#This Row],[area]]="srikakulam",Table1[[#This Row],[income]],0)</f>
        <v>0</v>
      </c>
      <c r="BR268" s="2">
        <f ca="1">IF(Table1[[#This Row],[area]]="tirupathi",Table1[[#This Row],[income]],0)</f>
        <v>0</v>
      </c>
      <c r="BS268" s="2">
        <f ca="1">IF(Table1[[#This Row],[area]]="vijayawada",Table1[[#This Row],[income]],0)</f>
        <v>0</v>
      </c>
      <c r="BT268" s="8">
        <f ca="1">IF(Table1[[#This Row],[area]]="vizag",Table1[[#This Row],[income]],0)</f>
        <v>0</v>
      </c>
      <c r="BU268" s="2"/>
      <c r="BV268" s="7">
        <f ca="1">IF(Table1[[#This Row],[felid of work]]="teaching",Table1[[#This Row],[income]],0)</f>
        <v>848964</v>
      </c>
      <c r="BW268" s="2">
        <f ca="1">IF(Table1[[#This Row],[felid of work]]="construction",Table1[[#This Row],[income]],0)</f>
        <v>0</v>
      </c>
      <c r="BX268" s="2">
        <f ca="1">IF(Table1[[#This Row],[felid of work]]="general work",Table1[[#This Row],[income]],0)</f>
        <v>0</v>
      </c>
      <c r="BY268" s="2">
        <f ca="1">IF(Table1[[#This Row],[felid of work]]="health",Table1[[#This Row],[income]],0)</f>
        <v>0</v>
      </c>
      <c r="BZ268" s="2">
        <f ca="1">IF(Table1[[#This Row],[felid of work]]="agriculture",Table1[[#This Row],[income]],0)</f>
        <v>0</v>
      </c>
      <c r="CA268" s="8">
        <f ca="1">IF(Table1[[#This Row],[felid of work]]="it",Table1[[#This Row],[income]],0)</f>
        <v>0</v>
      </c>
      <c r="CB268" s="2"/>
      <c r="CC268" s="7">
        <f t="shared" ca="1" si="119"/>
        <v>1</v>
      </c>
      <c r="CD268" s="8"/>
      <c r="CE268" s="2"/>
      <c r="CF268" s="2">
        <f ca="1">IF(Table1[[#This Row],[net worth]]&gt;CG267,Table1[[#This Row],[age]],0)</f>
        <v>42</v>
      </c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4:98">
      <c r="D269">
        <f t="shared" ca="1" si="103"/>
        <v>1</v>
      </c>
      <c r="E269" t="str">
        <f t="shared" ca="1" si="104"/>
        <v>men</v>
      </c>
      <c r="F269">
        <f t="shared" ca="1" si="105"/>
        <v>26</v>
      </c>
      <c r="G269">
        <f t="shared" ca="1" si="106"/>
        <v>5</v>
      </c>
      <c r="H269" t="str">
        <f t="shared" ca="1" si="107"/>
        <v>general work</v>
      </c>
      <c r="I269">
        <f t="shared" ca="1" si="108"/>
        <v>4</v>
      </c>
      <c r="J269" t="str">
        <f t="shared" ca="1" si="109"/>
        <v>techincal</v>
      </c>
      <c r="K269">
        <f t="shared" ca="1" si="110"/>
        <v>2</v>
      </c>
      <c r="L269">
        <f t="shared" ca="1" si="111"/>
        <v>2</v>
      </c>
      <c r="M269">
        <f t="shared" ca="1" si="112"/>
        <v>904673</v>
      </c>
      <c r="N269">
        <f t="shared" ca="1" si="113"/>
        <v>12</v>
      </c>
      <c r="O269" t="str">
        <f t="shared" ca="1" si="114"/>
        <v>japan</v>
      </c>
      <c r="P269">
        <f t="shared" ca="1" si="96"/>
        <v>2714019</v>
      </c>
      <c r="Q269">
        <f t="shared" ca="1" si="115"/>
        <v>1847726.3591114546</v>
      </c>
      <c r="R269">
        <f t="shared" ca="1" si="97"/>
        <v>325307.35200175602</v>
      </c>
      <c r="S269">
        <f t="shared" ca="1" si="116"/>
        <v>270827</v>
      </c>
      <c r="T269">
        <f t="shared" ca="1" si="98"/>
        <v>893401.87050736346</v>
      </c>
      <c r="U269">
        <f t="shared" ca="1" si="99"/>
        <v>750239.64514621976</v>
      </c>
      <c r="V269">
        <f t="shared" ca="1" si="100"/>
        <v>3789565.9971479755</v>
      </c>
      <c r="W269">
        <f t="shared" ca="1" si="101"/>
        <v>2443860.7111132108</v>
      </c>
      <c r="X269">
        <f t="shared" ca="1" si="102"/>
        <v>1345705.2860347647</v>
      </c>
      <c r="Y269" s="2"/>
      <c r="Z269" s="7">
        <f ca="1">IF(Table1[[#This Row],[gender]]="men",1,0)</f>
        <v>1</v>
      </c>
      <c r="AA269" s="2">
        <f ca="1">IF(Table1[[#This Row],[gender]]="women",1,0)</f>
        <v>0</v>
      </c>
      <c r="AB269" s="2"/>
      <c r="AC269" s="2"/>
      <c r="AD269" s="8"/>
      <c r="AF269" s="7">
        <f ca="1">IF(Table1[[#This Row],[felid of work]]= "teaching",1,0)</f>
        <v>0</v>
      </c>
      <c r="AG269" s="2">
        <f ca="1">IF(Table1[[#This Row],[felid of work]]="agriculture",1,0)</f>
        <v>0</v>
      </c>
      <c r="AH269" s="12">
        <f ca="1">IF(Table1[[#This Row],[felid of work]]="general work",1,0)</f>
        <v>1</v>
      </c>
      <c r="AI269" s="12">
        <f ca="1">IF(Table1[[#This Row],[felid of work]]="construction",1,0)</f>
        <v>0</v>
      </c>
      <c r="AJ269" s="2">
        <f ca="1">IF(Table1[[#This Row],[felid of work]]="health",1,0)</f>
        <v>0</v>
      </c>
      <c r="AK269" s="2"/>
      <c r="AL269" s="2"/>
      <c r="AM269" s="2"/>
      <c r="AN269" s="2"/>
      <c r="AO269" s="2">
        <f ca="1">IF(Table1[[#This Row],[felid of work]]="it",1,0)</f>
        <v>0</v>
      </c>
      <c r="AP269" s="2"/>
      <c r="AQ269" s="2"/>
      <c r="AR269" s="2"/>
      <c r="AS269" s="2"/>
      <c r="AT269" s="2"/>
      <c r="AU269" s="2"/>
      <c r="AV269" s="8"/>
      <c r="AW269" s="2"/>
      <c r="AX269" s="21">
        <f t="shared" ca="1" si="117"/>
        <v>162653.67600087801</v>
      </c>
      <c r="AY269" s="2"/>
      <c r="AZ269" s="7">
        <f ca="1">IF(Table1[[#This Row],[value of the debts]]&gt;$BA$6,1,0)</f>
        <v>1</v>
      </c>
      <c r="BA269" s="2"/>
      <c r="BB269" s="2"/>
      <c r="BC269" s="8"/>
      <c r="BD269" s="24">
        <f ca="1">Table1[[#This Row],[mortage left]]/Table1[[#This Row],[value of house]]</f>
        <v>0.68080818856148562</v>
      </c>
      <c r="BE269" s="2">
        <f t="shared" ca="1" si="118"/>
        <v>0</v>
      </c>
      <c r="BF269" s="2"/>
      <c r="BG269" s="2"/>
      <c r="BH269" s="7">
        <f ca="1">IF(Table1[[#This Row],[area]]="america",Table1[[#This Row],[income]],0)</f>
        <v>0</v>
      </c>
      <c r="BI269" s="2">
        <f ca="1">IF(Table1[[#This Row],[area]]="anathapur",Table1[[#This Row],[income]],0)</f>
        <v>0</v>
      </c>
      <c r="BJ269" s="2">
        <f ca="1">IF(Table1[[#This Row],[area]]="banglore",Table1[[#This Row],[income]],0)</f>
        <v>0</v>
      </c>
      <c r="BK269" s="2">
        <f ca="1">IF(Table1[[#This Row],[area]]="chennai",Table1[[#This Row],[income]],0)</f>
        <v>0</v>
      </c>
      <c r="BL269" s="2">
        <f ca="1">IF(Table1[[#This Row],[area]]="china",Table1[[#This Row],[income]],0)</f>
        <v>0</v>
      </c>
      <c r="BM269" s="2">
        <f ca="1">IF(Table1[[#This Row],[area]]="eluru",Table1[[#This Row],[income]],0)</f>
        <v>0</v>
      </c>
      <c r="BN269" s="2">
        <f ca="1">IF(Table1[[#This Row],[area]]="hanuman junction",Table1[[#This Row],[income]],0)</f>
        <v>0</v>
      </c>
      <c r="BO269" s="2">
        <f ca="1">IF(Table1[[#This Row],[area]]="hyderabad",Table1[[#This Row],[income]],0)</f>
        <v>0</v>
      </c>
      <c r="BP269" s="2">
        <f ca="1">IF(Table1[[#This Row],[area]]="japan",Table1[[#This Row],[income]],0)</f>
        <v>904673</v>
      </c>
      <c r="BQ269" s="2">
        <f ca="1">IF(Table1[[#This Row],[area]]="srikakulam",Table1[[#This Row],[income]],0)</f>
        <v>0</v>
      </c>
      <c r="BR269" s="2">
        <f ca="1">IF(Table1[[#This Row],[area]]="tirupathi",Table1[[#This Row],[income]],0)</f>
        <v>0</v>
      </c>
      <c r="BS269" s="2">
        <f ca="1">IF(Table1[[#This Row],[area]]="vijayawada",Table1[[#This Row],[income]],0)</f>
        <v>0</v>
      </c>
      <c r="BT269" s="8">
        <f ca="1">IF(Table1[[#This Row],[area]]="vizag",Table1[[#This Row],[income]],0)</f>
        <v>0</v>
      </c>
      <c r="BU269" s="2"/>
      <c r="BV269" s="7">
        <f ca="1">IF(Table1[[#This Row],[felid of work]]="teaching",Table1[[#This Row],[income]],0)</f>
        <v>0</v>
      </c>
      <c r="BW269" s="2">
        <f ca="1">IF(Table1[[#This Row],[felid of work]]="construction",Table1[[#This Row],[income]],0)</f>
        <v>0</v>
      </c>
      <c r="BX269" s="2">
        <f ca="1">IF(Table1[[#This Row],[felid of work]]="general work",Table1[[#This Row],[income]],0)</f>
        <v>904673</v>
      </c>
      <c r="BY269" s="2">
        <f ca="1">IF(Table1[[#This Row],[felid of work]]="health",Table1[[#This Row],[income]],0)</f>
        <v>0</v>
      </c>
      <c r="BZ269" s="2">
        <f ca="1">IF(Table1[[#This Row],[felid of work]]="agriculture",Table1[[#This Row],[income]],0)</f>
        <v>0</v>
      </c>
      <c r="CA269" s="8">
        <f ca="1">IF(Table1[[#This Row],[felid of work]]="it",Table1[[#This Row],[income]],0)</f>
        <v>0</v>
      </c>
      <c r="CB269" s="2"/>
      <c r="CC269" s="7">
        <f t="shared" ca="1" si="119"/>
        <v>1</v>
      </c>
      <c r="CD269" s="8"/>
      <c r="CE269" s="2"/>
      <c r="CF269" s="2">
        <f ca="1">IF(Table1[[#This Row],[net worth]]&gt;CG268,Table1[[#This Row],[age]],0)</f>
        <v>26</v>
      </c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4:98">
      <c r="D270">
        <f t="shared" ca="1" si="103"/>
        <v>1</v>
      </c>
      <c r="E270" t="str">
        <f t="shared" ca="1" si="104"/>
        <v>men</v>
      </c>
      <c r="F270">
        <f t="shared" ca="1" si="105"/>
        <v>28</v>
      </c>
      <c r="G270">
        <f t="shared" ca="1" si="106"/>
        <v>5</v>
      </c>
      <c r="H270" t="str">
        <f t="shared" ca="1" si="107"/>
        <v>general work</v>
      </c>
      <c r="I270">
        <f t="shared" ca="1" si="108"/>
        <v>2</v>
      </c>
      <c r="J270" t="str">
        <f t="shared" ca="1" si="109"/>
        <v>college</v>
      </c>
      <c r="K270">
        <f t="shared" ca="1" si="110"/>
        <v>2</v>
      </c>
      <c r="L270">
        <f t="shared" ca="1" si="111"/>
        <v>2</v>
      </c>
      <c r="M270">
        <f t="shared" ca="1" si="112"/>
        <v>633496</v>
      </c>
      <c r="N270">
        <f t="shared" ca="1" si="113"/>
        <v>6</v>
      </c>
      <c r="O270" t="str">
        <f t="shared" ca="1" si="114"/>
        <v>tirupathi</v>
      </c>
      <c r="P270">
        <f t="shared" ca="1" si="96"/>
        <v>1900488</v>
      </c>
      <c r="Q270">
        <f t="shared" ca="1" si="115"/>
        <v>1139377.7421279354</v>
      </c>
      <c r="R270">
        <f t="shared" ca="1" si="97"/>
        <v>531869.30134847236</v>
      </c>
      <c r="S270">
        <f t="shared" ca="1" si="116"/>
        <v>398822</v>
      </c>
      <c r="T270">
        <f t="shared" ca="1" si="98"/>
        <v>383515.47606731567</v>
      </c>
      <c r="U270">
        <f t="shared" ca="1" si="99"/>
        <v>228171.46825689223</v>
      </c>
      <c r="V270">
        <f t="shared" ca="1" si="100"/>
        <v>2660528.7696053647</v>
      </c>
      <c r="W270">
        <f t="shared" ca="1" si="101"/>
        <v>2070069.0434764079</v>
      </c>
      <c r="X270">
        <f t="shared" ca="1" si="102"/>
        <v>590459.72612895677</v>
      </c>
      <c r="Y270" s="2"/>
      <c r="Z270" s="7">
        <f ca="1">IF(Table1[[#This Row],[gender]]="men",1,0)</f>
        <v>1</v>
      </c>
      <c r="AA270" s="2">
        <f ca="1">IF(Table1[[#This Row],[gender]]="women",1,0)</f>
        <v>0</v>
      </c>
      <c r="AB270" s="2"/>
      <c r="AC270" s="2"/>
      <c r="AD270" s="8"/>
      <c r="AF270" s="7">
        <f ca="1">IF(Table1[[#This Row],[felid of work]]= "teaching",1,0)</f>
        <v>0</v>
      </c>
      <c r="AG270" s="2">
        <f ca="1">IF(Table1[[#This Row],[felid of work]]="agriculture",1,0)</f>
        <v>0</v>
      </c>
      <c r="AH270" s="12">
        <f ca="1">IF(Table1[[#This Row],[felid of work]]="general work",1,0)</f>
        <v>1</v>
      </c>
      <c r="AI270" s="12">
        <f ca="1">IF(Table1[[#This Row],[felid of work]]="construction",1,0)</f>
        <v>0</v>
      </c>
      <c r="AJ270" s="2">
        <f ca="1">IF(Table1[[#This Row],[felid of work]]="health",1,0)</f>
        <v>0</v>
      </c>
      <c r="AK270" s="2"/>
      <c r="AL270" s="2"/>
      <c r="AM270" s="2"/>
      <c r="AN270" s="2"/>
      <c r="AO270" s="2">
        <f ca="1">IF(Table1[[#This Row],[felid of work]]="it",1,0)</f>
        <v>0</v>
      </c>
      <c r="AP270" s="2"/>
      <c r="AQ270" s="2"/>
      <c r="AR270" s="2"/>
      <c r="AS270" s="2"/>
      <c r="AT270" s="2"/>
      <c r="AU270" s="2"/>
      <c r="AV270" s="8"/>
      <c r="AW270" s="2"/>
      <c r="AX270" s="21">
        <f t="shared" ca="1" si="117"/>
        <v>265934.65067423618</v>
      </c>
      <c r="AY270" s="2"/>
      <c r="AZ270" s="7">
        <f ca="1">IF(Table1[[#This Row],[value of the debts]]&gt;$BA$6,1,0)</f>
        <v>1</v>
      </c>
      <c r="BA270" s="2"/>
      <c r="BB270" s="2"/>
      <c r="BC270" s="8"/>
      <c r="BD270" s="24">
        <f ca="1">Table1[[#This Row],[mortage left]]/Table1[[#This Row],[value of house]]</f>
        <v>0.59951851425946145</v>
      </c>
      <c r="BE270" s="2">
        <f t="shared" ca="1" si="118"/>
        <v>0</v>
      </c>
      <c r="BF270" s="2"/>
      <c r="BG270" s="2"/>
      <c r="BH270" s="7">
        <f ca="1">IF(Table1[[#This Row],[area]]="america",Table1[[#This Row],[income]],0)</f>
        <v>0</v>
      </c>
      <c r="BI270" s="2">
        <f ca="1">IF(Table1[[#This Row],[area]]="anathapur",Table1[[#This Row],[income]],0)</f>
        <v>0</v>
      </c>
      <c r="BJ270" s="2">
        <f ca="1">IF(Table1[[#This Row],[area]]="banglore",Table1[[#This Row],[income]],0)</f>
        <v>0</v>
      </c>
      <c r="BK270" s="2">
        <f ca="1">IF(Table1[[#This Row],[area]]="chennai",Table1[[#This Row],[income]],0)</f>
        <v>0</v>
      </c>
      <c r="BL270" s="2">
        <f ca="1">IF(Table1[[#This Row],[area]]="china",Table1[[#This Row],[income]],0)</f>
        <v>0</v>
      </c>
      <c r="BM270" s="2">
        <f ca="1">IF(Table1[[#This Row],[area]]="eluru",Table1[[#This Row],[income]],0)</f>
        <v>0</v>
      </c>
      <c r="BN270" s="2">
        <f ca="1">IF(Table1[[#This Row],[area]]="hanuman junction",Table1[[#This Row],[income]],0)</f>
        <v>0</v>
      </c>
      <c r="BO270" s="2">
        <f ca="1">IF(Table1[[#This Row],[area]]="hyderabad",Table1[[#This Row],[income]],0)</f>
        <v>0</v>
      </c>
      <c r="BP270" s="2">
        <f ca="1">IF(Table1[[#This Row],[area]]="japan",Table1[[#This Row],[income]],0)</f>
        <v>0</v>
      </c>
      <c r="BQ270" s="2">
        <f ca="1">IF(Table1[[#This Row],[area]]="srikakulam",Table1[[#This Row],[income]],0)</f>
        <v>0</v>
      </c>
      <c r="BR270" s="2">
        <f ca="1">IF(Table1[[#This Row],[area]]="tirupathi",Table1[[#This Row],[income]],0)</f>
        <v>633496</v>
      </c>
      <c r="BS270" s="2">
        <f ca="1">IF(Table1[[#This Row],[area]]="vijayawada",Table1[[#This Row],[income]],0)</f>
        <v>0</v>
      </c>
      <c r="BT270" s="8">
        <f ca="1">IF(Table1[[#This Row],[area]]="vizag",Table1[[#This Row],[income]],0)</f>
        <v>0</v>
      </c>
      <c r="BU270" s="2"/>
      <c r="BV270" s="7">
        <f ca="1">IF(Table1[[#This Row],[felid of work]]="teaching",Table1[[#This Row],[income]],0)</f>
        <v>0</v>
      </c>
      <c r="BW270" s="2">
        <f ca="1">IF(Table1[[#This Row],[felid of work]]="construction",Table1[[#This Row],[income]],0)</f>
        <v>0</v>
      </c>
      <c r="BX270" s="2">
        <f ca="1">IF(Table1[[#This Row],[felid of work]]="general work",Table1[[#This Row],[income]],0)</f>
        <v>633496</v>
      </c>
      <c r="BY270" s="2">
        <f ca="1">IF(Table1[[#This Row],[felid of work]]="health",Table1[[#This Row],[income]],0)</f>
        <v>0</v>
      </c>
      <c r="BZ270" s="2">
        <f ca="1">IF(Table1[[#This Row],[felid of work]]="agriculture",Table1[[#This Row],[income]],0)</f>
        <v>0</v>
      </c>
      <c r="CA270" s="8">
        <f ca="1">IF(Table1[[#This Row],[felid of work]]="it",Table1[[#This Row],[income]],0)</f>
        <v>0</v>
      </c>
      <c r="CB270" s="2"/>
      <c r="CC270" s="7">
        <f t="shared" ca="1" si="119"/>
        <v>1</v>
      </c>
      <c r="CD270" s="8"/>
      <c r="CE270" s="2"/>
      <c r="CF270" s="2">
        <f ca="1">IF(Table1[[#This Row],[net worth]]&gt;CG269,Table1[[#This Row],[age]],0)</f>
        <v>28</v>
      </c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4:98">
      <c r="D271">
        <f t="shared" ca="1" si="103"/>
        <v>2</v>
      </c>
      <c r="E271" t="str">
        <f t="shared" ca="1" si="104"/>
        <v>women</v>
      </c>
      <c r="F271">
        <f t="shared" ca="1" si="105"/>
        <v>28</v>
      </c>
      <c r="G271">
        <f t="shared" ca="1" si="106"/>
        <v>4</v>
      </c>
      <c r="H271" t="str">
        <f t="shared" ca="1" si="107"/>
        <v>it</v>
      </c>
      <c r="I271">
        <f t="shared" ca="1" si="108"/>
        <v>3</v>
      </c>
      <c r="J271" t="str">
        <f t="shared" ca="1" si="109"/>
        <v>university</v>
      </c>
      <c r="K271">
        <f t="shared" ca="1" si="110"/>
        <v>1</v>
      </c>
      <c r="L271">
        <f t="shared" ca="1" si="111"/>
        <v>2</v>
      </c>
      <c r="M271">
        <f t="shared" ca="1" si="112"/>
        <v>456359</v>
      </c>
      <c r="N271">
        <f t="shared" ca="1" si="113"/>
        <v>4</v>
      </c>
      <c r="O271" t="str">
        <f t="shared" ca="1" si="114"/>
        <v>vizag</v>
      </c>
      <c r="P271">
        <f t="shared" ca="1" si="96"/>
        <v>2281795</v>
      </c>
      <c r="Q271">
        <f t="shared" ca="1" si="115"/>
        <v>1982725.7527937181</v>
      </c>
      <c r="R271">
        <f t="shared" ca="1" si="97"/>
        <v>860745.81618621142</v>
      </c>
      <c r="S271">
        <f t="shared" ca="1" si="116"/>
        <v>315110</v>
      </c>
      <c r="T271">
        <f t="shared" ca="1" si="98"/>
        <v>435625.46965985012</v>
      </c>
      <c r="U271">
        <f t="shared" ca="1" si="99"/>
        <v>575430.93737666751</v>
      </c>
      <c r="V271">
        <f t="shared" ca="1" si="100"/>
        <v>3717971.7535628788</v>
      </c>
      <c r="W271">
        <f t="shared" ca="1" si="101"/>
        <v>3158581.5689799297</v>
      </c>
      <c r="X271">
        <f t="shared" ca="1" si="102"/>
        <v>559390.18458294915</v>
      </c>
      <c r="Y271" s="2"/>
      <c r="Z271" s="7">
        <f ca="1">IF(Table1[[#This Row],[gender]]="men",1,0)</f>
        <v>0</v>
      </c>
      <c r="AA271" s="2">
        <f ca="1">IF(Table1[[#This Row],[gender]]="women",1,0)</f>
        <v>1</v>
      </c>
      <c r="AB271" s="2"/>
      <c r="AC271" s="2"/>
      <c r="AD271" s="8"/>
      <c r="AF271" s="7">
        <f ca="1">IF(Table1[[#This Row],[felid of work]]= "teaching",1,0)</f>
        <v>0</v>
      </c>
      <c r="AG271" s="2">
        <f ca="1">IF(Table1[[#This Row],[felid of work]]="agriculture",1,0)</f>
        <v>0</v>
      </c>
      <c r="AH271" s="12">
        <f ca="1">IF(Table1[[#This Row],[felid of work]]="general work",1,0)</f>
        <v>0</v>
      </c>
      <c r="AI271" s="12">
        <f ca="1">IF(Table1[[#This Row],[felid of work]]="construction",1,0)</f>
        <v>0</v>
      </c>
      <c r="AJ271" s="2">
        <f ca="1">IF(Table1[[#This Row],[felid of work]]="health",1,0)</f>
        <v>0</v>
      </c>
      <c r="AK271" s="2"/>
      <c r="AL271" s="2"/>
      <c r="AM271" s="2"/>
      <c r="AN271" s="2"/>
      <c r="AO271" s="2">
        <f ca="1">IF(Table1[[#This Row],[felid of work]]="it",1,0)</f>
        <v>1</v>
      </c>
      <c r="AP271" s="2"/>
      <c r="AQ271" s="2"/>
      <c r="AR271" s="2"/>
      <c r="AS271" s="2"/>
      <c r="AT271" s="2"/>
      <c r="AU271" s="2"/>
      <c r="AV271" s="8"/>
      <c r="AW271" s="2"/>
      <c r="AX271" s="21">
        <f t="shared" ca="1" si="117"/>
        <v>430372.90809310571</v>
      </c>
      <c r="AY271" s="2"/>
      <c r="AZ271" s="7">
        <f ca="1">IF(Table1[[#This Row],[value of the debts]]&gt;$BA$6,1,0)</f>
        <v>1</v>
      </c>
      <c r="BA271" s="2"/>
      <c r="BB271" s="2"/>
      <c r="BC271" s="8"/>
      <c r="BD271" s="24">
        <f ca="1">Table1[[#This Row],[mortage left]]/Table1[[#This Row],[value of house]]</f>
        <v>0.86893246448244388</v>
      </c>
      <c r="BE271" s="2">
        <f t="shared" ca="1" si="118"/>
        <v>0</v>
      </c>
      <c r="BF271" s="2"/>
      <c r="BG271" s="2"/>
      <c r="BH271" s="7">
        <f ca="1">IF(Table1[[#This Row],[area]]="america",Table1[[#This Row],[income]],0)</f>
        <v>0</v>
      </c>
      <c r="BI271" s="2">
        <f ca="1">IF(Table1[[#This Row],[area]]="anathapur",Table1[[#This Row],[income]],0)</f>
        <v>0</v>
      </c>
      <c r="BJ271" s="2">
        <f ca="1">IF(Table1[[#This Row],[area]]="banglore",Table1[[#This Row],[income]],0)</f>
        <v>0</v>
      </c>
      <c r="BK271" s="2">
        <f ca="1">IF(Table1[[#This Row],[area]]="chennai",Table1[[#This Row],[income]],0)</f>
        <v>0</v>
      </c>
      <c r="BL271" s="2">
        <f ca="1">IF(Table1[[#This Row],[area]]="china",Table1[[#This Row],[income]],0)</f>
        <v>0</v>
      </c>
      <c r="BM271" s="2">
        <f ca="1">IF(Table1[[#This Row],[area]]="eluru",Table1[[#This Row],[income]],0)</f>
        <v>0</v>
      </c>
      <c r="BN271" s="2">
        <f ca="1">IF(Table1[[#This Row],[area]]="hanuman junction",Table1[[#This Row],[income]],0)</f>
        <v>0</v>
      </c>
      <c r="BO271" s="2">
        <f ca="1">IF(Table1[[#This Row],[area]]="hyderabad",Table1[[#This Row],[income]],0)</f>
        <v>0</v>
      </c>
      <c r="BP271" s="2">
        <f ca="1">IF(Table1[[#This Row],[area]]="japan",Table1[[#This Row],[income]],0)</f>
        <v>0</v>
      </c>
      <c r="BQ271" s="2">
        <f ca="1">IF(Table1[[#This Row],[area]]="srikakulam",Table1[[#This Row],[income]],0)</f>
        <v>0</v>
      </c>
      <c r="BR271" s="2">
        <f ca="1">IF(Table1[[#This Row],[area]]="tirupathi",Table1[[#This Row],[income]],0)</f>
        <v>0</v>
      </c>
      <c r="BS271" s="2">
        <f ca="1">IF(Table1[[#This Row],[area]]="vijayawada",Table1[[#This Row],[income]],0)</f>
        <v>0</v>
      </c>
      <c r="BT271" s="8">
        <f ca="1">IF(Table1[[#This Row],[area]]="vizag",Table1[[#This Row],[income]],0)</f>
        <v>456359</v>
      </c>
      <c r="BU271" s="2"/>
      <c r="BV271" s="7">
        <f ca="1">IF(Table1[[#This Row],[felid of work]]="teaching",Table1[[#This Row],[income]],0)</f>
        <v>0</v>
      </c>
      <c r="BW271" s="2">
        <f ca="1">IF(Table1[[#This Row],[felid of work]]="construction",Table1[[#This Row],[income]],0)</f>
        <v>0</v>
      </c>
      <c r="BX271" s="2">
        <f ca="1">IF(Table1[[#This Row],[felid of work]]="general work",Table1[[#This Row],[income]],0)</f>
        <v>0</v>
      </c>
      <c r="BY271" s="2">
        <f ca="1">IF(Table1[[#This Row],[felid of work]]="health",Table1[[#This Row],[income]],0)</f>
        <v>0</v>
      </c>
      <c r="BZ271" s="2">
        <f ca="1">IF(Table1[[#This Row],[felid of work]]="agriculture",Table1[[#This Row],[income]],0)</f>
        <v>0</v>
      </c>
      <c r="CA271" s="8">
        <f ca="1">IF(Table1[[#This Row],[felid of work]]="it",Table1[[#This Row],[income]],0)</f>
        <v>456359</v>
      </c>
      <c r="CB271" s="2"/>
      <c r="CC271" s="7">
        <f t="shared" ca="1" si="119"/>
        <v>1</v>
      </c>
      <c r="CD271" s="8"/>
      <c r="CE271" s="2"/>
      <c r="CF271" s="2">
        <f ca="1">IF(Table1[[#This Row],[net worth]]&gt;CG270,Table1[[#This Row],[age]],0)</f>
        <v>28</v>
      </c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4:98">
      <c r="D272">
        <f t="shared" ca="1" si="103"/>
        <v>1</v>
      </c>
      <c r="E272" t="str">
        <f t="shared" ca="1" si="104"/>
        <v>men</v>
      </c>
      <c r="F272">
        <f t="shared" ca="1" si="105"/>
        <v>43</v>
      </c>
      <c r="G272">
        <f t="shared" ca="1" si="106"/>
        <v>5</v>
      </c>
      <c r="H272" t="str">
        <f t="shared" ca="1" si="107"/>
        <v>general work</v>
      </c>
      <c r="I272">
        <f t="shared" ca="1" si="108"/>
        <v>2</v>
      </c>
      <c r="J272" t="str">
        <f t="shared" ca="1" si="109"/>
        <v>college</v>
      </c>
      <c r="K272">
        <f t="shared" ca="1" si="110"/>
        <v>3</v>
      </c>
      <c r="L272">
        <f t="shared" ca="1" si="111"/>
        <v>2</v>
      </c>
      <c r="M272">
        <f t="shared" ca="1" si="112"/>
        <v>559649</v>
      </c>
      <c r="N272">
        <f t="shared" ca="1" si="113"/>
        <v>11</v>
      </c>
      <c r="O272" t="str">
        <f t="shared" ca="1" si="114"/>
        <v>america</v>
      </c>
      <c r="P272">
        <f t="shared" ca="1" si="96"/>
        <v>3357894</v>
      </c>
      <c r="Q272">
        <f t="shared" ca="1" si="115"/>
        <v>1439518.6812716413</v>
      </c>
      <c r="R272">
        <f t="shared" ca="1" si="97"/>
        <v>55050.116589952675</v>
      </c>
      <c r="S272">
        <f t="shared" ca="1" si="116"/>
        <v>9814</v>
      </c>
      <c r="T272">
        <f t="shared" ca="1" si="98"/>
        <v>972759.42351808352</v>
      </c>
      <c r="U272">
        <f t="shared" ca="1" si="99"/>
        <v>255852.89414267513</v>
      </c>
      <c r="V272">
        <f t="shared" ca="1" si="100"/>
        <v>3668797.0107326279</v>
      </c>
      <c r="W272">
        <f t="shared" ca="1" si="101"/>
        <v>1504382.797861594</v>
      </c>
      <c r="X272">
        <f t="shared" ca="1" si="102"/>
        <v>2164414.2128710337</v>
      </c>
      <c r="Y272" s="2"/>
      <c r="Z272" s="7">
        <f ca="1">IF(Table1[[#This Row],[gender]]="men",1,0)</f>
        <v>1</v>
      </c>
      <c r="AA272" s="2">
        <f ca="1">IF(Table1[[#This Row],[gender]]="women",1,0)</f>
        <v>0</v>
      </c>
      <c r="AB272" s="2"/>
      <c r="AC272" s="2"/>
      <c r="AD272" s="8"/>
      <c r="AF272" s="7">
        <f ca="1">IF(Table1[[#This Row],[felid of work]]= "teaching",1,0)</f>
        <v>0</v>
      </c>
      <c r="AG272" s="2">
        <f ca="1">IF(Table1[[#This Row],[felid of work]]="agriculture",1,0)</f>
        <v>0</v>
      </c>
      <c r="AH272" s="12">
        <f ca="1">IF(Table1[[#This Row],[felid of work]]="general work",1,0)</f>
        <v>1</v>
      </c>
      <c r="AI272" s="12">
        <f ca="1">IF(Table1[[#This Row],[felid of work]]="construction",1,0)</f>
        <v>0</v>
      </c>
      <c r="AJ272" s="2">
        <f ca="1">IF(Table1[[#This Row],[felid of work]]="health",1,0)</f>
        <v>0</v>
      </c>
      <c r="AK272" s="2"/>
      <c r="AL272" s="2"/>
      <c r="AM272" s="2"/>
      <c r="AN272" s="2"/>
      <c r="AO272" s="2">
        <f ca="1">IF(Table1[[#This Row],[felid of work]]="it",1,0)</f>
        <v>0</v>
      </c>
      <c r="AP272" s="2"/>
      <c r="AQ272" s="2"/>
      <c r="AR272" s="2"/>
      <c r="AS272" s="2"/>
      <c r="AT272" s="2"/>
      <c r="AU272" s="2"/>
      <c r="AV272" s="8"/>
      <c r="AW272" s="2"/>
      <c r="AX272" s="21">
        <f t="shared" ca="1" si="117"/>
        <v>27525.058294976337</v>
      </c>
      <c r="AY272" s="2"/>
      <c r="AZ272" s="7">
        <f ca="1">IF(Table1[[#This Row],[value of the debts]]&gt;$BA$6,1,0)</f>
        <v>1</v>
      </c>
      <c r="BA272" s="2"/>
      <c r="BB272" s="2"/>
      <c r="BC272" s="8"/>
      <c r="BD272" s="24">
        <f ca="1">Table1[[#This Row],[mortage left]]/Table1[[#This Row],[value of house]]</f>
        <v>0.42869688003005496</v>
      </c>
      <c r="BE272" s="2">
        <f t="shared" ca="1" si="118"/>
        <v>0</v>
      </c>
      <c r="BF272" s="2"/>
      <c r="BG272" s="2"/>
      <c r="BH272" s="7">
        <f ca="1">IF(Table1[[#This Row],[area]]="america",Table1[[#This Row],[income]],0)</f>
        <v>559649</v>
      </c>
      <c r="BI272" s="2">
        <f ca="1">IF(Table1[[#This Row],[area]]="anathapur",Table1[[#This Row],[income]],0)</f>
        <v>0</v>
      </c>
      <c r="BJ272" s="2">
        <f ca="1">IF(Table1[[#This Row],[area]]="banglore",Table1[[#This Row],[income]],0)</f>
        <v>0</v>
      </c>
      <c r="BK272" s="2">
        <f ca="1">IF(Table1[[#This Row],[area]]="chennai",Table1[[#This Row],[income]],0)</f>
        <v>0</v>
      </c>
      <c r="BL272" s="2">
        <f ca="1">IF(Table1[[#This Row],[area]]="china",Table1[[#This Row],[income]],0)</f>
        <v>0</v>
      </c>
      <c r="BM272" s="2">
        <f ca="1">IF(Table1[[#This Row],[area]]="eluru",Table1[[#This Row],[income]],0)</f>
        <v>0</v>
      </c>
      <c r="BN272" s="2">
        <f ca="1">IF(Table1[[#This Row],[area]]="hanuman junction",Table1[[#This Row],[income]],0)</f>
        <v>0</v>
      </c>
      <c r="BO272" s="2">
        <f ca="1">IF(Table1[[#This Row],[area]]="hyderabad",Table1[[#This Row],[income]],0)</f>
        <v>0</v>
      </c>
      <c r="BP272" s="2">
        <f ca="1">IF(Table1[[#This Row],[area]]="japan",Table1[[#This Row],[income]],0)</f>
        <v>0</v>
      </c>
      <c r="BQ272" s="2">
        <f ca="1">IF(Table1[[#This Row],[area]]="srikakulam",Table1[[#This Row],[income]],0)</f>
        <v>0</v>
      </c>
      <c r="BR272" s="2">
        <f ca="1">IF(Table1[[#This Row],[area]]="tirupathi",Table1[[#This Row],[income]],0)</f>
        <v>0</v>
      </c>
      <c r="BS272" s="2">
        <f ca="1">IF(Table1[[#This Row],[area]]="vijayawada",Table1[[#This Row],[income]],0)</f>
        <v>0</v>
      </c>
      <c r="BT272" s="8">
        <f ca="1">IF(Table1[[#This Row],[area]]="vizag",Table1[[#This Row],[income]],0)</f>
        <v>0</v>
      </c>
      <c r="BU272" s="2"/>
      <c r="BV272" s="7">
        <f ca="1">IF(Table1[[#This Row],[felid of work]]="teaching",Table1[[#This Row],[income]],0)</f>
        <v>0</v>
      </c>
      <c r="BW272" s="2">
        <f ca="1">IF(Table1[[#This Row],[felid of work]]="construction",Table1[[#This Row],[income]],0)</f>
        <v>0</v>
      </c>
      <c r="BX272" s="2">
        <f ca="1">IF(Table1[[#This Row],[felid of work]]="general work",Table1[[#This Row],[income]],0)</f>
        <v>559649</v>
      </c>
      <c r="BY272" s="2">
        <f ca="1">IF(Table1[[#This Row],[felid of work]]="health",Table1[[#This Row],[income]],0)</f>
        <v>0</v>
      </c>
      <c r="BZ272" s="2">
        <f ca="1">IF(Table1[[#This Row],[felid of work]]="agriculture",Table1[[#This Row],[income]],0)</f>
        <v>0</v>
      </c>
      <c r="CA272" s="8">
        <f ca="1">IF(Table1[[#This Row],[felid of work]]="it",Table1[[#This Row],[income]],0)</f>
        <v>0</v>
      </c>
      <c r="CB272" s="2"/>
      <c r="CC272" s="7">
        <f t="shared" ca="1" si="119"/>
        <v>1</v>
      </c>
      <c r="CD272" s="8"/>
      <c r="CE272" s="2"/>
      <c r="CF272" s="2">
        <f ca="1">IF(Table1[[#This Row],[net worth]]&gt;CG271,Table1[[#This Row],[age]],0)</f>
        <v>43</v>
      </c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4:98">
      <c r="D273">
        <f t="shared" ca="1" si="103"/>
        <v>2</v>
      </c>
      <c r="E273" t="str">
        <f t="shared" ca="1" si="104"/>
        <v>women</v>
      </c>
      <c r="F273">
        <f t="shared" ca="1" si="105"/>
        <v>25</v>
      </c>
      <c r="G273">
        <f t="shared" ca="1" si="106"/>
        <v>1</v>
      </c>
      <c r="H273" t="str">
        <f t="shared" ca="1" si="107"/>
        <v>health</v>
      </c>
      <c r="I273">
        <f t="shared" ca="1" si="108"/>
        <v>2</v>
      </c>
      <c r="J273" t="str">
        <f t="shared" ca="1" si="109"/>
        <v>college</v>
      </c>
      <c r="K273">
        <f t="shared" ca="1" si="110"/>
        <v>1</v>
      </c>
      <c r="L273">
        <f t="shared" ca="1" si="111"/>
        <v>1</v>
      </c>
      <c r="M273">
        <f t="shared" ca="1" si="112"/>
        <v>496064</v>
      </c>
      <c r="N273">
        <f t="shared" ca="1" si="113"/>
        <v>12</v>
      </c>
      <c r="O273" t="str">
        <f t="shared" ca="1" si="114"/>
        <v>japan</v>
      </c>
      <c r="P273">
        <f t="shared" ca="1" si="96"/>
        <v>1984256</v>
      </c>
      <c r="Q273">
        <f t="shared" ca="1" si="115"/>
        <v>1229328.2184490729</v>
      </c>
      <c r="R273">
        <f t="shared" ca="1" si="97"/>
        <v>232150.42877480888</v>
      </c>
      <c r="S273">
        <f t="shared" ca="1" si="116"/>
        <v>39674</v>
      </c>
      <c r="T273">
        <f t="shared" ca="1" si="98"/>
        <v>769291.86959595117</v>
      </c>
      <c r="U273">
        <f t="shared" ca="1" si="99"/>
        <v>384397.82989860472</v>
      </c>
      <c r="V273">
        <f t="shared" ca="1" si="100"/>
        <v>2600804.2586734137</v>
      </c>
      <c r="W273">
        <f t="shared" ca="1" si="101"/>
        <v>1501152.6472238819</v>
      </c>
      <c r="X273">
        <f t="shared" ca="1" si="102"/>
        <v>1099651.6114495317</v>
      </c>
      <c r="Y273" s="2"/>
      <c r="Z273" s="7">
        <f ca="1">IF(Table1[[#This Row],[gender]]="men",1,0)</f>
        <v>0</v>
      </c>
      <c r="AA273" s="2">
        <f ca="1">IF(Table1[[#This Row],[gender]]="women",1,0)</f>
        <v>1</v>
      </c>
      <c r="AB273" s="2"/>
      <c r="AC273" s="2"/>
      <c r="AD273" s="8"/>
      <c r="AF273" s="7">
        <f ca="1">IF(Table1[[#This Row],[felid of work]]= "teaching",1,0)</f>
        <v>0</v>
      </c>
      <c r="AG273" s="2">
        <f ca="1">IF(Table1[[#This Row],[felid of work]]="agriculture",1,0)</f>
        <v>0</v>
      </c>
      <c r="AH273" s="12">
        <f ca="1">IF(Table1[[#This Row],[felid of work]]="general work",1,0)</f>
        <v>0</v>
      </c>
      <c r="AI273" s="12">
        <f ca="1">IF(Table1[[#This Row],[felid of work]]="construction",1,0)</f>
        <v>0</v>
      </c>
      <c r="AJ273" s="2">
        <f ca="1">IF(Table1[[#This Row],[felid of work]]="health",1,0)</f>
        <v>1</v>
      </c>
      <c r="AK273" s="2"/>
      <c r="AL273" s="2"/>
      <c r="AM273" s="2"/>
      <c r="AN273" s="2"/>
      <c r="AO273" s="2">
        <f ca="1">IF(Table1[[#This Row],[felid of work]]="it",1,0)</f>
        <v>0</v>
      </c>
      <c r="AP273" s="2"/>
      <c r="AQ273" s="2"/>
      <c r="AR273" s="2"/>
      <c r="AS273" s="2"/>
      <c r="AT273" s="2"/>
      <c r="AU273" s="2"/>
      <c r="AV273" s="8"/>
      <c r="AW273" s="2"/>
      <c r="AX273" s="21">
        <f t="shared" ca="1" si="117"/>
        <v>232150.42877480888</v>
      </c>
      <c r="AY273" s="2"/>
      <c r="AZ273" s="7">
        <f ca="1">IF(Table1[[#This Row],[value of the debts]]&gt;$BA$6,1,0)</f>
        <v>1</v>
      </c>
      <c r="BA273" s="2"/>
      <c r="BB273" s="2"/>
      <c r="BC273" s="8"/>
      <c r="BD273" s="24">
        <f ca="1">Table1[[#This Row],[mortage left]]/Table1[[#This Row],[value of house]]</f>
        <v>0.6195411370554369</v>
      </c>
      <c r="BE273" s="2">
        <f t="shared" ca="1" si="118"/>
        <v>0</v>
      </c>
      <c r="BF273" s="2"/>
      <c r="BG273" s="2"/>
      <c r="BH273" s="7">
        <f ca="1">IF(Table1[[#This Row],[area]]="america",Table1[[#This Row],[income]],0)</f>
        <v>0</v>
      </c>
      <c r="BI273" s="2">
        <f ca="1">IF(Table1[[#This Row],[area]]="anathapur",Table1[[#This Row],[income]],0)</f>
        <v>0</v>
      </c>
      <c r="BJ273" s="2">
        <f ca="1">IF(Table1[[#This Row],[area]]="banglore",Table1[[#This Row],[income]],0)</f>
        <v>0</v>
      </c>
      <c r="BK273" s="2">
        <f ca="1">IF(Table1[[#This Row],[area]]="chennai",Table1[[#This Row],[income]],0)</f>
        <v>0</v>
      </c>
      <c r="BL273" s="2">
        <f ca="1">IF(Table1[[#This Row],[area]]="china",Table1[[#This Row],[income]],0)</f>
        <v>0</v>
      </c>
      <c r="BM273" s="2">
        <f ca="1">IF(Table1[[#This Row],[area]]="eluru",Table1[[#This Row],[income]],0)</f>
        <v>0</v>
      </c>
      <c r="BN273" s="2">
        <f ca="1">IF(Table1[[#This Row],[area]]="hanuman junction",Table1[[#This Row],[income]],0)</f>
        <v>0</v>
      </c>
      <c r="BO273" s="2">
        <f ca="1">IF(Table1[[#This Row],[area]]="hyderabad",Table1[[#This Row],[income]],0)</f>
        <v>0</v>
      </c>
      <c r="BP273" s="2">
        <f ca="1">IF(Table1[[#This Row],[area]]="japan",Table1[[#This Row],[income]],0)</f>
        <v>496064</v>
      </c>
      <c r="BQ273" s="2">
        <f ca="1">IF(Table1[[#This Row],[area]]="srikakulam",Table1[[#This Row],[income]],0)</f>
        <v>0</v>
      </c>
      <c r="BR273" s="2">
        <f ca="1">IF(Table1[[#This Row],[area]]="tirupathi",Table1[[#This Row],[income]],0)</f>
        <v>0</v>
      </c>
      <c r="BS273" s="2">
        <f ca="1">IF(Table1[[#This Row],[area]]="vijayawada",Table1[[#This Row],[income]],0)</f>
        <v>0</v>
      </c>
      <c r="BT273" s="8">
        <f ca="1">IF(Table1[[#This Row],[area]]="vizag",Table1[[#This Row],[income]],0)</f>
        <v>0</v>
      </c>
      <c r="BU273" s="2"/>
      <c r="BV273" s="7">
        <f ca="1">IF(Table1[[#This Row],[felid of work]]="teaching",Table1[[#This Row],[income]],0)</f>
        <v>0</v>
      </c>
      <c r="BW273" s="2">
        <f ca="1">IF(Table1[[#This Row],[felid of work]]="construction",Table1[[#This Row],[income]],0)</f>
        <v>0</v>
      </c>
      <c r="BX273" s="2">
        <f ca="1">IF(Table1[[#This Row],[felid of work]]="general work",Table1[[#This Row],[income]],0)</f>
        <v>0</v>
      </c>
      <c r="BY273" s="2">
        <f ca="1">IF(Table1[[#This Row],[felid of work]]="health",Table1[[#This Row],[income]],0)</f>
        <v>496064</v>
      </c>
      <c r="BZ273" s="2">
        <f ca="1">IF(Table1[[#This Row],[felid of work]]="agriculture",Table1[[#This Row],[income]],0)</f>
        <v>0</v>
      </c>
      <c r="CA273" s="8">
        <f ca="1">IF(Table1[[#This Row],[felid of work]]="it",Table1[[#This Row],[income]],0)</f>
        <v>0</v>
      </c>
      <c r="CB273" s="2"/>
      <c r="CC273" s="7">
        <f t="shared" ca="1" si="119"/>
        <v>1</v>
      </c>
      <c r="CD273" s="8"/>
      <c r="CE273" s="2"/>
      <c r="CF273" s="2">
        <f ca="1">IF(Table1[[#This Row],[net worth]]&gt;CG272,Table1[[#This Row],[age]],0)</f>
        <v>25</v>
      </c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4:98">
      <c r="D274">
        <f t="shared" ca="1" si="103"/>
        <v>1</v>
      </c>
      <c r="E274" t="str">
        <f t="shared" ca="1" si="104"/>
        <v>men</v>
      </c>
      <c r="F274">
        <f t="shared" ca="1" si="105"/>
        <v>43</v>
      </c>
      <c r="G274">
        <f t="shared" ca="1" si="106"/>
        <v>5</v>
      </c>
      <c r="H274" t="str">
        <f t="shared" ca="1" si="107"/>
        <v>general work</v>
      </c>
      <c r="I274">
        <f t="shared" ca="1" si="108"/>
        <v>3</v>
      </c>
      <c r="J274" t="str">
        <f t="shared" ca="1" si="109"/>
        <v>university</v>
      </c>
      <c r="K274">
        <f t="shared" ca="1" si="110"/>
        <v>2</v>
      </c>
      <c r="L274">
        <f t="shared" ca="1" si="111"/>
        <v>1</v>
      </c>
      <c r="M274">
        <f t="shared" ca="1" si="112"/>
        <v>884032</v>
      </c>
      <c r="N274">
        <f t="shared" ca="1" si="113"/>
        <v>12</v>
      </c>
      <c r="O274" t="str">
        <f t="shared" ca="1" si="114"/>
        <v>japan</v>
      </c>
      <c r="P274">
        <f t="shared" ca="1" si="96"/>
        <v>5304192</v>
      </c>
      <c r="Q274">
        <f t="shared" ca="1" si="115"/>
        <v>3055218.4509405177</v>
      </c>
      <c r="R274">
        <f t="shared" ca="1" si="97"/>
        <v>66404.563821578835</v>
      </c>
      <c r="S274">
        <f t="shared" ca="1" si="116"/>
        <v>45108</v>
      </c>
      <c r="T274">
        <f t="shared" ca="1" si="98"/>
        <v>356934.66855972674</v>
      </c>
      <c r="U274">
        <f t="shared" ca="1" si="99"/>
        <v>115709.02459657015</v>
      </c>
      <c r="V274">
        <f t="shared" ca="1" si="100"/>
        <v>5486305.5884181485</v>
      </c>
      <c r="W274">
        <f t="shared" ca="1" si="101"/>
        <v>3166731.0147620966</v>
      </c>
      <c r="X274">
        <f t="shared" ca="1" si="102"/>
        <v>2319574.5736560519</v>
      </c>
      <c r="Y274" s="2"/>
      <c r="Z274" s="7">
        <f ca="1">IF(Table1[[#This Row],[gender]]="men",1,0)</f>
        <v>1</v>
      </c>
      <c r="AA274" s="2">
        <f ca="1">IF(Table1[[#This Row],[gender]]="women",1,0)</f>
        <v>0</v>
      </c>
      <c r="AB274" s="2"/>
      <c r="AC274" s="2"/>
      <c r="AD274" s="8"/>
      <c r="AF274" s="7">
        <f ca="1">IF(Table1[[#This Row],[felid of work]]= "teaching",1,0)</f>
        <v>0</v>
      </c>
      <c r="AG274" s="2">
        <f ca="1">IF(Table1[[#This Row],[felid of work]]="agriculture",1,0)</f>
        <v>0</v>
      </c>
      <c r="AH274" s="12">
        <f ca="1">IF(Table1[[#This Row],[felid of work]]="general work",1,0)</f>
        <v>1</v>
      </c>
      <c r="AI274" s="12">
        <f ca="1">IF(Table1[[#This Row],[felid of work]]="construction",1,0)</f>
        <v>0</v>
      </c>
      <c r="AJ274" s="2">
        <f ca="1">IF(Table1[[#This Row],[felid of work]]="health",1,0)</f>
        <v>0</v>
      </c>
      <c r="AK274" s="2"/>
      <c r="AL274" s="2"/>
      <c r="AM274" s="2"/>
      <c r="AN274" s="2"/>
      <c r="AO274" s="2">
        <f ca="1">IF(Table1[[#This Row],[felid of work]]="it",1,0)</f>
        <v>0</v>
      </c>
      <c r="AP274" s="2"/>
      <c r="AQ274" s="2"/>
      <c r="AR274" s="2"/>
      <c r="AS274" s="2"/>
      <c r="AT274" s="2"/>
      <c r="AU274" s="2"/>
      <c r="AV274" s="8"/>
      <c r="AW274" s="2"/>
      <c r="AX274" s="21">
        <f t="shared" ca="1" si="117"/>
        <v>66404.563821578835</v>
      </c>
      <c r="AY274" s="2"/>
      <c r="AZ274" s="7">
        <f ca="1">IF(Table1[[#This Row],[value of the debts]]&gt;$BA$6,1,0)</f>
        <v>1</v>
      </c>
      <c r="BA274" s="2"/>
      <c r="BB274" s="2"/>
      <c r="BC274" s="8"/>
      <c r="BD274" s="24">
        <f ca="1">Table1[[#This Row],[mortage left]]/Table1[[#This Row],[value of house]]</f>
        <v>0.57600072752655218</v>
      </c>
      <c r="BE274" s="2">
        <f t="shared" ca="1" si="118"/>
        <v>0</v>
      </c>
      <c r="BF274" s="2"/>
      <c r="BG274" s="2"/>
      <c r="BH274" s="7">
        <f ca="1">IF(Table1[[#This Row],[area]]="america",Table1[[#This Row],[income]],0)</f>
        <v>0</v>
      </c>
      <c r="BI274" s="2">
        <f ca="1">IF(Table1[[#This Row],[area]]="anathapur",Table1[[#This Row],[income]],0)</f>
        <v>0</v>
      </c>
      <c r="BJ274" s="2">
        <f ca="1">IF(Table1[[#This Row],[area]]="banglore",Table1[[#This Row],[income]],0)</f>
        <v>0</v>
      </c>
      <c r="BK274" s="2">
        <f ca="1">IF(Table1[[#This Row],[area]]="chennai",Table1[[#This Row],[income]],0)</f>
        <v>0</v>
      </c>
      <c r="BL274" s="2">
        <f ca="1">IF(Table1[[#This Row],[area]]="china",Table1[[#This Row],[income]],0)</f>
        <v>0</v>
      </c>
      <c r="BM274" s="2">
        <f ca="1">IF(Table1[[#This Row],[area]]="eluru",Table1[[#This Row],[income]],0)</f>
        <v>0</v>
      </c>
      <c r="BN274" s="2">
        <f ca="1">IF(Table1[[#This Row],[area]]="hanuman junction",Table1[[#This Row],[income]],0)</f>
        <v>0</v>
      </c>
      <c r="BO274" s="2">
        <f ca="1">IF(Table1[[#This Row],[area]]="hyderabad",Table1[[#This Row],[income]],0)</f>
        <v>0</v>
      </c>
      <c r="BP274" s="2">
        <f ca="1">IF(Table1[[#This Row],[area]]="japan",Table1[[#This Row],[income]],0)</f>
        <v>884032</v>
      </c>
      <c r="BQ274" s="2">
        <f ca="1">IF(Table1[[#This Row],[area]]="srikakulam",Table1[[#This Row],[income]],0)</f>
        <v>0</v>
      </c>
      <c r="BR274" s="2">
        <f ca="1">IF(Table1[[#This Row],[area]]="tirupathi",Table1[[#This Row],[income]],0)</f>
        <v>0</v>
      </c>
      <c r="BS274" s="2">
        <f ca="1">IF(Table1[[#This Row],[area]]="vijayawada",Table1[[#This Row],[income]],0)</f>
        <v>0</v>
      </c>
      <c r="BT274" s="8">
        <f ca="1">IF(Table1[[#This Row],[area]]="vizag",Table1[[#This Row],[income]],0)</f>
        <v>0</v>
      </c>
      <c r="BU274" s="2"/>
      <c r="BV274" s="7">
        <f ca="1">IF(Table1[[#This Row],[felid of work]]="teaching",Table1[[#This Row],[income]],0)</f>
        <v>0</v>
      </c>
      <c r="BW274" s="2">
        <f ca="1">IF(Table1[[#This Row],[felid of work]]="construction",Table1[[#This Row],[income]],0)</f>
        <v>0</v>
      </c>
      <c r="BX274" s="2">
        <f ca="1">IF(Table1[[#This Row],[felid of work]]="general work",Table1[[#This Row],[income]],0)</f>
        <v>884032</v>
      </c>
      <c r="BY274" s="2">
        <f ca="1">IF(Table1[[#This Row],[felid of work]]="health",Table1[[#This Row],[income]],0)</f>
        <v>0</v>
      </c>
      <c r="BZ274" s="2">
        <f ca="1">IF(Table1[[#This Row],[felid of work]]="agriculture",Table1[[#This Row],[income]],0)</f>
        <v>0</v>
      </c>
      <c r="CA274" s="8">
        <f ca="1">IF(Table1[[#This Row],[felid of work]]="it",Table1[[#This Row],[income]],0)</f>
        <v>0</v>
      </c>
      <c r="CB274" s="2"/>
      <c r="CC274" s="7">
        <f t="shared" ca="1" si="119"/>
        <v>1</v>
      </c>
      <c r="CD274" s="8"/>
      <c r="CE274" s="2"/>
      <c r="CF274" s="2">
        <f ca="1">IF(Table1[[#This Row],[net worth]]&gt;CG273,Table1[[#This Row],[age]],0)</f>
        <v>43</v>
      </c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4:98">
      <c r="D275">
        <f t="shared" ca="1" si="103"/>
        <v>1</v>
      </c>
      <c r="E275" t="str">
        <f t="shared" ca="1" si="104"/>
        <v>men</v>
      </c>
      <c r="F275">
        <f t="shared" ca="1" si="105"/>
        <v>26</v>
      </c>
      <c r="G275">
        <f t="shared" ca="1" si="106"/>
        <v>3</v>
      </c>
      <c r="H275" t="str">
        <f t="shared" ca="1" si="107"/>
        <v>teaching</v>
      </c>
      <c r="I275">
        <f t="shared" ca="1" si="108"/>
        <v>5</v>
      </c>
      <c r="J275" t="str">
        <f t="shared" ca="1" si="109"/>
        <v>other</v>
      </c>
      <c r="K275">
        <f t="shared" ca="1" si="110"/>
        <v>1</v>
      </c>
      <c r="L275">
        <f t="shared" ca="1" si="111"/>
        <v>2</v>
      </c>
      <c r="M275">
        <f t="shared" ca="1" si="112"/>
        <v>782106</v>
      </c>
      <c r="N275">
        <f t="shared" ca="1" si="113"/>
        <v>3</v>
      </c>
      <c r="O275" t="str">
        <f t="shared" ca="1" si="114"/>
        <v>hanuman junction</v>
      </c>
      <c r="P275">
        <f t="shared" ca="1" si="96"/>
        <v>4692636</v>
      </c>
      <c r="Q275">
        <f t="shared" ca="1" si="115"/>
        <v>2509467.9736317364</v>
      </c>
      <c r="R275">
        <f t="shared" ca="1" si="97"/>
        <v>1563599.8827160704</v>
      </c>
      <c r="S275">
        <f t="shared" ca="1" si="116"/>
        <v>955540</v>
      </c>
      <c r="T275">
        <f t="shared" ca="1" si="98"/>
        <v>1515957.1766862855</v>
      </c>
      <c r="U275">
        <f t="shared" ca="1" si="99"/>
        <v>711599.63436889485</v>
      </c>
      <c r="V275">
        <f t="shared" ca="1" si="100"/>
        <v>6967835.5170849655</v>
      </c>
      <c r="W275">
        <f t="shared" ca="1" si="101"/>
        <v>5028607.8563478068</v>
      </c>
      <c r="X275">
        <f t="shared" ca="1" si="102"/>
        <v>1939227.6607371587</v>
      </c>
      <c r="Y275" s="2"/>
      <c r="Z275" s="7">
        <f ca="1">IF(Table1[[#This Row],[gender]]="men",1,0)</f>
        <v>1</v>
      </c>
      <c r="AA275" s="2">
        <f ca="1">IF(Table1[[#This Row],[gender]]="women",1,0)</f>
        <v>0</v>
      </c>
      <c r="AB275" s="2"/>
      <c r="AC275" s="2"/>
      <c r="AD275" s="8"/>
      <c r="AF275" s="7">
        <f ca="1">IF(Table1[[#This Row],[felid of work]]= "teaching",1,0)</f>
        <v>1</v>
      </c>
      <c r="AG275" s="2">
        <f ca="1">IF(Table1[[#This Row],[felid of work]]="agriculture",1,0)</f>
        <v>0</v>
      </c>
      <c r="AH275" s="12">
        <f ca="1">IF(Table1[[#This Row],[felid of work]]="general work",1,0)</f>
        <v>0</v>
      </c>
      <c r="AI275" s="12">
        <f ca="1">IF(Table1[[#This Row],[felid of work]]="construction",1,0)</f>
        <v>0</v>
      </c>
      <c r="AJ275" s="2">
        <f ca="1">IF(Table1[[#This Row],[felid of work]]="health",1,0)</f>
        <v>0</v>
      </c>
      <c r="AK275" s="2"/>
      <c r="AL275" s="2"/>
      <c r="AM275" s="2"/>
      <c r="AN275" s="2"/>
      <c r="AO275" s="2">
        <f ca="1">IF(Table1[[#This Row],[felid of work]]="it",1,0)</f>
        <v>0</v>
      </c>
      <c r="AP275" s="2"/>
      <c r="AQ275" s="2"/>
      <c r="AR275" s="2"/>
      <c r="AS275" s="2"/>
      <c r="AT275" s="2"/>
      <c r="AU275" s="2"/>
      <c r="AV275" s="8"/>
      <c r="AW275" s="2"/>
      <c r="AX275" s="21">
        <f t="shared" ca="1" si="117"/>
        <v>781799.9413580352</v>
      </c>
      <c r="AY275" s="2"/>
      <c r="AZ275" s="7">
        <f ca="1">IF(Table1[[#This Row],[value of the debts]]&gt;$BA$6,1,0)</f>
        <v>1</v>
      </c>
      <c r="BA275" s="2"/>
      <c r="BB275" s="2"/>
      <c r="BC275" s="8"/>
      <c r="BD275" s="24">
        <f ca="1">Table1[[#This Row],[mortage left]]/Table1[[#This Row],[value of house]]</f>
        <v>0.53476723394521464</v>
      </c>
      <c r="BE275" s="2">
        <f t="shared" ca="1" si="118"/>
        <v>0</v>
      </c>
      <c r="BF275" s="2"/>
      <c r="BG275" s="2"/>
      <c r="BH275" s="7">
        <f ca="1">IF(Table1[[#This Row],[area]]="america",Table1[[#This Row],[income]],0)</f>
        <v>0</v>
      </c>
      <c r="BI275" s="2">
        <f ca="1">IF(Table1[[#This Row],[area]]="anathapur",Table1[[#This Row],[income]],0)</f>
        <v>0</v>
      </c>
      <c r="BJ275" s="2">
        <f ca="1">IF(Table1[[#This Row],[area]]="banglore",Table1[[#This Row],[income]],0)</f>
        <v>0</v>
      </c>
      <c r="BK275" s="2">
        <f ca="1">IF(Table1[[#This Row],[area]]="chennai",Table1[[#This Row],[income]],0)</f>
        <v>0</v>
      </c>
      <c r="BL275" s="2">
        <f ca="1">IF(Table1[[#This Row],[area]]="china",Table1[[#This Row],[income]],0)</f>
        <v>0</v>
      </c>
      <c r="BM275" s="2">
        <f ca="1">IF(Table1[[#This Row],[area]]="eluru",Table1[[#This Row],[income]],0)</f>
        <v>0</v>
      </c>
      <c r="BN275" s="2">
        <f ca="1">IF(Table1[[#This Row],[area]]="hanuman junction",Table1[[#This Row],[income]],0)</f>
        <v>782106</v>
      </c>
      <c r="BO275" s="2">
        <f ca="1">IF(Table1[[#This Row],[area]]="hyderabad",Table1[[#This Row],[income]],0)</f>
        <v>0</v>
      </c>
      <c r="BP275" s="2">
        <f ca="1">IF(Table1[[#This Row],[area]]="japan",Table1[[#This Row],[income]],0)</f>
        <v>0</v>
      </c>
      <c r="BQ275" s="2">
        <f ca="1">IF(Table1[[#This Row],[area]]="srikakulam",Table1[[#This Row],[income]],0)</f>
        <v>0</v>
      </c>
      <c r="BR275" s="2">
        <f ca="1">IF(Table1[[#This Row],[area]]="tirupathi",Table1[[#This Row],[income]],0)</f>
        <v>0</v>
      </c>
      <c r="BS275" s="2">
        <f ca="1">IF(Table1[[#This Row],[area]]="vijayawada",Table1[[#This Row],[income]],0)</f>
        <v>0</v>
      </c>
      <c r="BT275" s="8">
        <f ca="1">IF(Table1[[#This Row],[area]]="vizag",Table1[[#This Row],[income]],0)</f>
        <v>0</v>
      </c>
      <c r="BU275" s="2"/>
      <c r="BV275" s="7">
        <f ca="1">IF(Table1[[#This Row],[felid of work]]="teaching",Table1[[#This Row],[income]],0)</f>
        <v>782106</v>
      </c>
      <c r="BW275" s="2">
        <f ca="1">IF(Table1[[#This Row],[felid of work]]="construction",Table1[[#This Row],[income]],0)</f>
        <v>0</v>
      </c>
      <c r="BX275" s="2">
        <f ca="1">IF(Table1[[#This Row],[felid of work]]="general work",Table1[[#This Row],[income]],0)</f>
        <v>0</v>
      </c>
      <c r="BY275" s="2">
        <f ca="1">IF(Table1[[#This Row],[felid of work]]="health",Table1[[#This Row],[income]],0)</f>
        <v>0</v>
      </c>
      <c r="BZ275" s="2">
        <f ca="1">IF(Table1[[#This Row],[felid of work]]="agriculture",Table1[[#This Row],[income]],0)</f>
        <v>0</v>
      </c>
      <c r="CA275" s="8">
        <f ca="1">IF(Table1[[#This Row],[felid of work]]="it",Table1[[#This Row],[income]],0)</f>
        <v>0</v>
      </c>
      <c r="CB275" s="2"/>
      <c r="CC275" s="7">
        <f t="shared" ca="1" si="119"/>
        <v>1</v>
      </c>
      <c r="CD275" s="8"/>
      <c r="CE275" s="2"/>
      <c r="CF275" s="2">
        <f ca="1">IF(Table1[[#This Row],[net worth]]&gt;CG274,Table1[[#This Row],[age]],0)</f>
        <v>26</v>
      </c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4:98">
      <c r="D276">
        <f t="shared" ca="1" si="103"/>
        <v>2</v>
      </c>
      <c r="E276" t="str">
        <f t="shared" ca="1" si="104"/>
        <v>women</v>
      </c>
      <c r="F276">
        <f t="shared" ca="1" si="105"/>
        <v>25</v>
      </c>
      <c r="G276">
        <f t="shared" ca="1" si="106"/>
        <v>1</v>
      </c>
      <c r="H276" t="str">
        <f t="shared" ca="1" si="107"/>
        <v>health</v>
      </c>
      <c r="I276">
        <f t="shared" ca="1" si="108"/>
        <v>4</v>
      </c>
      <c r="J276" t="str">
        <f t="shared" ca="1" si="109"/>
        <v>techincal</v>
      </c>
      <c r="K276">
        <f t="shared" ca="1" si="110"/>
        <v>1</v>
      </c>
      <c r="L276">
        <f t="shared" ca="1" si="111"/>
        <v>1</v>
      </c>
      <c r="M276">
        <f t="shared" ca="1" si="112"/>
        <v>583216</v>
      </c>
      <c r="N276">
        <f t="shared" ca="1" si="113"/>
        <v>12</v>
      </c>
      <c r="O276" t="str">
        <f t="shared" ca="1" si="114"/>
        <v>japan</v>
      </c>
      <c r="P276">
        <f t="shared" ref="P276:P339" ca="1" si="120">M276*RANDBETWEEN(3,6)</f>
        <v>1749648</v>
      </c>
      <c r="Q276">
        <f t="shared" ca="1" si="115"/>
        <v>752154.50752282178</v>
      </c>
      <c r="R276">
        <f t="shared" ref="R276:R339" ca="1" si="121">L276*RAND()*M276</f>
        <v>465592.52689919126</v>
      </c>
      <c r="S276">
        <f t="shared" ca="1" si="116"/>
        <v>365781</v>
      </c>
      <c r="T276">
        <f t="shared" ref="T276:T339" ca="1" si="122">RAND()*M276*2</f>
        <v>735598.25402295846</v>
      </c>
      <c r="U276">
        <f t="shared" ref="U276:U339" ca="1" si="123">RAND()*M276*1.5</f>
        <v>362799.10691745847</v>
      </c>
      <c r="V276">
        <f t="shared" ref="V276:V339" ca="1" si="124">P276+R276+U276</f>
        <v>2578039.6338166497</v>
      </c>
      <c r="W276">
        <f t="shared" ref="W276:W339" ca="1" si="125">Q276+R276+S276</f>
        <v>1583528.034422013</v>
      </c>
      <c r="X276">
        <f t="shared" ref="X276:X339" ca="1" si="126">V276-W276</f>
        <v>994511.59939463669</v>
      </c>
      <c r="Y276" s="2"/>
      <c r="Z276" s="7">
        <f ca="1">IF(Table1[[#This Row],[gender]]="men",1,0)</f>
        <v>0</v>
      </c>
      <c r="AA276" s="2">
        <f ca="1">IF(Table1[[#This Row],[gender]]="women",1,0)</f>
        <v>1</v>
      </c>
      <c r="AB276" s="2"/>
      <c r="AC276" s="2"/>
      <c r="AD276" s="8"/>
      <c r="AF276" s="7">
        <f ca="1">IF(Table1[[#This Row],[felid of work]]= "teaching",1,0)</f>
        <v>0</v>
      </c>
      <c r="AG276" s="2">
        <f ca="1">IF(Table1[[#This Row],[felid of work]]="agriculture",1,0)</f>
        <v>0</v>
      </c>
      <c r="AH276" s="12">
        <f ca="1">IF(Table1[[#This Row],[felid of work]]="general work",1,0)</f>
        <v>0</v>
      </c>
      <c r="AI276" s="12">
        <f ca="1">IF(Table1[[#This Row],[felid of work]]="construction",1,0)</f>
        <v>0</v>
      </c>
      <c r="AJ276" s="2">
        <f ca="1">IF(Table1[[#This Row],[felid of work]]="health",1,0)</f>
        <v>1</v>
      </c>
      <c r="AK276" s="2"/>
      <c r="AL276" s="2"/>
      <c r="AM276" s="2"/>
      <c r="AN276" s="2"/>
      <c r="AO276" s="2">
        <f ca="1">IF(Table1[[#This Row],[felid of work]]="it",1,0)</f>
        <v>0</v>
      </c>
      <c r="AP276" s="2"/>
      <c r="AQ276" s="2"/>
      <c r="AR276" s="2"/>
      <c r="AS276" s="2"/>
      <c r="AT276" s="2"/>
      <c r="AU276" s="2"/>
      <c r="AV276" s="8"/>
      <c r="AW276" s="2"/>
      <c r="AX276" s="21">
        <f t="shared" ca="1" si="117"/>
        <v>465592.52689919126</v>
      </c>
      <c r="AY276" s="2"/>
      <c r="AZ276" s="7">
        <f ca="1">IF(Table1[[#This Row],[value of the debts]]&gt;$BA$6,1,0)</f>
        <v>1</v>
      </c>
      <c r="BA276" s="2"/>
      <c r="BB276" s="2"/>
      <c r="BC276" s="8"/>
      <c r="BD276" s="24">
        <f ca="1">Table1[[#This Row],[mortage left]]/Table1[[#This Row],[value of house]]</f>
        <v>0.4298890448380599</v>
      </c>
      <c r="BE276" s="2">
        <f t="shared" ca="1" si="118"/>
        <v>0</v>
      </c>
      <c r="BF276" s="2"/>
      <c r="BG276" s="2"/>
      <c r="BH276" s="7">
        <f ca="1">IF(Table1[[#This Row],[area]]="america",Table1[[#This Row],[income]],0)</f>
        <v>0</v>
      </c>
      <c r="BI276" s="2">
        <f ca="1">IF(Table1[[#This Row],[area]]="anathapur",Table1[[#This Row],[income]],0)</f>
        <v>0</v>
      </c>
      <c r="BJ276" s="2">
        <f ca="1">IF(Table1[[#This Row],[area]]="banglore",Table1[[#This Row],[income]],0)</f>
        <v>0</v>
      </c>
      <c r="BK276" s="2">
        <f ca="1">IF(Table1[[#This Row],[area]]="chennai",Table1[[#This Row],[income]],0)</f>
        <v>0</v>
      </c>
      <c r="BL276" s="2">
        <f ca="1">IF(Table1[[#This Row],[area]]="china",Table1[[#This Row],[income]],0)</f>
        <v>0</v>
      </c>
      <c r="BM276" s="2">
        <f ca="1">IF(Table1[[#This Row],[area]]="eluru",Table1[[#This Row],[income]],0)</f>
        <v>0</v>
      </c>
      <c r="BN276" s="2">
        <f ca="1">IF(Table1[[#This Row],[area]]="hanuman junction",Table1[[#This Row],[income]],0)</f>
        <v>0</v>
      </c>
      <c r="BO276" s="2">
        <f ca="1">IF(Table1[[#This Row],[area]]="hyderabad",Table1[[#This Row],[income]],0)</f>
        <v>0</v>
      </c>
      <c r="BP276" s="2">
        <f ca="1">IF(Table1[[#This Row],[area]]="japan",Table1[[#This Row],[income]],0)</f>
        <v>583216</v>
      </c>
      <c r="BQ276" s="2">
        <f ca="1">IF(Table1[[#This Row],[area]]="srikakulam",Table1[[#This Row],[income]],0)</f>
        <v>0</v>
      </c>
      <c r="BR276" s="2">
        <f ca="1">IF(Table1[[#This Row],[area]]="tirupathi",Table1[[#This Row],[income]],0)</f>
        <v>0</v>
      </c>
      <c r="BS276" s="2">
        <f ca="1">IF(Table1[[#This Row],[area]]="vijayawada",Table1[[#This Row],[income]],0)</f>
        <v>0</v>
      </c>
      <c r="BT276" s="8">
        <f ca="1">IF(Table1[[#This Row],[area]]="vizag",Table1[[#This Row],[income]],0)</f>
        <v>0</v>
      </c>
      <c r="BU276" s="2"/>
      <c r="BV276" s="7">
        <f ca="1">IF(Table1[[#This Row],[felid of work]]="teaching",Table1[[#This Row],[income]],0)</f>
        <v>0</v>
      </c>
      <c r="BW276" s="2">
        <f ca="1">IF(Table1[[#This Row],[felid of work]]="construction",Table1[[#This Row],[income]],0)</f>
        <v>0</v>
      </c>
      <c r="BX276" s="2">
        <f ca="1">IF(Table1[[#This Row],[felid of work]]="general work",Table1[[#This Row],[income]],0)</f>
        <v>0</v>
      </c>
      <c r="BY276" s="2">
        <f ca="1">IF(Table1[[#This Row],[felid of work]]="health",Table1[[#This Row],[income]],0)</f>
        <v>583216</v>
      </c>
      <c r="BZ276" s="2">
        <f ca="1">IF(Table1[[#This Row],[felid of work]]="agriculture",Table1[[#This Row],[income]],0)</f>
        <v>0</v>
      </c>
      <c r="CA276" s="8">
        <f ca="1">IF(Table1[[#This Row],[felid of work]]="it",Table1[[#This Row],[income]],0)</f>
        <v>0</v>
      </c>
      <c r="CB276" s="2"/>
      <c r="CC276" s="7">
        <f t="shared" ca="1" si="119"/>
        <v>1</v>
      </c>
      <c r="CD276" s="8"/>
      <c r="CE276" s="2"/>
      <c r="CF276" s="2">
        <f ca="1">IF(Table1[[#This Row],[net worth]]&gt;CG275,Table1[[#This Row],[age]],0)</f>
        <v>25</v>
      </c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4:98">
      <c r="D277">
        <f t="shared" ca="1" si="103"/>
        <v>1</v>
      </c>
      <c r="E277" t="str">
        <f t="shared" ca="1" si="104"/>
        <v>men</v>
      </c>
      <c r="F277">
        <f t="shared" ca="1" si="105"/>
        <v>39</v>
      </c>
      <c r="G277">
        <f t="shared" ca="1" si="106"/>
        <v>4</v>
      </c>
      <c r="H277" t="str">
        <f t="shared" ca="1" si="107"/>
        <v>it</v>
      </c>
      <c r="I277">
        <f t="shared" ca="1" si="108"/>
        <v>5</v>
      </c>
      <c r="J277" t="str">
        <f t="shared" ca="1" si="109"/>
        <v>other</v>
      </c>
      <c r="K277">
        <f t="shared" ca="1" si="110"/>
        <v>2</v>
      </c>
      <c r="L277">
        <f t="shared" ca="1" si="111"/>
        <v>1</v>
      </c>
      <c r="M277">
        <f t="shared" ca="1" si="112"/>
        <v>257640</v>
      </c>
      <c r="N277">
        <f t="shared" ca="1" si="113"/>
        <v>9</v>
      </c>
      <c r="O277" t="str">
        <f t="shared" ca="1" si="114"/>
        <v>chennai</v>
      </c>
      <c r="P277">
        <f t="shared" ca="1" si="120"/>
        <v>1545840</v>
      </c>
      <c r="Q277">
        <f t="shared" ca="1" si="115"/>
        <v>556671.63708796806</v>
      </c>
      <c r="R277">
        <f t="shared" ca="1" si="121"/>
        <v>155549.576390523</v>
      </c>
      <c r="S277">
        <f t="shared" ca="1" si="116"/>
        <v>42104</v>
      </c>
      <c r="T277">
        <f t="shared" ca="1" si="122"/>
        <v>418417.20697192545</v>
      </c>
      <c r="U277">
        <f t="shared" ca="1" si="123"/>
        <v>83122.063896127001</v>
      </c>
      <c r="V277">
        <f t="shared" ca="1" si="124"/>
        <v>1784511.64028665</v>
      </c>
      <c r="W277">
        <f t="shared" ca="1" si="125"/>
        <v>754325.21347849106</v>
      </c>
      <c r="X277">
        <f t="shared" ca="1" si="126"/>
        <v>1030186.426808159</v>
      </c>
      <c r="Y277" s="2"/>
      <c r="Z277" s="7">
        <f ca="1">IF(Table1[[#This Row],[gender]]="men",1,0)</f>
        <v>1</v>
      </c>
      <c r="AA277" s="2">
        <f ca="1">IF(Table1[[#This Row],[gender]]="women",1,0)</f>
        <v>0</v>
      </c>
      <c r="AB277" s="2"/>
      <c r="AC277" s="2"/>
      <c r="AD277" s="8"/>
      <c r="AF277" s="7">
        <f ca="1">IF(Table1[[#This Row],[felid of work]]= "teaching",1,0)</f>
        <v>0</v>
      </c>
      <c r="AG277" s="2">
        <f ca="1">IF(Table1[[#This Row],[felid of work]]="agriculture",1,0)</f>
        <v>0</v>
      </c>
      <c r="AH277" s="12">
        <f ca="1">IF(Table1[[#This Row],[felid of work]]="general work",1,0)</f>
        <v>0</v>
      </c>
      <c r="AI277" s="12">
        <f ca="1">IF(Table1[[#This Row],[felid of work]]="construction",1,0)</f>
        <v>0</v>
      </c>
      <c r="AJ277" s="2">
        <f ca="1">IF(Table1[[#This Row],[felid of work]]="health",1,0)</f>
        <v>0</v>
      </c>
      <c r="AK277" s="2"/>
      <c r="AL277" s="2"/>
      <c r="AM277" s="2"/>
      <c r="AN277" s="2"/>
      <c r="AO277" s="2">
        <f ca="1">IF(Table1[[#This Row],[felid of work]]="it",1,0)</f>
        <v>1</v>
      </c>
      <c r="AP277" s="2"/>
      <c r="AQ277" s="2"/>
      <c r="AR277" s="2"/>
      <c r="AS277" s="2"/>
      <c r="AT277" s="2"/>
      <c r="AU277" s="2"/>
      <c r="AV277" s="8"/>
      <c r="AW277" s="2"/>
      <c r="AX277" s="21">
        <f t="shared" ca="1" si="117"/>
        <v>155549.576390523</v>
      </c>
      <c r="AY277" s="2"/>
      <c r="AZ277" s="7">
        <f ca="1">IF(Table1[[#This Row],[value of the debts]]&gt;$BA$6,1,0)</f>
        <v>1</v>
      </c>
      <c r="BA277" s="2"/>
      <c r="BB277" s="2"/>
      <c r="BC277" s="8"/>
      <c r="BD277" s="24">
        <f ca="1">Table1[[#This Row],[mortage left]]/Table1[[#This Row],[value of house]]</f>
        <v>0.3601094790456762</v>
      </c>
      <c r="BE277" s="2">
        <f t="shared" ca="1" si="118"/>
        <v>0</v>
      </c>
      <c r="BF277" s="2"/>
      <c r="BG277" s="2"/>
      <c r="BH277" s="7">
        <f ca="1">IF(Table1[[#This Row],[area]]="america",Table1[[#This Row],[income]],0)</f>
        <v>0</v>
      </c>
      <c r="BI277" s="2">
        <f ca="1">IF(Table1[[#This Row],[area]]="anathapur",Table1[[#This Row],[income]],0)</f>
        <v>0</v>
      </c>
      <c r="BJ277" s="2">
        <f ca="1">IF(Table1[[#This Row],[area]]="banglore",Table1[[#This Row],[income]],0)</f>
        <v>0</v>
      </c>
      <c r="BK277" s="2">
        <f ca="1">IF(Table1[[#This Row],[area]]="chennai",Table1[[#This Row],[income]],0)</f>
        <v>257640</v>
      </c>
      <c r="BL277" s="2">
        <f ca="1">IF(Table1[[#This Row],[area]]="china",Table1[[#This Row],[income]],0)</f>
        <v>0</v>
      </c>
      <c r="BM277" s="2">
        <f ca="1">IF(Table1[[#This Row],[area]]="eluru",Table1[[#This Row],[income]],0)</f>
        <v>0</v>
      </c>
      <c r="BN277" s="2">
        <f ca="1">IF(Table1[[#This Row],[area]]="hanuman junction",Table1[[#This Row],[income]],0)</f>
        <v>0</v>
      </c>
      <c r="BO277" s="2">
        <f ca="1">IF(Table1[[#This Row],[area]]="hyderabad",Table1[[#This Row],[income]],0)</f>
        <v>0</v>
      </c>
      <c r="BP277" s="2">
        <f ca="1">IF(Table1[[#This Row],[area]]="japan",Table1[[#This Row],[income]],0)</f>
        <v>0</v>
      </c>
      <c r="BQ277" s="2">
        <f ca="1">IF(Table1[[#This Row],[area]]="srikakulam",Table1[[#This Row],[income]],0)</f>
        <v>0</v>
      </c>
      <c r="BR277" s="2">
        <f ca="1">IF(Table1[[#This Row],[area]]="tirupathi",Table1[[#This Row],[income]],0)</f>
        <v>0</v>
      </c>
      <c r="BS277" s="2">
        <f ca="1">IF(Table1[[#This Row],[area]]="vijayawada",Table1[[#This Row],[income]],0)</f>
        <v>0</v>
      </c>
      <c r="BT277" s="8">
        <f ca="1">IF(Table1[[#This Row],[area]]="vizag",Table1[[#This Row],[income]],0)</f>
        <v>0</v>
      </c>
      <c r="BU277" s="2"/>
      <c r="BV277" s="7">
        <f ca="1">IF(Table1[[#This Row],[felid of work]]="teaching",Table1[[#This Row],[income]],0)</f>
        <v>0</v>
      </c>
      <c r="BW277" s="2">
        <f ca="1">IF(Table1[[#This Row],[felid of work]]="construction",Table1[[#This Row],[income]],0)</f>
        <v>0</v>
      </c>
      <c r="BX277" s="2">
        <f ca="1">IF(Table1[[#This Row],[felid of work]]="general work",Table1[[#This Row],[income]],0)</f>
        <v>0</v>
      </c>
      <c r="BY277" s="2">
        <f ca="1">IF(Table1[[#This Row],[felid of work]]="health",Table1[[#This Row],[income]],0)</f>
        <v>0</v>
      </c>
      <c r="BZ277" s="2">
        <f ca="1">IF(Table1[[#This Row],[felid of work]]="agriculture",Table1[[#This Row],[income]],0)</f>
        <v>0</v>
      </c>
      <c r="CA277" s="8">
        <f ca="1">IF(Table1[[#This Row],[felid of work]]="it",Table1[[#This Row],[income]],0)</f>
        <v>257640</v>
      </c>
      <c r="CB277" s="2"/>
      <c r="CC277" s="7">
        <f t="shared" ca="1" si="119"/>
        <v>1</v>
      </c>
      <c r="CD277" s="8"/>
      <c r="CE277" s="2"/>
      <c r="CF277" s="2">
        <f ca="1">IF(Table1[[#This Row],[net worth]]&gt;CG276,Table1[[#This Row],[age]],0)</f>
        <v>39</v>
      </c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  <row r="278" spans="4:98">
      <c r="D278">
        <f t="shared" ca="1" si="103"/>
        <v>2</v>
      </c>
      <c r="E278" t="str">
        <f t="shared" ca="1" si="104"/>
        <v>women</v>
      </c>
      <c r="F278">
        <f t="shared" ca="1" si="105"/>
        <v>39</v>
      </c>
      <c r="G278">
        <f t="shared" ca="1" si="106"/>
        <v>6</v>
      </c>
      <c r="H278" t="str">
        <f t="shared" ca="1" si="107"/>
        <v>agriculture</v>
      </c>
      <c r="I278">
        <f t="shared" ca="1" si="108"/>
        <v>1</v>
      </c>
      <c r="J278" t="str">
        <f t="shared" ca="1" si="109"/>
        <v>highschool</v>
      </c>
      <c r="K278">
        <f t="shared" ca="1" si="110"/>
        <v>4</v>
      </c>
      <c r="L278">
        <f t="shared" ca="1" si="111"/>
        <v>2</v>
      </c>
      <c r="M278">
        <f t="shared" ca="1" si="112"/>
        <v>731366</v>
      </c>
      <c r="N278">
        <f t="shared" ca="1" si="113"/>
        <v>10</v>
      </c>
      <c r="O278" t="str">
        <f t="shared" ca="1" si="114"/>
        <v>hyderabad</v>
      </c>
      <c r="P278">
        <f t="shared" ca="1" si="120"/>
        <v>4388196</v>
      </c>
      <c r="Q278">
        <f t="shared" ca="1" si="115"/>
        <v>2797068.0230964725</v>
      </c>
      <c r="R278">
        <f t="shared" ca="1" si="121"/>
        <v>483653.50105035934</v>
      </c>
      <c r="S278">
        <f t="shared" ca="1" si="116"/>
        <v>256650</v>
      </c>
      <c r="T278">
        <f t="shared" ca="1" si="122"/>
        <v>435764.17406291416</v>
      </c>
      <c r="U278">
        <f t="shared" ca="1" si="123"/>
        <v>908842.55479860818</v>
      </c>
      <c r="V278">
        <f t="shared" ca="1" si="124"/>
        <v>5780692.0558489673</v>
      </c>
      <c r="W278">
        <f t="shared" ca="1" si="125"/>
        <v>3537371.5241468316</v>
      </c>
      <c r="X278">
        <f t="shared" ca="1" si="126"/>
        <v>2243320.5317021357</v>
      </c>
      <c r="Y278" s="2"/>
      <c r="Z278" s="7">
        <f ca="1">IF(Table1[[#This Row],[gender]]="men",1,0)</f>
        <v>0</v>
      </c>
      <c r="AA278" s="2">
        <f ca="1">IF(Table1[[#This Row],[gender]]="women",1,0)</f>
        <v>1</v>
      </c>
      <c r="AB278" s="2"/>
      <c r="AC278" s="2"/>
      <c r="AD278" s="8"/>
      <c r="AF278" s="7">
        <f ca="1">IF(Table1[[#This Row],[felid of work]]= "teaching",1,0)</f>
        <v>0</v>
      </c>
      <c r="AG278" s="2">
        <f ca="1">IF(Table1[[#This Row],[felid of work]]="agriculture",1,0)</f>
        <v>1</v>
      </c>
      <c r="AH278" s="12">
        <f ca="1">IF(Table1[[#This Row],[felid of work]]="general work",1,0)</f>
        <v>0</v>
      </c>
      <c r="AI278" s="12">
        <f ca="1">IF(Table1[[#This Row],[felid of work]]="construction",1,0)</f>
        <v>0</v>
      </c>
      <c r="AJ278" s="2">
        <f ca="1">IF(Table1[[#This Row],[felid of work]]="health",1,0)</f>
        <v>0</v>
      </c>
      <c r="AK278" s="2"/>
      <c r="AL278" s="2"/>
      <c r="AM278" s="2"/>
      <c r="AN278" s="2"/>
      <c r="AO278" s="2">
        <f ca="1">IF(Table1[[#This Row],[felid of work]]="it",1,0)</f>
        <v>0</v>
      </c>
      <c r="AP278" s="2"/>
      <c r="AQ278" s="2"/>
      <c r="AR278" s="2"/>
      <c r="AS278" s="2"/>
      <c r="AT278" s="2"/>
      <c r="AU278" s="2"/>
      <c r="AV278" s="8"/>
      <c r="AW278" s="2"/>
      <c r="AX278" s="21">
        <f t="shared" ca="1" si="117"/>
        <v>241826.75052517967</v>
      </c>
      <c r="AY278" s="2"/>
      <c r="AZ278" s="7">
        <f ca="1">IF(Table1[[#This Row],[value of the debts]]&gt;$BA$6,1,0)</f>
        <v>1</v>
      </c>
      <c r="BA278" s="2"/>
      <c r="BB278" s="2"/>
      <c r="BC278" s="8"/>
      <c r="BD278" s="24">
        <f ca="1">Table1[[#This Row],[mortage left]]/Table1[[#This Row],[value of house]]</f>
        <v>0.63740726783773394</v>
      </c>
      <c r="BE278" s="2">
        <f t="shared" ca="1" si="118"/>
        <v>0</v>
      </c>
      <c r="BF278" s="2"/>
      <c r="BG278" s="2"/>
      <c r="BH278" s="7">
        <f ca="1">IF(Table1[[#This Row],[area]]="america",Table1[[#This Row],[income]],0)</f>
        <v>0</v>
      </c>
      <c r="BI278" s="2">
        <f ca="1">IF(Table1[[#This Row],[area]]="anathapur",Table1[[#This Row],[income]],0)</f>
        <v>0</v>
      </c>
      <c r="BJ278" s="2">
        <f ca="1">IF(Table1[[#This Row],[area]]="banglore",Table1[[#This Row],[income]],0)</f>
        <v>0</v>
      </c>
      <c r="BK278" s="2">
        <f ca="1">IF(Table1[[#This Row],[area]]="chennai",Table1[[#This Row],[income]],0)</f>
        <v>0</v>
      </c>
      <c r="BL278" s="2">
        <f ca="1">IF(Table1[[#This Row],[area]]="china",Table1[[#This Row],[income]],0)</f>
        <v>0</v>
      </c>
      <c r="BM278" s="2">
        <f ca="1">IF(Table1[[#This Row],[area]]="eluru",Table1[[#This Row],[income]],0)</f>
        <v>0</v>
      </c>
      <c r="BN278" s="2">
        <f ca="1">IF(Table1[[#This Row],[area]]="hanuman junction",Table1[[#This Row],[income]],0)</f>
        <v>0</v>
      </c>
      <c r="BO278" s="2">
        <f ca="1">IF(Table1[[#This Row],[area]]="hyderabad",Table1[[#This Row],[income]],0)</f>
        <v>731366</v>
      </c>
      <c r="BP278" s="2">
        <f ca="1">IF(Table1[[#This Row],[area]]="japan",Table1[[#This Row],[income]],0)</f>
        <v>0</v>
      </c>
      <c r="BQ278" s="2">
        <f ca="1">IF(Table1[[#This Row],[area]]="srikakulam",Table1[[#This Row],[income]],0)</f>
        <v>0</v>
      </c>
      <c r="BR278" s="2">
        <f ca="1">IF(Table1[[#This Row],[area]]="tirupathi",Table1[[#This Row],[income]],0)</f>
        <v>0</v>
      </c>
      <c r="BS278" s="2">
        <f ca="1">IF(Table1[[#This Row],[area]]="vijayawada",Table1[[#This Row],[income]],0)</f>
        <v>0</v>
      </c>
      <c r="BT278" s="8">
        <f ca="1">IF(Table1[[#This Row],[area]]="vizag",Table1[[#This Row],[income]],0)</f>
        <v>0</v>
      </c>
      <c r="BU278" s="2"/>
      <c r="BV278" s="7">
        <f ca="1">IF(Table1[[#This Row],[felid of work]]="teaching",Table1[[#This Row],[income]],0)</f>
        <v>0</v>
      </c>
      <c r="BW278" s="2">
        <f ca="1">IF(Table1[[#This Row],[felid of work]]="construction",Table1[[#This Row],[income]],0)</f>
        <v>0</v>
      </c>
      <c r="BX278" s="2">
        <f ca="1">IF(Table1[[#This Row],[felid of work]]="general work",Table1[[#This Row],[income]],0)</f>
        <v>0</v>
      </c>
      <c r="BY278" s="2">
        <f ca="1">IF(Table1[[#This Row],[felid of work]]="health",Table1[[#This Row],[income]],0)</f>
        <v>0</v>
      </c>
      <c r="BZ278" s="2">
        <f ca="1">IF(Table1[[#This Row],[felid of work]]="agriculture",Table1[[#This Row],[income]],0)</f>
        <v>731366</v>
      </c>
      <c r="CA278" s="8">
        <f ca="1">IF(Table1[[#This Row],[felid of work]]="it",Table1[[#This Row],[income]],0)</f>
        <v>0</v>
      </c>
      <c r="CB278" s="2"/>
      <c r="CC278" s="7">
        <f t="shared" ca="1" si="119"/>
        <v>1</v>
      </c>
      <c r="CD278" s="8"/>
      <c r="CE278" s="2"/>
      <c r="CF278" s="2">
        <f ca="1">IF(Table1[[#This Row],[net worth]]&gt;CG277,Table1[[#This Row],[age]],0)</f>
        <v>39</v>
      </c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</row>
    <row r="279" spans="4:98">
      <c r="D279">
        <f t="shared" ca="1" si="103"/>
        <v>2</v>
      </c>
      <c r="E279" t="str">
        <f t="shared" ca="1" si="104"/>
        <v>women</v>
      </c>
      <c r="F279">
        <f t="shared" ca="1" si="105"/>
        <v>39</v>
      </c>
      <c r="G279">
        <f t="shared" ca="1" si="106"/>
        <v>5</v>
      </c>
      <c r="H279" t="str">
        <f t="shared" ca="1" si="107"/>
        <v>general work</v>
      </c>
      <c r="I279">
        <f t="shared" ca="1" si="108"/>
        <v>1</v>
      </c>
      <c r="J279" t="str">
        <f t="shared" ca="1" si="109"/>
        <v>highschool</v>
      </c>
      <c r="K279">
        <f t="shared" ca="1" si="110"/>
        <v>3</v>
      </c>
      <c r="L279">
        <f t="shared" ca="1" si="111"/>
        <v>1</v>
      </c>
      <c r="M279">
        <f t="shared" ca="1" si="112"/>
        <v>335744</v>
      </c>
      <c r="N279">
        <f t="shared" ca="1" si="113"/>
        <v>10</v>
      </c>
      <c r="O279" t="str">
        <f t="shared" ca="1" si="114"/>
        <v>hyderabad</v>
      </c>
      <c r="P279">
        <f t="shared" ca="1" si="120"/>
        <v>1007232</v>
      </c>
      <c r="Q279">
        <f t="shared" ca="1" si="115"/>
        <v>999621.19112919853</v>
      </c>
      <c r="R279">
        <f t="shared" ca="1" si="121"/>
        <v>119325.24677556254</v>
      </c>
      <c r="S279">
        <f t="shared" ca="1" si="116"/>
        <v>97171</v>
      </c>
      <c r="T279">
        <f t="shared" ca="1" si="122"/>
        <v>603727.50384384044</v>
      </c>
      <c r="U279">
        <f t="shared" ca="1" si="123"/>
        <v>486308.01425222959</v>
      </c>
      <c r="V279">
        <f t="shared" ca="1" si="124"/>
        <v>1612865.2610277922</v>
      </c>
      <c r="W279">
        <f t="shared" ca="1" si="125"/>
        <v>1216117.4379047612</v>
      </c>
      <c r="X279">
        <f t="shared" ca="1" si="126"/>
        <v>396747.82312303106</v>
      </c>
      <c r="Y279" s="2"/>
      <c r="Z279" s="7">
        <f ca="1">IF(Table1[[#This Row],[gender]]="men",1,0)</f>
        <v>0</v>
      </c>
      <c r="AA279" s="2">
        <f ca="1">IF(Table1[[#This Row],[gender]]="women",1,0)</f>
        <v>1</v>
      </c>
      <c r="AB279" s="2"/>
      <c r="AC279" s="2"/>
      <c r="AD279" s="8"/>
      <c r="AF279" s="7">
        <f ca="1">IF(Table1[[#This Row],[felid of work]]= "teaching",1,0)</f>
        <v>0</v>
      </c>
      <c r="AG279" s="2">
        <f ca="1">IF(Table1[[#This Row],[felid of work]]="agriculture",1,0)</f>
        <v>0</v>
      </c>
      <c r="AH279" s="12">
        <f ca="1">IF(Table1[[#This Row],[felid of work]]="general work",1,0)</f>
        <v>1</v>
      </c>
      <c r="AI279" s="12">
        <f ca="1">IF(Table1[[#This Row],[felid of work]]="construction",1,0)</f>
        <v>0</v>
      </c>
      <c r="AJ279" s="2">
        <f ca="1">IF(Table1[[#This Row],[felid of work]]="health",1,0)</f>
        <v>0</v>
      </c>
      <c r="AK279" s="2"/>
      <c r="AL279" s="2"/>
      <c r="AM279" s="2"/>
      <c r="AN279" s="2"/>
      <c r="AO279" s="2">
        <f ca="1">IF(Table1[[#This Row],[felid of work]]="it",1,0)</f>
        <v>0</v>
      </c>
      <c r="AP279" s="2"/>
      <c r="AQ279" s="2"/>
      <c r="AR279" s="2"/>
      <c r="AS279" s="2"/>
      <c r="AT279" s="2"/>
      <c r="AU279" s="2"/>
      <c r="AV279" s="8"/>
      <c r="AW279" s="2"/>
      <c r="AX279" s="21">
        <f t="shared" ca="1" si="117"/>
        <v>119325.24677556254</v>
      </c>
      <c r="AY279" s="2"/>
      <c r="AZ279" s="7">
        <f ca="1">IF(Table1[[#This Row],[value of the debts]]&gt;$BA$6,1,0)</f>
        <v>1</v>
      </c>
      <c r="BA279" s="2"/>
      <c r="BB279" s="2"/>
      <c r="BC279" s="8"/>
      <c r="BD279" s="24">
        <f ca="1">Table1[[#This Row],[mortage left]]/Table1[[#This Row],[value of house]]</f>
        <v>0.99244383729786045</v>
      </c>
      <c r="BE279" s="2">
        <f t="shared" ca="1" si="118"/>
        <v>0</v>
      </c>
      <c r="BF279" s="2"/>
      <c r="BG279" s="2"/>
      <c r="BH279" s="7">
        <f ca="1">IF(Table1[[#This Row],[area]]="america",Table1[[#This Row],[income]],0)</f>
        <v>0</v>
      </c>
      <c r="BI279" s="2">
        <f ca="1">IF(Table1[[#This Row],[area]]="anathapur",Table1[[#This Row],[income]],0)</f>
        <v>0</v>
      </c>
      <c r="BJ279" s="2">
        <f ca="1">IF(Table1[[#This Row],[area]]="banglore",Table1[[#This Row],[income]],0)</f>
        <v>0</v>
      </c>
      <c r="BK279" s="2">
        <f ca="1">IF(Table1[[#This Row],[area]]="chennai",Table1[[#This Row],[income]],0)</f>
        <v>0</v>
      </c>
      <c r="BL279" s="2">
        <f ca="1">IF(Table1[[#This Row],[area]]="china",Table1[[#This Row],[income]],0)</f>
        <v>0</v>
      </c>
      <c r="BM279" s="2">
        <f ca="1">IF(Table1[[#This Row],[area]]="eluru",Table1[[#This Row],[income]],0)</f>
        <v>0</v>
      </c>
      <c r="BN279" s="2">
        <f ca="1">IF(Table1[[#This Row],[area]]="hanuman junction",Table1[[#This Row],[income]],0)</f>
        <v>0</v>
      </c>
      <c r="BO279" s="2">
        <f ca="1">IF(Table1[[#This Row],[area]]="hyderabad",Table1[[#This Row],[income]],0)</f>
        <v>335744</v>
      </c>
      <c r="BP279" s="2">
        <f ca="1">IF(Table1[[#This Row],[area]]="japan",Table1[[#This Row],[income]],0)</f>
        <v>0</v>
      </c>
      <c r="BQ279" s="2">
        <f ca="1">IF(Table1[[#This Row],[area]]="srikakulam",Table1[[#This Row],[income]],0)</f>
        <v>0</v>
      </c>
      <c r="BR279" s="2">
        <f ca="1">IF(Table1[[#This Row],[area]]="tirupathi",Table1[[#This Row],[income]],0)</f>
        <v>0</v>
      </c>
      <c r="BS279" s="2">
        <f ca="1">IF(Table1[[#This Row],[area]]="vijayawada",Table1[[#This Row],[income]],0)</f>
        <v>0</v>
      </c>
      <c r="BT279" s="8">
        <f ca="1">IF(Table1[[#This Row],[area]]="vizag",Table1[[#This Row],[income]],0)</f>
        <v>0</v>
      </c>
      <c r="BU279" s="2"/>
      <c r="BV279" s="7">
        <f ca="1">IF(Table1[[#This Row],[felid of work]]="teaching",Table1[[#This Row],[income]],0)</f>
        <v>0</v>
      </c>
      <c r="BW279" s="2">
        <f ca="1">IF(Table1[[#This Row],[felid of work]]="construction",Table1[[#This Row],[income]],0)</f>
        <v>0</v>
      </c>
      <c r="BX279" s="2">
        <f ca="1">IF(Table1[[#This Row],[felid of work]]="general work",Table1[[#This Row],[income]],0)</f>
        <v>335744</v>
      </c>
      <c r="BY279" s="2">
        <f ca="1">IF(Table1[[#This Row],[felid of work]]="health",Table1[[#This Row],[income]],0)</f>
        <v>0</v>
      </c>
      <c r="BZ279" s="2">
        <f ca="1">IF(Table1[[#This Row],[felid of work]]="agriculture",Table1[[#This Row],[income]],0)</f>
        <v>0</v>
      </c>
      <c r="CA279" s="8">
        <f ca="1">IF(Table1[[#This Row],[felid of work]]="it",Table1[[#This Row],[income]],0)</f>
        <v>0</v>
      </c>
      <c r="CB279" s="2"/>
      <c r="CC279" s="7">
        <f t="shared" ca="1" si="119"/>
        <v>1</v>
      </c>
      <c r="CD279" s="8"/>
      <c r="CE279" s="2"/>
      <c r="CF279" s="2">
        <f ca="1">IF(Table1[[#This Row],[net worth]]&gt;CG278,Table1[[#This Row],[age]],0)</f>
        <v>39</v>
      </c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</row>
    <row r="280" spans="4:98">
      <c r="D280">
        <f t="shared" ca="1" si="103"/>
        <v>2</v>
      </c>
      <c r="E280" t="str">
        <f t="shared" ca="1" si="104"/>
        <v>women</v>
      </c>
      <c r="F280">
        <f t="shared" ca="1" si="105"/>
        <v>26</v>
      </c>
      <c r="G280">
        <f t="shared" ca="1" si="106"/>
        <v>6</v>
      </c>
      <c r="H280" t="str">
        <f t="shared" ca="1" si="107"/>
        <v>agriculture</v>
      </c>
      <c r="I280">
        <f t="shared" ca="1" si="108"/>
        <v>1</v>
      </c>
      <c r="J280" t="str">
        <f t="shared" ca="1" si="109"/>
        <v>highschool</v>
      </c>
      <c r="K280">
        <f t="shared" ca="1" si="110"/>
        <v>3</v>
      </c>
      <c r="L280">
        <f t="shared" ca="1" si="111"/>
        <v>1</v>
      </c>
      <c r="M280">
        <f t="shared" ca="1" si="112"/>
        <v>411864</v>
      </c>
      <c r="N280">
        <f t="shared" ca="1" si="113"/>
        <v>13</v>
      </c>
      <c r="O280" t="str">
        <f t="shared" ca="1" si="114"/>
        <v>china</v>
      </c>
      <c r="P280">
        <f t="shared" ca="1" si="120"/>
        <v>2471184</v>
      </c>
      <c r="Q280">
        <f t="shared" ca="1" si="115"/>
        <v>859363.97978757555</v>
      </c>
      <c r="R280">
        <f t="shared" ca="1" si="121"/>
        <v>251456.22392585859</v>
      </c>
      <c r="S280">
        <f t="shared" ca="1" si="116"/>
        <v>186636</v>
      </c>
      <c r="T280">
        <f t="shared" ca="1" si="122"/>
        <v>186967.06504668357</v>
      </c>
      <c r="U280">
        <f t="shared" ca="1" si="123"/>
        <v>141316.95235026212</v>
      </c>
      <c r="V280">
        <f t="shared" ca="1" si="124"/>
        <v>2863957.1762761208</v>
      </c>
      <c r="W280">
        <f t="shared" ca="1" si="125"/>
        <v>1297456.203713434</v>
      </c>
      <c r="X280">
        <f t="shared" ca="1" si="126"/>
        <v>1566500.9725626868</v>
      </c>
      <c r="Y280" s="2"/>
      <c r="Z280" s="7">
        <f ca="1">IF(Table1[[#This Row],[gender]]="men",1,0)</f>
        <v>0</v>
      </c>
      <c r="AA280" s="2">
        <f ca="1">IF(Table1[[#This Row],[gender]]="women",1,0)</f>
        <v>1</v>
      </c>
      <c r="AB280" s="2"/>
      <c r="AC280" s="2"/>
      <c r="AD280" s="8"/>
      <c r="AF280" s="7">
        <f ca="1">IF(Table1[[#This Row],[felid of work]]= "teaching",1,0)</f>
        <v>0</v>
      </c>
      <c r="AG280" s="2">
        <f ca="1">IF(Table1[[#This Row],[felid of work]]="agriculture",1,0)</f>
        <v>1</v>
      </c>
      <c r="AH280" s="12">
        <f ca="1">IF(Table1[[#This Row],[felid of work]]="general work",1,0)</f>
        <v>0</v>
      </c>
      <c r="AI280" s="12">
        <f ca="1">IF(Table1[[#This Row],[felid of work]]="construction",1,0)</f>
        <v>0</v>
      </c>
      <c r="AJ280" s="2">
        <f ca="1">IF(Table1[[#This Row],[felid of work]]="health",1,0)</f>
        <v>0</v>
      </c>
      <c r="AK280" s="2"/>
      <c r="AL280" s="2"/>
      <c r="AM280" s="2"/>
      <c r="AN280" s="2"/>
      <c r="AO280" s="2">
        <f ca="1">IF(Table1[[#This Row],[felid of work]]="it",1,0)</f>
        <v>0</v>
      </c>
      <c r="AP280" s="2"/>
      <c r="AQ280" s="2"/>
      <c r="AR280" s="2"/>
      <c r="AS280" s="2"/>
      <c r="AT280" s="2"/>
      <c r="AU280" s="2"/>
      <c r="AV280" s="8"/>
      <c r="AW280" s="2"/>
      <c r="AX280" s="21">
        <f t="shared" ca="1" si="117"/>
        <v>251456.22392585859</v>
      </c>
      <c r="AY280" s="2"/>
      <c r="AZ280" s="7">
        <f ca="1">IF(Table1[[#This Row],[value of the debts]]&gt;$BA$6,1,0)</f>
        <v>1</v>
      </c>
      <c r="BA280" s="2"/>
      <c r="BB280" s="2"/>
      <c r="BC280" s="8"/>
      <c r="BD280" s="24">
        <f ca="1">Table1[[#This Row],[mortage left]]/Table1[[#This Row],[value of house]]</f>
        <v>0.34775394296320128</v>
      </c>
      <c r="BE280" s="2">
        <f t="shared" ca="1" si="118"/>
        <v>0</v>
      </c>
      <c r="BF280" s="2"/>
      <c r="BG280" s="2"/>
      <c r="BH280" s="7">
        <f ca="1">IF(Table1[[#This Row],[area]]="america",Table1[[#This Row],[income]],0)</f>
        <v>0</v>
      </c>
      <c r="BI280" s="2">
        <f ca="1">IF(Table1[[#This Row],[area]]="anathapur",Table1[[#This Row],[income]],0)</f>
        <v>0</v>
      </c>
      <c r="BJ280" s="2">
        <f ca="1">IF(Table1[[#This Row],[area]]="banglore",Table1[[#This Row],[income]],0)</f>
        <v>0</v>
      </c>
      <c r="BK280" s="2">
        <f ca="1">IF(Table1[[#This Row],[area]]="chennai",Table1[[#This Row],[income]],0)</f>
        <v>0</v>
      </c>
      <c r="BL280" s="2">
        <f ca="1">IF(Table1[[#This Row],[area]]="china",Table1[[#This Row],[income]],0)</f>
        <v>411864</v>
      </c>
      <c r="BM280" s="2">
        <f ca="1">IF(Table1[[#This Row],[area]]="eluru",Table1[[#This Row],[income]],0)</f>
        <v>0</v>
      </c>
      <c r="BN280" s="2">
        <f ca="1">IF(Table1[[#This Row],[area]]="hanuman junction",Table1[[#This Row],[income]],0)</f>
        <v>0</v>
      </c>
      <c r="BO280" s="2">
        <f ca="1">IF(Table1[[#This Row],[area]]="hyderabad",Table1[[#This Row],[income]],0)</f>
        <v>0</v>
      </c>
      <c r="BP280" s="2">
        <f ca="1">IF(Table1[[#This Row],[area]]="japan",Table1[[#This Row],[income]],0)</f>
        <v>0</v>
      </c>
      <c r="BQ280" s="2">
        <f ca="1">IF(Table1[[#This Row],[area]]="srikakulam",Table1[[#This Row],[income]],0)</f>
        <v>0</v>
      </c>
      <c r="BR280" s="2">
        <f ca="1">IF(Table1[[#This Row],[area]]="tirupathi",Table1[[#This Row],[income]],0)</f>
        <v>0</v>
      </c>
      <c r="BS280" s="2">
        <f ca="1">IF(Table1[[#This Row],[area]]="vijayawada",Table1[[#This Row],[income]],0)</f>
        <v>0</v>
      </c>
      <c r="BT280" s="8">
        <f ca="1">IF(Table1[[#This Row],[area]]="vizag",Table1[[#This Row],[income]],0)</f>
        <v>0</v>
      </c>
      <c r="BU280" s="2"/>
      <c r="BV280" s="7">
        <f ca="1">IF(Table1[[#This Row],[felid of work]]="teaching",Table1[[#This Row],[income]],0)</f>
        <v>0</v>
      </c>
      <c r="BW280" s="2">
        <f ca="1">IF(Table1[[#This Row],[felid of work]]="construction",Table1[[#This Row],[income]],0)</f>
        <v>0</v>
      </c>
      <c r="BX280" s="2">
        <f ca="1">IF(Table1[[#This Row],[felid of work]]="general work",Table1[[#This Row],[income]],0)</f>
        <v>0</v>
      </c>
      <c r="BY280" s="2">
        <f ca="1">IF(Table1[[#This Row],[felid of work]]="health",Table1[[#This Row],[income]],0)</f>
        <v>0</v>
      </c>
      <c r="BZ280" s="2">
        <f ca="1">IF(Table1[[#This Row],[felid of work]]="agriculture",Table1[[#This Row],[income]],0)</f>
        <v>411864</v>
      </c>
      <c r="CA280" s="8">
        <f ca="1">IF(Table1[[#This Row],[felid of work]]="it",Table1[[#This Row],[income]],0)</f>
        <v>0</v>
      </c>
      <c r="CB280" s="2"/>
      <c r="CC280" s="7">
        <f t="shared" ca="1" si="119"/>
        <v>1</v>
      </c>
      <c r="CD280" s="8"/>
      <c r="CE280" s="2"/>
      <c r="CF280" s="2">
        <f ca="1">IF(Table1[[#This Row],[net worth]]&gt;CG279,Table1[[#This Row],[age]],0)</f>
        <v>26</v>
      </c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</row>
    <row r="281" spans="4:98">
      <c r="D281">
        <f t="shared" ca="1" si="103"/>
        <v>2</v>
      </c>
      <c r="E281" t="str">
        <f t="shared" ca="1" si="104"/>
        <v>women</v>
      </c>
      <c r="F281">
        <f t="shared" ca="1" si="105"/>
        <v>28</v>
      </c>
      <c r="G281">
        <f t="shared" ca="1" si="106"/>
        <v>5</v>
      </c>
      <c r="H281" t="str">
        <f t="shared" ca="1" si="107"/>
        <v>general work</v>
      </c>
      <c r="I281">
        <f t="shared" ca="1" si="108"/>
        <v>2</v>
      </c>
      <c r="J281" t="str">
        <f t="shared" ca="1" si="109"/>
        <v>college</v>
      </c>
      <c r="K281">
        <f t="shared" ca="1" si="110"/>
        <v>3</v>
      </c>
      <c r="L281">
        <f t="shared" ca="1" si="111"/>
        <v>2</v>
      </c>
      <c r="M281">
        <f t="shared" ca="1" si="112"/>
        <v>962591</v>
      </c>
      <c r="N281">
        <f t="shared" ca="1" si="113"/>
        <v>5</v>
      </c>
      <c r="O281" t="str">
        <f t="shared" ca="1" si="114"/>
        <v>srikakulam</v>
      </c>
      <c r="P281">
        <f t="shared" ca="1" si="120"/>
        <v>4812955</v>
      </c>
      <c r="Q281">
        <f t="shared" ca="1" si="115"/>
        <v>2423670.1601858786</v>
      </c>
      <c r="R281">
        <f t="shared" ca="1" si="121"/>
        <v>989912.19454291649</v>
      </c>
      <c r="S281">
        <f t="shared" ca="1" si="116"/>
        <v>433583</v>
      </c>
      <c r="T281">
        <f t="shared" ca="1" si="122"/>
        <v>1478763.8966715832</v>
      </c>
      <c r="U281">
        <f t="shared" ca="1" si="123"/>
        <v>140973.75900496973</v>
      </c>
      <c r="V281">
        <f t="shared" ca="1" si="124"/>
        <v>5943840.9535478866</v>
      </c>
      <c r="W281">
        <f t="shared" ca="1" si="125"/>
        <v>3847165.3547287951</v>
      </c>
      <c r="X281">
        <f t="shared" ca="1" si="126"/>
        <v>2096675.5988190915</v>
      </c>
      <c r="Y281" s="2"/>
      <c r="Z281" s="7">
        <f ca="1">IF(Table1[[#This Row],[gender]]="men",1,0)</f>
        <v>0</v>
      </c>
      <c r="AA281" s="2">
        <f ca="1">IF(Table1[[#This Row],[gender]]="women",1,0)</f>
        <v>1</v>
      </c>
      <c r="AB281" s="2"/>
      <c r="AC281" s="2"/>
      <c r="AD281" s="8"/>
      <c r="AF281" s="7">
        <f ca="1">IF(Table1[[#This Row],[felid of work]]= "teaching",1,0)</f>
        <v>0</v>
      </c>
      <c r="AG281" s="2">
        <f ca="1">IF(Table1[[#This Row],[felid of work]]="agriculture",1,0)</f>
        <v>0</v>
      </c>
      <c r="AH281" s="12">
        <f ca="1">IF(Table1[[#This Row],[felid of work]]="general work",1,0)</f>
        <v>1</v>
      </c>
      <c r="AI281" s="12">
        <f ca="1">IF(Table1[[#This Row],[felid of work]]="construction",1,0)</f>
        <v>0</v>
      </c>
      <c r="AJ281" s="2">
        <f ca="1">IF(Table1[[#This Row],[felid of work]]="health",1,0)</f>
        <v>0</v>
      </c>
      <c r="AK281" s="2"/>
      <c r="AL281" s="2"/>
      <c r="AM281" s="2"/>
      <c r="AN281" s="2"/>
      <c r="AO281" s="2">
        <f ca="1">IF(Table1[[#This Row],[felid of work]]="it",1,0)</f>
        <v>0</v>
      </c>
      <c r="AP281" s="2"/>
      <c r="AQ281" s="2"/>
      <c r="AR281" s="2"/>
      <c r="AS281" s="2"/>
      <c r="AT281" s="2"/>
      <c r="AU281" s="2"/>
      <c r="AV281" s="8"/>
      <c r="AW281" s="2"/>
      <c r="AX281" s="21">
        <f t="shared" ca="1" si="117"/>
        <v>494956.09727145825</v>
      </c>
      <c r="AY281" s="2"/>
      <c r="AZ281" s="7">
        <f ca="1">IF(Table1[[#This Row],[value of the debts]]&gt;$BA$6,1,0)</f>
        <v>1</v>
      </c>
      <c r="BA281" s="2"/>
      <c r="BB281" s="2"/>
      <c r="BC281" s="8"/>
      <c r="BD281" s="24">
        <f ca="1">Table1[[#This Row],[mortage left]]/Table1[[#This Row],[value of house]]</f>
        <v>0.50357216308606223</v>
      </c>
      <c r="BE281" s="2">
        <f t="shared" ca="1" si="118"/>
        <v>0</v>
      </c>
      <c r="BF281" s="2"/>
      <c r="BG281" s="2"/>
      <c r="BH281" s="7">
        <f ca="1">IF(Table1[[#This Row],[area]]="america",Table1[[#This Row],[income]],0)</f>
        <v>0</v>
      </c>
      <c r="BI281" s="2">
        <f ca="1">IF(Table1[[#This Row],[area]]="anathapur",Table1[[#This Row],[income]],0)</f>
        <v>0</v>
      </c>
      <c r="BJ281" s="2">
        <f ca="1">IF(Table1[[#This Row],[area]]="banglore",Table1[[#This Row],[income]],0)</f>
        <v>0</v>
      </c>
      <c r="BK281" s="2">
        <f ca="1">IF(Table1[[#This Row],[area]]="chennai",Table1[[#This Row],[income]],0)</f>
        <v>0</v>
      </c>
      <c r="BL281" s="2">
        <f ca="1">IF(Table1[[#This Row],[area]]="china",Table1[[#This Row],[income]],0)</f>
        <v>0</v>
      </c>
      <c r="BM281" s="2">
        <f ca="1">IF(Table1[[#This Row],[area]]="eluru",Table1[[#This Row],[income]],0)</f>
        <v>0</v>
      </c>
      <c r="BN281" s="2">
        <f ca="1">IF(Table1[[#This Row],[area]]="hanuman junction",Table1[[#This Row],[income]],0)</f>
        <v>0</v>
      </c>
      <c r="BO281" s="2">
        <f ca="1">IF(Table1[[#This Row],[area]]="hyderabad",Table1[[#This Row],[income]],0)</f>
        <v>0</v>
      </c>
      <c r="BP281" s="2">
        <f ca="1">IF(Table1[[#This Row],[area]]="japan",Table1[[#This Row],[income]],0)</f>
        <v>0</v>
      </c>
      <c r="BQ281" s="2">
        <f ca="1">IF(Table1[[#This Row],[area]]="srikakulam",Table1[[#This Row],[income]],0)</f>
        <v>962591</v>
      </c>
      <c r="BR281" s="2">
        <f ca="1">IF(Table1[[#This Row],[area]]="tirupathi",Table1[[#This Row],[income]],0)</f>
        <v>0</v>
      </c>
      <c r="BS281" s="2">
        <f ca="1">IF(Table1[[#This Row],[area]]="vijayawada",Table1[[#This Row],[income]],0)</f>
        <v>0</v>
      </c>
      <c r="BT281" s="8">
        <f ca="1">IF(Table1[[#This Row],[area]]="vizag",Table1[[#This Row],[income]],0)</f>
        <v>0</v>
      </c>
      <c r="BU281" s="2"/>
      <c r="BV281" s="7">
        <f ca="1">IF(Table1[[#This Row],[felid of work]]="teaching",Table1[[#This Row],[income]],0)</f>
        <v>0</v>
      </c>
      <c r="BW281" s="2">
        <f ca="1">IF(Table1[[#This Row],[felid of work]]="construction",Table1[[#This Row],[income]],0)</f>
        <v>0</v>
      </c>
      <c r="BX281" s="2">
        <f ca="1">IF(Table1[[#This Row],[felid of work]]="general work",Table1[[#This Row],[income]],0)</f>
        <v>962591</v>
      </c>
      <c r="BY281" s="2">
        <f ca="1">IF(Table1[[#This Row],[felid of work]]="health",Table1[[#This Row],[income]],0)</f>
        <v>0</v>
      </c>
      <c r="BZ281" s="2">
        <f ca="1">IF(Table1[[#This Row],[felid of work]]="agriculture",Table1[[#This Row],[income]],0)</f>
        <v>0</v>
      </c>
      <c r="CA281" s="8">
        <f ca="1">IF(Table1[[#This Row],[felid of work]]="it",Table1[[#This Row],[income]],0)</f>
        <v>0</v>
      </c>
      <c r="CB281" s="2"/>
      <c r="CC281" s="7">
        <f t="shared" ca="1" si="119"/>
        <v>1</v>
      </c>
      <c r="CD281" s="8"/>
      <c r="CE281" s="2"/>
      <c r="CF281" s="2">
        <f ca="1">IF(Table1[[#This Row],[net worth]]&gt;CG280,Table1[[#This Row],[age]],0)</f>
        <v>28</v>
      </c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</row>
    <row r="282" spans="4:98">
      <c r="D282">
        <f t="shared" ca="1" si="103"/>
        <v>2</v>
      </c>
      <c r="E282" t="str">
        <f t="shared" ca="1" si="104"/>
        <v>women</v>
      </c>
      <c r="F282">
        <f t="shared" ca="1" si="105"/>
        <v>35</v>
      </c>
      <c r="G282">
        <f t="shared" ca="1" si="106"/>
        <v>6</v>
      </c>
      <c r="H282" t="str">
        <f t="shared" ca="1" si="107"/>
        <v>agriculture</v>
      </c>
      <c r="I282">
        <f t="shared" ca="1" si="108"/>
        <v>4</v>
      </c>
      <c r="J282" t="str">
        <f t="shared" ca="1" si="109"/>
        <v>techincal</v>
      </c>
      <c r="K282">
        <f t="shared" ca="1" si="110"/>
        <v>2</v>
      </c>
      <c r="L282">
        <f t="shared" ca="1" si="111"/>
        <v>2</v>
      </c>
      <c r="M282">
        <f t="shared" ca="1" si="112"/>
        <v>620874</v>
      </c>
      <c r="N282">
        <f t="shared" ca="1" si="113"/>
        <v>14</v>
      </c>
      <c r="O282" t="str">
        <f t="shared" ca="1" si="114"/>
        <v>china</v>
      </c>
      <c r="P282">
        <f t="shared" ca="1" si="120"/>
        <v>3104370</v>
      </c>
      <c r="Q282">
        <f t="shared" ca="1" si="115"/>
        <v>2581440.8173269485</v>
      </c>
      <c r="R282">
        <f t="shared" ca="1" si="121"/>
        <v>344044.60625805898</v>
      </c>
      <c r="S282">
        <f t="shared" ca="1" si="116"/>
        <v>144981</v>
      </c>
      <c r="T282">
        <f t="shared" ca="1" si="122"/>
        <v>682506.14464279276</v>
      </c>
      <c r="U282">
        <f t="shared" ca="1" si="123"/>
        <v>375394.51405792328</v>
      </c>
      <c r="V282">
        <f t="shared" ca="1" si="124"/>
        <v>3823809.120315982</v>
      </c>
      <c r="W282">
        <f t="shared" ca="1" si="125"/>
        <v>3070466.4235850074</v>
      </c>
      <c r="X282">
        <f t="shared" ca="1" si="126"/>
        <v>753342.6967309746</v>
      </c>
      <c r="Y282" s="2"/>
      <c r="Z282" s="7">
        <f ca="1">IF(Table1[[#This Row],[gender]]="men",1,0)</f>
        <v>0</v>
      </c>
      <c r="AA282" s="2">
        <f ca="1">IF(Table1[[#This Row],[gender]]="women",1,0)</f>
        <v>1</v>
      </c>
      <c r="AB282" s="2"/>
      <c r="AC282" s="2"/>
      <c r="AD282" s="8"/>
      <c r="AF282" s="7">
        <f ca="1">IF(Table1[[#This Row],[felid of work]]= "teaching",1,0)</f>
        <v>0</v>
      </c>
      <c r="AG282" s="2">
        <f ca="1">IF(Table1[[#This Row],[felid of work]]="agriculture",1,0)</f>
        <v>1</v>
      </c>
      <c r="AH282" s="12">
        <f ca="1">IF(Table1[[#This Row],[felid of work]]="general work",1,0)</f>
        <v>0</v>
      </c>
      <c r="AI282" s="12">
        <f ca="1">IF(Table1[[#This Row],[felid of work]]="construction",1,0)</f>
        <v>0</v>
      </c>
      <c r="AJ282" s="2">
        <f ca="1">IF(Table1[[#This Row],[felid of work]]="health",1,0)</f>
        <v>0</v>
      </c>
      <c r="AK282" s="2"/>
      <c r="AL282" s="2"/>
      <c r="AM282" s="2"/>
      <c r="AN282" s="2"/>
      <c r="AO282" s="2">
        <f ca="1">IF(Table1[[#This Row],[felid of work]]="it",1,0)</f>
        <v>0</v>
      </c>
      <c r="AP282" s="2"/>
      <c r="AQ282" s="2"/>
      <c r="AR282" s="2"/>
      <c r="AS282" s="2"/>
      <c r="AT282" s="2"/>
      <c r="AU282" s="2"/>
      <c r="AV282" s="8"/>
      <c r="AW282" s="2"/>
      <c r="AX282" s="21">
        <f t="shared" ca="1" si="117"/>
        <v>172022.30312902949</v>
      </c>
      <c r="AY282" s="2"/>
      <c r="AZ282" s="7">
        <f ca="1">IF(Table1[[#This Row],[value of the debts]]&gt;$BA$6,1,0)</f>
        <v>1</v>
      </c>
      <c r="BA282" s="2"/>
      <c r="BB282" s="2"/>
      <c r="BC282" s="8"/>
      <c r="BD282" s="24">
        <f ca="1">Table1[[#This Row],[mortage left]]/Table1[[#This Row],[value of house]]</f>
        <v>0.83155062615826991</v>
      </c>
      <c r="BE282" s="2">
        <f t="shared" ca="1" si="118"/>
        <v>0</v>
      </c>
      <c r="BF282" s="2"/>
      <c r="BG282" s="2"/>
      <c r="BH282" s="7">
        <f ca="1">IF(Table1[[#This Row],[area]]="america",Table1[[#This Row],[income]],0)</f>
        <v>0</v>
      </c>
      <c r="BI282" s="2">
        <f ca="1">IF(Table1[[#This Row],[area]]="anathapur",Table1[[#This Row],[income]],0)</f>
        <v>0</v>
      </c>
      <c r="BJ282" s="2">
        <f ca="1">IF(Table1[[#This Row],[area]]="banglore",Table1[[#This Row],[income]],0)</f>
        <v>0</v>
      </c>
      <c r="BK282" s="2">
        <f ca="1">IF(Table1[[#This Row],[area]]="chennai",Table1[[#This Row],[income]],0)</f>
        <v>0</v>
      </c>
      <c r="BL282" s="2">
        <f ca="1">IF(Table1[[#This Row],[area]]="china",Table1[[#This Row],[income]],0)</f>
        <v>620874</v>
      </c>
      <c r="BM282" s="2">
        <f ca="1">IF(Table1[[#This Row],[area]]="eluru",Table1[[#This Row],[income]],0)</f>
        <v>0</v>
      </c>
      <c r="BN282" s="2">
        <f ca="1">IF(Table1[[#This Row],[area]]="hanuman junction",Table1[[#This Row],[income]],0)</f>
        <v>0</v>
      </c>
      <c r="BO282" s="2">
        <f ca="1">IF(Table1[[#This Row],[area]]="hyderabad",Table1[[#This Row],[income]],0)</f>
        <v>0</v>
      </c>
      <c r="BP282" s="2">
        <f ca="1">IF(Table1[[#This Row],[area]]="japan",Table1[[#This Row],[income]],0)</f>
        <v>0</v>
      </c>
      <c r="BQ282" s="2">
        <f ca="1">IF(Table1[[#This Row],[area]]="srikakulam",Table1[[#This Row],[income]],0)</f>
        <v>0</v>
      </c>
      <c r="BR282" s="2">
        <f ca="1">IF(Table1[[#This Row],[area]]="tirupathi",Table1[[#This Row],[income]],0)</f>
        <v>0</v>
      </c>
      <c r="BS282" s="2">
        <f ca="1">IF(Table1[[#This Row],[area]]="vijayawada",Table1[[#This Row],[income]],0)</f>
        <v>0</v>
      </c>
      <c r="BT282" s="8">
        <f ca="1">IF(Table1[[#This Row],[area]]="vizag",Table1[[#This Row],[income]],0)</f>
        <v>0</v>
      </c>
      <c r="BU282" s="2"/>
      <c r="BV282" s="7">
        <f ca="1">IF(Table1[[#This Row],[felid of work]]="teaching",Table1[[#This Row],[income]],0)</f>
        <v>0</v>
      </c>
      <c r="BW282" s="2">
        <f ca="1">IF(Table1[[#This Row],[felid of work]]="construction",Table1[[#This Row],[income]],0)</f>
        <v>0</v>
      </c>
      <c r="BX282" s="2">
        <f ca="1">IF(Table1[[#This Row],[felid of work]]="general work",Table1[[#This Row],[income]],0)</f>
        <v>0</v>
      </c>
      <c r="BY282" s="2">
        <f ca="1">IF(Table1[[#This Row],[felid of work]]="health",Table1[[#This Row],[income]],0)</f>
        <v>0</v>
      </c>
      <c r="BZ282" s="2">
        <f ca="1">IF(Table1[[#This Row],[felid of work]]="agriculture",Table1[[#This Row],[income]],0)</f>
        <v>620874</v>
      </c>
      <c r="CA282" s="8">
        <f ca="1">IF(Table1[[#This Row],[felid of work]]="it",Table1[[#This Row],[income]],0)</f>
        <v>0</v>
      </c>
      <c r="CB282" s="2"/>
      <c r="CC282" s="7">
        <f t="shared" ca="1" si="119"/>
        <v>1</v>
      </c>
      <c r="CD282" s="8"/>
      <c r="CE282" s="2"/>
      <c r="CF282" s="2">
        <f ca="1">IF(Table1[[#This Row],[net worth]]&gt;CG281,Table1[[#This Row],[age]],0)</f>
        <v>35</v>
      </c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</row>
    <row r="283" spans="4:98">
      <c r="D283">
        <f t="shared" ca="1" si="103"/>
        <v>2</v>
      </c>
      <c r="E283" t="str">
        <f t="shared" ca="1" si="104"/>
        <v>women</v>
      </c>
      <c r="F283">
        <f t="shared" ca="1" si="105"/>
        <v>26</v>
      </c>
      <c r="G283">
        <f t="shared" ca="1" si="106"/>
        <v>3</v>
      </c>
      <c r="H283" t="str">
        <f t="shared" ca="1" si="107"/>
        <v>teaching</v>
      </c>
      <c r="I283">
        <f t="shared" ca="1" si="108"/>
        <v>5</v>
      </c>
      <c r="J283" t="str">
        <f t="shared" ca="1" si="109"/>
        <v>other</v>
      </c>
      <c r="K283">
        <f t="shared" ca="1" si="110"/>
        <v>4</v>
      </c>
      <c r="L283">
        <f t="shared" ca="1" si="111"/>
        <v>1</v>
      </c>
      <c r="M283">
        <f t="shared" ca="1" si="112"/>
        <v>358045</v>
      </c>
      <c r="N283">
        <f t="shared" ca="1" si="113"/>
        <v>3</v>
      </c>
      <c r="O283" t="str">
        <f t="shared" ca="1" si="114"/>
        <v>hanuman junction</v>
      </c>
      <c r="P283">
        <f t="shared" ca="1" si="120"/>
        <v>1432180</v>
      </c>
      <c r="Q283">
        <f t="shared" ca="1" si="115"/>
        <v>240727.59634932521</v>
      </c>
      <c r="R283">
        <f t="shared" ca="1" si="121"/>
        <v>262085.00027383331</v>
      </c>
      <c r="S283">
        <f t="shared" ca="1" si="116"/>
        <v>227713</v>
      </c>
      <c r="T283">
        <f t="shared" ca="1" si="122"/>
        <v>262890.63080631144</v>
      </c>
      <c r="U283">
        <f t="shared" ca="1" si="123"/>
        <v>322206.76480776013</v>
      </c>
      <c r="V283">
        <f t="shared" ca="1" si="124"/>
        <v>2016471.7650815933</v>
      </c>
      <c r="W283">
        <f t="shared" ca="1" si="125"/>
        <v>730525.59662315855</v>
      </c>
      <c r="X283">
        <f t="shared" ca="1" si="126"/>
        <v>1285946.1684584348</v>
      </c>
      <c r="Y283" s="2"/>
      <c r="Z283" s="7">
        <f ca="1">IF(Table1[[#This Row],[gender]]="men",1,0)</f>
        <v>0</v>
      </c>
      <c r="AA283" s="2">
        <f ca="1">IF(Table1[[#This Row],[gender]]="women",1,0)</f>
        <v>1</v>
      </c>
      <c r="AB283" s="2"/>
      <c r="AC283" s="2"/>
      <c r="AD283" s="8"/>
      <c r="AF283" s="7">
        <f ca="1">IF(Table1[[#This Row],[felid of work]]= "teaching",1,0)</f>
        <v>1</v>
      </c>
      <c r="AG283" s="2">
        <f ca="1">IF(Table1[[#This Row],[felid of work]]="agriculture",1,0)</f>
        <v>0</v>
      </c>
      <c r="AH283" s="12">
        <f ca="1">IF(Table1[[#This Row],[felid of work]]="general work",1,0)</f>
        <v>0</v>
      </c>
      <c r="AI283" s="12">
        <f ca="1">IF(Table1[[#This Row],[felid of work]]="construction",1,0)</f>
        <v>0</v>
      </c>
      <c r="AJ283" s="2">
        <f ca="1">IF(Table1[[#This Row],[felid of work]]="health",1,0)</f>
        <v>0</v>
      </c>
      <c r="AK283" s="2"/>
      <c r="AL283" s="2"/>
      <c r="AM283" s="2"/>
      <c r="AN283" s="2"/>
      <c r="AO283" s="2">
        <f ca="1">IF(Table1[[#This Row],[felid of work]]="it",1,0)</f>
        <v>0</v>
      </c>
      <c r="AP283" s="2"/>
      <c r="AQ283" s="2"/>
      <c r="AR283" s="2"/>
      <c r="AS283" s="2"/>
      <c r="AT283" s="2"/>
      <c r="AU283" s="2"/>
      <c r="AV283" s="8"/>
      <c r="AW283" s="2"/>
      <c r="AX283" s="21">
        <f t="shared" ca="1" si="117"/>
        <v>262085.00027383331</v>
      </c>
      <c r="AY283" s="2"/>
      <c r="AZ283" s="7">
        <f ca="1">IF(Table1[[#This Row],[value of the debts]]&gt;$BA$6,1,0)</f>
        <v>1</v>
      </c>
      <c r="BA283" s="2"/>
      <c r="BB283" s="2"/>
      <c r="BC283" s="8"/>
      <c r="BD283" s="24">
        <f ca="1">Table1[[#This Row],[mortage left]]/Table1[[#This Row],[value of house]]</f>
        <v>0.16808473540289992</v>
      </c>
      <c r="BE283" s="2">
        <f t="shared" ca="1" si="118"/>
        <v>1</v>
      </c>
      <c r="BF283" s="2"/>
      <c r="BG283" s="2"/>
      <c r="BH283" s="7">
        <f ca="1">IF(Table1[[#This Row],[area]]="america",Table1[[#This Row],[income]],0)</f>
        <v>0</v>
      </c>
      <c r="BI283" s="2">
        <f ca="1">IF(Table1[[#This Row],[area]]="anathapur",Table1[[#This Row],[income]],0)</f>
        <v>0</v>
      </c>
      <c r="BJ283" s="2">
        <f ca="1">IF(Table1[[#This Row],[area]]="banglore",Table1[[#This Row],[income]],0)</f>
        <v>0</v>
      </c>
      <c r="BK283" s="2">
        <f ca="1">IF(Table1[[#This Row],[area]]="chennai",Table1[[#This Row],[income]],0)</f>
        <v>0</v>
      </c>
      <c r="BL283" s="2">
        <f ca="1">IF(Table1[[#This Row],[area]]="china",Table1[[#This Row],[income]],0)</f>
        <v>0</v>
      </c>
      <c r="BM283" s="2">
        <f ca="1">IF(Table1[[#This Row],[area]]="eluru",Table1[[#This Row],[income]],0)</f>
        <v>0</v>
      </c>
      <c r="BN283" s="2">
        <f ca="1">IF(Table1[[#This Row],[area]]="hanuman junction",Table1[[#This Row],[income]],0)</f>
        <v>358045</v>
      </c>
      <c r="BO283" s="2">
        <f ca="1">IF(Table1[[#This Row],[area]]="hyderabad",Table1[[#This Row],[income]],0)</f>
        <v>0</v>
      </c>
      <c r="BP283" s="2">
        <f ca="1">IF(Table1[[#This Row],[area]]="japan",Table1[[#This Row],[income]],0)</f>
        <v>0</v>
      </c>
      <c r="BQ283" s="2">
        <f ca="1">IF(Table1[[#This Row],[area]]="srikakulam",Table1[[#This Row],[income]],0)</f>
        <v>0</v>
      </c>
      <c r="BR283" s="2">
        <f ca="1">IF(Table1[[#This Row],[area]]="tirupathi",Table1[[#This Row],[income]],0)</f>
        <v>0</v>
      </c>
      <c r="BS283" s="2">
        <f ca="1">IF(Table1[[#This Row],[area]]="vijayawada",Table1[[#This Row],[income]],0)</f>
        <v>0</v>
      </c>
      <c r="BT283" s="8">
        <f ca="1">IF(Table1[[#This Row],[area]]="vizag",Table1[[#This Row],[income]],0)</f>
        <v>0</v>
      </c>
      <c r="BU283" s="2"/>
      <c r="BV283" s="7">
        <f ca="1">IF(Table1[[#This Row],[felid of work]]="teaching",Table1[[#This Row],[income]],0)</f>
        <v>358045</v>
      </c>
      <c r="BW283" s="2">
        <f ca="1">IF(Table1[[#This Row],[felid of work]]="construction",Table1[[#This Row],[income]],0)</f>
        <v>0</v>
      </c>
      <c r="BX283" s="2">
        <f ca="1">IF(Table1[[#This Row],[felid of work]]="general work",Table1[[#This Row],[income]],0)</f>
        <v>0</v>
      </c>
      <c r="BY283" s="2">
        <f ca="1">IF(Table1[[#This Row],[felid of work]]="health",Table1[[#This Row],[income]],0)</f>
        <v>0</v>
      </c>
      <c r="BZ283" s="2">
        <f ca="1">IF(Table1[[#This Row],[felid of work]]="agriculture",Table1[[#This Row],[income]],0)</f>
        <v>0</v>
      </c>
      <c r="CA283" s="8">
        <f ca="1">IF(Table1[[#This Row],[felid of work]]="it",Table1[[#This Row],[income]],0)</f>
        <v>0</v>
      </c>
      <c r="CB283" s="2"/>
      <c r="CC283" s="7">
        <f t="shared" ca="1" si="119"/>
        <v>1</v>
      </c>
      <c r="CD283" s="8"/>
      <c r="CE283" s="2"/>
      <c r="CF283" s="2">
        <f ca="1">IF(Table1[[#This Row],[net worth]]&gt;CG282,Table1[[#This Row],[age]],0)</f>
        <v>26</v>
      </c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</row>
    <row r="284" spans="4:98">
      <c r="D284">
        <f t="shared" ca="1" si="103"/>
        <v>1</v>
      </c>
      <c r="E284" t="str">
        <f t="shared" ca="1" si="104"/>
        <v>men</v>
      </c>
      <c r="F284">
        <f t="shared" ca="1" si="105"/>
        <v>33</v>
      </c>
      <c r="G284">
        <f t="shared" ca="1" si="106"/>
        <v>1</v>
      </c>
      <c r="H284" t="str">
        <f t="shared" ca="1" si="107"/>
        <v>health</v>
      </c>
      <c r="I284">
        <f t="shared" ca="1" si="108"/>
        <v>1</v>
      </c>
      <c r="J284" t="str">
        <f t="shared" ca="1" si="109"/>
        <v>highschool</v>
      </c>
      <c r="K284">
        <f t="shared" ca="1" si="110"/>
        <v>2</v>
      </c>
      <c r="L284">
        <f t="shared" ca="1" si="111"/>
        <v>2</v>
      </c>
      <c r="M284">
        <f t="shared" ca="1" si="112"/>
        <v>862194</v>
      </c>
      <c r="N284">
        <f t="shared" ca="1" si="113"/>
        <v>10</v>
      </c>
      <c r="O284" t="str">
        <f t="shared" ca="1" si="114"/>
        <v>hyderabad</v>
      </c>
      <c r="P284">
        <f t="shared" ca="1" si="120"/>
        <v>2586582</v>
      </c>
      <c r="Q284">
        <f t="shared" ca="1" si="115"/>
        <v>2292373.0394845544</v>
      </c>
      <c r="R284">
        <f t="shared" ca="1" si="121"/>
        <v>1716567.8055668077</v>
      </c>
      <c r="S284">
        <f t="shared" ca="1" si="116"/>
        <v>1337958</v>
      </c>
      <c r="T284">
        <f t="shared" ca="1" si="122"/>
        <v>1721232.348828522</v>
      </c>
      <c r="U284">
        <f t="shared" ca="1" si="123"/>
        <v>216733.1181302254</v>
      </c>
      <c r="V284">
        <f t="shared" ca="1" si="124"/>
        <v>4519882.9236970339</v>
      </c>
      <c r="W284">
        <f t="shared" ca="1" si="125"/>
        <v>5346898.8450513622</v>
      </c>
      <c r="X284">
        <f t="shared" ca="1" si="126"/>
        <v>-827015.92135432828</v>
      </c>
      <c r="Y284" s="2"/>
      <c r="Z284" s="7">
        <f ca="1">IF(Table1[[#This Row],[gender]]="men",1,0)</f>
        <v>1</v>
      </c>
      <c r="AA284" s="2">
        <f ca="1">IF(Table1[[#This Row],[gender]]="women",1,0)</f>
        <v>0</v>
      </c>
      <c r="AB284" s="2"/>
      <c r="AC284" s="2"/>
      <c r="AD284" s="8"/>
      <c r="AF284" s="7">
        <f ca="1">IF(Table1[[#This Row],[felid of work]]= "teaching",1,0)</f>
        <v>0</v>
      </c>
      <c r="AG284" s="2">
        <f ca="1">IF(Table1[[#This Row],[felid of work]]="agriculture",1,0)</f>
        <v>0</v>
      </c>
      <c r="AH284" s="12">
        <f ca="1">IF(Table1[[#This Row],[felid of work]]="general work",1,0)</f>
        <v>0</v>
      </c>
      <c r="AI284" s="12">
        <f ca="1">IF(Table1[[#This Row],[felid of work]]="construction",1,0)</f>
        <v>0</v>
      </c>
      <c r="AJ284" s="2">
        <f ca="1">IF(Table1[[#This Row],[felid of work]]="health",1,0)</f>
        <v>1</v>
      </c>
      <c r="AK284" s="2"/>
      <c r="AL284" s="2"/>
      <c r="AM284" s="2"/>
      <c r="AN284" s="2"/>
      <c r="AO284" s="2">
        <f ca="1">IF(Table1[[#This Row],[felid of work]]="it",1,0)</f>
        <v>0</v>
      </c>
      <c r="AP284" s="2"/>
      <c r="AQ284" s="2"/>
      <c r="AR284" s="2"/>
      <c r="AS284" s="2"/>
      <c r="AT284" s="2"/>
      <c r="AU284" s="2"/>
      <c r="AV284" s="8"/>
      <c r="AW284" s="2"/>
      <c r="AX284" s="21">
        <f t="shared" ca="1" si="117"/>
        <v>858283.90278340387</v>
      </c>
      <c r="AY284" s="2"/>
      <c r="AZ284" s="7">
        <f ca="1">IF(Table1[[#This Row],[value of the debts]]&gt;$BA$6,1,0)</f>
        <v>1</v>
      </c>
      <c r="BA284" s="2"/>
      <c r="BB284" s="2"/>
      <c r="BC284" s="8"/>
      <c r="BD284" s="24">
        <f ca="1">Table1[[#This Row],[mortage left]]/Table1[[#This Row],[value of house]]</f>
        <v>0.88625569940738569</v>
      </c>
      <c r="BE284" s="2">
        <f t="shared" ca="1" si="118"/>
        <v>0</v>
      </c>
      <c r="BF284" s="2"/>
      <c r="BG284" s="2"/>
      <c r="BH284" s="7">
        <f ca="1">IF(Table1[[#This Row],[area]]="america",Table1[[#This Row],[income]],0)</f>
        <v>0</v>
      </c>
      <c r="BI284" s="2">
        <f ca="1">IF(Table1[[#This Row],[area]]="anathapur",Table1[[#This Row],[income]],0)</f>
        <v>0</v>
      </c>
      <c r="BJ284" s="2">
        <f ca="1">IF(Table1[[#This Row],[area]]="banglore",Table1[[#This Row],[income]],0)</f>
        <v>0</v>
      </c>
      <c r="BK284" s="2">
        <f ca="1">IF(Table1[[#This Row],[area]]="chennai",Table1[[#This Row],[income]],0)</f>
        <v>0</v>
      </c>
      <c r="BL284" s="2">
        <f ca="1">IF(Table1[[#This Row],[area]]="china",Table1[[#This Row],[income]],0)</f>
        <v>0</v>
      </c>
      <c r="BM284" s="2">
        <f ca="1">IF(Table1[[#This Row],[area]]="eluru",Table1[[#This Row],[income]],0)</f>
        <v>0</v>
      </c>
      <c r="BN284" s="2">
        <f ca="1">IF(Table1[[#This Row],[area]]="hanuman junction",Table1[[#This Row],[income]],0)</f>
        <v>0</v>
      </c>
      <c r="BO284" s="2">
        <f ca="1">IF(Table1[[#This Row],[area]]="hyderabad",Table1[[#This Row],[income]],0)</f>
        <v>862194</v>
      </c>
      <c r="BP284" s="2">
        <f ca="1">IF(Table1[[#This Row],[area]]="japan",Table1[[#This Row],[income]],0)</f>
        <v>0</v>
      </c>
      <c r="BQ284" s="2">
        <f ca="1">IF(Table1[[#This Row],[area]]="srikakulam",Table1[[#This Row],[income]],0)</f>
        <v>0</v>
      </c>
      <c r="BR284" s="2">
        <f ca="1">IF(Table1[[#This Row],[area]]="tirupathi",Table1[[#This Row],[income]],0)</f>
        <v>0</v>
      </c>
      <c r="BS284" s="2">
        <f ca="1">IF(Table1[[#This Row],[area]]="vijayawada",Table1[[#This Row],[income]],0)</f>
        <v>0</v>
      </c>
      <c r="BT284" s="8">
        <f ca="1">IF(Table1[[#This Row],[area]]="vizag",Table1[[#This Row],[income]],0)</f>
        <v>0</v>
      </c>
      <c r="BU284" s="2"/>
      <c r="BV284" s="7">
        <f ca="1">IF(Table1[[#This Row],[felid of work]]="teaching",Table1[[#This Row],[income]],0)</f>
        <v>0</v>
      </c>
      <c r="BW284" s="2">
        <f ca="1">IF(Table1[[#This Row],[felid of work]]="construction",Table1[[#This Row],[income]],0)</f>
        <v>0</v>
      </c>
      <c r="BX284" s="2">
        <f ca="1">IF(Table1[[#This Row],[felid of work]]="general work",Table1[[#This Row],[income]],0)</f>
        <v>0</v>
      </c>
      <c r="BY284" s="2">
        <f ca="1">IF(Table1[[#This Row],[felid of work]]="health",Table1[[#This Row],[income]],0)</f>
        <v>862194</v>
      </c>
      <c r="BZ284" s="2">
        <f ca="1">IF(Table1[[#This Row],[felid of work]]="agriculture",Table1[[#This Row],[income]],0)</f>
        <v>0</v>
      </c>
      <c r="CA284" s="8">
        <f ca="1">IF(Table1[[#This Row],[felid of work]]="it",Table1[[#This Row],[income]],0)</f>
        <v>0</v>
      </c>
      <c r="CB284" s="2"/>
      <c r="CC284" s="7">
        <f t="shared" ca="1" si="119"/>
        <v>1</v>
      </c>
      <c r="CD284" s="8"/>
      <c r="CE284" s="2"/>
      <c r="CF284" s="2">
        <f ca="1">IF(Table1[[#This Row],[net worth]]&gt;CG283,Table1[[#This Row],[age]],0)</f>
        <v>0</v>
      </c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</row>
    <row r="285" spans="4:98">
      <c r="D285">
        <f t="shared" ca="1" si="103"/>
        <v>1</v>
      </c>
      <c r="E285" t="str">
        <f t="shared" ca="1" si="104"/>
        <v>men</v>
      </c>
      <c r="F285">
        <f t="shared" ca="1" si="105"/>
        <v>30</v>
      </c>
      <c r="G285">
        <f t="shared" ca="1" si="106"/>
        <v>5</v>
      </c>
      <c r="H285" t="str">
        <f t="shared" ca="1" si="107"/>
        <v>general work</v>
      </c>
      <c r="I285">
        <f t="shared" ca="1" si="108"/>
        <v>5</v>
      </c>
      <c r="J285" t="str">
        <f t="shared" ca="1" si="109"/>
        <v>other</v>
      </c>
      <c r="K285">
        <f t="shared" ca="1" si="110"/>
        <v>1</v>
      </c>
      <c r="L285">
        <f t="shared" ca="1" si="111"/>
        <v>1</v>
      </c>
      <c r="M285">
        <f t="shared" ca="1" si="112"/>
        <v>955683</v>
      </c>
      <c r="N285">
        <f t="shared" ca="1" si="113"/>
        <v>14</v>
      </c>
      <c r="O285" t="str">
        <f t="shared" ca="1" si="114"/>
        <v>china</v>
      </c>
      <c r="P285">
        <f t="shared" ca="1" si="120"/>
        <v>3822732</v>
      </c>
      <c r="Q285">
        <f t="shared" ca="1" si="115"/>
        <v>2417008.8381488337</v>
      </c>
      <c r="R285">
        <f t="shared" ca="1" si="121"/>
        <v>470036.65310090239</v>
      </c>
      <c r="S285">
        <f t="shared" ca="1" si="116"/>
        <v>137530</v>
      </c>
      <c r="T285">
        <f t="shared" ca="1" si="122"/>
        <v>1545058.2681457424</v>
      </c>
      <c r="U285">
        <f t="shared" ca="1" si="123"/>
        <v>1268710.043366137</v>
      </c>
      <c r="V285">
        <f t="shared" ca="1" si="124"/>
        <v>5561478.6964670392</v>
      </c>
      <c r="W285">
        <f t="shared" ca="1" si="125"/>
        <v>3024575.4912497359</v>
      </c>
      <c r="X285">
        <f t="shared" ca="1" si="126"/>
        <v>2536903.2052173032</v>
      </c>
      <c r="Y285" s="2"/>
      <c r="Z285" s="7">
        <f ca="1">IF(Table1[[#This Row],[gender]]="men",1,0)</f>
        <v>1</v>
      </c>
      <c r="AA285" s="2">
        <f ca="1">IF(Table1[[#This Row],[gender]]="women",1,0)</f>
        <v>0</v>
      </c>
      <c r="AB285" s="2"/>
      <c r="AC285" s="2"/>
      <c r="AD285" s="8"/>
      <c r="AF285" s="7">
        <f ca="1">IF(Table1[[#This Row],[felid of work]]= "teaching",1,0)</f>
        <v>0</v>
      </c>
      <c r="AG285" s="2">
        <f ca="1">IF(Table1[[#This Row],[felid of work]]="agriculture",1,0)</f>
        <v>0</v>
      </c>
      <c r="AH285" s="12">
        <f ca="1">IF(Table1[[#This Row],[felid of work]]="general work",1,0)</f>
        <v>1</v>
      </c>
      <c r="AI285" s="12">
        <f ca="1">IF(Table1[[#This Row],[felid of work]]="construction",1,0)</f>
        <v>0</v>
      </c>
      <c r="AJ285" s="2">
        <f ca="1">IF(Table1[[#This Row],[felid of work]]="health",1,0)</f>
        <v>0</v>
      </c>
      <c r="AK285" s="2"/>
      <c r="AL285" s="2"/>
      <c r="AM285" s="2"/>
      <c r="AN285" s="2"/>
      <c r="AO285" s="2">
        <f ca="1">IF(Table1[[#This Row],[felid of work]]="it",1,0)</f>
        <v>0</v>
      </c>
      <c r="AP285" s="2"/>
      <c r="AQ285" s="2"/>
      <c r="AR285" s="2"/>
      <c r="AS285" s="2"/>
      <c r="AT285" s="2"/>
      <c r="AU285" s="2"/>
      <c r="AV285" s="8"/>
      <c r="AW285" s="2"/>
      <c r="AX285" s="21">
        <f t="shared" ca="1" si="117"/>
        <v>470036.65310090239</v>
      </c>
      <c r="AY285" s="2"/>
      <c r="AZ285" s="7">
        <f ca="1">IF(Table1[[#This Row],[value of the debts]]&gt;$BA$6,1,0)</f>
        <v>1</v>
      </c>
      <c r="BA285" s="2"/>
      <c r="BB285" s="2"/>
      <c r="BC285" s="8"/>
      <c r="BD285" s="24">
        <f ca="1">Table1[[#This Row],[mortage left]]/Table1[[#This Row],[value of house]]</f>
        <v>0.63227263594435434</v>
      </c>
      <c r="BE285" s="2">
        <f t="shared" ca="1" si="118"/>
        <v>0</v>
      </c>
      <c r="BF285" s="2"/>
      <c r="BG285" s="2"/>
      <c r="BH285" s="7">
        <f ca="1">IF(Table1[[#This Row],[area]]="america",Table1[[#This Row],[income]],0)</f>
        <v>0</v>
      </c>
      <c r="BI285" s="2">
        <f ca="1">IF(Table1[[#This Row],[area]]="anathapur",Table1[[#This Row],[income]],0)</f>
        <v>0</v>
      </c>
      <c r="BJ285" s="2">
        <f ca="1">IF(Table1[[#This Row],[area]]="banglore",Table1[[#This Row],[income]],0)</f>
        <v>0</v>
      </c>
      <c r="BK285" s="2">
        <f ca="1">IF(Table1[[#This Row],[area]]="chennai",Table1[[#This Row],[income]],0)</f>
        <v>0</v>
      </c>
      <c r="BL285" s="2">
        <f ca="1">IF(Table1[[#This Row],[area]]="china",Table1[[#This Row],[income]],0)</f>
        <v>955683</v>
      </c>
      <c r="BM285" s="2">
        <f ca="1">IF(Table1[[#This Row],[area]]="eluru",Table1[[#This Row],[income]],0)</f>
        <v>0</v>
      </c>
      <c r="BN285" s="2">
        <f ca="1">IF(Table1[[#This Row],[area]]="hanuman junction",Table1[[#This Row],[income]],0)</f>
        <v>0</v>
      </c>
      <c r="BO285" s="2">
        <f ca="1">IF(Table1[[#This Row],[area]]="hyderabad",Table1[[#This Row],[income]],0)</f>
        <v>0</v>
      </c>
      <c r="BP285" s="2">
        <f ca="1">IF(Table1[[#This Row],[area]]="japan",Table1[[#This Row],[income]],0)</f>
        <v>0</v>
      </c>
      <c r="BQ285" s="2">
        <f ca="1">IF(Table1[[#This Row],[area]]="srikakulam",Table1[[#This Row],[income]],0)</f>
        <v>0</v>
      </c>
      <c r="BR285" s="2">
        <f ca="1">IF(Table1[[#This Row],[area]]="tirupathi",Table1[[#This Row],[income]],0)</f>
        <v>0</v>
      </c>
      <c r="BS285" s="2">
        <f ca="1">IF(Table1[[#This Row],[area]]="vijayawada",Table1[[#This Row],[income]],0)</f>
        <v>0</v>
      </c>
      <c r="BT285" s="8">
        <f ca="1">IF(Table1[[#This Row],[area]]="vizag",Table1[[#This Row],[income]],0)</f>
        <v>0</v>
      </c>
      <c r="BU285" s="2"/>
      <c r="BV285" s="7">
        <f ca="1">IF(Table1[[#This Row],[felid of work]]="teaching",Table1[[#This Row],[income]],0)</f>
        <v>0</v>
      </c>
      <c r="BW285" s="2">
        <f ca="1">IF(Table1[[#This Row],[felid of work]]="construction",Table1[[#This Row],[income]],0)</f>
        <v>0</v>
      </c>
      <c r="BX285" s="2">
        <f ca="1">IF(Table1[[#This Row],[felid of work]]="general work",Table1[[#This Row],[income]],0)</f>
        <v>955683</v>
      </c>
      <c r="BY285" s="2">
        <f ca="1">IF(Table1[[#This Row],[felid of work]]="health",Table1[[#This Row],[income]],0)</f>
        <v>0</v>
      </c>
      <c r="BZ285" s="2">
        <f ca="1">IF(Table1[[#This Row],[felid of work]]="agriculture",Table1[[#This Row],[income]],0)</f>
        <v>0</v>
      </c>
      <c r="CA285" s="8">
        <f ca="1">IF(Table1[[#This Row],[felid of work]]="it",Table1[[#This Row],[income]],0)</f>
        <v>0</v>
      </c>
      <c r="CB285" s="2"/>
      <c r="CC285" s="7">
        <f t="shared" ca="1" si="119"/>
        <v>1</v>
      </c>
      <c r="CD285" s="8"/>
      <c r="CE285" s="2"/>
      <c r="CF285" s="2">
        <f ca="1">IF(Table1[[#This Row],[net worth]]&gt;CG284,Table1[[#This Row],[age]],0)</f>
        <v>30</v>
      </c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</row>
    <row r="286" spans="4:98">
      <c r="D286">
        <f t="shared" ca="1" si="103"/>
        <v>1</v>
      </c>
      <c r="E286" t="str">
        <f t="shared" ca="1" si="104"/>
        <v>men</v>
      </c>
      <c r="F286">
        <f t="shared" ca="1" si="105"/>
        <v>40</v>
      </c>
      <c r="G286">
        <f t="shared" ca="1" si="106"/>
        <v>4</v>
      </c>
      <c r="H286" t="str">
        <f t="shared" ca="1" si="107"/>
        <v>it</v>
      </c>
      <c r="I286">
        <f t="shared" ca="1" si="108"/>
        <v>5</v>
      </c>
      <c r="J286" t="str">
        <f t="shared" ca="1" si="109"/>
        <v>other</v>
      </c>
      <c r="K286">
        <f t="shared" ca="1" si="110"/>
        <v>2</v>
      </c>
      <c r="L286">
        <f t="shared" ca="1" si="111"/>
        <v>1</v>
      </c>
      <c r="M286">
        <f t="shared" ca="1" si="112"/>
        <v>370767</v>
      </c>
      <c r="N286">
        <f t="shared" ca="1" si="113"/>
        <v>4</v>
      </c>
      <c r="O286" t="str">
        <f t="shared" ca="1" si="114"/>
        <v>vizag</v>
      </c>
      <c r="P286">
        <f t="shared" ca="1" si="120"/>
        <v>1483068</v>
      </c>
      <c r="Q286">
        <f t="shared" ca="1" si="115"/>
        <v>661885.38258819352</v>
      </c>
      <c r="R286">
        <f t="shared" ca="1" si="121"/>
        <v>219406.92285432419</v>
      </c>
      <c r="S286">
        <f t="shared" ca="1" si="116"/>
        <v>159204</v>
      </c>
      <c r="T286">
        <f t="shared" ca="1" si="122"/>
        <v>34002.503285204752</v>
      </c>
      <c r="U286">
        <f t="shared" ca="1" si="123"/>
        <v>42258.618026945704</v>
      </c>
      <c r="V286">
        <f t="shared" ca="1" si="124"/>
        <v>1744733.5408812698</v>
      </c>
      <c r="W286">
        <f t="shared" ca="1" si="125"/>
        <v>1040496.3054425177</v>
      </c>
      <c r="X286">
        <f t="shared" ca="1" si="126"/>
        <v>704237.2354387521</v>
      </c>
      <c r="Y286" s="2"/>
      <c r="Z286" s="7">
        <f ca="1">IF(Table1[[#This Row],[gender]]="men",1,0)</f>
        <v>1</v>
      </c>
      <c r="AA286" s="2">
        <f ca="1">IF(Table1[[#This Row],[gender]]="women",1,0)</f>
        <v>0</v>
      </c>
      <c r="AB286" s="2"/>
      <c r="AC286" s="2"/>
      <c r="AD286" s="8"/>
      <c r="AF286" s="7">
        <f ca="1">IF(Table1[[#This Row],[felid of work]]= "teaching",1,0)</f>
        <v>0</v>
      </c>
      <c r="AG286" s="2">
        <f ca="1">IF(Table1[[#This Row],[felid of work]]="agriculture",1,0)</f>
        <v>0</v>
      </c>
      <c r="AH286" s="12">
        <f ca="1">IF(Table1[[#This Row],[felid of work]]="general work",1,0)</f>
        <v>0</v>
      </c>
      <c r="AI286" s="12">
        <f ca="1">IF(Table1[[#This Row],[felid of work]]="construction",1,0)</f>
        <v>0</v>
      </c>
      <c r="AJ286" s="2">
        <f ca="1">IF(Table1[[#This Row],[felid of work]]="health",1,0)</f>
        <v>0</v>
      </c>
      <c r="AK286" s="2"/>
      <c r="AL286" s="2"/>
      <c r="AM286" s="2"/>
      <c r="AN286" s="2"/>
      <c r="AO286" s="2">
        <f ca="1">IF(Table1[[#This Row],[felid of work]]="it",1,0)</f>
        <v>1</v>
      </c>
      <c r="AP286" s="2"/>
      <c r="AQ286" s="2"/>
      <c r="AR286" s="2"/>
      <c r="AS286" s="2"/>
      <c r="AT286" s="2"/>
      <c r="AU286" s="2"/>
      <c r="AV286" s="8"/>
      <c r="AW286" s="2"/>
      <c r="AX286" s="21">
        <f t="shared" ca="1" si="117"/>
        <v>219406.92285432419</v>
      </c>
      <c r="AY286" s="2"/>
      <c r="AZ286" s="7">
        <f ca="1">IF(Table1[[#This Row],[value of the debts]]&gt;$BA$6,1,0)</f>
        <v>1</v>
      </c>
      <c r="BA286" s="2"/>
      <c r="BB286" s="2"/>
      <c r="BC286" s="8"/>
      <c r="BD286" s="24">
        <f ca="1">Table1[[#This Row],[mortage left]]/Table1[[#This Row],[value of house]]</f>
        <v>0.44629469625680923</v>
      </c>
      <c r="BE286" s="2">
        <f t="shared" ca="1" si="118"/>
        <v>0</v>
      </c>
      <c r="BF286" s="2"/>
      <c r="BG286" s="2"/>
      <c r="BH286" s="7">
        <f ca="1">IF(Table1[[#This Row],[area]]="america",Table1[[#This Row],[income]],0)</f>
        <v>0</v>
      </c>
      <c r="BI286" s="2">
        <f ca="1">IF(Table1[[#This Row],[area]]="anathapur",Table1[[#This Row],[income]],0)</f>
        <v>0</v>
      </c>
      <c r="BJ286" s="2">
        <f ca="1">IF(Table1[[#This Row],[area]]="banglore",Table1[[#This Row],[income]],0)</f>
        <v>0</v>
      </c>
      <c r="BK286" s="2">
        <f ca="1">IF(Table1[[#This Row],[area]]="chennai",Table1[[#This Row],[income]],0)</f>
        <v>0</v>
      </c>
      <c r="BL286" s="2">
        <f ca="1">IF(Table1[[#This Row],[area]]="china",Table1[[#This Row],[income]],0)</f>
        <v>0</v>
      </c>
      <c r="BM286" s="2">
        <f ca="1">IF(Table1[[#This Row],[area]]="eluru",Table1[[#This Row],[income]],0)</f>
        <v>0</v>
      </c>
      <c r="BN286" s="2">
        <f ca="1">IF(Table1[[#This Row],[area]]="hanuman junction",Table1[[#This Row],[income]],0)</f>
        <v>0</v>
      </c>
      <c r="BO286" s="2">
        <f ca="1">IF(Table1[[#This Row],[area]]="hyderabad",Table1[[#This Row],[income]],0)</f>
        <v>0</v>
      </c>
      <c r="BP286" s="2">
        <f ca="1">IF(Table1[[#This Row],[area]]="japan",Table1[[#This Row],[income]],0)</f>
        <v>0</v>
      </c>
      <c r="BQ286" s="2">
        <f ca="1">IF(Table1[[#This Row],[area]]="srikakulam",Table1[[#This Row],[income]],0)</f>
        <v>0</v>
      </c>
      <c r="BR286" s="2">
        <f ca="1">IF(Table1[[#This Row],[area]]="tirupathi",Table1[[#This Row],[income]],0)</f>
        <v>0</v>
      </c>
      <c r="BS286" s="2">
        <f ca="1">IF(Table1[[#This Row],[area]]="vijayawada",Table1[[#This Row],[income]],0)</f>
        <v>0</v>
      </c>
      <c r="BT286" s="8">
        <f ca="1">IF(Table1[[#This Row],[area]]="vizag",Table1[[#This Row],[income]],0)</f>
        <v>370767</v>
      </c>
      <c r="BU286" s="2"/>
      <c r="BV286" s="7">
        <f ca="1">IF(Table1[[#This Row],[felid of work]]="teaching",Table1[[#This Row],[income]],0)</f>
        <v>0</v>
      </c>
      <c r="BW286" s="2">
        <f ca="1">IF(Table1[[#This Row],[felid of work]]="construction",Table1[[#This Row],[income]],0)</f>
        <v>0</v>
      </c>
      <c r="BX286" s="2">
        <f ca="1">IF(Table1[[#This Row],[felid of work]]="general work",Table1[[#This Row],[income]],0)</f>
        <v>0</v>
      </c>
      <c r="BY286" s="2">
        <f ca="1">IF(Table1[[#This Row],[felid of work]]="health",Table1[[#This Row],[income]],0)</f>
        <v>0</v>
      </c>
      <c r="BZ286" s="2">
        <f ca="1">IF(Table1[[#This Row],[felid of work]]="agriculture",Table1[[#This Row],[income]],0)</f>
        <v>0</v>
      </c>
      <c r="CA286" s="8">
        <f ca="1">IF(Table1[[#This Row],[felid of work]]="it",Table1[[#This Row],[income]],0)</f>
        <v>370767</v>
      </c>
      <c r="CB286" s="2"/>
      <c r="CC286" s="7">
        <f t="shared" ca="1" si="119"/>
        <v>1</v>
      </c>
      <c r="CD286" s="8"/>
      <c r="CE286" s="2"/>
      <c r="CF286" s="2">
        <f ca="1">IF(Table1[[#This Row],[net worth]]&gt;CG285,Table1[[#This Row],[age]],0)</f>
        <v>40</v>
      </c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</row>
    <row r="287" spans="4:98">
      <c r="D287">
        <f t="shared" ca="1" si="103"/>
        <v>1</v>
      </c>
      <c r="E287" t="str">
        <f t="shared" ca="1" si="104"/>
        <v>men</v>
      </c>
      <c r="F287">
        <f t="shared" ca="1" si="105"/>
        <v>33</v>
      </c>
      <c r="G287">
        <f t="shared" ca="1" si="106"/>
        <v>3</v>
      </c>
      <c r="H287" t="str">
        <f t="shared" ca="1" si="107"/>
        <v>teaching</v>
      </c>
      <c r="I287">
        <f t="shared" ca="1" si="108"/>
        <v>2</v>
      </c>
      <c r="J287" t="str">
        <f t="shared" ca="1" si="109"/>
        <v>college</v>
      </c>
      <c r="K287">
        <f t="shared" ca="1" si="110"/>
        <v>3</v>
      </c>
      <c r="L287">
        <f t="shared" ca="1" si="111"/>
        <v>2</v>
      </c>
      <c r="M287">
        <f t="shared" ca="1" si="112"/>
        <v>775110</v>
      </c>
      <c r="N287">
        <f t="shared" ca="1" si="113"/>
        <v>2</v>
      </c>
      <c r="O287" t="str">
        <f t="shared" ca="1" si="114"/>
        <v>vijayawada</v>
      </c>
      <c r="P287">
        <f t="shared" ca="1" si="120"/>
        <v>2325330</v>
      </c>
      <c r="Q287">
        <f t="shared" ca="1" si="115"/>
        <v>1730302.7306635277</v>
      </c>
      <c r="R287">
        <f t="shared" ca="1" si="121"/>
        <v>882668.64313497662</v>
      </c>
      <c r="S287">
        <f t="shared" ca="1" si="116"/>
        <v>155943</v>
      </c>
      <c r="T287">
        <f t="shared" ca="1" si="122"/>
        <v>143470.54915074713</v>
      </c>
      <c r="U287">
        <f t="shared" ca="1" si="123"/>
        <v>892632.82803429361</v>
      </c>
      <c r="V287">
        <f t="shared" ca="1" si="124"/>
        <v>4100631.4711692706</v>
      </c>
      <c r="W287">
        <f t="shared" ca="1" si="125"/>
        <v>2768914.3737985045</v>
      </c>
      <c r="X287">
        <f t="shared" ca="1" si="126"/>
        <v>1331717.0973707661</v>
      </c>
      <c r="Y287" s="2"/>
      <c r="Z287" s="7">
        <f ca="1">IF(Table1[[#This Row],[gender]]="men",1,0)</f>
        <v>1</v>
      </c>
      <c r="AA287" s="2">
        <f ca="1">IF(Table1[[#This Row],[gender]]="women",1,0)</f>
        <v>0</v>
      </c>
      <c r="AB287" s="2"/>
      <c r="AC287" s="2"/>
      <c r="AD287" s="8"/>
      <c r="AF287" s="7">
        <f ca="1">IF(Table1[[#This Row],[felid of work]]= "teaching",1,0)</f>
        <v>1</v>
      </c>
      <c r="AG287" s="2">
        <f ca="1">IF(Table1[[#This Row],[felid of work]]="agriculture",1,0)</f>
        <v>0</v>
      </c>
      <c r="AH287" s="12">
        <f ca="1">IF(Table1[[#This Row],[felid of work]]="general work",1,0)</f>
        <v>0</v>
      </c>
      <c r="AI287" s="12">
        <f ca="1">IF(Table1[[#This Row],[felid of work]]="construction",1,0)</f>
        <v>0</v>
      </c>
      <c r="AJ287" s="2">
        <f ca="1">IF(Table1[[#This Row],[felid of work]]="health",1,0)</f>
        <v>0</v>
      </c>
      <c r="AK287" s="2"/>
      <c r="AL287" s="2"/>
      <c r="AM287" s="2"/>
      <c r="AN287" s="2"/>
      <c r="AO287" s="2">
        <f ca="1">IF(Table1[[#This Row],[felid of work]]="it",1,0)</f>
        <v>0</v>
      </c>
      <c r="AP287" s="2"/>
      <c r="AQ287" s="2"/>
      <c r="AR287" s="2"/>
      <c r="AS287" s="2"/>
      <c r="AT287" s="2"/>
      <c r="AU287" s="2"/>
      <c r="AV287" s="8"/>
      <c r="AW287" s="2"/>
      <c r="AX287" s="21">
        <f t="shared" ca="1" si="117"/>
        <v>441334.32156748831</v>
      </c>
      <c r="AY287" s="2"/>
      <c r="AZ287" s="7">
        <f ca="1">IF(Table1[[#This Row],[value of the debts]]&gt;$BA$6,1,0)</f>
        <v>1</v>
      </c>
      <c r="BA287" s="2"/>
      <c r="BB287" s="2"/>
      <c r="BC287" s="8"/>
      <c r="BD287" s="24">
        <f ca="1">Table1[[#This Row],[mortage left]]/Table1[[#This Row],[value of house]]</f>
        <v>0.74411061254253275</v>
      </c>
      <c r="BE287" s="2">
        <f t="shared" ca="1" si="118"/>
        <v>0</v>
      </c>
      <c r="BF287" s="2"/>
      <c r="BG287" s="2"/>
      <c r="BH287" s="7">
        <f ca="1">IF(Table1[[#This Row],[area]]="america",Table1[[#This Row],[income]],0)</f>
        <v>0</v>
      </c>
      <c r="BI287" s="2">
        <f ca="1">IF(Table1[[#This Row],[area]]="anathapur",Table1[[#This Row],[income]],0)</f>
        <v>0</v>
      </c>
      <c r="BJ287" s="2">
        <f ca="1">IF(Table1[[#This Row],[area]]="banglore",Table1[[#This Row],[income]],0)</f>
        <v>0</v>
      </c>
      <c r="BK287" s="2">
        <f ca="1">IF(Table1[[#This Row],[area]]="chennai",Table1[[#This Row],[income]],0)</f>
        <v>0</v>
      </c>
      <c r="BL287" s="2">
        <f ca="1">IF(Table1[[#This Row],[area]]="china",Table1[[#This Row],[income]],0)</f>
        <v>0</v>
      </c>
      <c r="BM287" s="2">
        <f ca="1">IF(Table1[[#This Row],[area]]="eluru",Table1[[#This Row],[income]],0)</f>
        <v>0</v>
      </c>
      <c r="BN287" s="2">
        <f ca="1">IF(Table1[[#This Row],[area]]="hanuman junction",Table1[[#This Row],[income]],0)</f>
        <v>0</v>
      </c>
      <c r="BO287" s="2">
        <f ca="1">IF(Table1[[#This Row],[area]]="hyderabad",Table1[[#This Row],[income]],0)</f>
        <v>0</v>
      </c>
      <c r="BP287" s="2">
        <f ca="1">IF(Table1[[#This Row],[area]]="japan",Table1[[#This Row],[income]],0)</f>
        <v>0</v>
      </c>
      <c r="BQ287" s="2">
        <f ca="1">IF(Table1[[#This Row],[area]]="srikakulam",Table1[[#This Row],[income]],0)</f>
        <v>0</v>
      </c>
      <c r="BR287" s="2">
        <f ca="1">IF(Table1[[#This Row],[area]]="tirupathi",Table1[[#This Row],[income]],0)</f>
        <v>0</v>
      </c>
      <c r="BS287" s="2">
        <f ca="1">IF(Table1[[#This Row],[area]]="vijayawada",Table1[[#This Row],[income]],0)</f>
        <v>775110</v>
      </c>
      <c r="BT287" s="8">
        <f ca="1">IF(Table1[[#This Row],[area]]="vizag",Table1[[#This Row],[income]],0)</f>
        <v>0</v>
      </c>
      <c r="BU287" s="2"/>
      <c r="BV287" s="7">
        <f ca="1">IF(Table1[[#This Row],[felid of work]]="teaching",Table1[[#This Row],[income]],0)</f>
        <v>775110</v>
      </c>
      <c r="BW287" s="2">
        <f ca="1">IF(Table1[[#This Row],[felid of work]]="construction",Table1[[#This Row],[income]],0)</f>
        <v>0</v>
      </c>
      <c r="BX287" s="2">
        <f ca="1">IF(Table1[[#This Row],[felid of work]]="general work",Table1[[#This Row],[income]],0)</f>
        <v>0</v>
      </c>
      <c r="BY287" s="2">
        <f ca="1">IF(Table1[[#This Row],[felid of work]]="health",Table1[[#This Row],[income]],0)</f>
        <v>0</v>
      </c>
      <c r="BZ287" s="2">
        <f ca="1">IF(Table1[[#This Row],[felid of work]]="agriculture",Table1[[#This Row],[income]],0)</f>
        <v>0</v>
      </c>
      <c r="CA287" s="8">
        <f ca="1">IF(Table1[[#This Row],[felid of work]]="it",Table1[[#This Row],[income]],0)</f>
        <v>0</v>
      </c>
      <c r="CB287" s="2"/>
      <c r="CC287" s="7">
        <f t="shared" ca="1" si="119"/>
        <v>1</v>
      </c>
      <c r="CD287" s="8"/>
      <c r="CE287" s="2"/>
      <c r="CF287" s="2">
        <f ca="1">IF(Table1[[#This Row],[net worth]]&gt;CG286,Table1[[#This Row],[age]],0)</f>
        <v>33</v>
      </c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</row>
    <row r="288" spans="4:98">
      <c r="D288">
        <f t="shared" ca="1" si="103"/>
        <v>1</v>
      </c>
      <c r="E288" t="str">
        <f t="shared" ca="1" si="104"/>
        <v>men</v>
      </c>
      <c r="F288">
        <f t="shared" ca="1" si="105"/>
        <v>44</v>
      </c>
      <c r="G288">
        <f t="shared" ca="1" si="106"/>
        <v>5</v>
      </c>
      <c r="H288" t="str">
        <f t="shared" ca="1" si="107"/>
        <v>general work</v>
      </c>
      <c r="I288">
        <f t="shared" ca="1" si="108"/>
        <v>6</v>
      </c>
      <c r="J288" t="str">
        <f t="shared" ca="1" si="109"/>
        <v>other</v>
      </c>
      <c r="K288">
        <f t="shared" ca="1" si="110"/>
        <v>4</v>
      </c>
      <c r="L288">
        <f t="shared" ca="1" si="111"/>
        <v>2</v>
      </c>
      <c r="M288">
        <f t="shared" ca="1" si="112"/>
        <v>744641</v>
      </c>
      <c r="N288">
        <f t="shared" ca="1" si="113"/>
        <v>6</v>
      </c>
      <c r="O288" t="str">
        <f t="shared" ca="1" si="114"/>
        <v>tirupathi</v>
      </c>
      <c r="P288">
        <f t="shared" ca="1" si="120"/>
        <v>4467846</v>
      </c>
      <c r="Q288">
        <f t="shared" ca="1" si="115"/>
        <v>3024201.0273761312</v>
      </c>
      <c r="R288">
        <f t="shared" ca="1" si="121"/>
        <v>1379833.5951688755</v>
      </c>
      <c r="S288">
        <f t="shared" ca="1" si="116"/>
        <v>1074106</v>
      </c>
      <c r="T288">
        <f t="shared" ca="1" si="122"/>
        <v>820874.116450025</v>
      </c>
      <c r="U288">
        <f t="shared" ca="1" si="123"/>
        <v>46264.683971242717</v>
      </c>
      <c r="V288">
        <f t="shared" ca="1" si="124"/>
        <v>5893944.2791401185</v>
      </c>
      <c r="W288">
        <f t="shared" ca="1" si="125"/>
        <v>5478140.6225450067</v>
      </c>
      <c r="X288">
        <f t="shared" ca="1" si="126"/>
        <v>415803.65659511182</v>
      </c>
      <c r="Y288" s="2"/>
      <c r="Z288" s="7">
        <f ca="1">IF(Table1[[#This Row],[gender]]="men",1,0)</f>
        <v>1</v>
      </c>
      <c r="AA288" s="2">
        <f ca="1">IF(Table1[[#This Row],[gender]]="women",1,0)</f>
        <v>0</v>
      </c>
      <c r="AB288" s="2"/>
      <c r="AC288" s="2"/>
      <c r="AD288" s="8"/>
      <c r="AF288" s="7">
        <f ca="1">IF(Table1[[#This Row],[felid of work]]= "teaching",1,0)</f>
        <v>0</v>
      </c>
      <c r="AG288" s="2">
        <f ca="1">IF(Table1[[#This Row],[felid of work]]="agriculture",1,0)</f>
        <v>0</v>
      </c>
      <c r="AH288" s="12">
        <f ca="1">IF(Table1[[#This Row],[felid of work]]="general work",1,0)</f>
        <v>1</v>
      </c>
      <c r="AI288" s="12">
        <f ca="1">IF(Table1[[#This Row],[felid of work]]="construction",1,0)</f>
        <v>0</v>
      </c>
      <c r="AJ288" s="2">
        <f ca="1">IF(Table1[[#This Row],[felid of work]]="health",1,0)</f>
        <v>0</v>
      </c>
      <c r="AK288" s="2"/>
      <c r="AL288" s="2"/>
      <c r="AM288" s="2"/>
      <c r="AN288" s="2"/>
      <c r="AO288" s="2">
        <f ca="1">IF(Table1[[#This Row],[felid of work]]="it",1,0)</f>
        <v>0</v>
      </c>
      <c r="AP288" s="2"/>
      <c r="AQ288" s="2"/>
      <c r="AR288" s="2"/>
      <c r="AS288" s="2"/>
      <c r="AT288" s="2"/>
      <c r="AU288" s="2"/>
      <c r="AV288" s="8"/>
      <c r="AW288" s="2"/>
      <c r="AX288" s="21">
        <f t="shared" ca="1" si="117"/>
        <v>689916.79758443777</v>
      </c>
      <c r="AY288" s="2"/>
      <c r="AZ288" s="7">
        <f ca="1">IF(Table1[[#This Row],[value of the debts]]&gt;$BA$6,1,0)</f>
        <v>1</v>
      </c>
      <c r="BA288" s="2"/>
      <c r="BB288" s="2"/>
      <c r="BC288" s="8"/>
      <c r="BD288" s="24">
        <f ca="1">Table1[[#This Row],[mortage left]]/Table1[[#This Row],[value of house]]</f>
        <v>0.67688121465604034</v>
      </c>
      <c r="BE288" s="2">
        <f t="shared" ca="1" si="118"/>
        <v>0</v>
      </c>
      <c r="BF288" s="2"/>
      <c r="BG288" s="2"/>
      <c r="BH288" s="7">
        <f ca="1">IF(Table1[[#This Row],[area]]="america",Table1[[#This Row],[income]],0)</f>
        <v>0</v>
      </c>
      <c r="BI288" s="2">
        <f ca="1">IF(Table1[[#This Row],[area]]="anathapur",Table1[[#This Row],[income]],0)</f>
        <v>0</v>
      </c>
      <c r="BJ288" s="2">
        <f ca="1">IF(Table1[[#This Row],[area]]="banglore",Table1[[#This Row],[income]],0)</f>
        <v>0</v>
      </c>
      <c r="BK288" s="2">
        <f ca="1">IF(Table1[[#This Row],[area]]="chennai",Table1[[#This Row],[income]],0)</f>
        <v>0</v>
      </c>
      <c r="BL288" s="2">
        <f ca="1">IF(Table1[[#This Row],[area]]="china",Table1[[#This Row],[income]],0)</f>
        <v>0</v>
      </c>
      <c r="BM288" s="2">
        <f ca="1">IF(Table1[[#This Row],[area]]="eluru",Table1[[#This Row],[income]],0)</f>
        <v>0</v>
      </c>
      <c r="BN288" s="2">
        <f ca="1">IF(Table1[[#This Row],[area]]="hanuman junction",Table1[[#This Row],[income]],0)</f>
        <v>0</v>
      </c>
      <c r="BO288" s="2">
        <f ca="1">IF(Table1[[#This Row],[area]]="hyderabad",Table1[[#This Row],[income]],0)</f>
        <v>0</v>
      </c>
      <c r="BP288" s="2">
        <f ca="1">IF(Table1[[#This Row],[area]]="japan",Table1[[#This Row],[income]],0)</f>
        <v>0</v>
      </c>
      <c r="BQ288" s="2">
        <f ca="1">IF(Table1[[#This Row],[area]]="srikakulam",Table1[[#This Row],[income]],0)</f>
        <v>0</v>
      </c>
      <c r="BR288" s="2">
        <f ca="1">IF(Table1[[#This Row],[area]]="tirupathi",Table1[[#This Row],[income]],0)</f>
        <v>744641</v>
      </c>
      <c r="BS288" s="2">
        <f ca="1">IF(Table1[[#This Row],[area]]="vijayawada",Table1[[#This Row],[income]],0)</f>
        <v>0</v>
      </c>
      <c r="BT288" s="8">
        <f ca="1">IF(Table1[[#This Row],[area]]="vizag",Table1[[#This Row],[income]],0)</f>
        <v>0</v>
      </c>
      <c r="BU288" s="2"/>
      <c r="BV288" s="7">
        <f ca="1">IF(Table1[[#This Row],[felid of work]]="teaching",Table1[[#This Row],[income]],0)</f>
        <v>0</v>
      </c>
      <c r="BW288" s="2">
        <f ca="1">IF(Table1[[#This Row],[felid of work]]="construction",Table1[[#This Row],[income]],0)</f>
        <v>0</v>
      </c>
      <c r="BX288" s="2">
        <f ca="1">IF(Table1[[#This Row],[felid of work]]="general work",Table1[[#This Row],[income]],0)</f>
        <v>744641</v>
      </c>
      <c r="BY288" s="2">
        <f ca="1">IF(Table1[[#This Row],[felid of work]]="health",Table1[[#This Row],[income]],0)</f>
        <v>0</v>
      </c>
      <c r="BZ288" s="2">
        <f ca="1">IF(Table1[[#This Row],[felid of work]]="agriculture",Table1[[#This Row],[income]],0)</f>
        <v>0</v>
      </c>
      <c r="CA288" s="8">
        <f ca="1">IF(Table1[[#This Row],[felid of work]]="it",Table1[[#This Row],[income]],0)</f>
        <v>0</v>
      </c>
      <c r="CB288" s="2"/>
      <c r="CC288" s="7">
        <f t="shared" ca="1" si="119"/>
        <v>1</v>
      </c>
      <c r="CD288" s="8"/>
      <c r="CE288" s="2"/>
      <c r="CF288" s="2">
        <f ca="1">IF(Table1[[#This Row],[net worth]]&gt;CG287,Table1[[#This Row],[age]],0)</f>
        <v>44</v>
      </c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</row>
    <row r="289" spans="4:98">
      <c r="D289">
        <f t="shared" ca="1" si="103"/>
        <v>1</v>
      </c>
      <c r="E289" t="str">
        <f t="shared" ca="1" si="104"/>
        <v>men</v>
      </c>
      <c r="F289">
        <f t="shared" ca="1" si="105"/>
        <v>41</v>
      </c>
      <c r="G289">
        <f t="shared" ca="1" si="106"/>
        <v>4</v>
      </c>
      <c r="H289" t="str">
        <f t="shared" ca="1" si="107"/>
        <v>it</v>
      </c>
      <c r="I289">
        <f t="shared" ca="1" si="108"/>
        <v>1</v>
      </c>
      <c r="J289" t="str">
        <f t="shared" ca="1" si="109"/>
        <v>highschool</v>
      </c>
      <c r="K289">
        <f t="shared" ca="1" si="110"/>
        <v>3</v>
      </c>
      <c r="L289">
        <f t="shared" ca="1" si="111"/>
        <v>1</v>
      </c>
      <c r="M289">
        <f t="shared" ca="1" si="112"/>
        <v>451447</v>
      </c>
      <c r="N289">
        <f t="shared" ca="1" si="113"/>
        <v>5</v>
      </c>
      <c r="O289" t="str">
        <f t="shared" ca="1" si="114"/>
        <v>srikakulam</v>
      </c>
      <c r="P289">
        <f t="shared" ca="1" si="120"/>
        <v>2257235</v>
      </c>
      <c r="Q289">
        <f t="shared" ca="1" si="115"/>
        <v>367371.87150061835</v>
      </c>
      <c r="R289">
        <f t="shared" ca="1" si="121"/>
        <v>206360.10366114473</v>
      </c>
      <c r="S289">
        <f t="shared" ca="1" si="116"/>
        <v>113400</v>
      </c>
      <c r="T289">
        <f t="shared" ca="1" si="122"/>
        <v>326927.88077392703</v>
      </c>
      <c r="U289">
        <f t="shared" ca="1" si="123"/>
        <v>232905.94040052471</v>
      </c>
      <c r="V289">
        <f t="shared" ca="1" si="124"/>
        <v>2696501.0440616691</v>
      </c>
      <c r="W289">
        <f t="shared" ca="1" si="125"/>
        <v>687131.97516176314</v>
      </c>
      <c r="X289">
        <f t="shared" ca="1" si="126"/>
        <v>2009369.068899906</v>
      </c>
      <c r="Y289" s="2"/>
      <c r="Z289" s="7">
        <f ca="1">IF(Table1[[#This Row],[gender]]="men",1,0)</f>
        <v>1</v>
      </c>
      <c r="AA289" s="2">
        <f ca="1">IF(Table1[[#This Row],[gender]]="women",1,0)</f>
        <v>0</v>
      </c>
      <c r="AB289" s="2"/>
      <c r="AC289" s="2"/>
      <c r="AD289" s="8"/>
      <c r="AF289" s="7">
        <f ca="1">IF(Table1[[#This Row],[felid of work]]= "teaching",1,0)</f>
        <v>0</v>
      </c>
      <c r="AG289" s="2">
        <f ca="1">IF(Table1[[#This Row],[felid of work]]="agriculture",1,0)</f>
        <v>0</v>
      </c>
      <c r="AH289" s="12">
        <f ca="1">IF(Table1[[#This Row],[felid of work]]="general work",1,0)</f>
        <v>0</v>
      </c>
      <c r="AI289" s="12">
        <f ca="1">IF(Table1[[#This Row],[felid of work]]="construction",1,0)</f>
        <v>0</v>
      </c>
      <c r="AJ289" s="2">
        <f ca="1">IF(Table1[[#This Row],[felid of work]]="health",1,0)</f>
        <v>0</v>
      </c>
      <c r="AK289" s="2"/>
      <c r="AL289" s="2"/>
      <c r="AM289" s="2"/>
      <c r="AN289" s="2"/>
      <c r="AO289" s="2">
        <f ca="1">IF(Table1[[#This Row],[felid of work]]="it",1,0)</f>
        <v>1</v>
      </c>
      <c r="AP289" s="2"/>
      <c r="AQ289" s="2"/>
      <c r="AR289" s="2"/>
      <c r="AS289" s="2"/>
      <c r="AT289" s="2"/>
      <c r="AU289" s="2"/>
      <c r="AV289" s="8"/>
      <c r="AW289" s="2"/>
      <c r="AX289" s="21">
        <f t="shared" ca="1" si="117"/>
        <v>206360.10366114473</v>
      </c>
      <c r="AY289" s="2"/>
      <c r="AZ289" s="7">
        <f ca="1">IF(Table1[[#This Row],[value of the debts]]&gt;$BA$6,1,0)</f>
        <v>1</v>
      </c>
      <c r="BA289" s="2"/>
      <c r="BB289" s="2"/>
      <c r="BC289" s="8"/>
      <c r="BD289" s="24">
        <f ca="1">Table1[[#This Row],[mortage left]]/Table1[[#This Row],[value of house]]</f>
        <v>0.1627530458727684</v>
      </c>
      <c r="BE289" s="2">
        <f t="shared" ca="1" si="118"/>
        <v>1</v>
      </c>
      <c r="BF289" s="2"/>
      <c r="BG289" s="2"/>
      <c r="BH289" s="7">
        <f ca="1">IF(Table1[[#This Row],[area]]="america",Table1[[#This Row],[income]],0)</f>
        <v>0</v>
      </c>
      <c r="BI289" s="2">
        <f ca="1">IF(Table1[[#This Row],[area]]="anathapur",Table1[[#This Row],[income]],0)</f>
        <v>0</v>
      </c>
      <c r="BJ289" s="2">
        <f ca="1">IF(Table1[[#This Row],[area]]="banglore",Table1[[#This Row],[income]],0)</f>
        <v>0</v>
      </c>
      <c r="BK289" s="2">
        <f ca="1">IF(Table1[[#This Row],[area]]="chennai",Table1[[#This Row],[income]],0)</f>
        <v>0</v>
      </c>
      <c r="BL289" s="2">
        <f ca="1">IF(Table1[[#This Row],[area]]="china",Table1[[#This Row],[income]],0)</f>
        <v>0</v>
      </c>
      <c r="BM289" s="2">
        <f ca="1">IF(Table1[[#This Row],[area]]="eluru",Table1[[#This Row],[income]],0)</f>
        <v>0</v>
      </c>
      <c r="BN289" s="2">
        <f ca="1">IF(Table1[[#This Row],[area]]="hanuman junction",Table1[[#This Row],[income]],0)</f>
        <v>0</v>
      </c>
      <c r="BO289" s="2">
        <f ca="1">IF(Table1[[#This Row],[area]]="hyderabad",Table1[[#This Row],[income]],0)</f>
        <v>0</v>
      </c>
      <c r="BP289" s="2">
        <f ca="1">IF(Table1[[#This Row],[area]]="japan",Table1[[#This Row],[income]],0)</f>
        <v>0</v>
      </c>
      <c r="BQ289" s="2">
        <f ca="1">IF(Table1[[#This Row],[area]]="srikakulam",Table1[[#This Row],[income]],0)</f>
        <v>451447</v>
      </c>
      <c r="BR289" s="2">
        <f ca="1">IF(Table1[[#This Row],[area]]="tirupathi",Table1[[#This Row],[income]],0)</f>
        <v>0</v>
      </c>
      <c r="BS289" s="2">
        <f ca="1">IF(Table1[[#This Row],[area]]="vijayawada",Table1[[#This Row],[income]],0)</f>
        <v>0</v>
      </c>
      <c r="BT289" s="8">
        <f ca="1">IF(Table1[[#This Row],[area]]="vizag",Table1[[#This Row],[income]],0)</f>
        <v>0</v>
      </c>
      <c r="BU289" s="2"/>
      <c r="BV289" s="7">
        <f ca="1">IF(Table1[[#This Row],[felid of work]]="teaching",Table1[[#This Row],[income]],0)</f>
        <v>0</v>
      </c>
      <c r="BW289" s="2">
        <f ca="1">IF(Table1[[#This Row],[felid of work]]="construction",Table1[[#This Row],[income]],0)</f>
        <v>0</v>
      </c>
      <c r="BX289" s="2">
        <f ca="1">IF(Table1[[#This Row],[felid of work]]="general work",Table1[[#This Row],[income]],0)</f>
        <v>0</v>
      </c>
      <c r="BY289" s="2">
        <f ca="1">IF(Table1[[#This Row],[felid of work]]="health",Table1[[#This Row],[income]],0)</f>
        <v>0</v>
      </c>
      <c r="BZ289" s="2">
        <f ca="1">IF(Table1[[#This Row],[felid of work]]="agriculture",Table1[[#This Row],[income]],0)</f>
        <v>0</v>
      </c>
      <c r="CA289" s="8">
        <f ca="1">IF(Table1[[#This Row],[felid of work]]="it",Table1[[#This Row],[income]],0)</f>
        <v>451447</v>
      </c>
      <c r="CB289" s="2"/>
      <c r="CC289" s="7">
        <f t="shared" ca="1" si="119"/>
        <v>1</v>
      </c>
      <c r="CD289" s="8"/>
      <c r="CE289" s="2"/>
      <c r="CF289" s="2">
        <f ca="1">IF(Table1[[#This Row],[net worth]]&gt;CG288,Table1[[#This Row],[age]],0)</f>
        <v>41</v>
      </c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</row>
    <row r="290" spans="4:98">
      <c r="D290">
        <f t="shared" ca="1" si="103"/>
        <v>2</v>
      </c>
      <c r="E290" t="str">
        <f t="shared" ca="1" si="104"/>
        <v>women</v>
      </c>
      <c r="F290">
        <f t="shared" ca="1" si="105"/>
        <v>41</v>
      </c>
      <c r="G290">
        <f t="shared" ca="1" si="106"/>
        <v>1</v>
      </c>
      <c r="H290" t="str">
        <f t="shared" ca="1" si="107"/>
        <v>health</v>
      </c>
      <c r="I290">
        <f t="shared" ca="1" si="108"/>
        <v>4</v>
      </c>
      <c r="J290" t="str">
        <f t="shared" ca="1" si="109"/>
        <v>techincal</v>
      </c>
      <c r="K290">
        <f t="shared" ca="1" si="110"/>
        <v>4</v>
      </c>
      <c r="L290">
        <f t="shared" ca="1" si="111"/>
        <v>1</v>
      </c>
      <c r="M290">
        <f t="shared" ca="1" si="112"/>
        <v>935157</v>
      </c>
      <c r="N290">
        <f t="shared" ca="1" si="113"/>
        <v>8</v>
      </c>
      <c r="O290" t="str">
        <f t="shared" ca="1" si="114"/>
        <v>banglore</v>
      </c>
      <c r="P290">
        <f t="shared" ca="1" si="120"/>
        <v>4675785</v>
      </c>
      <c r="Q290">
        <f t="shared" ca="1" si="115"/>
        <v>2296497.0341457925</v>
      </c>
      <c r="R290">
        <f t="shared" ca="1" si="121"/>
        <v>321763.62580655195</v>
      </c>
      <c r="S290">
        <f t="shared" ca="1" si="116"/>
        <v>55110</v>
      </c>
      <c r="T290">
        <f t="shared" ca="1" si="122"/>
        <v>1202606.8938259899</v>
      </c>
      <c r="U290">
        <f t="shared" ca="1" si="123"/>
        <v>1364806.866757853</v>
      </c>
      <c r="V290">
        <f t="shared" ca="1" si="124"/>
        <v>6362355.4925644053</v>
      </c>
      <c r="W290">
        <f t="shared" ca="1" si="125"/>
        <v>2673370.6599523444</v>
      </c>
      <c r="X290">
        <f t="shared" ca="1" si="126"/>
        <v>3688984.8326120609</v>
      </c>
      <c r="Y290" s="2"/>
      <c r="Z290" s="7">
        <f ca="1">IF(Table1[[#This Row],[gender]]="men",1,0)</f>
        <v>0</v>
      </c>
      <c r="AA290" s="2">
        <f ca="1">IF(Table1[[#This Row],[gender]]="women",1,0)</f>
        <v>1</v>
      </c>
      <c r="AB290" s="2"/>
      <c r="AC290" s="2"/>
      <c r="AD290" s="8"/>
      <c r="AF290" s="7">
        <f ca="1">IF(Table1[[#This Row],[felid of work]]= "teaching",1,0)</f>
        <v>0</v>
      </c>
      <c r="AG290" s="2">
        <f ca="1">IF(Table1[[#This Row],[felid of work]]="agriculture",1,0)</f>
        <v>0</v>
      </c>
      <c r="AH290" s="12">
        <f ca="1">IF(Table1[[#This Row],[felid of work]]="general work",1,0)</f>
        <v>0</v>
      </c>
      <c r="AI290" s="12">
        <f ca="1">IF(Table1[[#This Row],[felid of work]]="construction",1,0)</f>
        <v>0</v>
      </c>
      <c r="AJ290" s="2">
        <f ca="1">IF(Table1[[#This Row],[felid of work]]="health",1,0)</f>
        <v>1</v>
      </c>
      <c r="AK290" s="2"/>
      <c r="AL290" s="2"/>
      <c r="AM290" s="2"/>
      <c r="AN290" s="2"/>
      <c r="AO290" s="2">
        <f ca="1">IF(Table1[[#This Row],[felid of work]]="it",1,0)</f>
        <v>0</v>
      </c>
      <c r="AP290" s="2"/>
      <c r="AQ290" s="2"/>
      <c r="AR290" s="2"/>
      <c r="AS290" s="2"/>
      <c r="AT290" s="2"/>
      <c r="AU290" s="2"/>
      <c r="AV290" s="8"/>
      <c r="AW290" s="2"/>
      <c r="AX290" s="21">
        <f t="shared" ca="1" si="117"/>
        <v>321763.62580655195</v>
      </c>
      <c r="AY290" s="2"/>
      <c r="AZ290" s="7">
        <f ca="1">IF(Table1[[#This Row],[value of the debts]]&gt;$BA$6,1,0)</f>
        <v>1</v>
      </c>
      <c r="BA290" s="2"/>
      <c r="BB290" s="2"/>
      <c r="BC290" s="8"/>
      <c r="BD290" s="24">
        <f ca="1">Table1[[#This Row],[mortage left]]/Table1[[#This Row],[value of house]]</f>
        <v>0.49114684147063914</v>
      </c>
      <c r="BE290" s="2">
        <f t="shared" ca="1" si="118"/>
        <v>0</v>
      </c>
      <c r="BF290" s="2"/>
      <c r="BG290" s="2"/>
      <c r="BH290" s="7">
        <f ca="1">IF(Table1[[#This Row],[area]]="america",Table1[[#This Row],[income]],0)</f>
        <v>0</v>
      </c>
      <c r="BI290" s="2">
        <f ca="1">IF(Table1[[#This Row],[area]]="anathapur",Table1[[#This Row],[income]],0)</f>
        <v>0</v>
      </c>
      <c r="BJ290" s="2">
        <f ca="1">IF(Table1[[#This Row],[area]]="banglore",Table1[[#This Row],[income]],0)</f>
        <v>935157</v>
      </c>
      <c r="BK290" s="2">
        <f ca="1">IF(Table1[[#This Row],[area]]="chennai",Table1[[#This Row],[income]],0)</f>
        <v>0</v>
      </c>
      <c r="BL290" s="2">
        <f ca="1">IF(Table1[[#This Row],[area]]="china",Table1[[#This Row],[income]],0)</f>
        <v>0</v>
      </c>
      <c r="BM290" s="2">
        <f ca="1">IF(Table1[[#This Row],[area]]="eluru",Table1[[#This Row],[income]],0)</f>
        <v>0</v>
      </c>
      <c r="BN290" s="2">
        <f ca="1">IF(Table1[[#This Row],[area]]="hanuman junction",Table1[[#This Row],[income]],0)</f>
        <v>0</v>
      </c>
      <c r="BO290" s="2">
        <f ca="1">IF(Table1[[#This Row],[area]]="hyderabad",Table1[[#This Row],[income]],0)</f>
        <v>0</v>
      </c>
      <c r="BP290" s="2">
        <f ca="1">IF(Table1[[#This Row],[area]]="japan",Table1[[#This Row],[income]],0)</f>
        <v>0</v>
      </c>
      <c r="BQ290" s="2">
        <f ca="1">IF(Table1[[#This Row],[area]]="srikakulam",Table1[[#This Row],[income]],0)</f>
        <v>0</v>
      </c>
      <c r="BR290" s="2">
        <f ca="1">IF(Table1[[#This Row],[area]]="tirupathi",Table1[[#This Row],[income]],0)</f>
        <v>0</v>
      </c>
      <c r="BS290" s="2">
        <f ca="1">IF(Table1[[#This Row],[area]]="vijayawada",Table1[[#This Row],[income]],0)</f>
        <v>0</v>
      </c>
      <c r="BT290" s="8">
        <f ca="1">IF(Table1[[#This Row],[area]]="vizag",Table1[[#This Row],[income]],0)</f>
        <v>0</v>
      </c>
      <c r="BU290" s="2"/>
      <c r="BV290" s="7">
        <f ca="1">IF(Table1[[#This Row],[felid of work]]="teaching",Table1[[#This Row],[income]],0)</f>
        <v>0</v>
      </c>
      <c r="BW290" s="2">
        <f ca="1">IF(Table1[[#This Row],[felid of work]]="construction",Table1[[#This Row],[income]],0)</f>
        <v>0</v>
      </c>
      <c r="BX290" s="2">
        <f ca="1">IF(Table1[[#This Row],[felid of work]]="general work",Table1[[#This Row],[income]],0)</f>
        <v>0</v>
      </c>
      <c r="BY290" s="2">
        <f ca="1">IF(Table1[[#This Row],[felid of work]]="health",Table1[[#This Row],[income]],0)</f>
        <v>935157</v>
      </c>
      <c r="BZ290" s="2">
        <f ca="1">IF(Table1[[#This Row],[felid of work]]="agriculture",Table1[[#This Row],[income]],0)</f>
        <v>0</v>
      </c>
      <c r="CA290" s="8">
        <f ca="1">IF(Table1[[#This Row],[felid of work]]="it",Table1[[#This Row],[income]],0)</f>
        <v>0</v>
      </c>
      <c r="CB290" s="2"/>
      <c r="CC290" s="7">
        <f t="shared" ca="1" si="119"/>
        <v>1</v>
      </c>
      <c r="CD290" s="8"/>
      <c r="CE290" s="2"/>
      <c r="CF290" s="2">
        <f ca="1">IF(Table1[[#This Row],[net worth]]&gt;CG289,Table1[[#This Row],[age]],0)</f>
        <v>41</v>
      </c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</row>
    <row r="291" spans="4:98">
      <c r="D291">
        <f t="shared" ca="1" si="103"/>
        <v>1</v>
      </c>
      <c r="E291" t="str">
        <f t="shared" ca="1" si="104"/>
        <v>men</v>
      </c>
      <c r="F291">
        <f t="shared" ca="1" si="105"/>
        <v>31</v>
      </c>
      <c r="G291">
        <f t="shared" ca="1" si="106"/>
        <v>3</v>
      </c>
      <c r="H291" t="str">
        <f t="shared" ca="1" si="107"/>
        <v>teaching</v>
      </c>
      <c r="I291">
        <f t="shared" ca="1" si="108"/>
        <v>3</v>
      </c>
      <c r="J291" t="str">
        <f t="shared" ca="1" si="109"/>
        <v>university</v>
      </c>
      <c r="K291">
        <f t="shared" ca="1" si="110"/>
        <v>3</v>
      </c>
      <c r="L291">
        <f t="shared" ca="1" si="111"/>
        <v>1</v>
      </c>
      <c r="M291">
        <f t="shared" ca="1" si="112"/>
        <v>859524</v>
      </c>
      <c r="N291">
        <f t="shared" ca="1" si="113"/>
        <v>14</v>
      </c>
      <c r="O291" t="str">
        <f t="shared" ca="1" si="114"/>
        <v>china</v>
      </c>
      <c r="P291">
        <f t="shared" ca="1" si="120"/>
        <v>3438096</v>
      </c>
      <c r="Q291">
        <f t="shared" ca="1" si="115"/>
        <v>97474.787094396859</v>
      </c>
      <c r="R291">
        <f t="shared" ca="1" si="121"/>
        <v>318409.81505937211</v>
      </c>
      <c r="S291">
        <f t="shared" ca="1" si="116"/>
        <v>77340</v>
      </c>
      <c r="T291">
        <f t="shared" ca="1" si="122"/>
        <v>825831.22660050984</v>
      </c>
      <c r="U291">
        <f t="shared" ca="1" si="123"/>
        <v>310626.42172484042</v>
      </c>
      <c r="V291">
        <f t="shared" ca="1" si="124"/>
        <v>4067132.2367842128</v>
      </c>
      <c r="W291">
        <f t="shared" ca="1" si="125"/>
        <v>493224.602153769</v>
      </c>
      <c r="X291">
        <f t="shared" ca="1" si="126"/>
        <v>3573907.6346304435</v>
      </c>
      <c r="Y291" s="2"/>
      <c r="Z291" s="7">
        <f ca="1">IF(Table1[[#This Row],[gender]]="men",1,0)</f>
        <v>1</v>
      </c>
      <c r="AA291" s="2">
        <f ca="1">IF(Table1[[#This Row],[gender]]="women",1,0)</f>
        <v>0</v>
      </c>
      <c r="AB291" s="2"/>
      <c r="AC291" s="2"/>
      <c r="AD291" s="8"/>
      <c r="AF291" s="7">
        <f ca="1">IF(Table1[[#This Row],[felid of work]]= "teaching",1,0)</f>
        <v>1</v>
      </c>
      <c r="AG291" s="2">
        <f ca="1">IF(Table1[[#This Row],[felid of work]]="agriculture",1,0)</f>
        <v>0</v>
      </c>
      <c r="AH291" s="12">
        <f ca="1">IF(Table1[[#This Row],[felid of work]]="general work",1,0)</f>
        <v>0</v>
      </c>
      <c r="AI291" s="12">
        <f ca="1">IF(Table1[[#This Row],[felid of work]]="construction",1,0)</f>
        <v>0</v>
      </c>
      <c r="AJ291" s="2">
        <f ca="1">IF(Table1[[#This Row],[felid of work]]="health",1,0)</f>
        <v>0</v>
      </c>
      <c r="AK291" s="2"/>
      <c r="AL291" s="2"/>
      <c r="AM291" s="2"/>
      <c r="AN291" s="2"/>
      <c r="AO291" s="2">
        <f ca="1">IF(Table1[[#This Row],[felid of work]]="it",1,0)</f>
        <v>0</v>
      </c>
      <c r="AP291" s="2"/>
      <c r="AQ291" s="2"/>
      <c r="AR291" s="2"/>
      <c r="AS291" s="2"/>
      <c r="AT291" s="2"/>
      <c r="AU291" s="2"/>
      <c r="AV291" s="8"/>
      <c r="AW291" s="2"/>
      <c r="AX291" s="21">
        <f t="shared" ca="1" si="117"/>
        <v>318409.81505937211</v>
      </c>
      <c r="AY291" s="2"/>
      <c r="AZ291" s="7">
        <f ca="1">IF(Table1[[#This Row],[value of the debts]]&gt;$BA$6,1,0)</f>
        <v>1</v>
      </c>
      <c r="BA291" s="2"/>
      <c r="BB291" s="2"/>
      <c r="BC291" s="8"/>
      <c r="BD291" s="24">
        <f ca="1">Table1[[#This Row],[mortage left]]/Table1[[#This Row],[value of house]]</f>
        <v>2.8351386085320729E-2</v>
      </c>
      <c r="BE291" s="2">
        <f t="shared" ca="1" si="118"/>
        <v>1</v>
      </c>
      <c r="BF291" s="2"/>
      <c r="BG291" s="2"/>
      <c r="BH291" s="7">
        <f ca="1">IF(Table1[[#This Row],[area]]="america",Table1[[#This Row],[income]],0)</f>
        <v>0</v>
      </c>
      <c r="BI291" s="2">
        <f ca="1">IF(Table1[[#This Row],[area]]="anathapur",Table1[[#This Row],[income]],0)</f>
        <v>0</v>
      </c>
      <c r="BJ291" s="2">
        <f ca="1">IF(Table1[[#This Row],[area]]="banglore",Table1[[#This Row],[income]],0)</f>
        <v>0</v>
      </c>
      <c r="BK291" s="2">
        <f ca="1">IF(Table1[[#This Row],[area]]="chennai",Table1[[#This Row],[income]],0)</f>
        <v>0</v>
      </c>
      <c r="BL291" s="2">
        <f ca="1">IF(Table1[[#This Row],[area]]="china",Table1[[#This Row],[income]],0)</f>
        <v>859524</v>
      </c>
      <c r="BM291" s="2">
        <f ca="1">IF(Table1[[#This Row],[area]]="eluru",Table1[[#This Row],[income]],0)</f>
        <v>0</v>
      </c>
      <c r="BN291" s="2">
        <f ca="1">IF(Table1[[#This Row],[area]]="hanuman junction",Table1[[#This Row],[income]],0)</f>
        <v>0</v>
      </c>
      <c r="BO291" s="2">
        <f ca="1">IF(Table1[[#This Row],[area]]="hyderabad",Table1[[#This Row],[income]],0)</f>
        <v>0</v>
      </c>
      <c r="BP291" s="2">
        <f ca="1">IF(Table1[[#This Row],[area]]="japan",Table1[[#This Row],[income]],0)</f>
        <v>0</v>
      </c>
      <c r="BQ291" s="2">
        <f ca="1">IF(Table1[[#This Row],[area]]="srikakulam",Table1[[#This Row],[income]],0)</f>
        <v>0</v>
      </c>
      <c r="BR291" s="2">
        <f ca="1">IF(Table1[[#This Row],[area]]="tirupathi",Table1[[#This Row],[income]],0)</f>
        <v>0</v>
      </c>
      <c r="BS291" s="2">
        <f ca="1">IF(Table1[[#This Row],[area]]="vijayawada",Table1[[#This Row],[income]],0)</f>
        <v>0</v>
      </c>
      <c r="BT291" s="8">
        <f ca="1">IF(Table1[[#This Row],[area]]="vizag",Table1[[#This Row],[income]],0)</f>
        <v>0</v>
      </c>
      <c r="BU291" s="2"/>
      <c r="BV291" s="7">
        <f ca="1">IF(Table1[[#This Row],[felid of work]]="teaching",Table1[[#This Row],[income]],0)</f>
        <v>859524</v>
      </c>
      <c r="BW291" s="2">
        <f ca="1">IF(Table1[[#This Row],[felid of work]]="construction",Table1[[#This Row],[income]],0)</f>
        <v>0</v>
      </c>
      <c r="BX291" s="2">
        <f ca="1">IF(Table1[[#This Row],[felid of work]]="general work",Table1[[#This Row],[income]],0)</f>
        <v>0</v>
      </c>
      <c r="BY291" s="2">
        <f ca="1">IF(Table1[[#This Row],[felid of work]]="health",Table1[[#This Row],[income]],0)</f>
        <v>0</v>
      </c>
      <c r="BZ291" s="2">
        <f ca="1">IF(Table1[[#This Row],[felid of work]]="agriculture",Table1[[#This Row],[income]],0)</f>
        <v>0</v>
      </c>
      <c r="CA291" s="8">
        <f ca="1">IF(Table1[[#This Row],[felid of work]]="it",Table1[[#This Row],[income]],0)</f>
        <v>0</v>
      </c>
      <c r="CB291" s="2"/>
      <c r="CC291" s="7">
        <f t="shared" ca="1" si="119"/>
        <v>0</v>
      </c>
      <c r="CD291" s="8"/>
      <c r="CE291" s="2"/>
      <c r="CF291" s="2">
        <f ca="1">IF(Table1[[#This Row],[net worth]]&gt;CG290,Table1[[#This Row],[age]],0)</f>
        <v>31</v>
      </c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</row>
    <row r="292" spans="4:98">
      <c r="D292">
        <f t="shared" ca="1" si="103"/>
        <v>1</v>
      </c>
      <c r="E292" t="str">
        <f t="shared" ca="1" si="104"/>
        <v>men</v>
      </c>
      <c r="F292">
        <f t="shared" ca="1" si="105"/>
        <v>30</v>
      </c>
      <c r="G292">
        <f t="shared" ca="1" si="106"/>
        <v>3</v>
      </c>
      <c r="H292" t="str">
        <f t="shared" ca="1" si="107"/>
        <v>teaching</v>
      </c>
      <c r="I292">
        <f t="shared" ca="1" si="108"/>
        <v>3</v>
      </c>
      <c r="J292" t="str">
        <f t="shared" ca="1" si="109"/>
        <v>university</v>
      </c>
      <c r="K292">
        <f t="shared" ca="1" si="110"/>
        <v>1</v>
      </c>
      <c r="L292">
        <f t="shared" ca="1" si="111"/>
        <v>1</v>
      </c>
      <c r="M292">
        <f t="shared" ca="1" si="112"/>
        <v>253346</v>
      </c>
      <c r="N292">
        <f t="shared" ca="1" si="113"/>
        <v>11</v>
      </c>
      <c r="O292" t="str">
        <f t="shared" ca="1" si="114"/>
        <v>america</v>
      </c>
      <c r="P292">
        <f t="shared" ca="1" si="120"/>
        <v>1266730</v>
      </c>
      <c r="Q292">
        <f t="shared" ca="1" si="115"/>
        <v>833601.95219762076</v>
      </c>
      <c r="R292">
        <f t="shared" ca="1" si="121"/>
        <v>162169.43159976331</v>
      </c>
      <c r="S292">
        <f t="shared" ca="1" si="116"/>
        <v>105830</v>
      </c>
      <c r="T292">
        <f t="shared" ca="1" si="122"/>
        <v>377480.86984165839</v>
      </c>
      <c r="U292">
        <f t="shared" ca="1" si="123"/>
        <v>229368.79670465051</v>
      </c>
      <c r="V292">
        <f t="shared" ca="1" si="124"/>
        <v>1658268.2283044136</v>
      </c>
      <c r="W292">
        <f t="shared" ca="1" si="125"/>
        <v>1101601.3837973841</v>
      </c>
      <c r="X292">
        <f t="shared" ca="1" si="126"/>
        <v>556666.84450702951</v>
      </c>
      <c r="Y292" s="2"/>
      <c r="Z292" s="7">
        <f ca="1">IF(Table1[[#This Row],[gender]]="men",1,0)</f>
        <v>1</v>
      </c>
      <c r="AA292" s="2">
        <f ca="1">IF(Table1[[#This Row],[gender]]="women",1,0)</f>
        <v>0</v>
      </c>
      <c r="AB292" s="2"/>
      <c r="AC292" s="2"/>
      <c r="AD292" s="8"/>
      <c r="AF292" s="7">
        <f ca="1">IF(Table1[[#This Row],[felid of work]]= "teaching",1,0)</f>
        <v>1</v>
      </c>
      <c r="AG292" s="2">
        <f ca="1">IF(Table1[[#This Row],[felid of work]]="agriculture",1,0)</f>
        <v>0</v>
      </c>
      <c r="AH292" s="12">
        <f ca="1">IF(Table1[[#This Row],[felid of work]]="general work",1,0)</f>
        <v>0</v>
      </c>
      <c r="AI292" s="12">
        <f ca="1">IF(Table1[[#This Row],[felid of work]]="construction",1,0)</f>
        <v>0</v>
      </c>
      <c r="AJ292" s="2">
        <f ca="1">IF(Table1[[#This Row],[felid of work]]="health",1,0)</f>
        <v>0</v>
      </c>
      <c r="AK292" s="2"/>
      <c r="AL292" s="2"/>
      <c r="AM292" s="2"/>
      <c r="AN292" s="2"/>
      <c r="AO292" s="2">
        <f ca="1">IF(Table1[[#This Row],[felid of work]]="it",1,0)</f>
        <v>0</v>
      </c>
      <c r="AP292" s="2"/>
      <c r="AQ292" s="2"/>
      <c r="AR292" s="2"/>
      <c r="AS292" s="2"/>
      <c r="AT292" s="2"/>
      <c r="AU292" s="2"/>
      <c r="AV292" s="8"/>
      <c r="AW292" s="2"/>
      <c r="AX292" s="21">
        <f t="shared" ca="1" si="117"/>
        <v>162169.43159976331</v>
      </c>
      <c r="AY292" s="2"/>
      <c r="AZ292" s="7">
        <f ca="1">IF(Table1[[#This Row],[value of the debts]]&gt;$BA$6,1,0)</f>
        <v>1</v>
      </c>
      <c r="BA292" s="2"/>
      <c r="BB292" s="2"/>
      <c r="BC292" s="8"/>
      <c r="BD292" s="24">
        <f ca="1">Table1[[#This Row],[mortage left]]/Table1[[#This Row],[value of house]]</f>
        <v>0.65807390067150917</v>
      </c>
      <c r="BE292" s="2">
        <f t="shared" ca="1" si="118"/>
        <v>0</v>
      </c>
      <c r="BF292" s="2"/>
      <c r="BG292" s="2"/>
      <c r="BH292" s="7">
        <f ca="1">IF(Table1[[#This Row],[area]]="america",Table1[[#This Row],[income]],0)</f>
        <v>253346</v>
      </c>
      <c r="BI292" s="2">
        <f ca="1">IF(Table1[[#This Row],[area]]="anathapur",Table1[[#This Row],[income]],0)</f>
        <v>0</v>
      </c>
      <c r="BJ292" s="2">
        <f ca="1">IF(Table1[[#This Row],[area]]="banglore",Table1[[#This Row],[income]],0)</f>
        <v>0</v>
      </c>
      <c r="BK292" s="2">
        <f ca="1">IF(Table1[[#This Row],[area]]="chennai",Table1[[#This Row],[income]],0)</f>
        <v>0</v>
      </c>
      <c r="BL292" s="2">
        <f ca="1">IF(Table1[[#This Row],[area]]="china",Table1[[#This Row],[income]],0)</f>
        <v>0</v>
      </c>
      <c r="BM292" s="2">
        <f ca="1">IF(Table1[[#This Row],[area]]="eluru",Table1[[#This Row],[income]],0)</f>
        <v>0</v>
      </c>
      <c r="BN292" s="2">
        <f ca="1">IF(Table1[[#This Row],[area]]="hanuman junction",Table1[[#This Row],[income]],0)</f>
        <v>0</v>
      </c>
      <c r="BO292" s="2">
        <f ca="1">IF(Table1[[#This Row],[area]]="hyderabad",Table1[[#This Row],[income]],0)</f>
        <v>0</v>
      </c>
      <c r="BP292" s="2">
        <f ca="1">IF(Table1[[#This Row],[area]]="japan",Table1[[#This Row],[income]],0)</f>
        <v>0</v>
      </c>
      <c r="BQ292" s="2">
        <f ca="1">IF(Table1[[#This Row],[area]]="srikakulam",Table1[[#This Row],[income]],0)</f>
        <v>0</v>
      </c>
      <c r="BR292" s="2">
        <f ca="1">IF(Table1[[#This Row],[area]]="tirupathi",Table1[[#This Row],[income]],0)</f>
        <v>0</v>
      </c>
      <c r="BS292" s="2">
        <f ca="1">IF(Table1[[#This Row],[area]]="vijayawada",Table1[[#This Row],[income]],0)</f>
        <v>0</v>
      </c>
      <c r="BT292" s="8">
        <f ca="1">IF(Table1[[#This Row],[area]]="vizag",Table1[[#This Row],[income]],0)</f>
        <v>0</v>
      </c>
      <c r="BU292" s="2"/>
      <c r="BV292" s="7">
        <f ca="1">IF(Table1[[#This Row],[felid of work]]="teaching",Table1[[#This Row],[income]],0)</f>
        <v>253346</v>
      </c>
      <c r="BW292" s="2">
        <f ca="1">IF(Table1[[#This Row],[felid of work]]="construction",Table1[[#This Row],[income]],0)</f>
        <v>0</v>
      </c>
      <c r="BX292" s="2">
        <f ca="1">IF(Table1[[#This Row],[felid of work]]="general work",Table1[[#This Row],[income]],0)</f>
        <v>0</v>
      </c>
      <c r="BY292" s="2">
        <f ca="1">IF(Table1[[#This Row],[felid of work]]="health",Table1[[#This Row],[income]],0)</f>
        <v>0</v>
      </c>
      <c r="BZ292" s="2">
        <f ca="1">IF(Table1[[#This Row],[felid of work]]="agriculture",Table1[[#This Row],[income]],0)</f>
        <v>0</v>
      </c>
      <c r="CA292" s="8">
        <f ca="1">IF(Table1[[#This Row],[felid of work]]="it",Table1[[#This Row],[income]],0)</f>
        <v>0</v>
      </c>
      <c r="CB292" s="2"/>
      <c r="CC292" s="7">
        <f t="shared" ca="1" si="119"/>
        <v>1</v>
      </c>
      <c r="CD292" s="8"/>
      <c r="CE292" s="2"/>
      <c r="CF292" s="2">
        <f ca="1">IF(Table1[[#This Row],[net worth]]&gt;CG291,Table1[[#This Row],[age]],0)</f>
        <v>30</v>
      </c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</row>
    <row r="293" spans="4:98">
      <c r="D293">
        <f t="shared" ca="1" si="103"/>
        <v>2</v>
      </c>
      <c r="E293" t="str">
        <f t="shared" ca="1" si="104"/>
        <v>women</v>
      </c>
      <c r="F293">
        <f t="shared" ca="1" si="105"/>
        <v>30</v>
      </c>
      <c r="G293">
        <f t="shared" ca="1" si="106"/>
        <v>5</v>
      </c>
      <c r="H293" t="str">
        <f t="shared" ca="1" si="107"/>
        <v>general work</v>
      </c>
      <c r="I293">
        <f t="shared" ca="1" si="108"/>
        <v>2</v>
      </c>
      <c r="J293" t="str">
        <f t="shared" ca="1" si="109"/>
        <v>college</v>
      </c>
      <c r="K293">
        <f t="shared" ca="1" si="110"/>
        <v>2</v>
      </c>
      <c r="L293">
        <f t="shared" ca="1" si="111"/>
        <v>1</v>
      </c>
      <c r="M293">
        <f t="shared" ca="1" si="112"/>
        <v>445431</v>
      </c>
      <c r="N293">
        <f t="shared" ca="1" si="113"/>
        <v>2</v>
      </c>
      <c r="O293" t="str">
        <f t="shared" ca="1" si="114"/>
        <v>vijayawada</v>
      </c>
      <c r="P293">
        <f t="shared" ca="1" si="120"/>
        <v>2227155</v>
      </c>
      <c r="Q293">
        <f t="shared" ca="1" si="115"/>
        <v>521457.44530246023</v>
      </c>
      <c r="R293">
        <f t="shared" ca="1" si="121"/>
        <v>151472.7605413835</v>
      </c>
      <c r="S293">
        <f t="shared" ca="1" si="116"/>
        <v>67557</v>
      </c>
      <c r="T293">
        <f t="shared" ca="1" si="122"/>
        <v>769521.04924946616</v>
      </c>
      <c r="U293">
        <f t="shared" ca="1" si="123"/>
        <v>295274.45255752013</v>
      </c>
      <c r="V293">
        <f t="shared" ca="1" si="124"/>
        <v>2673902.2130989037</v>
      </c>
      <c r="W293">
        <f t="shared" ca="1" si="125"/>
        <v>740487.20584384375</v>
      </c>
      <c r="X293">
        <f t="shared" ca="1" si="126"/>
        <v>1933415.0072550599</v>
      </c>
      <c r="Y293" s="2"/>
      <c r="Z293" s="7">
        <f ca="1">IF(Table1[[#This Row],[gender]]="men",1,0)</f>
        <v>0</v>
      </c>
      <c r="AA293" s="2">
        <f ca="1">IF(Table1[[#This Row],[gender]]="women",1,0)</f>
        <v>1</v>
      </c>
      <c r="AB293" s="2"/>
      <c r="AC293" s="2"/>
      <c r="AD293" s="8"/>
      <c r="AF293" s="7">
        <f ca="1">IF(Table1[[#This Row],[felid of work]]= "teaching",1,0)</f>
        <v>0</v>
      </c>
      <c r="AG293" s="2">
        <f ca="1">IF(Table1[[#This Row],[felid of work]]="agriculture",1,0)</f>
        <v>0</v>
      </c>
      <c r="AH293" s="12">
        <f ca="1">IF(Table1[[#This Row],[felid of work]]="general work",1,0)</f>
        <v>1</v>
      </c>
      <c r="AI293" s="12">
        <f ca="1">IF(Table1[[#This Row],[felid of work]]="construction",1,0)</f>
        <v>0</v>
      </c>
      <c r="AJ293" s="2">
        <f ca="1">IF(Table1[[#This Row],[felid of work]]="health",1,0)</f>
        <v>0</v>
      </c>
      <c r="AK293" s="2"/>
      <c r="AL293" s="2"/>
      <c r="AM293" s="2"/>
      <c r="AN293" s="2"/>
      <c r="AO293" s="2">
        <f ca="1">IF(Table1[[#This Row],[felid of work]]="it",1,0)</f>
        <v>0</v>
      </c>
      <c r="AP293" s="2"/>
      <c r="AQ293" s="2"/>
      <c r="AR293" s="2"/>
      <c r="AS293" s="2"/>
      <c r="AT293" s="2"/>
      <c r="AU293" s="2"/>
      <c r="AV293" s="8"/>
      <c r="AW293" s="2"/>
      <c r="AX293" s="21">
        <f t="shared" ca="1" si="117"/>
        <v>151472.7605413835</v>
      </c>
      <c r="AY293" s="2"/>
      <c r="AZ293" s="7">
        <f ca="1">IF(Table1[[#This Row],[value of the debts]]&gt;$BA$6,1,0)</f>
        <v>1</v>
      </c>
      <c r="BA293" s="2"/>
      <c r="BB293" s="2"/>
      <c r="BC293" s="8"/>
      <c r="BD293" s="24">
        <f ca="1">Table1[[#This Row],[mortage left]]/Table1[[#This Row],[value of house]]</f>
        <v>0.234136126718823</v>
      </c>
      <c r="BE293" s="2">
        <f t="shared" ca="1" si="118"/>
        <v>1</v>
      </c>
      <c r="BF293" s="2"/>
      <c r="BG293" s="2"/>
      <c r="BH293" s="7">
        <f ca="1">IF(Table1[[#This Row],[area]]="america",Table1[[#This Row],[income]],0)</f>
        <v>0</v>
      </c>
      <c r="BI293" s="2">
        <f ca="1">IF(Table1[[#This Row],[area]]="anathapur",Table1[[#This Row],[income]],0)</f>
        <v>0</v>
      </c>
      <c r="BJ293" s="2">
        <f ca="1">IF(Table1[[#This Row],[area]]="banglore",Table1[[#This Row],[income]],0)</f>
        <v>0</v>
      </c>
      <c r="BK293" s="2">
        <f ca="1">IF(Table1[[#This Row],[area]]="chennai",Table1[[#This Row],[income]],0)</f>
        <v>0</v>
      </c>
      <c r="BL293" s="2">
        <f ca="1">IF(Table1[[#This Row],[area]]="china",Table1[[#This Row],[income]],0)</f>
        <v>0</v>
      </c>
      <c r="BM293" s="2">
        <f ca="1">IF(Table1[[#This Row],[area]]="eluru",Table1[[#This Row],[income]],0)</f>
        <v>0</v>
      </c>
      <c r="BN293" s="2">
        <f ca="1">IF(Table1[[#This Row],[area]]="hanuman junction",Table1[[#This Row],[income]],0)</f>
        <v>0</v>
      </c>
      <c r="BO293" s="2">
        <f ca="1">IF(Table1[[#This Row],[area]]="hyderabad",Table1[[#This Row],[income]],0)</f>
        <v>0</v>
      </c>
      <c r="BP293" s="2">
        <f ca="1">IF(Table1[[#This Row],[area]]="japan",Table1[[#This Row],[income]],0)</f>
        <v>0</v>
      </c>
      <c r="BQ293" s="2">
        <f ca="1">IF(Table1[[#This Row],[area]]="srikakulam",Table1[[#This Row],[income]],0)</f>
        <v>0</v>
      </c>
      <c r="BR293" s="2">
        <f ca="1">IF(Table1[[#This Row],[area]]="tirupathi",Table1[[#This Row],[income]],0)</f>
        <v>0</v>
      </c>
      <c r="BS293" s="2">
        <f ca="1">IF(Table1[[#This Row],[area]]="vijayawada",Table1[[#This Row],[income]],0)</f>
        <v>445431</v>
      </c>
      <c r="BT293" s="8">
        <f ca="1">IF(Table1[[#This Row],[area]]="vizag",Table1[[#This Row],[income]],0)</f>
        <v>0</v>
      </c>
      <c r="BU293" s="2"/>
      <c r="BV293" s="7">
        <f ca="1">IF(Table1[[#This Row],[felid of work]]="teaching",Table1[[#This Row],[income]],0)</f>
        <v>0</v>
      </c>
      <c r="BW293" s="2">
        <f ca="1">IF(Table1[[#This Row],[felid of work]]="construction",Table1[[#This Row],[income]],0)</f>
        <v>0</v>
      </c>
      <c r="BX293" s="2">
        <f ca="1">IF(Table1[[#This Row],[felid of work]]="general work",Table1[[#This Row],[income]],0)</f>
        <v>445431</v>
      </c>
      <c r="BY293" s="2">
        <f ca="1">IF(Table1[[#This Row],[felid of work]]="health",Table1[[#This Row],[income]],0)</f>
        <v>0</v>
      </c>
      <c r="BZ293" s="2">
        <f ca="1">IF(Table1[[#This Row],[felid of work]]="agriculture",Table1[[#This Row],[income]],0)</f>
        <v>0</v>
      </c>
      <c r="CA293" s="8">
        <f ca="1">IF(Table1[[#This Row],[felid of work]]="it",Table1[[#This Row],[income]],0)</f>
        <v>0</v>
      </c>
      <c r="CB293" s="2"/>
      <c r="CC293" s="7">
        <f t="shared" ca="1" si="119"/>
        <v>1</v>
      </c>
      <c r="CD293" s="8"/>
      <c r="CE293" s="2"/>
      <c r="CF293" s="2">
        <f ca="1">IF(Table1[[#This Row],[net worth]]&gt;CG292,Table1[[#This Row],[age]],0)</f>
        <v>30</v>
      </c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</row>
    <row r="294" spans="4:98">
      <c r="D294">
        <f t="shared" ca="1" si="103"/>
        <v>2</v>
      </c>
      <c r="E294" t="str">
        <f t="shared" ca="1" si="104"/>
        <v>women</v>
      </c>
      <c r="F294">
        <f t="shared" ca="1" si="105"/>
        <v>45</v>
      </c>
      <c r="G294">
        <f t="shared" ca="1" si="106"/>
        <v>1</v>
      </c>
      <c r="H294" t="str">
        <f t="shared" ca="1" si="107"/>
        <v>health</v>
      </c>
      <c r="I294">
        <f t="shared" ca="1" si="108"/>
        <v>4</v>
      </c>
      <c r="J294" t="str">
        <f t="shared" ca="1" si="109"/>
        <v>techincal</v>
      </c>
      <c r="K294">
        <f t="shared" ca="1" si="110"/>
        <v>4</v>
      </c>
      <c r="L294">
        <f t="shared" ca="1" si="111"/>
        <v>2</v>
      </c>
      <c r="M294">
        <f t="shared" ca="1" si="112"/>
        <v>649414</v>
      </c>
      <c r="N294">
        <f t="shared" ca="1" si="113"/>
        <v>10</v>
      </c>
      <c r="O294" t="str">
        <f t="shared" ca="1" si="114"/>
        <v>hyderabad</v>
      </c>
      <c r="P294">
        <f t="shared" ca="1" si="120"/>
        <v>3247070</v>
      </c>
      <c r="Q294">
        <f t="shared" ca="1" si="115"/>
        <v>631540.61920470593</v>
      </c>
      <c r="R294">
        <f t="shared" ca="1" si="121"/>
        <v>331451.76797109214</v>
      </c>
      <c r="S294">
        <f t="shared" ca="1" si="116"/>
        <v>26969</v>
      </c>
      <c r="T294">
        <f t="shared" ca="1" si="122"/>
        <v>882950.07628964656</v>
      </c>
      <c r="U294">
        <f t="shared" ca="1" si="123"/>
        <v>428565.87421431183</v>
      </c>
      <c r="V294">
        <f t="shared" ca="1" si="124"/>
        <v>4007087.642185404</v>
      </c>
      <c r="W294">
        <f t="shared" ca="1" si="125"/>
        <v>989961.38717579807</v>
      </c>
      <c r="X294">
        <f t="shared" ca="1" si="126"/>
        <v>3017126.255009606</v>
      </c>
      <c r="Y294" s="2"/>
      <c r="Z294" s="7">
        <f ca="1">IF(Table1[[#This Row],[gender]]="men",1,0)</f>
        <v>0</v>
      </c>
      <c r="AA294" s="2">
        <f ca="1">IF(Table1[[#This Row],[gender]]="women",1,0)</f>
        <v>1</v>
      </c>
      <c r="AB294" s="2"/>
      <c r="AC294" s="2"/>
      <c r="AD294" s="8"/>
      <c r="AF294" s="7">
        <f ca="1">IF(Table1[[#This Row],[felid of work]]= "teaching",1,0)</f>
        <v>0</v>
      </c>
      <c r="AG294" s="2">
        <f ca="1">IF(Table1[[#This Row],[felid of work]]="agriculture",1,0)</f>
        <v>0</v>
      </c>
      <c r="AH294" s="12">
        <f ca="1">IF(Table1[[#This Row],[felid of work]]="general work",1,0)</f>
        <v>0</v>
      </c>
      <c r="AI294" s="12">
        <f ca="1">IF(Table1[[#This Row],[felid of work]]="construction",1,0)</f>
        <v>0</v>
      </c>
      <c r="AJ294" s="2">
        <f ca="1">IF(Table1[[#This Row],[felid of work]]="health",1,0)</f>
        <v>1</v>
      </c>
      <c r="AK294" s="2"/>
      <c r="AL294" s="2"/>
      <c r="AM294" s="2"/>
      <c r="AN294" s="2"/>
      <c r="AO294" s="2">
        <f ca="1">IF(Table1[[#This Row],[felid of work]]="it",1,0)</f>
        <v>0</v>
      </c>
      <c r="AP294" s="2"/>
      <c r="AQ294" s="2"/>
      <c r="AR294" s="2"/>
      <c r="AS294" s="2"/>
      <c r="AT294" s="2"/>
      <c r="AU294" s="2"/>
      <c r="AV294" s="8"/>
      <c r="AW294" s="2"/>
      <c r="AX294" s="21">
        <f t="shared" ca="1" si="117"/>
        <v>165725.88398554607</v>
      </c>
      <c r="AY294" s="2"/>
      <c r="AZ294" s="7">
        <f ca="1">IF(Table1[[#This Row],[value of the debts]]&gt;$BA$6,1,0)</f>
        <v>1</v>
      </c>
      <c r="BA294" s="2"/>
      <c r="BB294" s="2"/>
      <c r="BC294" s="8"/>
      <c r="BD294" s="24">
        <f ca="1">Table1[[#This Row],[mortage left]]/Table1[[#This Row],[value of house]]</f>
        <v>0.19449553573058356</v>
      </c>
      <c r="BE294" s="2">
        <f t="shared" ca="1" si="118"/>
        <v>1</v>
      </c>
      <c r="BF294" s="2"/>
      <c r="BG294" s="2"/>
      <c r="BH294" s="7">
        <f ca="1">IF(Table1[[#This Row],[area]]="america",Table1[[#This Row],[income]],0)</f>
        <v>0</v>
      </c>
      <c r="BI294" s="2">
        <f ca="1">IF(Table1[[#This Row],[area]]="anathapur",Table1[[#This Row],[income]],0)</f>
        <v>0</v>
      </c>
      <c r="BJ294" s="2">
        <f ca="1">IF(Table1[[#This Row],[area]]="banglore",Table1[[#This Row],[income]],0)</f>
        <v>0</v>
      </c>
      <c r="BK294" s="2">
        <f ca="1">IF(Table1[[#This Row],[area]]="chennai",Table1[[#This Row],[income]],0)</f>
        <v>0</v>
      </c>
      <c r="BL294" s="2">
        <f ca="1">IF(Table1[[#This Row],[area]]="china",Table1[[#This Row],[income]],0)</f>
        <v>0</v>
      </c>
      <c r="BM294" s="2">
        <f ca="1">IF(Table1[[#This Row],[area]]="eluru",Table1[[#This Row],[income]],0)</f>
        <v>0</v>
      </c>
      <c r="BN294" s="2">
        <f ca="1">IF(Table1[[#This Row],[area]]="hanuman junction",Table1[[#This Row],[income]],0)</f>
        <v>0</v>
      </c>
      <c r="BO294" s="2">
        <f ca="1">IF(Table1[[#This Row],[area]]="hyderabad",Table1[[#This Row],[income]],0)</f>
        <v>649414</v>
      </c>
      <c r="BP294" s="2">
        <f ca="1">IF(Table1[[#This Row],[area]]="japan",Table1[[#This Row],[income]],0)</f>
        <v>0</v>
      </c>
      <c r="BQ294" s="2">
        <f ca="1">IF(Table1[[#This Row],[area]]="srikakulam",Table1[[#This Row],[income]],0)</f>
        <v>0</v>
      </c>
      <c r="BR294" s="2">
        <f ca="1">IF(Table1[[#This Row],[area]]="tirupathi",Table1[[#This Row],[income]],0)</f>
        <v>0</v>
      </c>
      <c r="BS294" s="2">
        <f ca="1">IF(Table1[[#This Row],[area]]="vijayawada",Table1[[#This Row],[income]],0)</f>
        <v>0</v>
      </c>
      <c r="BT294" s="8">
        <f ca="1">IF(Table1[[#This Row],[area]]="vizag",Table1[[#This Row],[income]],0)</f>
        <v>0</v>
      </c>
      <c r="BU294" s="2"/>
      <c r="BV294" s="7">
        <f ca="1">IF(Table1[[#This Row],[felid of work]]="teaching",Table1[[#This Row],[income]],0)</f>
        <v>0</v>
      </c>
      <c r="BW294" s="2">
        <f ca="1">IF(Table1[[#This Row],[felid of work]]="construction",Table1[[#This Row],[income]],0)</f>
        <v>0</v>
      </c>
      <c r="BX294" s="2">
        <f ca="1">IF(Table1[[#This Row],[felid of work]]="general work",Table1[[#This Row],[income]],0)</f>
        <v>0</v>
      </c>
      <c r="BY294" s="2">
        <f ca="1">IF(Table1[[#This Row],[felid of work]]="health",Table1[[#This Row],[income]],0)</f>
        <v>649414</v>
      </c>
      <c r="BZ294" s="2">
        <f ca="1">IF(Table1[[#This Row],[felid of work]]="agriculture",Table1[[#This Row],[income]],0)</f>
        <v>0</v>
      </c>
      <c r="CA294" s="8">
        <f ca="1">IF(Table1[[#This Row],[felid of work]]="it",Table1[[#This Row],[income]],0)</f>
        <v>0</v>
      </c>
      <c r="CB294" s="2"/>
      <c r="CC294" s="7">
        <f t="shared" ca="1" si="119"/>
        <v>1</v>
      </c>
      <c r="CD294" s="8"/>
      <c r="CE294" s="2"/>
      <c r="CF294" s="2">
        <f ca="1">IF(Table1[[#This Row],[net worth]]&gt;CG293,Table1[[#This Row],[age]],0)</f>
        <v>45</v>
      </c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</row>
    <row r="295" spans="4:98">
      <c r="D295">
        <f t="shared" ca="1" si="103"/>
        <v>2</v>
      </c>
      <c r="E295" t="str">
        <f t="shared" ca="1" si="104"/>
        <v>women</v>
      </c>
      <c r="F295">
        <f t="shared" ca="1" si="105"/>
        <v>44</v>
      </c>
      <c r="G295">
        <f t="shared" ca="1" si="106"/>
        <v>4</v>
      </c>
      <c r="H295" t="str">
        <f t="shared" ca="1" si="107"/>
        <v>it</v>
      </c>
      <c r="I295">
        <f t="shared" ca="1" si="108"/>
        <v>6</v>
      </c>
      <c r="J295" t="str">
        <f t="shared" ca="1" si="109"/>
        <v>other</v>
      </c>
      <c r="K295">
        <f t="shared" ca="1" si="110"/>
        <v>3</v>
      </c>
      <c r="L295">
        <f t="shared" ca="1" si="111"/>
        <v>1</v>
      </c>
      <c r="M295">
        <f t="shared" ca="1" si="112"/>
        <v>461975</v>
      </c>
      <c r="N295">
        <f t="shared" ca="1" si="113"/>
        <v>12</v>
      </c>
      <c r="O295" t="str">
        <f t="shared" ca="1" si="114"/>
        <v>japan</v>
      </c>
      <c r="P295">
        <f t="shared" ca="1" si="120"/>
        <v>1385925</v>
      </c>
      <c r="Q295">
        <f t="shared" ca="1" si="115"/>
        <v>175017.98170498313</v>
      </c>
      <c r="R295">
        <f t="shared" ca="1" si="121"/>
        <v>45862.211688276147</v>
      </c>
      <c r="S295">
        <f t="shared" ca="1" si="116"/>
        <v>33291</v>
      </c>
      <c r="T295">
        <f t="shared" ca="1" si="122"/>
        <v>301024.52195790684</v>
      </c>
      <c r="U295">
        <f t="shared" ca="1" si="123"/>
        <v>424687.93384043768</v>
      </c>
      <c r="V295">
        <f t="shared" ca="1" si="124"/>
        <v>1856475.1455287137</v>
      </c>
      <c r="W295">
        <f t="shared" ca="1" si="125"/>
        <v>254171.19339325928</v>
      </c>
      <c r="X295">
        <f t="shared" ca="1" si="126"/>
        <v>1602303.9521354544</v>
      </c>
      <c r="Y295" s="2"/>
      <c r="Z295" s="7">
        <f ca="1">IF(Table1[[#This Row],[gender]]="men",1,0)</f>
        <v>0</v>
      </c>
      <c r="AA295" s="2">
        <f ca="1">IF(Table1[[#This Row],[gender]]="women",1,0)</f>
        <v>1</v>
      </c>
      <c r="AB295" s="2"/>
      <c r="AC295" s="2"/>
      <c r="AD295" s="8"/>
      <c r="AF295" s="7">
        <f ca="1">IF(Table1[[#This Row],[felid of work]]= "teaching",1,0)</f>
        <v>0</v>
      </c>
      <c r="AG295" s="2">
        <f ca="1">IF(Table1[[#This Row],[felid of work]]="agriculture",1,0)</f>
        <v>0</v>
      </c>
      <c r="AH295" s="12">
        <f ca="1">IF(Table1[[#This Row],[felid of work]]="general work",1,0)</f>
        <v>0</v>
      </c>
      <c r="AI295" s="12">
        <f ca="1">IF(Table1[[#This Row],[felid of work]]="construction",1,0)</f>
        <v>0</v>
      </c>
      <c r="AJ295" s="2">
        <f ca="1">IF(Table1[[#This Row],[felid of work]]="health",1,0)</f>
        <v>0</v>
      </c>
      <c r="AK295" s="2"/>
      <c r="AL295" s="2"/>
      <c r="AM295" s="2"/>
      <c r="AN295" s="2"/>
      <c r="AO295" s="2">
        <f ca="1">IF(Table1[[#This Row],[felid of work]]="it",1,0)</f>
        <v>1</v>
      </c>
      <c r="AP295" s="2"/>
      <c r="AQ295" s="2"/>
      <c r="AR295" s="2"/>
      <c r="AS295" s="2"/>
      <c r="AT295" s="2"/>
      <c r="AU295" s="2"/>
      <c r="AV295" s="8"/>
      <c r="AW295" s="2"/>
      <c r="AX295" s="21">
        <f t="shared" ca="1" si="117"/>
        <v>45862.211688276147</v>
      </c>
      <c r="AY295" s="2"/>
      <c r="AZ295" s="7">
        <f ca="1">IF(Table1[[#This Row],[value of the debts]]&gt;$BA$6,1,0)</f>
        <v>1</v>
      </c>
      <c r="BA295" s="2"/>
      <c r="BB295" s="2"/>
      <c r="BC295" s="8"/>
      <c r="BD295" s="24">
        <f ca="1">Table1[[#This Row],[mortage left]]/Table1[[#This Row],[value of house]]</f>
        <v>0.12628243354076385</v>
      </c>
      <c r="BE295" s="2">
        <f t="shared" ca="1" si="118"/>
        <v>1</v>
      </c>
      <c r="BF295" s="2"/>
      <c r="BG295" s="2"/>
      <c r="BH295" s="7">
        <f ca="1">IF(Table1[[#This Row],[area]]="america",Table1[[#This Row],[income]],0)</f>
        <v>0</v>
      </c>
      <c r="BI295" s="2">
        <f ca="1">IF(Table1[[#This Row],[area]]="anathapur",Table1[[#This Row],[income]],0)</f>
        <v>0</v>
      </c>
      <c r="BJ295" s="2">
        <f ca="1">IF(Table1[[#This Row],[area]]="banglore",Table1[[#This Row],[income]],0)</f>
        <v>0</v>
      </c>
      <c r="BK295" s="2">
        <f ca="1">IF(Table1[[#This Row],[area]]="chennai",Table1[[#This Row],[income]],0)</f>
        <v>0</v>
      </c>
      <c r="BL295" s="2">
        <f ca="1">IF(Table1[[#This Row],[area]]="china",Table1[[#This Row],[income]],0)</f>
        <v>0</v>
      </c>
      <c r="BM295" s="2">
        <f ca="1">IF(Table1[[#This Row],[area]]="eluru",Table1[[#This Row],[income]],0)</f>
        <v>0</v>
      </c>
      <c r="BN295" s="2">
        <f ca="1">IF(Table1[[#This Row],[area]]="hanuman junction",Table1[[#This Row],[income]],0)</f>
        <v>0</v>
      </c>
      <c r="BO295" s="2">
        <f ca="1">IF(Table1[[#This Row],[area]]="hyderabad",Table1[[#This Row],[income]],0)</f>
        <v>0</v>
      </c>
      <c r="BP295" s="2">
        <f ca="1">IF(Table1[[#This Row],[area]]="japan",Table1[[#This Row],[income]],0)</f>
        <v>461975</v>
      </c>
      <c r="BQ295" s="2">
        <f ca="1">IF(Table1[[#This Row],[area]]="srikakulam",Table1[[#This Row],[income]],0)</f>
        <v>0</v>
      </c>
      <c r="BR295" s="2">
        <f ca="1">IF(Table1[[#This Row],[area]]="tirupathi",Table1[[#This Row],[income]],0)</f>
        <v>0</v>
      </c>
      <c r="BS295" s="2">
        <f ca="1">IF(Table1[[#This Row],[area]]="vijayawada",Table1[[#This Row],[income]],0)</f>
        <v>0</v>
      </c>
      <c r="BT295" s="8">
        <f ca="1">IF(Table1[[#This Row],[area]]="vizag",Table1[[#This Row],[income]],0)</f>
        <v>0</v>
      </c>
      <c r="BU295" s="2"/>
      <c r="BV295" s="7">
        <f ca="1">IF(Table1[[#This Row],[felid of work]]="teaching",Table1[[#This Row],[income]],0)</f>
        <v>0</v>
      </c>
      <c r="BW295" s="2">
        <f ca="1">IF(Table1[[#This Row],[felid of work]]="construction",Table1[[#This Row],[income]],0)</f>
        <v>0</v>
      </c>
      <c r="BX295" s="2">
        <f ca="1">IF(Table1[[#This Row],[felid of work]]="general work",Table1[[#This Row],[income]],0)</f>
        <v>0</v>
      </c>
      <c r="BY295" s="2">
        <f ca="1">IF(Table1[[#This Row],[felid of work]]="health",Table1[[#This Row],[income]],0)</f>
        <v>0</v>
      </c>
      <c r="BZ295" s="2">
        <f ca="1">IF(Table1[[#This Row],[felid of work]]="agriculture",Table1[[#This Row],[income]],0)</f>
        <v>0</v>
      </c>
      <c r="CA295" s="8">
        <f ca="1">IF(Table1[[#This Row],[felid of work]]="it",Table1[[#This Row],[income]],0)</f>
        <v>461975</v>
      </c>
      <c r="CB295" s="2"/>
      <c r="CC295" s="7">
        <f t="shared" ca="1" si="119"/>
        <v>0</v>
      </c>
      <c r="CD295" s="8"/>
      <c r="CE295" s="2"/>
      <c r="CF295" s="2">
        <f ca="1">IF(Table1[[#This Row],[net worth]]&gt;CG294,Table1[[#This Row],[age]],0)</f>
        <v>44</v>
      </c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</row>
    <row r="296" spans="4:98">
      <c r="D296">
        <f t="shared" ca="1" si="103"/>
        <v>1</v>
      </c>
      <c r="E296" t="str">
        <f t="shared" ca="1" si="104"/>
        <v>men</v>
      </c>
      <c r="F296">
        <f t="shared" ca="1" si="105"/>
        <v>35</v>
      </c>
      <c r="G296">
        <f t="shared" ca="1" si="106"/>
        <v>3</v>
      </c>
      <c r="H296" t="str">
        <f t="shared" ca="1" si="107"/>
        <v>teaching</v>
      </c>
      <c r="I296">
        <f t="shared" ca="1" si="108"/>
        <v>6</v>
      </c>
      <c r="J296" t="str">
        <f t="shared" ca="1" si="109"/>
        <v>other</v>
      </c>
      <c r="K296">
        <f t="shared" ca="1" si="110"/>
        <v>1</v>
      </c>
      <c r="L296">
        <f t="shared" ca="1" si="111"/>
        <v>2</v>
      </c>
      <c r="M296">
        <f t="shared" ca="1" si="112"/>
        <v>265229</v>
      </c>
      <c r="N296">
        <f t="shared" ca="1" si="113"/>
        <v>11</v>
      </c>
      <c r="O296" t="str">
        <f t="shared" ca="1" si="114"/>
        <v>america</v>
      </c>
      <c r="P296">
        <f t="shared" ca="1" si="120"/>
        <v>795687</v>
      </c>
      <c r="Q296">
        <f t="shared" ca="1" si="115"/>
        <v>57736.665841391681</v>
      </c>
      <c r="R296">
        <f t="shared" ca="1" si="121"/>
        <v>17096.319811031408</v>
      </c>
      <c r="S296">
        <f t="shared" ca="1" si="116"/>
        <v>6948</v>
      </c>
      <c r="T296">
        <f t="shared" ca="1" si="122"/>
        <v>277933.24925694679</v>
      </c>
      <c r="U296">
        <f t="shared" ca="1" si="123"/>
        <v>129353.5566668979</v>
      </c>
      <c r="V296">
        <f t="shared" ca="1" si="124"/>
        <v>942136.8764779293</v>
      </c>
      <c r="W296">
        <f t="shared" ca="1" si="125"/>
        <v>81780.985652423085</v>
      </c>
      <c r="X296">
        <f t="shared" ca="1" si="126"/>
        <v>860355.89082550618</v>
      </c>
      <c r="Y296" s="2"/>
      <c r="Z296" s="7">
        <f ca="1">IF(Table1[[#This Row],[gender]]="men",1,0)</f>
        <v>1</v>
      </c>
      <c r="AA296" s="2">
        <f ca="1">IF(Table1[[#This Row],[gender]]="women",1,0)</f>
        <v>0</v>
      </c>
      <c r="AB296" s="2"/>
      <c r="AC296" s="2"/>
      <c r="AD296" s="8"/>
      <c r="AF296" s="7">
        <f ca="1">IF(Table1[[#This Row],[felid of work]]= "teaching",1,0)</f>
        <v>1</v>
      </c>
      <c r="AG296" s="2">
        <f ca="1">IF(Table1[[#This Row],[felid of work]]="agriculture",1,0)</f>
        <v>0</v>
      </c>
      <c r="AH296" s="12">
        <f ca="1">IF(Table1[[#This Row],[felid of work]]="general work",1,0)</f>
        <v>0</v>
      </c>
      <c r="AI296" s="12">
        <f ca="1">IF(Table1[[#This Row],[felid of work]]="construction",1,0)</f>
        <v>0</v>
      </c>
      <c r="AJ296" s="2">
        <f ca="1">IF(Table1[[#This Row],[felid of work]]="health",1,0)</f>
        <v>0</v>
      </c>
      <c r="AK296" s="2"/>
      <c r="AL296" s="2"/>
      <c r="AM296" s="2"/>
      <c r="AN296" s="2"/>
      <c r="AO296" s="2">
        <f ca="1">IF(Table1[[#This Row],[felid of work]]="it",1,0)</f>
        <v>0</v>
      </c>
      <c r="AP296" s="2"/>
      <c r="AQ296" s="2"/>
      <c r="AR296" s="2"/>
      <c r="AS296" s="2"/>
      <c r="AT296" s="2"/>
      <c r="AU296" s="2"/>
      <c r="AV296" s="8"/>
      <c r="AW296" s="2"/>
      <c r="AX296" s="21">
        <f t="shared" ca="1" si="117"/>
        <v>8548.1599055157039</v>
      </c>
      <c r="AY296" s="2"/>
      <c r="AZ296" s="7">
        <f ca="1">IF(Table1[[#This Row],[value of the debts]]&gt;$BA$6,1,0)</f>
        <v>0</v>
      </c>
      <c r="BA296" s="2"/>
      <c r="BB296" s="2"/>
      <c r="BC296" s="8"/>
      <c r="BD296" s="24">
        <f ca="1">Table1[[#This Row],[mortage left]]/Table1[[#This Row],[value of house]]</f>
        <v>7.2562032358693407E-2</v>
      </c>
      <c r="BE296" s="2">
        <f t="shared" ca="1" si="118"/>
        <v>1</v>
      </c>
      <c r="BF296" s="2"/>
      <c r="BG296" s="2"/>
      <c r="BH296" s="7">
        <f ca="1">IF(Table1[[#This Row],[area]]="america",Table1[[#This Row],[income]],0)</f>
        <v>265229</v>
      </c>
      <c r="BI296" s="2">
        <f ca="1">IF(Table1[[#This Row],[area]]="anathapur",Table1[[#This Row],[income]],0)</f>
        <v>0</v>
      </c>
      <c r="BJ296" s="2">
        <f ca="1">IF(Table1[[#This Row],[area]]="banglore",Table1[[#This Row],[income]],0)</f>
        <v>0</v>
      </c>
      <c r="BK296" s="2">
        <f ca="1">IF(Table1[[#This Row],[area]]="chennai",Table1[[#This Row],[income]],0)</f>
        <v>0</v>
      </c>
      <c r="BL296" s="2">
        <f ca="1">IF(Table1[[#This Row],[area]]="china",Table1[[#This Row],[income]],0)</f>
        <v>0</v>
      </c>
      <c r="BM296" s="2">
        <f ca="1">IF(Table1[[#This Row],[area]]="eluru",Table1[[#This Row],[income]],0)</f>
        <v>0</v>
      </c>
      <c r="BN296" s="2">
        <f ca="1">IF(Table1[[#This Row],[area]]="hanuman junction",Table1[[#This Row],[income]],0)</f>
        <v>0</v>
      </c>
      <c r="BO296" s="2">
        <f ca="1">IF(Table1[[#This Row],[area]]="hyderabad",Table1[[#This Row],[income]],0)</f>
        <v>0</v>
      </c>
      <c r="BP296" s="2">
        <f ca="1">IF(Table1[[#This Row],[area]]="japan",Table1[[#This Row],[income]],0)</f>
        <v>0</v>
      </c>
      <c r="BQ296" s="2">
        <f ca="1">IF(Table1[[#This Row],[area]]="srikakulam",Table1[[#This Row],[income]],0)</f>
        <v>0</v>
      </c>
      <c r="BR296" s="2">
        <f ca="1">IF(Table1[[#This Row],[area]]="tirupathi",Table1[[#This Row],[income]],0)</f>
        <v>0</v>
      </c>
      <c r="BS296" s="2">
        <f ca="1">IF(Table1[[#This Row],[area]]="vijayawada",Table1[[#This Row],[income]],0)</f>
        <v>0</v>
      </c>
      <c r="BT296" s="8">
        <f ca="1">IF(Table1[[#This Row],[area]]="vizag",Table1[[#This Row],[income]],0)</f>
        <v>0</v>
      </c>
      <c r="BU296" s="2"/>
      <c r="BV296" s="7">
        <f ca="1">IF(Table1[[#This Row],[felid of work]]="teaching",Table1[[#This Row],[income]],0)</f>
        <v>265229</v>
      </c>
      <c r="BW296" s="2">
        <f ca="1">IF(Table1[[#This Row],[felid of work]]="construction",Table1[[#This Row],[income]],0)</f>
        <v>0</v>
      </c>
      <c r="BX296" s="2">
        <f ca="1">IF(Table1[[#This Row],[felid of work]]="general work",Table1[[#This Row],[income]],0)</f>
        <v>0</v>
      </c>
      <c r="BY296" s="2">
        <f ca="1">IF(Table1[[#This Row],[felid of work]]="health",Table1[[#This Row],[income]],0)</f>
        <v>0</v>
      </c>
      <c r="BZ296" s="2">
        <f ca="1">IF(Table1[[#This Row],[felid of work]]="agriculture",Table1[[#This Row],[income]],0)</f>
        <v>0</v>
      </c>
      <c r="CA296" s="8">
        <f ca="1">IF(Table1[[#This Row],[felid of work]]="it",Table1[[#This Row],[income]],0)</f>
        <v>0</v>
      </c>
      <c r="CB296" s="2"/>
      <c r="CC296" s="7">
        <f t="shared" ca="1" si="119"/>
        <v>0</v>
      </c>
      <c r="CD296" s="8"/>
      <c r="CE296" s="2"/>
      <c r="CF296" s="2">
        <f ca="1">IF(Table1[[#This Row],[net worth]]&gt;CG295,Table1[[#This Row],[age]],0)</f>
        <v>35</v>
      </c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</row>
    <row r="297" spans="4:98">
      <c r="D297">
        <f t="shared" ca="1" si="103"/>
        <v>1</v>
      </c>
      <c r="E297" t="str">
        <f t="shared" ca="1" si="104"/>
        <v>men</v>
      </c>
      <c r="F297">
        <f t="shared" ca="1" si="105"/>
        <v>41</v>
      </c>
      <c r="G297">
        <f t="shared" ca="1" si="106"/>
        <v>6</v>
      </c>
      <c r="H297" t="str">
        <f t="shared" ca="1" si="107"/>
        <v>agriculture</v>
      </c>
      <c r="I297">
        <f t="shared" ca="1" si="108"/>
        <v>6</v>
      </c>
      <c r="J297" t="str">
        <f t="shared" ca="1" si="109"/>
        <v>other</v>
      </c>
      <c r="K297">
        <f t="shared" ca="1" si="110"/>
        <v>1</v>
      </c>
      <c r="L297">
        <f t="shared" ca="1" si="111"/>
        <v>1</v>
      </c>
      <c r="M297">
        <f t="shared" ca="1" si="112"/>
        <v>749825</v>
      </c>
      <c r="N297">
        <f t="shared" ca="1" si="113"/>
        <v>1</v>
      </c>
      <c r="O297" t="str">
        <f t="shared" ca="1" si="114"/>
        <v>eluru</v>
      </c>
      <c r="P297">
        <f t="shared" ca="1" si="120"/>
        <v>2999300</v>
      </c>
      <c r="Q297">
        <f t="shared" ca="1" si="115"/>
        <v>2994533.5474396627</v>
      </c>
      <c r="R297">
        <f t="shared" ca="1" si="121"/>
        <v>39525.960231841222</v>
      </c>
      <c r="S297">
        <f t="shared" ca="1" si="116"/>
        <v>21811</v>
      </c>
      <c r="T297">
        <f t="shared" ca="1" si="122"/>
        <v>1149603.0769946121</v>
      </c>
      <c r="U297">
        <f t="shared" ca="1" si="123"/>
        <v>534774.59024472418</v>
      </c>
      <c r="V297">
        <f t="shared" ca="1" si="124"/>
        <v>3573600.550476565</v>
      </c>
      <c r="W297">
        <f t="shared" ca="1" si="125"/>
        <v>3055870.5076715038</v>
      </c>
      <c r="X297">
        <f t="shared" ca="1" si="126"/>
        <v>517730.04280506121</v>
      </c>
      <c r="Y297" s="2"/>
      <c r="Z297" s="7">
        <f ca="1">IF(Table1[[#This Row],[gender]]="men",1,0)</f>
        <v>1</v>
      </c>
      <c r="AA297" s="2">
        <f ca="1">IF(Table1[[#This Row],[gender]]="women",1,0)</f>
        <v>0</v>
      </c>
      <c r="AB297" s="2"/>
      <c r="AC297" s="2"/>
      <c r="AD297" s="8"/>
      <c r="AF297" s="7">
        <f ca="1">IF(Table1[[#This Row],[felid of work]]= "teaching",1,0)</f>
        <v>0</v>
      </c>
      <c r="AG297" s="2">
        <f ca="1">IF(Table1[[#This Row],[felid of work]]="agriculture",1,0)</f>
        <v>1</v>
      </c>
      <c r="AH297" s="12">
        <f ca="1">IF(Table1[[#This Row],[felid of work]]="general work",1,0)</f>
        <v>0</v>
      </c>
      <c r="AI297" s="12">
        <f ca="1">IF(Table1[[#This Row],[felid of work]]="construction",1,0)</f>
        <v>0</v>
      </c>
      <c r="AJ297" s="2">
        <f ca="1">IF(Table1[[#This Row],[felid of work]]="health",1,0)</f>
        <v>0</v>
      </c>
      <c r="AK297" s="2"/>
      <c r="AL297" s="2"/>
      <c r="AM297" s="2"/>
      <c r="AN297" s="2"/>
      <c r="AO297" s="2">
        <f ca="1">IF(Table1[[#This Row],[felid of work]]="it",1,0)</f>
        <v>0</v>
      </c>
      <c r="AP297" s="2"/>
      <c r="AQ297" s="2"/>
      <c r="AR297" s="2"/>
      <c r="AS297" s="2"/>
      <c r="AT297" s="2"/>
      <c r="AU297" s="2"/>
      <c r="AV297" s="8"/>
      <c r="AW297" s="2"/>
      <c r="AX297" s="21">
        <f t="shared" ca="1" si="117"/>
        <v>39525.960231841222</v>
      </c>
      <c r="AY297" s="2"/>
      <c r="AZ297" s="7">
        <f ca="1">IF(Table1[[#This Row],[value of the debts]]&gt;$BA$6,1,0)</f>
        <v>1</v>
      </c>
      <c r="BA297" s="2"/>
      <c r="BB297" s="2"/>
      <c r="BC297" s="8"/>
      <c r="BD297" s="24">
        <f ca="1">Table1[[#This Row],[mortage left]]/Table1[[#This Row],[value of house]]</f>
        <v>0.99841081166927703</v>
      </c>
      <c r="BE297" s="2">
        <f t="shared" ca="1" si="118"/>
        <v>0</v>
      </c>
      <c r="BF297" s="2"/>
      <c r="BG297" s="2"/>
      <c r="BH297" s="7">
        <f ca="1">IF(Table1[[#This Row],[area]]="america",Table1[[#This Row],[income]],0)</f>
        <v>0</v>
      </c>
      <c r="BI297" s="2">
        <f ca="1">IF(Table1[[#This Row],[area]]="anathapur",Table1[[#This Row],[income]],0)</f>
        <v>0</v>
      </c>
      <c r="BJ297" s="2">
        <f ca="1">IF(Table1[[#This Row],[area]]="banglore",Table1[[#This Row],[income]],0)</f>
        <v>0</v>
      </c>
      <c r="BK297" s="2">
        <f ca="1">IF(Table1[[#This Row],[area]]="chennai",Table1[[#This Row],[income]],0)</f>
        <v>0</v>
      </c>
      <c r="BL297" s="2">
        <f ca="1">IF(Table1[[#This Row],[area]]="china",Table1[[#This Row],[income]],0)</f>
        <v>0</v>
      </c>
      <c r="BM297" s="2">
        <f ca="1">IF(Table1[[#This Row],[area]]="eluru",Table1[[#This Row],[income]],0)</f>
        <v>749825</v>
      </c>
      <c r="BN297" s="2">
        <f ca="1">IF(Table1[[#This Row],[area]]="hanuman junction",Table1[[#This Row],[income]],0)</f>
        <v>0</v>
      </c>
      <c r="BO297" s="2">
        <f ca="1">IF(Table1[[#This Row],[area]]="hyderabad",Table1[[#This Row],[income]],0)</f>
        <v>0</v>
      </c>
      <c r="BP297" s="2">
        <f ca="1">IF(Table1[[#This Row],[area]]="japan",Table1[[#This Row],[income]],0)</f>
        <v>0</v>
      </c>
      <c r="BQ297" s="2">
        <f ca="1">IF(Table1[[#This Row],[area]]="srikakulam",Table1[[#This Row],[income]],0)</f>
        <v>0</v>
      </c>
      <c r="BR297" s="2">
        <f ca="1">IF(Table1[[#This Row],[area]]="tirupathi",Table1[[#This Row],[income]],0)</f>
        <v>0</v>
      </c>
      <c r="BS297" s="2">
        <f ca="1">IF(Table1[[#This Row],[area]]="vijayawada",Table1[[#This Row],[income]],0)</f>
        <v>0</v>
      </c>
      <c r="BT297" s="8">
        <f ca="1">IF(Table1[[#This Row],[area]]="vizag",Table1[[#This Row],[income]],0)</f>
        <v>0</v>
      </c>
      <c r="BU297" s="2"/>
      <c r="BV297" s="7">
        <f ca="1">IF(Table1[[#This Row],[felid of work]]="teaching",Table1[[#This Row],[income]],0)</f>
        <v>0</v>
      </c>
      <c r="BW297" s="2">
        <f ca="1">IF(Table1[[#This Row],[felid of work]]="construction",Table1[[#This Row],[income]],0)</f>
        <v>0</v>
      </c>
      <c r="BX297" s="2">
        <f ca="1">IF(Table1[[#This Row],[felid of work]]="general work",Table1[[#This Row],[income]],0)</f>
        <v>0</v>
      </c>
      <c r="BY297" s="2">
        <f ca="1">IF(Table1[[#This Row],[felid of work]]="health",Table1[[#This Row],[income]],0)</f>
        <v>0</v>
      </c>
      <c r="BZ297" s="2">
        <f ca="1">IF(Table1[[#This Row],[felid of work]]="agriculture",Table1[[#This Row],[income]],0)</f>
        <v>749825</v>
      </c>
      <c r="CA297" s="8">
        <f ca="1">IF(Table1[[#This Row],[felid of work]]="it",Table1[[#This Row],[income]],0)</f>
        <v>0</v>
      </c>
      <c r="CB297" s="2"/>
      <c r="CC297" s="7">
        <f t="shared" ca="1" si="119"/>
        <v>1</v>
      </c>
      <c r="CD297" s="8"/>
      <c r="CE297" s="2"/>
      <c r="CF297" s="2">
        <f ca="1">IF(Table1[[#This Row],[net worth]]&gt;CG296,Table1[[#This Row],[age]],0)</f>
        <v>41</v>
      </c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</row>
    <row r="298" spans="4:98">
      <c r="D298">
        <f t="shared" ca="1" si="103"/>
        <v>1</v>
      </c>
      <c r="E298" t="str">
        <f t="shared" ca="1" si="104"/>
        <v>men</v>
      </c>
      <c r="F298">
        <f t="shared" ca="1" si="105"/>
        <v>34</v>
      </c>
      <c r="G298">
        <f t="shared" ca="1" si="106"/>
        <v>2</v>
      </c>
      <c r="H298" t="str">
        <f t="shared" ca="1" si="107"/>
        <v>construction</v>
      </c>
      <c r="I298">
        <f t="shared" ca="1" si="108"/>
        <v>4</v>
      </c>
      <c r="J298" t="str">
        <f t="shared" ca="1" si="109"/>
        <v>techincal</v>
      </c>
      <c r="K298">
        <f t="shared" ca="1" si="110"/>
        <v>2</v>
      </c>
      <c r="L298">
        <f t="shared" ca="1" si="111"/>
        <v>2</v>
      </c>
      <c r="M298">
        <f t="shared" ca="1" si="112"/>
        <v>344827</v>
      </c>
      <c r="N298">
        <f t="shared" ca="1" si="113"/>
        <v>9</v>
      </c>
      <c r="O298" t="str">
        <f t="shared" ca="1" si="114"/>
        <v>chennai</v>
      </c>
      <c r="P298">
        <f t="shared" ca="1" si="120"/>
        <v>1379308</v>
      </c>
      <c r="Q298">
        <f t="shared" ca="1" si="115"/>
        <v>906726.9208922477</v>
      </c>
      <c r="R298">
        <f t="shared" ca="1" si="121"/>
        <v>357712.91721371765</v>
      </c>
      <c r="S298">
        <f t="shared" ca="1" si="116"/>
        <v>234557</v>
      </c>
      <c r="T298">
        <f t="shared" ca="1" si="122"/>
        <v>115408.8244620898</v>
      </c>
      <c r="U298">
        <f t="shared" ca="1" si="123"/>
        <v>513771.64959163987</v>
      </c>
      <c r="V298">
        <f t="shared" ca="1" si="124"/>
        <v>2250792.5668053576</v>
      </c>
      <c r="W298">
        <f t="shared" ca="1" si="125"/>
        <v>1498996.8381059654</v>
      </c>
      <c r="X298">
        <f t="shared" ca="1" si="126"/>
        <v>751795.72869939217</v>
      </c>
      <c r="Y298" s="2"/>
      <c r="Z298" s="7">
        <f ca="1">IF(Table1[[#This Row],[gender]]="men",1,0)</f>
        <v>1</v>
      </c>
      <c r="AA298" s="2">
        <f ca="1">IF(Table1[[#This Row],[gender]]="women",1,0)</f>
        <v>0</v>
      </c>
      <c r="AB298" s="2"/>
      <c r="AC298" s="2"/>
      <c r="AD298" s="8"/>
      <c r="AF298" s="7">
        <f ca="1">IF(Table1[[#This Row],[felid of work]]= "teaching",1,0)</f>
        <v>0</v>
      </c>
      <c r="AG298" s="2">
        <f ca="1">IF(Table1[[#This Row],[felid of work]]="agriculture",1,0)</f>
        <v>0</v>
      </c>
      <c r="AH298" s="12">
        <f ca="1">IF(Table1[[#This Row],[felid of work]]="general work",1,0)</f>
        <v>0</v>
      </c>
      <c r="AI298" s="12">
        <f ca="1">IF(Table1[[#This Row],[felid of work]]="construction",1,0)</f>
        <v>1</v>
      </c>
      <c r="AJ298" s="2">
        <f ca="1">IF(Table1[[#This Row],[felid of work]]="health",1,0)</f>
        <v>0</v>
      </c>
      <c r="AK298" s="2"/>
      <c r="AL298" s="2"/>
      <c r="AM298" s="2"/>
      <c r="AN298" s="2"/>
      <c r="AO298" s="2">
        <f ca="1">IF(Table1[[#This Row],[felid of work]]="it",1,0)</f>
        <v>0</v>
      </c>
      <c r="AP298" s="2"/>
      <c r="AQ298" s="2"/>
      <c r="AR298" s="2"/>
      <c r="AS298" s="2"/>
      <c r="AT298" s="2"/>
      <c r="AU298" s="2"/>
      <c r="AV298" s="8"/>
      <c r="AW298" s="2"/>
      <c r="AX298" s="21">
        <f t="shared" ca="1" si="117"/>
        <v>178856.45860685883</v>
      </c>
      <c r="AY298" s="2"/>
      <c r="AZ298" s="7">
        <f ca="1">IF(Table1[[#This Row],[value of the debts]]&gt;$BA$6,1,0)</f>
        <v>1</v>
      </c>
      <c r="BA298" s="2"/>
      <c r="BB298" s="2"/>
      <c r="BC298" s="8"/>
      <c r="BD298" s="24">
        <f ca="1">Table1[[#This Row],[mortage left]]/Table1[[#This Row],[value of house]]</f>
        <v>0.65737813518970944</v>
      </c>
      <c r="BE298" s="2">
        <f t="shared" ca="1" si="118"/>
        <v>0</v>
      </c>
      <c r="BF298" s="2"/>
      <c r="BG298" s="2"/>
      <c r="BH298" s="7">
        <f ca="1">IF(Table1[[#This Row],[area]]="america",Table1[[#This Row],[income]],0)</f>
        <v>0</v>
      </c>
      <c r="BI298" s="2">
        <f ca="1">IF(Table1[[#This Row],[area]]="anathapur",Table1[[#This Row],[income]],0)</f>
        <v>0</v>
      </c>
      <c r="BJ298" s="2">
        <f ca="1">IF(Table1[[#This Row],[area]]="banglore",Table1[[#This Row],[income]],0)</f>
        <v>0</v>
      </c>
      <c r="BK298" s="2">
        <f ca="1">IF(Table1[[#This Row],[area]]="chennai",Table1[[#This Row],[income]],0)</f>
        <v>344827</v>
      </c>
      <c r="BL298" s="2">
        <f ca="1">IF(Table1[[#This Row],[area]]="china",Table1[[#This Row],[income]],0)</f>
        <v>0</v>
      </c>
      <c r="BM298" s="2">
        <f ca="1">IF(Table1[[#This Row],[area]]="eluru",Table1[[#This Row],[income]],0)</f>
        <v>0</v>
      </c>
      <c r="BN298" s="2">
        <f ca="1">IF(Table1[[#This Row],[area]]="hanuman junction",Table1[[#This Row],[income]],0)</f>
        <v>0</v>
      </c>
      <c r="BO298" s="2">
        <f ca="1">IF(Table1[[#This Row],[area]]="hyderabad",Table1[[#This Row],[income]],0)</f>
        <v>0</v>
      </c>
      <c r="BP298" s="2">
        <f ca="1">IF(Table1[[#This Row],[area]]="japan",Table1[[#This Row],[income]],0)</f>
        <v>0</v>
      </c>
      <c r="BQ298" s="2">
        <f ca="1">IF(Table1[[#This Row],[area]]="srikakulam",Table1[[#This Row],[income]],0)</f>
        <v>0</v>
      </c>
      <c r="BR298" s="2">
        <f ca="1">IF(Table1[[#This Row],[area]]="tirupathi",Table1[[#This Row],[income]],0)</f>
        <v>0</v>
      </c>
      <c r="BS298" s="2">
        <f ca="1">IF(Table1[[#This Row],[area]]="vijayawada",Table1[[#This Row],[income]],0)</f>
        <v>0</v>
      </c>
      <c r="BT298" s="8">
        <f ca="1">IF(Table1[[#This Row],[area]]="vizag",Table1[[#This Row],[income]],0)</f>
        <v>0</v>
      </c>
      <c r="BU298" s="2"/>
      <c r="BV298" s="7">
        <f ca="1">IF(Table1[[#This Row],[felid of work]]="teaching",Table1[[#This Row],[income]],0)</f>
        <v>0</v>
      </c>
      <c r="BW298" s="2">
        <f ca="1">IF(Table1[[#This Row],[felid of work]]="construction",Table1[[#This Row],[income]],0)</f>
        <v>344827</v>
      </c>
      <c r="BX298" s="2">
        <f ca="1">IF(Table1[[#This Row],[felid of work]]="general work",Table1[[#This Row],[income]],0)</f>
        <v>0</v>
      </c>
      <c r="BY298" s="2">
        <f ca="1">IF(Table1[[#This Row],[felid of work]]="health",Table1[[#This Row],[income]],0)</f>
        <v>0</v>
      </c>
      <c r="BZ298" s="2">
        <f ca="1">IF(Table1[[#This Row],[felid of work]]="agriculture",Table1[[#This Row],[income]],0)</f>
        <v>0</v>
      </c>
      <c r="CA298" s="8">
        <f ca="1">IF(Table1[[#This Row],[felid of work]]="it",Table1[[#This Row],[income]],0)</f>
        <v>0</v>
      </c>
      <c r="CB298" s="2"/>
      <c r="CC298" s="7">
        <f t="shared" ca="1" si="119"/>
        <v>1</v>
      </c>
      <c r="CD298" s="8"/>
      <c r="CE298" s="2"/>
      <c r="CF298" s="2">
        <f ca="1">IF(Table1[[#This Row],[net worth]]&gt;CG297,Table1[[#This Row],[age]],0)</f>
        <v>34</v>
      </c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</row>
    <row r="299" spans="4:98">
      <c r="D299">
        <f t="shared" ca="1" si="103"/>
        <v>1</v>
      </c>
      <c r="E299" t="str">
        <f t="shared" ca="1" si="104"/>
        <v>men</v>
      </c>
      <c r="F299">
        <f t="shared" ca="1" si="105"/>
        <v>29</v>
      </c>
      <c r="G299">
        <f t="shared" ca="1" si="106"/>
        <v>1</v>
      </c>
      <c r="H299" t="str">
        <f t="shared" ca="1" si="107"/>
        <v>health</v>
      </c>
      <c r="I299">
        <f t="shared" ca="1" si="108"/>
        <v>3</v>
      </c>
      <c r="J299" t="str">
        <f t="shared" ca="1" si="109"/>
        <v>university</v>
      </c>
      <c r="K299">
        <f t="shared" ca="1" si="110"/>
        <v>3</v>
      </c>
      <c r="L299">
        <f t="shared" ca="1" si="111"/>
        <v>1</v>
      </c>
      <c r="M299">
        <f t="shared" ca="1" si="112"/>
        <v>975380</v>
      </c>
      <c r="N299">
        <f t="shared" ca="1" si="113"/>
        <v>11</v>
      </c>
      <c r="O299" t="str">
        <f t="shared" ca="1" si="114"/>
        <v>america</v>
      </c>
      <c r="P299">
        <f t="shared" ca="1" si="120"/>
        <v>2926140</v>
      </c>
      <c r="Q299">
        <f t="shared" ca="1" si="115"/>
        <v>1743278.0179613645</v>
      </c>
      <c r="R299">
        <f t="shared" ca="1" si="121"/>
        <v>89904.5043276629</v>
      </c>
      <c r="S299">
        <f t="shared" ca="1" si="116"/>
        <v>33154</v>
      </c>
      <c r="T299">
        <f t="shared" ca="1" si="122"/>
        <v>1567208.2985582075</v>
      </c>
      <c r="U299">
        <f t="shared" ca="1" si="123"/>
        <v>122145.2273329606</v>
      </c>
      <c r="V299">
        <f t="shared" ca="1" si="124"/>
        <v>3138189.7316606236</v>
      </c>
      <c r="W299">
        <f t="shared" ca="1" si="125"/>
        <v>1866336.5222890275</v>
      </c>
      <c r="X299">
        <f t="shared" ca="1" si="126"/>
        <v>1271853.2093715961</v>
      </c>
      <c r="Y299" s="2"/>
      <c r="Z299" s="7">
        <f ca="1">IF(Table1[[#This Row],[gender]]="men",1,0)</f>
        <v>1</v>
      </c>
      <c r="AA299" s="2">
        <f ca="1">IF(Table1[[#This Row],[gender]]="women",1,0)</f>
        <v>0</v>
      </c>
      <c r="AB299" s="2"/>
      <c r="AC299" s="2"/>
      <c r="AD299" s="8"/>
      <c r="AF299" s="7">
        <f ca="1">IF(Table1[[#This Row],[felid of work]]= "teaching",1,0)</f>
        <v>0</v>
      </c>
      <c r="AG299" s="2">
        <f ca="1">IF(Table1[[#This Row],[felid of work]]="agriculture",1,0)</f>
        <v>0</v>
      </c>
      <c r="AH299" s="12">
        <f ca="1">IF(Table1[[#This Row],[felid of work]]="general work",1,0)</f>
        <v>0</v>
      </c>
      <c r="AI299" s="12">
        <f ca="1">IF(Table1[[#This Row],[felid of work]]="construction",1,0)</f>
        <v>0</v>
      </c>
      <c r="AJ299" s="2">
        <f ca="1">IF(Table1[[#This Row],[felid of work]]="health",1,0)</f>
        <v>1</v>
      </c>
      <c r="AK299" s="2"/>
      <c r="AL299" s="2"/>
      <c r="AM299" s="2"/>
      <c r="AN299" s="2"/>
      <c r="AO299" s="2">
        <f ca="1">IF(Table1[[#This Row],[felid of work]]="it",1,0)</f>
        <v>0</v>
      </c>
      <c r="AP299" s="2"/>
      <c r="AQ299" s="2"/>
      <c r="AR299" s="2"/>
      <c r="AS299" s="2"/>
      <c r="AT299" s="2"/>
      <c r="AU299" s="2"/>
      <c r="AV299" s="8"/>
      <c r="AW299" s="2"/>
      <c r="AX299" s="21">
        <f t="shared" ca="1" si="117"/>
        <v>89904.5043276629</v>
      </c>
      <c r="AY299" s="2"/>
      <c r="AZ299" s="7">
        <f ca="1">IF(Table1[[#This Row],[value of the debts]]&gt;$BA$6,1,0)</f>
        <v>1</v>
      </c>
      <c r="BA299" s="2"/>
      <c r="BB299" s="2"/>
      <c r="BC299" s="8"/>
      <c r="BD299" s="24">
        <f ca="1">Table1[[#This Row],[mortage left]]/Table1[[#This Row],[value of house]]</f>
        <v>0.59576029101866779</v>
      </c>
      <c r="BE299" s="2">
        <f t="shared" ca="1" si="118"/>
        <v>0</v>
      </c>
      <c r="BF299" s="2"/>
      <c r="BG299" s="2"/>
      <c r="BH299" s="7">
        <f ca="1">IF(Table1[[#This Row],[area]]="america",Table1[[#This Row],[income]],0)</f>
        <v>975380</v>
      </c>
      <c r="BI299" s="2">
        <f ca="1">IF(Table1[[#This Row],[area]]="anathapur",Table1[[#This Row],[income]],0)</f>
        <v>0</v>
      </c>
      <c r="BJ299" s="2">
        <f ca="1">IF(Table1[[#This Row],[area]]="banglore",Table1[[#This Row],[income]],0)</f>
        <v>0</v>
      </c>
      <c r="BK299" s="2">
        <f ca="1">IF(Table1[[#This Row],[area]]="chennai",Table1[[#This Row],[income]],0)</f>
        <v>0</v>
      </c>
      <c r="BL299" s="2">
        <f ca="1">IF(Table1[[#This Row],[area]]="china",Table1[[#This Row],[income]],0)</f>
        <v>0</v>
      </c>
      <c r="BM299" s="2">
        <f ca="1">IF(Table1[[#This Row],[area]]="eluru",Table1[[#This Row],[income]],0)</f>
        <v>0</v>
      </c>
      <c r="BN299" s="2">
        <f ca="1">IF(Table1[[#This Row],[area]]="hanuman junction",Table1[[#This Row],[income]],0)</f>
        <v>0</v>
      </c>
      <c r="BO299" s="2">
        <f ca="1">IF(Table1[[#This Row],[area]]="hyderabad",Table1[[#This Row],[income]],0)</f>
        <v>0</v>
      </c>
      <c r="BP299" s="2">
        <f ca="1">IF(Table1[[#This Row],[area]]="japan",Table1[[#This Row],[income]],0)</f>
        <v>0</v>
      </c>
      <c r="BQ299" s="2">
        <f ca="1">IF(Table1[[#This Row],[area]]="srikakulam",Table1[[#This Row],[income]],0)</f>
        <v>0</v>
      </c>
      <c r="BR299" s="2">
        <f ca="1">IF(Table1[[#This Row],[area]]="tirupathi",Table1[[#This Row],[income]],0)</f>
        <v>0</v>
      </c>
      <c r="BS299" s="2">
        <f ca="1">IF(Table1[[#This Row],[area]]="vijayawada",Table1[[#This Row],[income]],0)</f>
        <v>0</v>
      </c>
      <c r="BT299" s="8">
        <f ca="1">IF(Table1[[#This Row],[area]]="vizag",Table1[[#This Row],[income]],0)</f>
        <v>0</v>
      </c>
      <c r="BU299" s="2"/>
      <c r="BV299" s="7">
        <f ca="1">IF(Table1[[#This Row],[felid of work]]="teaching",Table1[[#This Row],[income]],0)</f>
        <v>0</v>
      </c>
      <c r="BW299" s="2">
        <f ca="1">IF(Table1[[#This Row],[felid of work]]="construction",Table1[[#This Row],[income]],0)</f>
        <v>0</v>
      </c>
      <c r="BX299" s="2">
        <f ca="1">IF(Table1[[#This Row],[felid of work]]="general work",Table1[[#This Row],[income]],0)</f>
        <v>0</v>
      </c>
      <c r="BY299" s="2">
        <f ca="1">IF(Table1[[#This Row],[felid of work]]="health",Table1[[#This Row],[income]],0)</f>
        <v>975380</v>
      </c>
      <c r="BZ299" s="2">
        <f ca="1">IF(Table1[[#This Row],[felid of work]]="agriculture",Table1[[#This Row],[income]],0)</f>
        <v>0</v>
      </c>
      <c r="CA299" s="8">
        <f ca="1">IF(Table1[[#This Row],[felid of work]]="it",Table1[[#This Row],[income]],0)</f>
        <v>0</v>
      </c>
      <c r="CB299" s="2"/>
      <c r="CC299" s="7">
        <f t="shared" ca="1" si="119"/>
        <v>1</v>
      </c>
      <c r="CD299" s="8"/>
      <c r="CE299" s="2"/>
      <c r="CF299" s="2">
        <f ca="1">IF(Table1[[#This Row],[net worth]]&gt;CG298,Table1[[#This Row],[age]],0)</f>
        <v>29</v>
      </c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</row>
    <row r="300" spans="4:98">
      <c r="D300">
        <f t="shared" ca="1" si="103"/>
        <v>1</v>
      </c>
      <c r="E300" t="str">
        <f t="shared" ca="1" si="104"/>
        <v>men</v>
      </c>
      <c r="F300">
        <f t="shared" ca="1" si="105"/>
        <v>41</v>
      </c>
      <c r="G300">
        <f t="shared" ca="1" si="106"/>
        <v>6</v>
      </c>
      <c r="H300" t="str">
        <f t="shared" ca="1" si="107"/>
        <v>agriculture</v>
      </c>
      <c r="I300">
        <f t="shared" ca="1" si="108"/>
        <v>6</v>
      </c>
      <c r="J300" t="str">
        <f t="shared" ca="1" si="109"/>
        <v>other</v>
      </c>
      <c r="K300">
        <f t="shared" ca="1" si="110"/>
        <v>2</v>
      </c>
      <c r="L300">
        <f t="shared" ca="1" si="111"/>
        <v>2</v>
      </c>
      <c r="M300">
        <f t="shared" ca="1" si="112"/>
        <v>622793</v>
      </c>
      <c r="N300">
        <f t="shared" ca="1" si="113"/>
        <v>1</v>
      </c>
      <c r="O300" t="str">
        <f t="shared" ca="1" si="114"/>
        <v>eluru</v>
      </c>
      <c r="P300">
        <f t="shared" ca="1" si="120"/>
        <v>2491172</v>
      </c>
      <c r="Q300">
        <f t="shared" ca="1" si="115"/>
        <v>1597194.2393950906</v>
      </c>
      <c r="R300">
        <f t="shared" ca="1" si="121"/>
        <v>1099016.3161572188</v>
      </c>
      <c r="S300">
        <f t="shared" ca="1" si="116"/>
        <v>1090092</v>
      </c>
      <c r="T300">
        <f t="shared" ca="1" si="122"/>
        <v>1100796.0558501703</v>
      </c>
      <c r="U300">
        <f t="shared" ca="1" si="123"/>
        <v>392893.43699995463</v>
      </c>
      <c r="V300">
        <f t="shared" ca="1" si="124"/>
        <v>3983081.7531571737</v>
      </c>
      <c r="W300">
        <f t="shared" ca="1" si="125"/>
        <v>3786302.5555523094</v>
      </c>
      <c r="X300">
        <f t="shared" ca="1" si="126"/>
        <v>196779.19760486437</v>
      </c>
      <c r="Y300" s="2"/>
      <c r="Z300" s="7">
        <f ca="1">IF(Table1[[#This Row],[gender]]="men",1,0)</f>
        <v>1</v>
      </c>
      <c r="AA300" s="2">
        <f ca="1">IF(Table1[[#This Row],[gender]]="women",1,0)</f>
        <v>0</v>
      </c>
      <c r="AB300" s="2"/>
      <c r="AC300" s="2"/>
      <c r="AD300" s="8"/>
      <c r="AF300" s="7">
        <f ca="1">IF(Table1[[#This Row],[felid of work]]= "teaching",1,0)</f>
        <v>0</v>
      </c>
      <c r="AG300" s="2">
        <f ca="1">IF(Table1[[#This Row],[felid of work]]="agriculture",1,0)</f>
        <v>1</v>
      </c>
      <c r="AH300" s="12">
        <f ca="1">IF(Table1[[#This Row],[felid of work]]="general work",1,0)</f>
        <v>0</v>
      </c>
      <c r="AI300" s="12">
        <f ca="1">IF(Table1[[#This Row],[felid of work]]="construction",1,0)</f>
        <v>0</v>
      </c>
      <c r="AJ300" s="2">
        <f ca="1">IF(Table1[[#This Row],[felid of work]]="health",1,0)</f>
        <v>0</v>
      </c>
      <c r="AK300" s="2"/>
      <c r="AL300" s="2"/>
      <c r="AM300" s="2"/>
      <c r="AN300" s="2"/>
      <c r="AO300" s="2">
        <f ca="1">IF(Table1[[#This Row],[felid of work]]="it",1,0)</f>
        <v>0</v>
      </c>
      <c r="AP300" s="2"/>
      <c r="AQ300" s="2"/>
      <c r="AR300" s="2"/>
      <c r="AS300" s="2"/>
      <c r="AT300" s="2"/>
      <c r="AU300" s="2"/>
      <c r="AV300" s="8"/>
      <c r="AW300" s="2"/>
      <c r="AX300" s="21">
        <f t="shared" ca="1" si="117"/>
        <v>549508.15807860938</v>
      </c>
      <c r="AY300" s="2"/>
      <c r="AZ300" s="7">
        <f ca="1">IF(Table1[[#This Row],[value of the debts]]&gt;$BA$6,1,0)</f>
        <v>1</v>
      </c>
      <c r="BA300" s="2"/>
      <c r="BB300" s="2"/>
      <c r="BC300" s="8"/>
      <c r="BD300" s="24">
        <f ca="1">Table1[[#This Row],[mortage left]]/Table1[[#This Row],[value of house]]</f>
        <v>0.64114169531252385</v>
      </c>
      <c r="BE300" s="2">
        <f t="shared" ca="1" si="118"/>
        <v>0</v>
      </c>
      <c r="BF300" s="2"/>
      <c r="BG300" s="2"/>
      <c r="BH300" s="7">
        <f ca="1">IF(Table1[[#This Row],[area]]="america",Table1[[#This Row],[income]],0)</f>
        <v>0</v>
      </c>
      <c r="BI300" s="2">
        <f ca="1">IF(Table1[[#This Row],[area]]="anathapur",Table1[[#This Row],[income]],0)</f>
        <v>0</v>
      </c>
      <c r="BJ300" s="2">
        <f ca="1">IF(Table1[[#This Row],[area]]="banglore",Table1[[#This Row],[income]],0)</f>
        <v>0</v>
      </c>
      <c r="BK300" s="2">
        <f ca="1">IF(Table1[[#This Row],[area]]="chennai",Table1[[#This Row],[income]],0)</f>
        <v>0</v>
      </c>
      <c r="BL300" s="2">
        <f ca="1">IF(Table1[[#This Row],[area]]="china",Table1[[#This Row],[income]],0)</f>
        <v>0</v>
      </c>
      <c r="BM300" s="2">
        <f ca="1">IF(Table1[[#This Row],[area]]="eluru",Table1[[#This Row],[income]],0)</f>
        <v>622793</v>
      </c>
      <c r="BN300" s="2">
        <f ca="1">IF(Table1[[#This Row],[area]]="hanuman junction",Table1[[#This Row],[income]],0)</f>
        <v>0</v>
      </c>
      <c r="BO300" s="2">
        <f ca="1">IF(Table1[[#This Row],[area]]="hyderabad",Table1[[#This Row],[income]],0)</f>
        <v>0</v>
      </c>
      <c r="BP300" s="2">
        <f ca="1">IF(Table1[[#This Row],[area]]="japan",Table1[[#This Row],[income]],0)</f>
        <v>0</v>
      </c>
      <c r="BQ300" s="2">
        <f ca="1">IF(Table1[[#This Row],[area]]="srikakulam",Table1[[#This Row],[income]],0)</f>
        <v>0</v>
      </c>
      <c r="BR300" s="2">
        <f ca="1">IF(Table1[[#This Row],[area]]="tirupathi",Table1[[#This Row],[income]],0)</f>
        <v>0</v>
      </c>
      <c r="BS300" s="2">
        <f ca="1">IF(Table1[[#This Row],[area]]="vijayawada",Table1[[#This Row],[income]],0)</f>
        <v>0</v>
      </c>
      <c r="BT300" s="8">
        <f ca="1">IF(Table1[[#This Row],[area]]="vizag",Table1[[#This Row],[income]],0)</f>
        <v>0</v>
      </c>
      <c r="BU300" s="2"/>
      <c r="BV300" s="7">
        <f ca="1">IF(Table1[[#This Row],[felid of work]]="teaching",Table1[[#This Row],[income]],0)</f>
        <v>0</v>
      </c>
      <c r="BW300" s="2">
        <f ca="1">IF(Table1[[#This Row],[felid of work]]="construction",Table1[[#This Row],[income]],0)</f>
        <v>0</v>
      </c>
      <c r="BX300" s="2">
        <f ca="1">IF(Table1[[#This Row],[felid of work]]="general work",Table1[[#This Row],[income]],0)</f>
        <v>0</v>
      </c>
      <c r="BY300" s="2">
        <f ca="1">IF(Table1[[#This Row],[felid of work]]="health",Table1[[#This Row],[income]],0)</f>
        <v>0</v>
      </c>
      <c r="BZ300" s="2">
        <f ca="1">IF(Table1[[#This Row],[felid of work]]="agriculture",Table1[[#This Row],[income]],0)</f>
        <v>622793</v>
      </c>
      <c r="CA300" s="8">
        <f ca="1">IF(Table1[[#This Row],[felid of work]]="it",Table1[[#This Row],[income]],0)</f>
        <v>0</v>
      </c>
      <c r="CB300" s="2"/>
      <c r="CC300" s="7">
        <f t="shared" ca="1" si="119"/>
        <v>1</v>
      </c>
      <c r="CD300" s="8"/>
      <c r="CE300" s="2"/>
      <c r="CF300" s="2">
        <f ca="1">IF(Table1[[#This Row],[net worth]]&gt;CG299,Table1[[#This Row],[age]],0)</f>
        <v>41</v>
      </c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</row>
    <row r="301" spans="4:98">
      <c r="D301">
        <f t="shared" ca="1" si="103"/>
        <v>1</v>
      </c>
      <c r="E301" t="str">
        <f t="shared" ca="1" si="104"/>
        <v>men</v>
      </c>
      <c r="F301">
        <f t="shared" ca="1" si="105"/>
        <v>34</v>
      </c>
      <c r="G301">
        <f t="shared" ca="1" si="106"/>
        <v>4</v>
      </c>
      <c r="H301" t="str">
        <f t="shared" ca="1" si="107"/>
        <v>it</v>
      </c>
      <c r="I301">
        <f t="shared" ca="1" si="108"/>
        <v>1</v>
      </c>
      <c r="J301" t="str">
        <f t="shared" ca="1" si="109"/>
        <v>highschool</v>
      </c>
      <c r="K301">
        <f t="shared" ca="1" si="110"/>
        <v>2</v>
      </c>
      <c r="L301">
        <f t="shared" ca="1" si="111"/>
        <v>1</v>
      </c>
      <c r="M301">
        <f t="shared" ca="1" si="112"/>
        <v>484059</v>
      </c>
      <c r="N301">
        <f t="shared" ca="1" si="113"/>
        <v>7</v>
      </c>
      <c r="O301" t="str">
        <f t="shared" ca="1" si="114"/>
        <v>anathapur</v>
      </c>
      <c r="P301">
        <f t="shared" ca="1" si="120"/>
        <v>1452177</v>
      </c>
      <c r="Q301">
        <f t="shared" ca="1" si="115"/>
        <v>1160177.9061476355</v>
      </c>
      <c r="R301">
        <f t="shared" ca="1" si="121"/>
        <v>151115.96864587915</v>
      </c>
      <c r="S301">
        <f t="shared" ca="1" si="116"/>
        <v>130540</v>
      </c>
      <c r="T301">
        <f t="shared" ca="1" si="122"/>
        <v>863890.20916910889</v>
      </c>
      <c r="U301">
        <f t="shared" ca="1" si="123"/>
        <v>597814.98134121532</v>
      </c>
      <c r="V301">
        <f t="shared" ca="1" si="124"/>
        <v>2201107.9499870944</v>
      </c>
      <c r="W301">
        <f t="shared" ca="1" si="125"/>
        <v>1441833.8747935146</v>
      </c>
      <c r="X301">
        <f t="shared" ca="1" si="126"/>
        <v>759274.07519357977</v>
      </c>
      <c r="Y301" s="2"/>
      <c r="Z301" s="7">
        <f ca="1">IF(Table1[[#This Row],[gender]]="men",1,0)</f>
        <v>1</v>
      </c>
      <c r="AA301" s="2">
        <f ca="1">IF(Table1[[#This Row],[gender]]="women",1,0)</f>
        <v>0</v>
      </c>
      <c r="AB301" s="2"/>
      <c r="AC301" s="2"/>
      <c r="AD301" s="8"/>
      <c r="AF301" s="7">
        <f ca="1">IF(Table1[[#This Row],[felid of work]]= "teaching",1,0)</f>
        <v>0</v>
      </c>
      <c r="AG301" s="2">
        <f ca="1">IF(Table1[[#This Row],[felid of work]]="agriculture",1,0)</f>
        <v>0</v>
      </c>
      <c r="AH301" s="12">
        <f ca="1">IF(Table1[[#This Row],[felid of work]]="general work",1,0)</f>
        <v>0</v>
      </c>
      <c r="AI301" s="12">
        <f ca="1">IF(Table1[[#This Row],[felid of work]]="construction",1,0)</f>
        <v>0</v>
      </c>
      <c r="AJ301" s="2">
        <f ca="1">IF(Table1[[#This Row],[felid of work]]="health",1,0)</f>
        <v>0</v>
      </c>
      <c r="AK301" s="2"/>
      <c r="AL301" s="2"/>
      <c r="AM301" s="2"/>
      <c r="AN301" s="2"/>
      <c r="AO301" s="2">
        <f ca="1">IF(Table1[[#This Row],[felid of work]]="it",1,0)</f>
        <v>1</v>
      </c>
      <c r="AP301" s="2"/>
      <c r="AQ301" s="2"/>
      <c r="AR301" s="2"/>
      <c r="AS301" s="2"/>
      <c r="AT301" s="2"/>
      <c r="AU301" s="2"/>
      <c r="AV301" s="8"/>
      <c r="AW301" s="2"/>
      <c r="AX301" s="21">
        <f t="shared" ca="1" si="117"/>
        <v>151115.96864587915</v>
      </c>
      <c r="AY301" s="2"/>
      <c r="AZ301" s="7">
        <f ca="1">IF(Table1[[#This Row],[value of the debts]]&gt;$BA$6,1,0)</f>
        <v>1</v>
      </c>
      <c r="BA301" s="2"/>
      <c r="BB301" s="2"/>
      <c r="BC301" s="8"/>
      <c r="BD301" s="24">
        <f ca="1">Table1[[#This Row],[mortage left]]/Table1[[#This Row],[value of house]]</f>
        <v>0.79892320712119491</v>
      </c>
      <c r="BE301" s="2">
        <f t="shared" ca="1" si="118"/>
        <v>0</v>
      </c>
      <c r="BF301" s="2"/>
      <c r="BG301" s="2"/>
      <c r="BH301" s="7">
        <f ca="1">IF(Table1[[#This Row],[area]]="america",Table1[[#This Row],[income]],0)</f>
        <v>0</v>
      </c>
      <c r="BI301" s="2">
        <f ca="1">IF(Table1[[#This Row],[area]]="anathapur",Table1[[#This Row],[income]],0)</f>
        <v>484059</v>
      </c>
      <c r="BJ301" s="2">
        <f ca="1">IF(Table1[[#This Row],[area]]="banglore",Table1[[#This Row],[income]],0)</f>
        <v>0</v>
      </c>
      <c r="BK301" s="2">
        <f ca="1">IF(Table1[[#This Row],[area]]="chennai",Table1[[#This Row],[income]],0)</f>
        <v>0</v>
      </c>
      <c r="BL301" s="2">
        <f ca="1">IF(Table1[[#This Row],[area]]="china",Table1[[#This Row],[income]],0)</f>
        <v>0</v>
      </c>
      <c r="BM301" s="2">
        <f ca="1">IF(Table1[[#This Row],[area]]="eluru",Table1[[#This Row],[income]],0)</f>
        <v>0</v>
      </c>
      <c r="BN301" s="2">
        <f ca="1">IF(Table1[[#This Row],[area]]="hanuman junction",Table1[[#This Row],[income]],0)</f>
        <v>0</v>
      </c>
      <c r="BO301" s="2">
        <f ca="1">IF(Table1[[#This Row],[area]]="hyderabad",Table1[[#This Row],[income]],0)</f>
        <v>0</v>
      </c>
      <c r="BP301" s="2">
        <f ca="1">IF(Table1[[#This Row],[area]]="japan",Table1[[#This Row],[income]],0)</f>
        <v>0</v>
      </c>
      <c r="BQ301" s="2">
        <f ca="1">IF(Table1[[#This Row],[area]]="srikakulam",Table1[[#This Row],[income]],0)</f>
        <v>0</v>
      </c>
      <c r="BR301" s="2">
        <f ca="1">IF(Table1[[#This Row],[area]]="tirupathi",Table1[[#This Row],[income]],0)</f>
        <v>0</v>
      </c>
      <c r="BS301" s="2">
        <f ca="1">IF(Table1[[#This Row],[area]]="vijayawada",Table1[[#This Row],[income]],0)</f>
        <v>0</v>
      </c>
      <c r="BT301" s="8">
        <f ca="1">IF(Table1[[#This Row],[area]]="vizag",Table1[[#This Row],[income]],0)</f>
        <v>0</v>
      </c>
      <c r="BU301" s="2"/>
      <c r="BV301" s="7">
        <f ca="1">IF(Table1[[#This Row],[felid of work]]="teaching",Table1[[#This Row],[income]],0)</f>
        <v>0</v>
      </c>
      <c r="BW301" s="2">
        <f ca="1">IF(Table1[[#This Row],[felid of work]]="construction",Table1[[#This Row],[income]],0)</f>
        <v>0</v>
      </c>
      <c r="BX301" s="2">
        <f ca="1">IF(Table1[[#This Row],[felid of work]]="general work",Table1[[#This Row],[income]],0)</f>
        <v>0</v>
      </c>
      <c r="BY301" s="2">
        <f ca="1">IF(Table1[[#This Row],[felid of work]]="health",Table1[[#This Row],[income]],0)</f>
        <v>0</v>
      </c>
      <c r="BZ301" s="2">
        <f ca="1">IF(Table1[[#This Row],[felid of work]]="agriculture",Table1[[#This Row],[income]],0)</f>
        <v>0</v>
      </c>
      <c r="CA301" s="8">
        <f ca="1">IF(Table1[[#This Row],[felid of work]]="it",Table1[[#This Row],[income]],0)</f>
        <v>484059</v>
      </c>
      <c r="CB301" s="2"/>
      <c r="CC301" s="7">
        <f t="shared" ca="1" si="119"/>
        <v>1</v>
      </c>
      <c r="CD301" s="8"/>
      <c r="CE301" s="2"/>
      <c r="CF301" s="2">
        <f ca="1">IF(Table1[[#This Row],[net worth]]&gt;CG300,Table1[[#This Row],[age]],0)</f>
        <v>34</v>
      </c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</row>
    <row r="302" spans="4:98">
      <c r="D302">
        <f t="shared" ca="1" si="103"/>
        <v>2</v>
      </c>
      <c r="E302" t="str">
        <f t="shared" ca="1" si="104"/>
        <v>women</v>
      </c>
      <c r="F302">
        <f t="shared" ca="1" si="105"/>
        <v>29</v>
      </c>
      <c r="G302">
        <f t="shared" ca="1" si="106"/>
        <v>3</v>
      </c>
      <c r="H302" t="str">
        <f t="shared" ca="1" si="107"/>
        <v>teaching</v>
      </c>
      <c r="I302">
        <f t="shared" ca="1" si="108"/>
        <v>2</v>
      </c>
      <c r="J302" t="str">
        <f t="shared" ca="1" si="109"/>
        <v>college</v>
      </c>
      <c r="K302">
        <f t="shared" ca="1" si="110"/>
        <v>3</v>
      </c>
      <c r="L302">
        <f t="shared" ca="1" si="111"/>
        <v>1</v>
      </c>
      <c r="M302">
        <f t="shared" ca="1" si="112"/>
        <v>647764</v>
      </c>
      <c r="N302">
        <f t="shared" ca="1" si="113"/>
        <v>7</v>
      </c>
      <c r="O302" t="str">
        <f t="shared" ca="1" si="114"/>
        <v>anathapur</v>
      </c>
      <c r="P302">
        <f t="shared" ca="1" si="120"/>
        <v>1943292</v>
      </c>
      <c r="Q302">
        <f t="shared" ca="1" si="115"/>
        <v>535249.38611392281</v>
      </c>
      <c r="R302">
        <f t="shared" ca="1" si="121"/>
        <v>239886.81223000839</v>
      </c>
      <c r="S302">
        <f t="shared" ca="1" si="116"/>
        <v>25581</v>
      </c>
      <c r="T302">
        <f t="shared" ca="1" si="122"/>
        <v>866043.61778054666</v>
      </c>
      <c r="U302">
        <f t="shared" ca="1" si="123"/>
        <v>408721.43432656734</v>
      </c>
      <c r="V302">
        <f t="shared" ca="1" si="124"/>
        <v>2591900.2465565754</v>
      </c>
      <c r="W302">
        <f t="shared" ca="1" si="125"/>
        <v>800717.19834393123</v>
      </c>
      <c r="X302">
        <f t="shared" ca="1" si="126"/>
        <v>1791183.0482126442</v>
      </c>
      <c r="Y302" s="2"/>
      <c r="Z302" s="7">
        <f ca="1">IF(Table1[[#This Row],[gender]]="men",1,0)</f>
        <v>0</v>
      </c>
      <c r="AA302" s="2">
        <f ca="1">IF(Table1[[#This Row],[gender]]="women",1,0)</f>
        <v>1</v>
      </c>
      <c r="AB302" s="2"/>
      <c r="AC302" s="2"/>
      <c r="AD302" s="8"/>
      <c r="AF302" s="7">
        <f ca="1">IF(Table1[[#This Row],[felid of work]]= "teaching",1,0)</f>
        <v>1</v>
      </c>
      <c r="AG302" s="2">
        <f ca="1">IF(Table1[[#This Row],[felid of work]]="agriculture",1,0)</f>
        <v>0</v>
      </c>
      <c r="AH302" s="12">
        <f ca="1">IF(Table1[[#This Row],[felid of work]]="general work",1,0)</f>
        <v>0</v>
      </c>
      <c r="AI302" s="12">
        <f ca="1">IF(Table1[[#This Row],[felid of work]]="construction",1,0)</f>
        <v>0</v>
      </c>
      <c r="AJ302" s="2">
        <f ca="1">IF(Table1[[#This Row],[felid of work]]="health",1,0)</f>
        <v>0</v>
      </c>
      <c r="AK302" s="2"/>
      <c r="AL302" s="2"/>
      <c r="AM302" s="2"/>
      <c r="AN302" s="2"/>
      <c r="AO302" s="2">
        <f ca="1">IF(Table1[[#This Row],[felid of work]]="it",1,0)</f>
        <v>0</v>
      </c>
      <c r="AP302" s="2"/>
      <c r="AQ302" s="2"/>
      <c r="AR302" s="2"/>
      <c r="AS302" s="2"/>
      <c r="AT302" s="2"/>
      <c r="AU302" s="2"/>
      <c r="AV302" s="8"/>
      <c r="AW302" s="2"/>
      <c r="AX302" s="21">
        <f t="shared" ca="1" si="117"/>
        <v>239886.81223000839</v>
      </c>
      <c r="AY302" s="2"/>
      <c r="AZ302" s="7">
        <f ca="1">IF(Table1[[#This Row],[value of the debts]]&gt;$BA$6,1,0)</f>
        <v>1</v>
      </c>
      <c r="BA302" s="2"/>
      <c r="BB302" s="2"/>
      <c r="BC302" s="8"/>
      <c r="BD302" s="24">
        <f ca="1">Table1[[#This Row],[mortage left]]/Table1[[#This Row],[value of house]]</f>
        <v>0.27543435886831358</v>
      </c>
      <c r="BE302" s="2">
        <f t="shared" ca="1" si="118"/>
        <v>1</v>
      </c>
      <c r="BF302" s="2"/>
      <c r="BG302" s="2"/>
      <c r="BH302" s="7">
        <f ca="1">IF(Table1[[#This Row],[area]]="america",Table1[[#This Row],[income]],0)</f>
        <v>0</v>
      </c>
      <c r="BI302" s="2">
        <f ca="1">IF(Table1[[#This Row],[area]]="anathapur",Table1[[#This Row],[income]],0)</f>
        <v>647764</v>
      </c>
      <c r="BJ302" s="2">
        <f ca="1">IF(Table1[[#This Row],[area]]="banglore",Table1[[#This Row],[income]],0)</f>
        <v>0</v>
      </c>
      <c r="BK302" s="2">
        <f ca="1">IF(Table1[[#This Row],[area]]="chennai",Table1[[#This Row],[income]],0)</f>
        <v>0</v>
      </c>
      <c r="BL302" s="2">
        <f ca="1">IF(Table1[[#This Row],[area]]="china",Table1[[#This Row],[income]],0)</f>
        <v>0</v>
      </c>
      <c r="BM302" s="2">
        <f ca="1">IF(Table1[[#This Row],[area]]="eluru",Table1[[#This Row],[income]],0)</f>
        <v>0</v>
      </c>
      <c r="BN302" s="2">
        <f ca="1">IF(Table1[[#This Row],[area]]="hanuman junction",Table1[[#This Row],[income]],0)</f>
        <v>0</v>
      </c>
      <c r="BO302" s="2">
        <f ca="1">IF(Table1[[#This Row],[area]]="hyderabad",Table1[[#This Row],[income]],0)</f>
        <v>0</v>
      </c>
      <c r="BP302" s="2">
        <f ca="1">IF(Table1[[#This Row],[area]]="japan",Table1[[#This Row],[income]],0)</f>
        <v>0</v>
      </c>
      <c r="BQ302" s="2">
        <f ca="1">IF(Table1[[#This Row],[area]]="srikakulam",Table1[[#This Row],[income]],0)</f>
        <v>0</v>
      </c>
      <c r="BR302" s="2">
        <f ca="1">IF(Table1[[#This Row],[area]]="tirupathi",Table1[[#This Row],[income]],0)</f>
        <v>0</v>
      </c>
      <c r="BS302" s="2">
        <f ca="1">IF(Table1[[#This Row],[area]]="vijayawada",Table1[[#This Row],[income]],0)</f>
        <v>0</v>
      </c>
      <c r="BT302" s="8">
        <f ca="1">IF(Table1[[#This Row],[area]]="vizag",Table1[[#This Row],[income]],0)</f>
        <v>0</v>
      </c>
      <c r="BU302" s="2"/>
      <c r="BV302" s="7">
        <f ca="1">IF(Table1[[#This Row],[felid of work]]="teaching",Table1[[#This Row],[income]],0)</f>
        <v>647764</v>
      </c>
      <c r="BW302" s="2">
        <f ca="1">IF(Table1[[#This Row],[felid of work]]="construction",Table1[[#This Row],[income]],0)</f>
        <v>0</v>
      </c>
      <c r="BX302" s="2">
        <f ca="1">IF(Table1[[#This Row],[felid of work]]="general work",Table1[[#This Row],[income]],0)</f>
        <v>0</v>
      </c>
      <c r="BY302" s="2">
        <f ca="1">IF(Table1[[#This Row],[felid of work]]="health",Table1[[#This Row],[income]],0)</f>
        <v>0</v>
      </c>
      <c r="BZ302" s="2">
        <f ca="1">IF(Table1[[#This Row],[felid of work]]="agriculture",Table1[[#This Row],[income]],0)</f>
        <v>0</v>
      </c>
      <c r="CA302" s="8">
        <f ca="1">IF(Table1[[#This Row],[felid of work]]="it",Table1[[#This Row],[income]],0)</f>
        <v>0</v>
      </c>
      <c r="CB302" s="2"/>
      <c r="CC302" s="7">
        <f t="shared" ca="1" si="119"/>
        <v>1</v>
      </c>
      <c r="CD302" s="8"/>
      <c r="CE302" s="2"/>
      <c r="CF302" s="2">
        <f ca="1">IF(Table1[[#This Row],[net worth]]&gt;CG301,Table1[[#This Row],[age]],0)</f>
        <v>29</v>
      </c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</row>
    <row r="303" spans="4:98">
      <c r="D303">
        <f t="shared" ca="1" si="103"/>
        <v>1</v>
      </c>
      <c r="E303" t="str">
        <f t="shared" ca="1" si="104"/>
        <v>men</v>
      </c>
      <c r="F303">
        <f t="shared" ca="1" si="105"/>
        <v>25</v>
      </c>
      <c r="G303">
        <f t="shared" ca="1" si="106"/>
        <v>6</v>
      </c>
      <c r="H303" t="str">
        <f t="shared" ca="1" si="107"/>
        <v>agriculture</v>
      </c>
      <c r="I303">
        <f t="shared" ca="1" si="108"/>
        <v>1</v>
      </c>
      <c r="J303" t="str">
        <f t="shared" ca="1" si="109"/>
        <v>highschool</v>
      </c>
      <c r="K303">
        <f t="shared" ca="1" si="110"/>
        <v>1</v>
      </c>
      <c r="L303">
        <f t="shared" ca="1" si="111"/>
        <v>1</v>
      </c>
      <c r="M303">
        <f t="shared" ca="1" si="112"/>
        <v>747106</v>
      </c>
      <c r="N303">
        <f t="shared" ca="1" si="113"/>
        <v>11</v>
      </c>
      <c r="O303" t="str">
        <f t="shared" ca="1" si="114"/>
        <v>america</v>
      </c>
      <c r="P303">
        <f t="shared" ca="1" si="120"/>
        <v>2241318</v>
      </c>
      <c r="Q303">
        <f t="shared" ca="1" si="115"/>
        <v>1790828.848001885</v>
      </c>
      <c r="R303">
        <f t="shared" ca="1" si="121"/>
        <v>388531.42923635599</v>
      </c>
      <c r="S303">
        <f t="shared" ca="1" si="116"/>
        <v>273098</v>
      </c>
      <c r="T303">
        <f t="shared" ca="1" si="122"/>
        <v>1058184.914808427</v>
      </c>
      <c r="U303">
        <f t="shared" ca="1" si="123"/>
        <v>965725.08754772251</v>
      </c>
      <c r="V303">
        <f t="shared" ca="1" si="124"/>
        <v>3595574.5167840784</v>
      </c>
      <c r="W303">
        <f t="shared" ca="1" si="125"/>
        <v>2452458.2772382409</v>
      </c>
      <c r="X303">
        <f t="shared" ca="1" si="126"/>
        <v>1143116.2395458375</v>
      </c>
      <c r="Y303" s="2"/>
      <c r="Z303" s="7">
        <f ca="1">IF(Table1[[#This Row],[gender]]="men",1,0)</f>
        <v>1</v>
      </c>
      <c r="AA303" s="2">
        <f ca="1">IF(Table1[[#This Row],[gender]]="women",1,0)</f>
        <v>0</v>
      </c>
      <c r="AB303" s="2"/>
      <c r="AC303" s="2"/>
      <c r="AD303" s="8"/>
      <c r="AF303" s="7">
        <f ca="1">IF(Table1[[#This Row],[felid of work]]= "teaching",1,0)</f>
        <v>0</v>
      </c>
      <c r="AG303" s="2">
        <f ca="1">IF(Table1[[#This Row],[felid of work]]="agriculture",1,0)</f>
        <v>1</v>
      </c>
      <c r="AH303" s="12">
        <f ca="1">IF(Table1[[#This Row],[felid of work]]="general work",1,0)</f>
        <v>0</v>
      </c>
      <c r="AI303" s="12">
        <f ca="1">IF(Table1[[#This Row],[felid of work]]="construction",1,0)</f>
        <v>0</v>
      </c>
      <c r="AJ303" s="2">
        <f ca="1">IF(Table1[[#This Row],[felid of work]]="health",1,0)</f>
        <v>0</v>
      </c>
      <c r="AK303" s="2"/>
      <c r="AL303" s="2"/>
      <c r="AM303" s="2"/>
      <c r="AN303" s="2"/>
      <c r="AO303" s="2">
        <f ca="1">IF(Table1[[#This Row],[felid of work]]="it",1,0)</f>
        <v>0</v>
      </c>
      <c r="AP303" s="2"/>
      <c r="AQ303" s="2"/>
      <c r="AR303" s="2"/>
      <c r="AS303" s="2"/>
      <c r="AT303" s="2"/>
      <c r="AU303" s="2"/>
      <c r="AV303" s="8"/>
      <c r="AW303" s="2"/>
      <c r="AX303" s="21">
        <f t="shared" ca="1" si="117"/>
        <v>388531.42923635599</v>
      </c>
      <c r="AY303" s="2"/>
      <c r="AZ303" s="7">
        <f ca="1">IF(Table1[[#This Row],[value of the debts]]&gt;$BA$6,1,0)</f>
        <v>1</v>
      </c>
      <c r="BA303" s="2"/>
      <c r="BB303" s="2"/>
      <c r="BC303" s="8"/>
      <c r="BD303" s="24">
        <f ca="1">Table1[[#This Row],[mortage left]]/Table1[[#This Row],[value of house]]</f>
        <v>0.79900703425479336</v>
      </c>
      <c r="BE303" s="2">
        <f t="shared" ca="1" si="118"/>
        <v>0</v>
      </c>
      <c r="BF303" s="2"/>
      <c r="BG303" s="2"/>
      <c r="BH303" s="7">
        <f ca="1">IF(Table1[[#This Row],[area]]="america",Table1[[#This Row],[income]],0)</f>
        <v>747106</v>
      </c>
      <c r="BI303" s="2">
        <f ca="1">IF(Table1[[#This Row],[area]]="anathapur",Table1[[#This Row],[income]],0)</f>
        <v>0</v>
      </c>
      <c r="BJ303" s="2">
        <f ca="1">IF(Table1[[#This Row],[area]]="banglore",Table1[[#This Row],[income]],0)</f>
        <v>0</v>
      </c>
      <c r="BK303" s="2">
        <f ca="1">IF(Table1[[#This Row],[area]]="chennai",Table1[[#This Row],[income]],0)</f>
        <v>0</v>
      </c>
      <c r="BL303" s="2">
        <f ca="1">IF(Table1[[#This Row],[area]]="china",Table1[[#This Row],[income]],0)</f>
        <v>0</v>
      </c>
      <c r="BM303" s="2">
        <f ca="1">IF(Table1[[#This Row],[area]]="eluru",Table1[[#This Row],[income]],0)</f>
        <v>0</v>
      </c>
      <c r="BN303" s="2">
        <f ca="1">IF(Table1[[#This Row],[area]]="hanuman junction",Table1[[#This Row],[income]],0)</f>
        <v>0</v>
      </c>
      <c r="BO303" s="2">
        <f ca="1">IF(Table1[[#This Row],[area]]="hyderabad",Table1[[#This Row],[income]],0)</f>
        <v>0</v>
      </c>
      <c r="BP303" s="2">
        <f ca="1">IF(Table1[[#This Row],[area]]="japan",Table1[[#This Row],[income]],0)</f>
        <v>0</v>
      </c>
      <c r="BQ303" s="2">
        <f ca="1">IF(Table1[[#This Row],[area]]="srikakulam",Table1[[#This Row],[income]],0)</f>
        <v>0</v>
      </c>
      <c r="BR303" s="2">
        <f ca="1">IF(Table1[[#This Row],[area]]="tirupathi",Table1[[#This Row],[income]],0)</f>
        <v>0</v>
      </c>
      <c r="BS303" s="2">
        <f ca="1">IF(Table1[[#This Row],[area]]="vijayawada",Table1[[#This Row],[income]],0)</f>
        <v>0</v>
      </c>
      <c r="BT303" s="8">
        <f ca="1">IF(Table1[[#This Row],[area]]="vizag",Table1[[#This Row],[income]],0)</f>
        <v>0</v>
      </c>
      <c r="BU303" s="2"/>
      <c r="BV303" s="7">
        <f ca="1">IF(Table1[[#This Row],[felid of work]]="teaching",Table1[[#This Row],[income]],0)</f>
        <v>0</v>
      </c>
      <c r="BW303" s="2">
        <f ca="1">IF(Table1[[#This Row],[felid of work]]="construction",Table1[[#This Row],[income]],0)</f>
        <v>0</v>
      </c>
      <c r="BX303" s="2">
        <f ca="1">IF(Table1[[#This Row],[felid of work]]="general work",Table1[[#This Row],[income]],0)</f>
        <v>0</v>
      </c>
      <c r="BY303" s="2">
        <f ca="1">IF(Table1[[#This Row],[felid of work]]="health",Table1[[#This Row],[income]],0)</f>
        <v>0</v>
      </c>
      <c r="BZ303" s="2">
        <f ca="1">IF(Table1[[#This Row],[felid of work]]="agriculture",Table1[[#This Row],[income]],0)</f>
        <v>747106</v>
      </c>
      <c r="CA303" s="8">
        <f ca="1">IF(Table1[[#This Row],[felid of work]]="it",Table1[[#This Row],[income]],0)</f>
        <v>0</v>
      </c>
      <c r="CB303" s="2"/>
      <c r="CC303" s="7">
        <f t="shared" ca="1" si="119"/>
        <v>1</v>
      </c>
      <c r="CD303" s="8"/>
      <c r="CE303" s="2"/>
      <c r="CF303" s="2">
        <f ca="1">IF(Table1[[#This Row],[net worth]]&gt;CG302,Table1[[#This Row],[age]],0)</f>
        <v>25</v>
      </c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</row>
    <row r="304" spans="4:98">
      <c r="D304">
        <f t="shared" ca="1" si="103"/>
        <v>1</v>
      </c>
      <c r="E304" t="str">
        <f t="shared" ca="1" si="104"/>
        <v>men</v>
      </c>
      <c r="F304">
        <f t="shared" ca="1" si="105"/>
        <v>43</v>
      </c>
      <c r="G304">
        <f t="shared" ca="1" si="106"/>
        <v>2</v>
      </c>
      <c r="H304" t="str">
        <f t="shared" ca="1" si="107"/>
        <v>construction</v>
      </c>
      <c r="I304">
        <f t="shared" ca="1" si="108"/>
        <v>6</v>
      </c>
      <c r="J304" t="str">
        <f t="shared" ca="1" si="109"/>
        <v>other</v>
      </c>
      <c r="K304">
        <f t="shared" ca="1" si="110"/>
        <v>2</v>
      </c>
      <c r="L304">
        <f t="shared" ca="1" si="111"/>
        <v>2</v>
      </c>
      <c r="M304">
        <f t="shared" ca="1" si="112"/>
        <v>863840</v>
      </c>
      <c r="N304">
        <f t="shared" ca="1" si="113"/>
        <v>1</v>
      </c>
      <c r="O304" t="str">
        <f t="shared" ca="1" si="114"/>
        <v>eluru</v>
      </c>
      <c r="P304">
        <f t="shared" ca="1" si="120"/>
        <v>5183040</v>
      </c>
      <c r="Q304">
        <f t="shared" ca="1" si="115"/>
        <v>691983.4978093321</v>
      </c>
      <c r="R304">
        <f t="shared" ca="1" si="121"/>
        <v>164778.36696934755</v>
      </c>
      <c r="S304">
        <f t="shared" ca="1" si="116"/>
        <v>99650</v>
      </c>
      <c r="T304">
        <f t="shared" ca="1" si="122"/>
        <v>718539.26291521941</v>
      </c>
      <c r="U304">
        <f t="shared" ca="1" si="123"/>
        <v>958552.93945456855</v>
      </c>
      <c r="V304">
        <f t="shared" ca="1" si="124"/>
        <v>6306371.3064239165</v>
      </c>
      <c r="W304">
        <f t="shared" ca="1" si="125"/>
        <v>956411.86477867968</v>
      </c>
      <c r="X304">
        <f t="shared" ca="1" si="126"/>
        <v>5349959.4416452367</v>
      </c>
      <c r="Y304" s="2"/>
      <c r="Z304" s="7">
        <f ca="1">IF(Table1[[#This Row],[gender]]="men",1,0)</f>
        <v>1</v>
      </c>
      <c r="AA304" s="2">
        <f ca="1">IF(Table1[[#This Row],[gender]]="women",1,0)</f>
        <v>0</v>
      </c>
      <c r="AB304" s="2"/>
      <c r="AC304" s="2"/>
      <c r="AD304" s="8"/>
      <c r="AF304" s="7">
        <f ca="1">IF(Table1[[#This Row],[felid of work]]= "teaching",1,0)</f>
        <v>0</v>
      </c>
      <c r="AG304" s="2">
        <f ca="1">IF(Table1[[#This Row],[felid of work]]="agriculture",1,0)</f>
        <v>0</v>
      </c>
      <c r="AH304" s="12">
        <f ca="1">IF(Table1[[#This Row],[felid of work]]="general work",1,0)</f>
        <v>0</v>
      </c>
      <c r="AI304" s="12">
        <f ca="1">IF(Table1[[#This Row],[felid of work]]="construction",1,0)</f>
        <v>1</v>
      </c>
      <c r="AJ304" s="2">
        <f ca="1">IF(Table1[[#This Row],[felid of work]]="health",1,0)</f>
        <v>0</v>
      </c>
      <c r="AK304" s="2"/>
      <c r="AL304" s="2"/>
      <c r="AM304" s="2"/>
      <c r="AN304" s="2"/>
      <c r="AO304" s="2">
        <f ca="1">IF(Table1[[#This Row],[felid of work]]="it",1,0)</f>
        <v>0</v>
      </c>
      <c r="AP304" s="2"/>
      <c r="AQ304" s="2"/>
      <c r="AR304" s="2"/>
      <c r="AS304" s="2"/>
      <c r="AT304" s="2"/>
      <c r="AU304" s="2"/>
      <c r="AV304" s="8"/>
      <c r="AW304" s="2"/>
      <c r="AX304" s="21">
        <f t="shared" ca="1" si="117"/>
        <v>82389.183484673777</v>
      </c>
      <c r="AY304" s="2"/>
      <c r="AZ304" s="7">
        <f ca="1">IF(Table1[[#This Row],[value of the debts]]&gt;$BA$6,1,0)</f>
        <v>1</v>
      </c>
      <c r="BA304" s="2"/>
      <c r="BB304" s="2"/>
      <c r="BC304" s="8"/>
      <c r="BD304" s="24">
        <f ca="1">Table1[[#This Row],[mortage left]]/Table1[[#This Row],[value of house]]</f>
        <v>0.13350919495302604</v>
      </c>
      <c r="BE304" s="2">
        <f t="shared" ca="1" si="118"/>
        <v>1</v>
      </c>
      <c r="BF304" s="2"/>
      <c r="BG304" s="2"/>
      <c r="BH304" s="7">
        <f ca="1">IF(Table1[[#This Row],[area]]="america",Table1[[#This Row],[income]],0)</f>
        <v>0</v>
      </c>
      <c r="BI304" s="2">
        <f ca="1">IF(Table1[[#This Row],[area]]="anathapur",Table1[[#This Row],[income]],0)</f>
        <v>0</v>
      </c>
      <c r="BJ304" s="2">
        <f ca="1">IF(Table1[[#This Row],[area]]="banglore",Table1[[#This Row],[income]],0)</f>
        <v>0</v>
      </c>
      <c r="BK304" s="2">
        <f ca="1">IF(Table1[[#This Row],[area]]="chennai",Table1[[#This Row],[income]],0)</f>
        <v>0</v>
      </c>
      <c r="BL304" s="2">
        <f ca="1">IF(Table1[[#This Row],[area]]="china",Table1[[#This Row],[income]],0)</f>
        <v>0</v>
      </c>
      <c r="BM304" s="2">
        <f ca="1">IF(Table1[[#This Row],[area]]="eluru",Table1[[#This Row],[income]],0)</f>
        <v>863840</v>
      </c>
      <c r="BN304" s="2">
        <f ca="1">IF(Table1[[#This Row],[area]]="hanuman junction",Table1[[#This Row],[income]],0)</f>
        <v>0</v>
      </c>
      <c r="BO304" s="2">
        <f ca="1">IF(Table1[[#This Row],[area]]="hyderabad",Table1[[#This Row],[income]],0)</f>
        <v>0</v>
      </c>
      <c r="BP304" s="2">
        <f ca="1">IF(Table1[[#This Row],[area]]="japan",Table1[[#This Row],[income]],0)</f>
        <v>0</v>
      </c>
      <c r="BQ304" s="2">
        <f ca="1">IF(Table1[[#This Row],[area]]="srikakulam",Table1[[#This Row],[income]],0)</f>
        <v>0</v>
      </c>
      <c r="BR304" s="2">
        <f ca="1">IF(Table1[[#This Row],[area]]="tirupathi",Table1[[#This Row],[income]],0)</f>
        <v>0</v>
      </c>
      <c r="BS304" s="2">
        <f ca="1">IF(Table1[[#This Row],[area]]="vijayawada",Table1[[#This Row],[income]],0)</f>
        <v>0</v>
      </c>
      <c r="BT304" s="8">
        <f ca="1">IF(Table1[[#This Row],[area]]="vizag",Table1[[#This Row],[income]],0)</f>
        <v>0</v>
      </c>
      <c r="BU304" s="2"/>
      <c r="BV304" s="7">
        <f ca="1">IF(Table1[[#This Row],[felid of work]]="teaching",Table1[[#This Row],[income]],0)</f>
        <v>0</v>
      </c>
      <c r="BW304" s="2">
        <f ca="1">IF(Table1[[#This Row],[felid of work]]="construction",Table1[[#This Row],[income]],0)</f>
        <v>863840</v>
      </c>
      <c r="BX304" s="2">
        <f ca="1">IF(Table1[[#This Row],[felid of work]]="general work",Table1[[#This Row],[income]],0)</f>
        <v>0</v>
      </c>
      <c r="BY304" s="2">
        <f ca="1">IF(Table1[[#This Row],[felid of work]]="health",Table1[[#This Row],[income]],0)</f>
        <v>0</v>
      </c>
      <c r="BZ304" s="2">
        <f ca="1">IF(Table1[[#This Row],[felid of work]]="agriculture",Table1[[#This Row],[income]],0)</f>
        <v>0</v>
      </c>
      <c r="CA304" s="8">
        <f ca="1">IF(Table1[[#This Row],[felid of work]]="it",Table1[[#This Row],[income]],0)</f>
        <v>0</v>
      </c>
      <c r="CB304" s="2"/>
      <c r="CC304" s="7">
        <f t="shared" ca="1" si="119"/>
        <v>1</v>
      </c>
      <c r="CD304" s="8"/>
      <c r="CE304" s="2"/>
      <c r="CF304" s="2">
        <f ca="1">IF(Table1[[#This Row],[net worth]]&gt;CG303,Table1[[#This Row],[age]],0)</f>
        <v>43</v>
      </c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</row>
    <row r="305" spans="4:98">
      <c r="D305">
        <f t="shared" ca="1" si="103"/>
        <v>2</v>
      </c>
      <c r="E305" t="str">
        <f t="shared" ca="1" si="104"/>
        <v>women</v>
      </c>
      <c r="F305">
        <f t="shared" ca="1" si="105"/>
        <v>45</v>
      </c>
      <c r="G305">
        <f t="shared" ca="1" si="106"/>
        <v>6</v>
      </c>
      <c r="H305" t="str">
        <f t="shared" ca="1" si="107"/>
        <v>agriculture</v>
      </c>
      <c r="I305">
        <f t="shared" ca="1" si="108"/>
        <v>1</v>
      </c>
      <c r="J305" t="str">
        <f t="shared" ca="1" si="109"/>
        <v>highschool</v>
      </c>
      <c r="K305">
        <f t="shared" ca="1" si="110"/>
        <v>4</v>
      </c>
      <c r="L305">
        <f t="shared" ca="1" si="111"/>
        <v>2</v>
      </c>
      <c r="M305">
        <f t="shared" ca="1" si="112"/>
        <v>479795</v>
      </c>
      <c r="N305">
        <f t="shared" ca="1" si="113"/>
        <v>1</v>
      </c>
      <c r="O305" t="str">
        <f t="shared" ca="1" si="114"/>
        <v>eluru</v>
      </c>
      <c r="P305">
        <f t="shared" ca="1" si="120"/>
        <v>1919180</v>
      </c>
      <c r="Q305">
        <f t="shared" ca="1" si="115"/>
        <v>90299.641801985679</v>
      </c>
      <c r="R305">
        <f t="shared" ca="1" si="121"/>
        <v>791225.59380953247</v>
      </c>
      <c r="S305">
        <f t="shared" ca="1" si="116"/>
        <v>242046</v>
      </c>
      <c r="T305">
        <f t="shared" ca="1" si="122"/>
        <v>334747.62030612893</v>
      </c>
      <c r="U305">
        <f t="shared" ca="1" si="123"/>
        <v>284271.83876028191</v>
      </c>
      <c r="V305">
        <f t="shared" ca="1" si="124"/>
        <v>2994677.4325698144</v>
      </c>
      <c r="W305">
        <f t="shared" ca="1" si="125"/>
        <v>1123571.2356115181</v>
      </c>
      <c r="X305">
        <f t="shared" ca="1" si="126"/>
        <v>1871106.1969582962</v>
      </c>
      <c r="Y305" s="2"/>
      <c r="Z305" s="7">
        <f ca="1">IF(Table1[[#This Row],[gender]]="men",1,0)</f>
        <v>0</v>
      </c>
      <c r="AA305" s="2">
        <f ca="1">IF(Table1[[#This Row],[gender]]="women",1,0)</f>
        <v>1</v>
      </c>
      <c r="AB305" s="2"/>
      <c r="AC305" s="2"/>
      <c r="AD305" s="8"/>
      <c r="AF305" s="7">
        <f ca="1">IF(Table1[[#This Row],[felid of work]]= "teaching",1,0)</f>
        <v>0</v>
      </c>
      <c r="AG305" s="2">
        <f ca="1">IF(Table1[[#This Row],[felid of work]]="agriculture",1,0)</f>
        <v>1</v>
      </c>
      <c r="AH305" s="12">
        <f ca="1">IF(Table1[[#This Row],[felid of work]]="general work",1,0)</f>
        <v>0</v>
      </c>
      <c r="AI305" s="12">
        <f ca="1">IF(Table1[[#This Row],[felid of work]]="construction",1,0)</f>
        <v>0</v>
      </c>
      <c r="AJ305" s="2">
        <f ca="1">IF(Table1[[#This Row],[felid of work]]="health",1,0)</f>
        <v>0</v>
      </c>
      <c r="AK305" s="2"/>
      <c r="AL305" s="2"/>
      <c r="AM305" s="2"/>
      <c r="AN305" s="2"/>
      <c r="AO305" s="2">
        <f ca="1">IF(Table1[[#This Row],[felid of work]]="it",1,0)</f>
        <v>0</v>
      </c>
      <c r="AP305" s="2"/>
      <c r="AQ305" s="2"/>
      <c r="AR305" s="2"/>
      <c r="AS305" s="2"/>
      <c r="AT305" s="2"/>
      <c r="AU305" s="2"/>
      <c r="AV305" s="8"/>
      <c r="AW305" s="2"/>
      <c r="AX305" s="21">
        <f t="shared" ca="1" si="117"/>
        <v>395612.79690476623</v>
      </c>
      <c r="AY305" s="2"/>
      <c r="AZ305" s="7">
        <f ca="1">IF(Table1[[#This Row],[value of the debts]]&gt;$BA$6,1,0)</f>
        <v>1</v>
      </c>
      <c r="BA305" s="2"/>
      <c r="BB305" s="2"/>
      <c r="BC305" s="8"/>
      <c r="BD305" s="24">
        <f ca="1">Table1[[#This Row],[mortage left]]/Table1[[#This Row],[value of house]]</f>
        <v>4.7051158204017174E-2</v>
      </c>
      <c r="BE305" s="2">
        <f t="shared" ca="1" si="118"/>
        <v>1</v>
      </c>
      <c r="BF305" s="2"/>
      <c r="BG305" s="2"/>
      <c r="BH305" s="7">
        <f ca="1">IF(Table1[[#This Row],[area]]="america",Table1[[#This Row],[income]],0)</f>
        <v>0</v>
      </c>
      <c r="BI305" s="2">
        <f ca="1">IF(Table1[[#This Row],[area]]="anathapur",Table1[[#This Row],[income]],0)</f>
        <v>0</v>
      </c>
      <c r="BJ305" s="2">
        <f ca="1">IF(Table1[[#This Row],[area]]="banglore",Table1[[#This Row],[income]],0)</f>
        <v>0</v>
      </c>
      <c r="BK305" s="2">
        <f ca="1">IF(Table1[[#This Row],[area]]="chennai",Table1[[#This Row],[income]],0)</f>
        <v>0</v>
      </c>
      <c r="BL305" s="2">
        <f ca="1">IF(Table1[[#This Row],[area]]="china",Table1[[#This Row],[income]],0)</f>
        <v>0</v>
      </c>
      <c r="BM305" s="2">
        <f ca="1">IF(Table1[[#This Row],[area]]="eluru",Table1[[#This Row],[income]],0)</f>
        <v>479795</v>
      </c>
      <c r="BN305" s="2">
        <f ca="1">IF(Table1[[#This Row],[area]]="hanuman junction",Table1[[#This Row],[income]],0)</f>
        <v>0</v>
      </c>
      <c r="BO305" s="2">
        <f ca="1">IF(Table1[[#This Row],[area]]="hyderabad",Table1[[#This Row],[income]],0)</f>
        <v>0</v>
      </c>
      <c r="BP305" s="2">
        <f ca="1">IF(Table1[[#This Row],[area]]="japan",Table1[[#This Row],[income]],0)</f>
        <v>0</v>
      </c>
      <c r="BQ305" s="2">
        <f ca="1">IF(Table1[[#This Row],[area]]="srikakulam",Table1[[#This Row],[income]],0)</f>
        <v>0</v>
      </c>
      <c r="BR305" s="2">
        <f ca="1">IF(Table1[[#This Row],[area]]="tirupathi",Table1[[#This Row],[income]],0)</f>
        <v>0</v>
      </c>
      <c r="BS305" s="2">
        <f ca="1">IF(Table1[[#This Row],[area]]="vijayawada",Table1[[#This Row],[income]],0)</f>
        <v>0</v>
      </c>
      <c r="BT305" s="8">
        <f ca="1">IF(Table1[[#This Row],[area]]="vizag",Table1[[#This Row],[income]],0)</f>
        <v>0</v>
      </c>
      <c r="BU305" s="2"/>
      <c r="BV305" s="7">
        <f ca="1">IF(Table1[[#This Row],[felid of work]]="teaching",Table1[[#This Row],[income]],0)</f>
        <v>0</v>
      </c>
      <c r="BW305" s="2">
        <f ca="1">IF(Table1[[#This Row],[felid of work]]="construction",Table1[[#This Row],[income]],0)</f>
        <v>0</v>
      </c>
      <c r="BX305" s="2">
        <f ca="1">IF(Table1[[#This Row],[felid of work]]="general work",Table1[[#This Row],[income]],0)</f>
        <v>0</v>
      </c>
      <c r="BY305" s="2">
        <f ca="1">IF(Table1[[#This Row],[felid of work]]="health",Table1[[#This Row],[income]],0)</f>
        <v>0</v>
      </c>
      <c r="BZ305" s="2">
        <f ca="1">IF(Table1[[#This Row],[felid of work]]="agriculture",Table1[[#This Row],[income]],0)</f>
        <v>479795</v>
      </c>
      <c r="CA305" s="8">
        <f ca="1">IF(Table1[[#This Row],[felid of work]]="it",Table1[[#This Row],[income]],0)</f>
        <v>0</v>
      </c>
      <c r="CB305" s="2"/>
      <c r="CC305" s="7">
        <f t="shared" ca="1" si="119"/>
        <v>1</v>
      </c>
      <c r="CD305" s="8"/>
      <c r="CE305" s="2"/>
      <c r="CF305" s="2">
        <f ca="1">IF(Table1[[#This Row],[net worth]]&gt;CG304,Table1[[#This Row],[age]],0)</f>
        <v>45</v>
      </c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</row>
    <row r="306" spans="4:98">
      <c r="D306">
        <f t="shared" ca="1" si="103"/>
        <v>1</v>
      </c>
      <c r="E306" t="str">
        <f t="shared" ca="1" si="104"/>
        <v>men</v>
      </c>
      <c r="F306">
        <f t="shared" ca="1" si="105"/>
        <v>26</v>
      </c>
      <c r="G306">
        <f t="shared" ca="1" si="106"/>
        <v>6</v>
      </c>
      <c r="H306" t="str">
        <f t="shared" ca="1" si="107"/>
        <v>agriculture</v>
      </c>
      <c r="I306">
        <f t="shared" ca="1" si="108"/>
        <v>4</v>
      </c>
      <c r="J306" t="str">
        <f t="shared" ca="1" si="109"/>
        <v>techincal</v>
      </c>
      <c r="K306">
        <f t="shared" ca="1" si="110"/>
        <v>3</v>
      </c>
      <c r="L306">
        <f t="shared" ca="1" si="111"/>
        <v>2</v>
      </c>
      <c r="M306">
        <f t="shared" ca="1" si="112"/>
        <v>674844</v>
      </c>
      <c r="N306">
        <f t="shared" ca="1" si="113"/>
        <v>2</v>
      </c>
      <c r="O306" t="str">
        <f t="shared" ca="1" si="114"/>
        <v>vijayawada</v>
      </c>
      <c r="P306">
        <f t="shared" ca="1" si="120"/>
        <v>2699376</v>
      </c>
      <c r="Q306">
        <f t="shared" ca="1" si="115"/>
        <v>1750098.9700549734</v>
      </c>
      <c r="R306">
        <f t="shared" ca="1" si="121"/>
        <v>824459.82377813617</v>
      </c>
      <c r="S306">
        <f t="shared" ca="1" si="116"/>
        <v>630238</v>
      </c>
      <c r="T306">
        <f t="shared" ca="1" si="122"/>
        <v>635659.45023914904</v>
      </c>
      <c r="U306">
        <f t="shared" ca="1" si="123"/>
        <v>191019.52843580925</v>
      </c>
      <c r="V306">
        <f t="shared" ca="1" si="124"/>
        <v>3714855.3522139452</v>
      </c>
      <c r="W306">
        <f t="shared" ca="1" si="125"/>
        <v>3204796.7938331096</v>
      </c>
      <c r="X306">
        <f t="shared" ca="1" si="126"/>
        <v>510058.55838083569</v>
      </c>
      <c r="Y306" s="2"/>
      <c r="Z306" s="7">
        <f ca="1">IF(Table1[[#This Row],[gender]]="men",1,0)</f>
        <v>1</v>
      </c>
      <c r="AA306" s="2">
        <f ca="1">IF(Table1[[#This Row],[gender]]="women",1,0)</f>
        <v>0</v>
      </c>
      <c r="AB306" s="2"/>
      <c r="AC306" s="2"/>
      <c r="AD306" s="8"/>
      <c r="AF306" s="7">
        <f ca="1">IF(Table1[[#This Row],[felid of work]]= "teaching",1,0)</f>
        <v>0</v>
      </c>
      <c r="AG306" s="2">
        <f ca="1">IF(Table1[[#This Row],[felid of work]]="agriculture",1,0)</f>
        <v>1</v>
      </c>
      <c r="AH306" s="12">
        <f ca="1">IF(Table1[[#This Row],[felid of work]]="general work",1,0)</f>
        <v>0</v>
      </c>
      <c r="AI306" s="12">
        <f ca="1">IF(Table1[[#This Row],[felid of work]]="construction",1,0)</f>
        <v>0</v>
      </c>
      <c r="AJ306" s="2">
        <f ca="1">IF(Table1[[#This Row],[felid of work]]="health",1,0)</f>
        <v>0</v>
      </c>
      <c r="AK306" s="2"/>
      <c r="AL306" s="2"/>
      <c r="AM306" s="2"/>
      <c r="AN306" s="2"/>
      <c r="AO306" s="2">
        <f ca="1">IF(Table1[[#This Row],[felid of work]]="it",1,0)</f>
        <v>0</v>
      </c>
      <c r="AP306" s="2"/>
      <c r="AQ306" s="2"/>
      <c r="AR306" s="2"/>
      <c r="AS306" s="2"/>
      <c r="AT306" s="2"/>
      <c r="AU306" s="2"/>
      <c r="AV306" s="8"/>
      <c r="AW306" s="2"/>
      <c r="AX306" s="21">
        <f t="shared" ca="1" si="117"/>
        <v>412229.91188906808</v>
      </c>
      <c r="AY306" s="2"/>
      <c r="AZ306" s="7">
        <f ca="1">IF(Table1[[#This Row],[value of the debts]]&gt;$BA$6,1,0)</f>
        <v>1</v>
      </c>
      <c r="BA306" s="2"/>
      <c r="BB306" s="2"/>
      <c r="BC306" s="8"/>
      <c r="BD306" s="24">
        <f ca="1">Table1[[#This Row],[mortage left]]/Table1[[#This Row],[value of house]]</f>
        <v>0.64833464106333216</v>
      </c>
      <c r="BE306" s="2">
        <f t="shared" ca="1" si="118"/>
        <v>0</v>
      </c>
      <c r="BF306" s="2"/>
      <c r="BG306" s="2"/>
      <c r="BH306" s="7">
        <f ca="1">IF(Table1[[#This Row],[area]]="america",Table1[[#This Row],[income]],0)</f>
        <v>0</v>
      </c>
      <c r="BI306" s="2">
        <f ca="1">IF(Table1[[#This Row],[area]]="anathapur",Table1[[#This Row],[income]],0)</f>
        <v>0</v>
      </c>
      <c r="BJ306" s="2">
        <f ca="1">IF(Table1[[#This Row],[area]]="banglore",Table1[[#This Row],[income]],0)</f>
        <v>0</v>
      </c>
      <c r="BK306" s="2">
        <f ca="1">IF(Table1[[#This Row],[area]]="chennai",Table1[[#This Row],[income]],0)</f>
        <v>0</v>
      </c>
      <c r="BL306" s="2">
        <f ca="1">IF(Table1[[#This Row],[area]]="china",Table1[[#This Row],[income]],0)</f>
        <v>0</v>
      </c>
      <c r="BM306" s="2">
        <f ca="1">IF(Table1[[#This Row],[area]]="eluru",Table1[[#This Row],[income]],0)</f>
        <v>0</v>
      </c>
      <c r="BN306" s="2">
        <f ca="1">IF(Table1[[#This Row],[area]]="hanuman junction",Table1[[#This Row],[income]],0)</f>
        <v>0</v>
      </c>
      <c r="BO306" s="2">
        <f ca="1">IF(Table1[[#This Row],[area]]="hyderabad",Table1[[#This Row],[income]],0)</f>
        <v>0</v>
      </c>
      <c r="BP306" s="2">
        <f ca="1">IF(Table1[[#This Row],[area]]="japan",Table1[[#This Row],[income]],0)</f>
        <v>0</v>
      </c>
      <c r="BQ306" s="2">
        <f ca="1">IF(Table1[[#This Row],[area]]="srikakulam",Table1[[#This Row],[income]],0)</f>
        <v>0</v>
      </c>
      <c r="BR306" s="2">
        <f ca="1">IF(Table1[[#This Row],[area]]="tirupathi",Table1[[#This Row],[income]],0)</f>
        <v>0</v>
      </c>
      <c r="BS306" s="2">
        <f ca="1">IF(Table1[[#This Row],[area]]="vijayawada",Table1[[#This Row],[income]],0)</f>
        <v>674844</v>
      </c>
      <c r="BT306" s="8">
        <f ca="1">IF(Table1[[#This Row],[area]]="vizag",Table1[[#This Row],[income]],0)</f>
        <v>0</v>
      </c>
      <c r="BU306" s="2"/>
      <c r="BV306" s="7">
        <f ca="1">IF(Table1[[#This Row],[felid of work]]="teaching",Table1[[#This Row],[income]],0)</f>
        <v>0</v>
      </c>
      <c r="BW306" s="2">
        <f ca="1">IF(Table1[[#This Row],[felid of work]]="construction",Table1[[#This Row],[income]],0)</f>
        <v>0</v>
      </c>
      <c r="BX306" s="2">
        <f ca="1">IF(Table1[[#This Row],[felid of work]]="general work",Table1[[#This Row],[income]],0)</f>
        <v>0</v>
      </c>
      <c r="BY306" s="2">
        <f ca="1">IF(Table1[[#This Row],[felid of work]]="health",Table1[[#This Row],[income]],0)</f>
        <v>0</v>
      </c>
      <c r="BZ306" s="2">
        <f ca="1">IF(Table1[[#This Row],[felid of work]]="agriculture",Table1[[#This Row],[income]],0)</f>
        <v>674844</v>
      </c>
      <c r="CA306" s="8">
        <f ca="1">IF(Table1[[#This Row],[felid of work]]="it",Table1[[#This Row],[income]],0)</f>
        <v>0</v>
      </c>
      <c r="CB306" s="2"/>
      <c r="CC306" s="7">
        <f t="shared" ca="1" si="119"/>
        <v>1</v>
      </c>
      <c r="CD306" s="8"/>
      <c r="CE306" s="2"/>
      <c r="CF306" s="2">
        <f ca="1">IF(Table1[[#This Row],[net worth]]&gt;CG305,Table1[[#This Row],[age]],0)</f>
        <v>26</v>
      </c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</row>
    <row r="307" spans="4:98">
      <c r="D307">
        <f t="shared" ca="1" si="103"/>
        <v>1</v>
      </c>
      <c r="E307" t="str">
        <f t="shared" ca="1" si="104"/>
        <v>men</v>
      </c>
      <c r="F307">
        <f t="shared" ca="1" si="105"/>
        <v>25</v>
      </c>
      <c r="G307">
        <f t="shared" ca="1" si="106"/>
        <v>3</v>
      </c>
      <c r="H307" t="str">
        <f t="shared" ca="1" si="107"/>
        <v>teaching</v>
      </c>
      <c r="I307">
        <f t="shared" ca="1" si="108"/>
        <v>5</v>
      </c>
      <c r="J307" t="str">
        <f t="shared" ca="1" si="109"/>
        <v>other</v>
      </c>
      <c r="K307">
        <f t="shared" ca="1" si="110"/>
        <v>3</v>
      </c>
      <c r="L307">
        <f t="shared" ca="1" si="111"/>
        <v>1</v>
      </c>
      <c r="M307">
        <f t="shared" ca="1" si="112"/>
        <v>583869</v>
      </c>
      <c r="N307">
        <f t="shared" ca="1" si="113"/>
        <v>13</v>
      </c>
      <c r="O307" t="str">
        <f t="shared" ca="1" si="114"/>
        <v>china</v>
      </c>
      <c r="P307">
        <f t="shared" ca="1" si="120"/>
        <v>2335476</v>
      </c>
      <c r="Q307">
        <f t="shared" ca="1" si="115"/>
        <v>824522.22976359911</v>
      </c>
      <c r="R307">
        <f t="shared" ca="1" si="121"/>
        <v>47272.561426128108</v>
      </c>
      <c r="S307">
        <f t="shared" ca="1" si="116"/>
        <v>26682</v>
      </c>
      <c r="T307">
        <f t="shared" ca="1" si="122"/>
        <v>1120882.4681702682</v>
      </c>
      <c r="U307">
        <f t="shared" ca="1" si="123"/>
        <v>498095.5783859886</v>
      </c>
      <c r="V307">
        <f t="shared" ca="1" si="124"/>
        <v>2880844.139812117</v>
      </c>
      <c r="W307">
        <f t="shared" ca="1" si="125"/>
        <v>898476.79118972726</v>
      </c>
      <c r="X307">
        <f t="shared" ca="1" si="126"/>
        <v>1982367.3486223896</v>
      </c>
      <c r="Y307" s="2"/>
      <c r="Z307" s="7">
        <f ca="1">IF(Table1[[#This Row],[gender]]="men",1,0)</f>
        <v>1</v>
      </c>
      <c r="AA307" s="2">
        <f ca="1">IF(Table1[[#This Row],[gender]]="women",1,0)</f>
        <v>0</v>
      </c>
      <c r="AB307" s="2"/>
      <c r="AC307" s="2"/>
      <c r="AD307" s="8"/>
      <c r="AF307" s="7">
        <f ca="1">IF(Table1[[#This Row],[felid of work]]= "teaching",1,0)</f>
        <v>1</v>
      </c>
      <c r="AG307" s="2">
        <f ca="1">IF(Table1[[#This Row],[felid of work]]="agriculture",1,0)</f>
        <v>0</v>
      </c>
      <c r="AH307" s="12">
        <f ca="1">IF(Table1[[#This Row],[felid of work]]="general work",1,0)</f>
        <v>0</v>
      </c>
      <c r="AI307" s="12">
        <f ca="1">IF(Table1[[#This Row],[felid of work]]="construction",1,0)</f>
        <v>0</v>
      </c>
      <c r="AJ307" s="2">
        <f ca="1">IF(Table1[[#This Row],[felid of work]]="health",1,0)</f>
        <v>0</v>
      </c>
      <c r="AK307" s="2"/>
      <c r="AL307" s="2"/>
      <c r="AM307" s="2"/>
      <c r="AN307" s="2"/>
      <c r="AO307" s="2">
        <f ca="1">IF(Table1[[#This Row],[felid of work]]="it",1,0)</f>
        <v>0</v>
      </c>
      <c r="AP307" s="2"/>
      <c r="AQ307" s="2"/>
      <c r="AR307" s="2"/>
      <c r="AS307" s="2"/>
      <c r="AT307" s="2"/>
      <c r="AU307" s="2"/>
      <c r="AV307" s="8"/>
      <c r="AW307" s="2"/>
      <c r="AX307" s="21">
        <f t="shared" ca="1" si="117"/>
        <v>47272.561426128108</v>
      </c>
      <c r="AY307" s="2"/>
      <c r="AZ307" s="7">
        <f ca="1">IF(Table1[[#This Row],[value of the debts]]&gt;$BA$6,1,0)</f>
        <v>1</v>
      </c>
      <c r="BA307" s="2"/>
      <c r="BB307" s="2"/>
      <c r="BC307" s="8"/>
      <c r="BD307" s="24">
        <f ca="1">Table1[[#This Row],[mortage left]]/Table1[[#This Row],[value of house]]</f>
        <v>0.35304247603640504</v>
      </c>
      <c r="BE307" s="2">
        <f t="shared" ca="1" si="118"/>
        <v>0</v>
      </c>
      <c r="BF307" s="2"/>
      <c r="BG307" s="2"/>
      <c r="BH307" s="7">
        <f ca="1">IF(Table1[[#This Row],[area]]="america",Table1[[#This Row],[income]],0)</f>
        <v>0</v>
      </c>
      <c r="BI307" s="2">
        <f ca="1">IF(Table1[[#This Row],[area]]="anathapur",Table1[[#This Row],[income]],0)</f>
        <v>0</v>
      </c>
      <c r="BJ307" s="2">
        <f ca="1">IF(Table1[[#This Row],[area]]="banglore",Table1[[#This Row],[income]],0)</f>
        <v>0</v>
      </c>
      <c r="BK307" s="2">
        <f ca="1">IF(Table1[[#This Row],[area]]="chennai",Table1[[#This Row],[income]],0)</f>
        <v>0</v>
      </c>
      <c r="BL307" s="2">
        <f ca="1">IF(Table1[[#This Row],[area]]="china",Table1[[#This Row],[income]],0)</f>
        <v>583869</v>
      </c>
      <c r="BM307" s="2">
        <f ca="1">IF(Table1[[#This Row],[area]]="eluru",Table1[[#This Row],[income]],0)</f>
        <v>0</v>
      </c>
      <c r="BN307" s="2">
        <f ca="1">IF(Table1[[#This Row],[area]]="hanuman junction",Table1[[#This Row],[income]],0)</f>
        <v>0</v>
      </c>
      <c r="BO307" s="2">
        <f ca="1">IF(Table1[[#This Row],[area]]="hyderabad",Table1[[#This Row],[income]],0)</f>
        <v>0</v>
      </c>
      <c r="BP307" s="2">
        <f ca="1">IF(Table1[[#This Row],[area]]="japan",Table1[[#This Row],[income]],0)</f>
        <v>0</v>
      </c>
      <c r="BQ307" s="2">
        <f ca="1">IF(Table1[[#This Row],[area]]="srikakulam",Table1[[#This Row],[income]],0)</f>
        <v>0</v>
      </c>
      <c r="BR307" s="2">
        <f ca="1">IF(Table1[[#This Row],[area]]="tirupathi",Table1[[#This Row],[income]],0)</f>
        <v>0</v>
      </c>
      <c r="BS307" s="2">
        <f ca="1">IF(Table1[[#This Row],[area]]="vijayawada",Table1[[#This Row],[income]],0)</f>
        <v>0</v>
      </c>
      <c r="BT307" s="8">
        <f ca="1">IF(Table1[[#This Row],[area]]="vizag",Table1[[#This Row],[income]],0)</f>
        <v>0</v>
      </c>
      <c r="BU307" s="2"/>
      <c r="BV307" s="7">
        <f ca="1">IF(Table1[[#This Row],[felid of work]]="teaching",Table1[[#This Row],[income]],0)</f>
        <v>583869</v>
      </c>
      <c r="BW307" s="2">
        <f ca="1">IF(Table1[[#This Row],[felid of work]]="construction",Table1[[#This Row],[income]],0)</f>
        <v>0</v>
      </c>
      <c r="BX307" s="2">
        <f ca="1">IF(Table1[[#This Row],[felid of work]]="general work",Table1[[#This Row],[income]],0)</f>
        <v>0</v>
      </c>
      <c r="BY307" s="2">
        <f ca="1">IF(Table1[[#This Row],[felid of work]]="health",Table1[[#This Row],[income]],0)</f>
        <v>0</v>
      </c>
      <c r="BZ307" s="2">
        <f ca="1">IF(Table1[[#This Row],[felid of work]]="agriculture",Table1[[#This Row],[income]],0)</f>
        <v>0</v>
      </c>
      <c r="CA307" s="8">
        <f ca="1">IF(Table1[[#This Row],[felid of work]]="it",Table1[[#This Row],[income]],0)</f>
        <v>0</v>
      </c>
      <c r="CB307" s="2"/>
      <c r="CC307" s="7">
        <f t="shared" ca="1" si="119"/>
        <v>1</v>
      </c>
      <c r="CD307" s="8"/>
      <c r="CE307" s="2"/>
      <c r="CF307" s="2">
        <f ca="1">IF(Table1[[#This Row],[net worth]]&gt;CG306,Table1[[#This Row],[age]],0)</f>
        <v>25</v>
      </c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</row>
    <row r="308" spans="4:98">
      <c r="D308">
        <f t="shared" ca="1" si="103"/>
        <v>2</v>
      </c>
      <c r="E308" t="str">
        <f t="shared" ca="1" si="104"/>
        <v>women</v>
      </c>
      <c r="F308">
        <f t="shared" ca="1" si="105"/>
        <v>37</v>
      </c>
      <c r="G308">
        <f t="shared" ca="1" si="106"/>
        <v>6</v>
      </c>
      <c r="H308" t="str">
        <f t="shared" ca="1" si="107"/>
        <v>agriculture</v>
      </c>
      <c r="I308">
        <f t="shared" ca="1" si="108"/>
        <v>4</v>
      </c>
      <c r="J308" t="str">
        <f t="shared" ca="1" si="109"/>
        <v>techincal</v>
      </c>
      <c r="K308">
        <f t="shared" ca="1" si="110"/>
        <v>1</v>
      </c>
      <c r="L308">
        <f t="shared" ca="1" si="111"/>
        <v>2</v>
      </c>
      <c r="M308">
        <f t="shared" ca="1" si="112"/>
        <v>689823</v>
      </c>
      <c r="N308">
        <f t="shared" ca="1" si="113"/>
        <v>7</v>
      </c>
      <c r="O308" t="str">
        <f t="shared" ca="1" si="114"/>
        <v>anathapur</v>
      </c>
      <c r="P308">
        <f t="shared" ca="1" si="120"/>
        <v>2759292</v>
      </c>
      <c r="Q308">
        <f t="shared" ca="1" si="115"/>
        <v>2259085.8127009813</v>
      </c>
      <c r="R308">
        <f t="shared" ca="1" si="121"/>
        <v>89837.202661690375</v>
      </c>
      <c r="S308">
        <f t="shared" ca="1" si="116"/>
        <v>43206</v>
      </c>
      <c r="T308">
        <f t="shared" ca="1" si="122"/>
        <v>385259.97673072998</v>
      </c>
      <c r="U308">
        <f t="shared" ca="1" si="123"/>
        <v>14972.547058049426</v>
      </c>
      <c r="V308">
        <f t="shared" ca="1" si="124"/>
        <v>2864101.7497197399</v>
      </c>
      <c r="W308">
        <f t="shared" ca="1" si="125"/>
        <v>2392129.0153626716</v>
      </c>
      <c r="X308">
        <f t="shared" ca="1" si="126"/>
        <v>471972.73435706832</v>
      </c>
      <c r="Y308" s="2"/>
      <c r="Z308" s="7">
        <f ca="1">IF(Table1[[#This Row],[gender]]="men",1,0)</f>
        <v>0</v>
      </c>
      <c r="AA308" s="2">
        <f ca="1">IF(Table1[[#This Row],[gender]]="women",1,0)</f>
        <v>1</v>
      </c>
      <c r="AB308" s="2"/>
      <c r="AC308" s="2"/>
      <c r="AD308" s="8"/>
      <c r="AF308" s="7">
        <f ca="1">IF(Table1[[#This Row],[felid of work]]= "teaching",1,0)</f>
        <v>0</v>
      </c>
      <c r="AG308" s="2">
        <f ca="1">IF(Table1[[#This Row],[felid of work]]="agriculture",1,0)</f>
        <v>1</v>
      </c>
      <c r="AH308" s="12">
        <f ca="1">IF(Table1[[#This Row],[felid of work]]="general work",1,0)</f>
        <v>0</v>
      </c>
      <c r="AI308" s="12">
        <f ca="1">IF(Table1[[#This Row],[felid of work]]="construction",1,0)</f>
        <v>0</v>
      </c>
      <c r="AJ308" s="2">
        <f ca="1">IF(Table1[[#This Row],[felid of work]]="health",1,0)</f>
        <v>0</v>
      </c>
      <c r="AK308" s="2"/>
      <c r="AL308" s="2"/>
      <c r="AM308" s="2"/>
      <c r="AN308" s="2"/>
      <c r="AO308" s="2">
        <f ca="1">IF(Table1[[#This Row],[felid of work]]="it",1,0)</f>
        <v>0</v>
      </c>
      <c r="AP308" s="2"/>
      <c r="AQ308" s="2"/>
      <c r="AR308" s="2"/>
      <c r="AS308" s="2"/>
      <c r="AT308" s="2"/>
      <c r="AU308" s="2"/>
      <c r="AV308" s="8"/>
      <c r="AW308" s="2"/>
      <c r="AX308" s="21">
        <f t="shared" ca="1" si="117"/>
        <v>44918.601330845187</v>
      </c>
      <c r="AY308" s="2"/>
      <c r="AZ308" s="7">
        <f ca="1">IF(Table1[[#This Row],[value of the debts]]&gt;$BA$6,1,0)</f>
        <v>1</v>
      </c>
      <c r="BA308" s="2"/>
      <c r="BB308" s="2"/>
      <c r="BC308" s="8"/>
      <c r="BD308" s="24">
        <f ca="1">Table1[[#This Row],[mortage left]]/Table1[[#This Row],[value of house]]</f>
        <v>0.81871937174499154</v>
      </c>
      <c r="BE308" s="2">
        <f t="shared" ca="1" si="118"/>
        <v>0</v>
      </c>
      <c r="BF308" s="2"/>
      <c r="BG308" s="2"/>
      <c r="BH308" s="7">
        <f ca="1">IF(Table1[[#This Row],[area]]="america",Table1[[#This Row],[income]],0)</f>
        <v>0</v>
      </c>
      <c r="BI308" s="2">
        <f ca="1">IF(Table1[[#This Row],[area]]="anathapur",Table1[[#This Row],[income]],0)</f>
        <v>689823</v>
      </c>
      <c r="BJ308" s="2">
        <f ca="1">IF(Table1[[#This Row],[area]]="banglore",Table1[[#This Row],[income]],0)</f>
        <v>0</v>
      </c>
      <c r="BK308" s="2">
        <f ca="1">IF(Table1[[#This Row],[area]]="chennai",Table1[[#This Row],[income]],0)</f>
        <v>0</v>
      </c>
      <c r="BL308" s="2">
        <f ca="1">IF(Table1[[#This Row],[area]]="china",Table1[[#This Row],[income]],0)</f>
        <v>0</v>
      </c>
      <c r="BM308" s="2">
        <f ca="1">IF(Table1[[#This Row],[area]]="eluru",Table1[[#This Row],[income]],0)</f>
        <v>0</v>
      </c>
      <c r="BN308" s="2">
        <f ca="1">IF(Table1[[#This Row],[area]]="hanuman junction",Table1[[#This Row],[income]],0)</f>
        <v>0</v>
      </c>
      <c r="BO308" s="2">
        <f ca="1">IF(Table1[[#This Row],[area]]="hyderabad",Table1[[#This Row],[income]],0)</f>
        <v>0</v>
      </c>
      <c r="BP308" s="2">
        <f ca="1">IF(Table1[[#This Row],[area]]="japan",Table1[[#This Row],[income]],0)</f>
        <v>0</v>
      </c>
      <c r="BQ308" s="2">
        <f ca="1">IF(Table1[[#This Row],[area]]="srikakulam",Table1[[#This Row],[income]],0)</f>
        <v>0</v>
      </c>
      <c r="BR308" s="2">
        <f ca="1">IF(Table1[[#This Row],[area]]="tirupathi",Table1[[#This Row],[income]],0)</f>
        <v>0</v>
      </c>
      <c r="BS308" s="2">
        <f ca="1">IF(Table1[[#This Row],[area]]="vijayawada",Table1[[#This Row],[income]],0)</f>
        <v>0</v>
      </c>
      <c r="BT308" s="8">
        <f ca="1">IF(Table1[[#This Row],[area]]="vizag",Table1[[#This Row],[income]],0)</f>
        <v>0</v>
      </c>
      <c r="BU308" s="2"/>
      <c r="BV308" s="7">
        <f ca="1">IF(Table1[[#This Row],[felid of work]]="teaching",Table1[[#This Row],[income]],0)</f>
        <v>0</v>
      </c>
      <c r="BW308" s="2">
        <f ca="1">IF(Table1[[#This Row],[felid of work]]="construction",Table1[[#This Row],[income]],0)</f>
        <v>0</v>
      </c>
      <c r="BX308" s="2">
        <f ca="1">IF(Table1[[#This Row],[felid of work]]="general work",Table1[[#This Row],[income]],0)</f>
        <v>0</v>
      </c>
      <c r="BY308" s="2">
        <f ca="1">IF(Table1[[#This Row],[felid of work]]="health",Table1[[#This Row],[income]],0)</f>
        <v>0</v>
      </c>
      <c r="BZ308" s="2">
        <f ca="1">IF(Table1[[#This Row],[felid of work]]="agriculture",Table1[[#This Row],[income]],0)</f>
        <v>689823</v>
      </c>
      <c r="CA308" s="8">
        <f ca="1">IF(Table1[[#This Row],[felid of work]]="it",Table1[[#This Row],[income]],0)</f>
        <v>0</v>
      </c>
      <c r="CB308" s="2"/>
      <c r="CC308" s="7">
        <f t="shared" ca="1" si="119"/>
        <v>1</v>
      </c>
      <c r="CD308" s="8"/>
      <c r="CE308" s="2"/>
      <c r="CF308" s="2">
        <f ca="1">IF(Table1[[#This Row],[net worth]]&gt;CG307,Table1[[#This Row],[age]],0)</f>
        <v>37</v>
      </c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</row>
    <row r="309" spans="4:98">
      <c r="D309">
        <f t="shared" ca="1" si="103"/>
        <v>2</v>
      </c>
      <c r="E309" t="str">
        <f t="shared" ca="1" si="104"/>
        <v>women</v>
      </c>
      <c r="F309">
        <f t="shared" ca="1" si="105"/>
        <v>25</v>
      </c>
      <c r="G309">
        <f t="shared" ca="1" si="106"/>
        <v>4</v>
      </c>
      <c r="H309" t="str">
        <f t="shared" ca="1" si="107"/>
        <v>it</v>
      </c>
      <c r="I309">
        <f t="shared" ca="1" si="108"/>
        <v>3</v>
      </c>
      <c r="J309" t="str">
        <f t="shared" ca="1" si="109"/>
        <v>university</v>
      </c>
      <c r="K309">
        <f t="shared" ca="1" si="110"/>
        <v>1</v>
      </c>
      <c r="L309">
        <f t="shared" ca="1" si="111"/>
        <v>2</v>
      </c>
      <c r="M309">
        <f t="shared" ca="1" si="112"/>
        <v>488490</v>
      </c>
      <c r="N309">
        <f t="shared" ca="1" si="113"/>
        <v>4</v>
      </c>
      <c r="O309" t="str">
        <f t="shared" ca="1" si="114"/>
        <v>vizag</v>
      </c>
      <c r="P309">
        <f t="shared" ca="1" si="120"/>
        <v>1465470</v>
      </c>
      <c r="Q309">
        <f t="shared" ca="1" si="115"/>
        <v>577449.35487846937</v>
      </c>
      <c r="R309">
        <f t="shared" ca="1" si="121"/>
        <v>816120.17447160324</v>
      </c>
      <c r="S309">
        <f t="shared" ca="1" si="116"/>
        <v>216472</v>
      </c>
      <c r="T309">
        <f t="shared" ca="1" si="122"/>
        <v>875835.54174183169</v>
      </c>
      <c r="U309">
        <f t="shared" ca="1" si="123"/>
        <v>11684.373512173446</v>
      </c>
      <c r="V309">
        <f t="shared" ca="1" si="124"/>
        <v>2293274.5479837768</v>
      </c>
      <c r="W309">
        <f t="shared" ca="1" si="125"/>
        <v>1610041.5293500726</v>
      </c>
      <c r="X309">
        <f t="shared" ca="1" si="126"/>
        <v>683233.01863370417</v>
      </c>
      <c r="Y309" s="2"/>
      <c r="Z309" s="7">
        <f ca="1">IF(Table1[[#This Row],[gender]]="men",1,0)</f>
        <v>0</v>
      </c>
      <c r="AA309" s="2">
        <f ca="1">IF(Table1[[#This Row],[gender]]="women",1,0)</f>
        <v>1</v>
      </c>
      <c r="AB309" s="2"/>
      <c r="AC309" s="2"/>
      <c r="AD309" s="8"/>
      <c r="AF309" s="7">
        <f ca="1">IF(Table1[[#This Row],[felid of work]]= "teaching",1,0)</f>
        <v>0</v>
      </c>
      <c r="AG309" s="2">
        <f ca="1">IF(Table1[[#This Row],[felid of work]]="agriculture",1,0)</f>
        <v>0</v>
      </c>
      <c r="AH309" s="12">
        <f ca="1">IF(Table1[[#This Row],[felid of work]]="general work",1,0)</f>
        <v>0</v>
      </c>
      <c r="AI309" s="12">
        <f ca="1">IF(Table1[[#This Row],[felid of work]]="construction",1,0)</f>
        <v>0</v>
      </c>
      <c r="AJ309" s="2">
        <f ca="1">IF(Table1[[#This Row],[felid of work]]="health",1,0)</f>
        <v>0</v>
      </c>
      <c r="AK309" s="2"/>
      <c r="AL309" s="2"/>
      <c r="AM309" s="2"/>
      <c r="AN309" s="2"/>
      <c r="AO309" s="2">
        <f ca="1">IF(Table1[[#This Row],[felid of work]]="it",1,0)</f>
        <v>1</v>
      </c>
      <c r="AP309" s="2"/>
      <c r="AQ309" s="2"/>
      <c r="AR309" s="2"/>
      <c r="AS309" s="2"/>
      <c r="AT309" s="2"/>
      <c r="AU309" s="2"/>
      <c r="AV309" s="8"/>
      <c r="AW309" s="2"/>
      <c r="AX309" s="21">
        <f t="shared" ca="1" si="117"/>
        <v>408060.08723580162</v>
      </c>
      <c r="AY309" s="2"/>
      <c r="AZ309" s="7">
        <f ca="1">IF(Table1[[#This Row],[value of the debts]]&gt;$BA$6,1,0)</f>
        <v>1</v>
      </c>
      <c r="BA309" s="2"/>
      <c r="BB309" s="2"/>
      <c r="BC309" s="8"/>
      <c r="BD309" s="24">
        <f ca="1">Table1[[#This Row],[mortage left]]/Table1[[#This Row],[value of house]]</f>
        <v>0.39403696757932227</v>
      </c>
      <c r="BE309" s="2">
        <f t="shared" ca="1" si="118"/>
        <v>0</v>
      </c>
      <c r="BF309" s="2"/>
      <c r="BG309" s="2"/>
      <c r="BH309" s="7">
        <f ca="1">IF(Table1[[#This Row],[area]]="america",Table1[[#This Row],[income]],0)</f>
        <v>0</v>
      </c>
      <c r="BI309" s="2">
        <f ca="1">IF(Table1[[#This Row],[area]]="anathapur",Table1[[#This Row],[income]],0)</f>
        <v>0</v>
      </c>
      <c r="BJ309" s="2">
        <f ca="1">IF(Table1[[#This Row],[area]]="banglore",Table1[[#This Row],[income]],0)</f>
        <v>0</v>
      </c>
      <c r="BK309" s="2">
        <f ca="1">IF(Table1[[#This Row],[area]]="chennai",Table1[[#This Row],[income]],0)</f>
        <v>0</v>
      </c>
      <c r="BL309" s="2">
        <f ca="1">IF(Table1[[#This Row],[area]]="china",Table1[[#This Row],[income]],0)</f>
        <v>0</v>
      </c>
      <c r="BM309" s="2">
        <f ca="1">IF(Table1[[#This Row],[area]]="eluru",Table1[[#This Row],[income]],0)</f>
        <v>0</v>
      </c>
      <c r="BN309" s="2">
        <f ca="1">IF(Table1[[#This Row],[area]]="hanuman junction",Table1[[#This Row],[income]],0)</f>
        <v>0</v>
      </c>
      <c r="BO309" s="2">
        <f ca="1">IF(Table1[[#This Row],[area]]="hyderabad",Table1[[#This Row],[income]],0)</f>
        <v>0</v>
      </c>
      <c r="BP309" s="2">
        <f ca="1">IF(Table1[[#This Row],[area]]="japan",Table1[[#This Row],[income]],0)</f>
        <v>0</v>
      </c>
      <c r="BQ309" s="2">
        <f ca="1">IF(Table1[[#This Row],[area]]="srikakulam",Table1[[#This Row],[income]],0)</f>
        <v>0</v>
      </c>
      <c r="BR309" s="2">
        <f ca="1">IF(Table1[[#This Row],[area]]="tirupathi",Table1[[#This Row],[income]],0)</f>
        <v>0</v>
      </c>
      <c r="BS309" s="2">
        <f ca="1">IF(Table1[[#This Row],[area]]="vijayawada",Table1[[#This Row],[income]],0)</f>
        <v>0</v>
      </c>
      <c r="BT309" s="8">
        <f ca="1">IF(Table1[[#This Row],[area]]="vizag",Table1[[#This Row],[income]],0)</f>
        <v>488490</v>
      </c>
      <c r="BU309" s="2"/>
      <c r="BV309" s="7">
        <f ca="1">IF(Table1[[#This Row],[felid of work]]="teaching",Table1[[#This Row],[income]],0)</f>
        <v>0</v>
      </c>
      <c r="BW309" s="2">
        <f ca="1">IF(Table1[[#This Row],[felid of work]]="construction",Table1[[#This Row],[income]],0)</f>
        <v>0</v>
      </c>
      <c r="BX309" s="2">
        <f ca="1">IF(Table1[[#This Row],[felid of work]]="general work",Table1[[#This Row],[income]],0)</f>
        <v>0</v>
      </c>
      <c r="BY309" s="2">
        <f ca="1">IF(Table1[[#This Row],[felid of work]]="health",Table1[[#This Row],[income]],0)</f>
        <v>0</v>
      </c>
      <c r="BZ309" s="2">
        <f ca="1">IF(Table1[[#This Row],[felid of work]]="agriculture",Table1[[#This Row],[income]],0)</f>
        <v>0</v>
      </c>
      <c r="CA309" s="8">
        <f ca="1">IF(Table1[[#This Row],[felid of work]]="it",Table1[[#This Row],[income]],0)</f>
        <v>488490</v>
      </c>
      <c r="CB309" s="2"/>
      <c r="CC309" s="7">
        <f t="shared" ca="1" si="119"/>
        <v>1</v>
      </c>
      <c r="CD309" s="8"/>
      <c r="CE309" s="2"/>
      <c r="CF309" s="2">
        <f ca="1">IF(Table1[[#This Row],[net worth]]&gt;CG308,Table1[[#This Row],[age]],0)</f>
        <v>25</v>
      </c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</row>
    <row r="310" spans="4:98">
      <c r="D310">
        <f t="shared" ca="1" si="103"/>
        <v>1</v>
      </c>
      <c r="E310" t="str">
        <f t="shared" ca="1" si="104"/>
        <v>men</v>
      </c>
      <c r="F310">
        <f t="shared" ca="1" si="105"/>
        <v>42</v>
      </c>
      <c r="G310">
        <f t="shared" ca="1" si="106"/>
        <v>4</v>
      </c>
      <c r="H310" t="str">
        <f t="shared" ca="1" si="107"/>
        <v>it</v>
      </c>
      <c r="I310">
        <f t="shared" ca="1" si="108"/>
        <v>4</v>
      </c>
      <c r="J310" t="str">
        <f t="shared" ca="1" si="109"/>
        <v>techincal</v>
      </c>
      <c r="K310">
        <f t="shared" ca="1" si="110"/>
        <v>1</v>
      </c>
      <c r="L310">
        <f t="shared" ca="1" si="111"/>
        <v>1</v>
      </c>
      <c r="M310">
        <f t="shared" ca="1" si="112"/>
        <v>336954</v>
      </c>
      <c r="N310">
        <f t="shared" ca="1" si="113"/>
        <v>14</v>
      </c>
      <c r="O310" t="str">
        <f t="shared" ca="1" si="114"/>
        <v>china</v>
      </c>
      <c r="P310">
        <f t="shared" ca="1" si="120"/>
        <v>1010862</v>
      </c>
      <c r="Q310">
        <f t="shared" ca="1" si="115"/>
        <v>838154.14397982776</v>
      </c>
      <c r="R310">
        <f t="shared" ca="1" si="121"/>
        <v>234977.83028560871</v>
      </c>
      <c r="S310">
        <f t="shared" ca="1" si="116"/>
        <v>105816</v>
      </c>
      <c r="T310">
        <f t="shared" ca="1" si="122"/>
        <v>124377.39241875768</v>
      </c>
      <c r="U310">
        <f t="shared" ca="1" si="123"/>
        <v>376151.94642865489</v>
      </c>
      <c r="V310">
        <f t="shared" ca="1" si="124"/>
        <v>1621991.7767142637</v>
      </c>
      <c r="W310">
        <f t="shared" ca="1" si="125"/>
        <v>1178947.9742654364</v>
      </c>
      <c r="X310">
        <f t="shared" ca="1" si="126"/>
        <v>443043.80244882731</v>
      </c>
      <c r="Y310" s="2"/>
      <c r="Z310" s="7">
        <f ca="1">IF(Table1[[#This Row],[gender]]="men",1,0)</f>
        <v>1</v>
      </c>
      <c r="AA310" s="2">
        <f ca="1">IF(Table1[[#This Row],[gender]]="women",1,0)</f>
        <v>0</v>
      </c>
      <c r="AB310" s="2"/>
      <c r="AC310" s="2"/>
      <c r="AD310" s="8"/>
      <c r="AF310" s="7">
        <f ca="1">IF(Table1[[#This Row],[felid of work]]= "teaching",1,0)</f>
        <v>0</v>
      </c>
      <c r="AG310" s="2">
        <f ca="1">IF(Table1[[#This Row],[felid of work]]="agriculture",1,0)</f>
        <v>0</v>
      </c>
      <c r="AH310" s="12">
        <f ca="1">IF(Table1[[#This Row],[felid of work]]="general work",1,0)</f>
        <v>0</v>
      </c>
      <c r="AI310" s="12">
        <f ca="1">IF(Table1[[#This Row],[felid of work]]="construction",1,0)</f>
        <v>0</v>
      </c>
      <c r="AJ310" s="2">
        <f ca="1">IF(Table1[[#This Row],[felid of work]]="health",1,0)</f>
        <v>0</v>
      </c>
      <c r="AK310" s="2"/>
      <c r="AL310" s="2"/>
      <c r="AM310" s="2"/>
      <c r="AN310" s="2"/>
      <c r="AO310" s="2">
        <f ca="1">IF(Table1[[#This Row],[felid of work]]="it",1,0)</f>
        <v>1</v>
      </c>
      <c r="AP310" s="2"/>
      <c r="AQ310" s="2"/>
      <c r="AR310" s="2"/>
      <c r="AS310" s="2"/>
      <c r="AT310" s="2"/>
      <c r="AU310" s="2"/>
      <c r="AV310" s="8"/>
      <c r="AW310" s="2"/>
      <c r="AX310" s="21">
        <f t="shared" ca="1" si="117"/>
        <v>234977.83028560871</v>
      </c>
      <c r="AY310" s="2"/>
      <c r="AZ310" s="7">
        <f ca="1">IF(Table1[[#This Row],[value of the debts]]&gt;$BA$6,1,0)</f>
        <v>1</v>
      </c>
      <c r="BA310" s="2"/>
      <c r="BB310" s="2"/>
      <c r="BC310" s="8"/>
      <c r="BD310" s="24">
        <f ca="1">Table1[[#This Row],[mortage left]]/Table1[[#This Row],[value of house]]</f>
        <v>0.82914793906569617</v>
      </c>
      <c r="BE310" s="2">
        <f t="shared" ca="1" si="118"/>
        <v>0</v>
      </c>
      <c r="BF310" s="2"/>
      <c r="BG310" s="2"/>
      <c r="BH310" s="7">
        <f ca="1">IF(Table1[[#This Row],[area]]="america",Table1[[#This Row],[income]],0)</f>
        <v>0</v>
      </c>
      <c r="BI310" s="2">
        <f ca="1">IF(Table1[[#This Row],[area]]="anathapur",Table1[[#This Row],[income]],0)</f>
        <v>0</v>
      </c>
      <c r="BJ310" s="2">
        <f ca="1">IF(Table1[[#This Row],[area]]="banglore",Table1[[#This Row],[income]],0)</f>
        <v>0</v>
      </c>
      <c r="BK310" s="2">
        <f ca="1">IF(Table1[[#This Row],[area]]="chennai",Table1[[#This Row],[income]],0)</f>
        <v>0</v>
      </c>
      <c r="BL310" s="2">
        <f ca="1">IF(Table1[[#This Row],[area]]="china",Table1[[#This Row],[income]],0)</f>
        <v>336954</v>
      </c>
      <c r="BM310" s="2">
        <f ca="1">IF(Table1[[#This Row],[area]]="eluru",Table1[[#This Row],[income]],0)</f>
        <v>0</v>
      </c>
      <c r="BN310" s="2">
        <f ca="1">IF(Table1[[#This Row],[area]]="hanuman junction",Table1[[#This Row],[income]],0)</f>
        <v>0</v>
      </c>
      <c r="BO310" s="2">
        <f ca="1">IF(Table1[[#This Row],[area]]="hyderabad",Table1[[#This Row],[income]],0)</f>
        <v>0</v>
      </c>
      <c r="BP310" s="2">
        <f ca="1">IF(Table1[[#This Row],[area]]="japan",Table1[[#This Row],[income]],0)</f>
        <v>0</v>
      </c>
      <c r="BQ310" s="2">
        <f ca="1">IF(Table1[[#This Row],[area]]="srikakulam",Table1[[#This Row],[income]],0)</f>
        <v>0</v>
      </c>
      <c r="BR310" s="2">
        <f ca="1">IF(Table1[[#This Row],[area]]="tirupathi",Table1[[#This Row],[income]],0)</f>
        <v>0</v>
      </c>
      <c r="BS310" s="2">
        <f ca="1">IF(Table1[[#This Row],[area]]="vijayawada",Table1[[#This Row],[income]],0)</f>
        <v>0</v>
      </c>
      <c r="BT310" s="8">
        <f ca="1">IF(Table1[[#This Row],[area]]="vizag",Table1[[#This Row],[income]],0)</f>
        <v>0</v>
      </c>
      <c r="BU310" s="2"/>
      <c r="BV310" s="7">
        <f ca="1">IF(Table1[[#This Row],[felid of work]]="teaching",Table1[[#This Row],[income]],0)</f>
        <v>0</v>
      </c>
      <c r="BW310" s="2">
        <f ca="1">IF(Table1[[#This Row],[felid of work]]="construction",Table1[[#This Row],[income]],0)</f>
        <v>0</v>
      </c>
      <c r="BX310" s="2">
        <f ca="1">IF(Table1[[#This Row],[felid of work]]="general work",Table1[[#This Row],[income]],0)</f>
        <v>0</v>
      </c>
      <c r="BY310" s="2">
        <f ca="1">IF(Table1[[#This Row],[felid of work]]="health",Table1[[#This Row],[income]],0)</f>
        <v>0</v>
      </c>
      <c r="BZ310" s="2">
        <f ca="1">IF(Table1[[#This Row],[felid of work]]="agriculture",Table1[[#This Row],[income]],0)</f>
        <v>0</v>
      </c>
      <c r="CA310" s="8">
        <f ca="1">IF(Table1[[#This Row],[felid of work]]="it",Table1[[#This Row],[income]],0)</f>
        <v>336954</v>
      </c>
      <c r="CB310" s="2"/>
      <c r="CC310" s="7">
        <f t="shared" ca="1" si="119"/>
        <v>1</v>
      </c>
      <c r="CD310" s="8"/>
      <c r="CE310" s="2"/>
      <c r="CF310" s="2">
        <f ca="1">IF(Table1[[#This Row],[net worth]]&gt;CG309,Table1[[#This Row],[age]],0)</f>
        <v>42</v>
      </c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</row>
    <row r="311" spans="4:98">
      <c r="D311">
        <f t="shared" ca="1" si="103"/>
        <v>1</v>
      </c>
      <c r="E311" t="str">
        <f t="shared" ca="1" si="104"/>
        <v>men</v>
      </c>
      <c r="F311">
        <f t="shared" ca="1" si="105"/>
        <v>25</v>
      </c>
      <c r="G311">
        <f t="shared" ca="1" si="106"/>
        <v>3</v>
      </c>
      <c r="H311" t="str">
        <f t="shared" ca="1" si="107"/>
        <v>teaching</v>
      </c>
      <c r="I311">
        <f t="shared" ca="1" si="108"/>
        <v>5</v>
      </c>
      <c r="J311" t="str">
        <f t="shared" ca="1" si="109"/>
        <v>other</v>
      </c>
      <c r="K311">
        <f t="shared" ca="1" si="110"/>
        <v>4</v>
      </c>
      <c r="L311">
        <f t="shared" ca="1" si="111"/>
        <v>1</v>
      </c>
      <c r="M311">
        <f t="shared" ca="1" si="112"/>
        <v>718505</v>
      </c>
      <c r="N311">
        <f t="shared" ca="1" si="113"/>
        <v>7</v>
      </c>
      <c r="O311" t="str">
        <f t="shared" ca="1" si="114"/>
        <v>anathapur</v>
      </c>
      <c r="P311">
        <f t="shared" ca="1" si="120"/>
        <v>2874020</v>
      </c>
      <c r="Q311">
        <f t="shared" ca="1" si="115"/>
        <v>2031304.6972206743</v>
      </c>
      <c r="R311">
        <f t="shared" ca="1" si="121"/>
        <v>86905.405415185072</v>
      </c>
      <c r="S311">
        <f t="shared" ca="1" si="116"/>
        <v>39449</v>
      </c>
      <c r="T311">
        <f t="shared" ca="1" si="122"/>
        <v>1217311.5656415846</v>
      </c>
      <c r="U311">
        <f t="shared" ca="1" si="123"/>
        <v>359446.5426038265</v>
      </c>
      <c r="V311">
        <f t="shared" ca="1" si="124"/>
        <v>3320371.9480190119</v>
      </c>
      <c r="W311">
        <f t="shared" ca="1" si="125"/>
        <v>2157659.1026358595</v>
      </c>
      <c r="X311">
        <f t="shared" ca="1" si="126"/>
        <v>1162712.8453831524</v>
      </c>
      <c r="Y311" s="2"/>
      <c r="Z311" s="7">
        <f ca="1">IF(Table1[[#This Row],[gender]]="men",1,0)</f>
        <v>1</v>
      </c>
      <c r="AA311" s="2">
        <f ca="1">IF(Table1[[#This Row],[gender]]="women",1,0)</f>
        <v>0</v>
      </c>
      <c r="AB311" s="2"/>
      <c r="AC311" s="2"/>
      <c r="AD311" s="8"/>
      <c r="AF311" s="7">
        <f ca="1">IF(Table1[[#This Row],[felid of work]]= "teaching",1,0)</f>
        <v>1</v>
      </c>
      <c r="AG311" s="2">
        <f ca="1">IF(Table1[[#This Row],[felid of work]]="agriculture",1,0)</f>
        <v>0</v>
      </c>
      <c r="AH311" s="12">
        <f ca="1">IF(Table1[[#This Row],[felid of work]]="general work",1,0)</f>
        <v>0</v>
      </c>
      <c r="AI311" s="12">
        <f ca="1">IF(Table1[[#This Row],[felid of work]]="construction",1,0)</f>
        <v>0</v>
      </c>
      <c r="AJ311" s="2">
        <f ca="1">IF(Table1[[#This Row],[felid of work]]="health",1,0)</f>
        <v>0</v>
      </c>
      <c r="AK311" s="2"/>
      <c r="AL311" s="2"/>
      <c r="AM311" s="2"/>
      <c r="AN311" s="2"/>
      <c r="AO311" s="2">
        <f ca="1">IF(Table1[[#This Row],[felid of work]]="it",1,0)</f>
        <v>0</v>
      </c>
      <c r="AP311" s="2"/>
      <c r="AQ311" s="2"/>
      <c r="AR311" s="2"/>
      <c r="AS311" s="2"/>
      <c r="AT311" s="2"/>
      <c r="AU311" s="2"/>
      <c r="AV311" s="8"/>
      <c r="AW311" s="2"/>
      <c r="AX311" s="21">
        <f t="shared" ca="1" si="117"/>
        <v>86905.405415185072</v>
      </c>
      <c r="AY311" s="2"/>
      <c r="AZ311" s="7">
        <f ca="1">IF(Table1[[#This Row],[value of the debts]]&gt;$BA$6,1,0)</f>
        <v>1</v>
      </c>
      <c r="BA311" s="2"/>
      <c r="BB311" s="2"/>
      <c r="BC311" s="8"/>
      <c r="BD311" s="24">
        <f ca="1">Table1[[#This Row],[mortage left]]/Table1[[#This Row],[value of house]]</f>
        <v>0.70678168461620805</v>
      </c>
      <c r="BE311" s="2">
        <f t="shared" ca="1" si="118"/>
        <v>0</v>
      </c>
      <c r="BF311" s="2"/>
      <c r="BG311" s="2"/>
      <c r="BH311" s="7">
        <f ca="1">IF(Table1[[#This Row],[area]]="america",Table1[[#This Row],[income]],0)</f>
        <v>0</v>
      </c>
      <c r="BI311" s="2">
        <f ca="1">IF(Table1[[#This Row],[area]]="anathapur",Table1[[#This Row],[income]],0)</f>
        <v>718505</v>
      </c>
      <c r="BJ311" s="2">
        <f ca="1">IF(Table1[[#This Row],[area]]="banglore",Table1[[#This Row],[income]],0)</f>
        <v>0</v>
      </c>
      <c r="BK311" s="2">
        <f ca="1">IF(Table1[[#This Row],[area]]="chennai",Table1[[#This Row],[income]],0)</f>
        <v>0</v>
      </c>
      <c r="BL311" s="2">
        <f ca="1">IF(Table1[[#This Row],[area]]="china",Table1[[#This Row],[income]],0)</f>
        <v>0</v>
      </c>
      <c r="BM311" s="2">
        <f ca="1">IF(Table1[[#This Row],[area]]="eluru",Table1[[#This Row],[income]],0)</f>
        <v>0</v>
      </c>
      <c r="BN311" s="2">
        <f ca="1">IF(Table1[[#This Row],[area]]="hanuman junction",Table1[[#This Row],[income]],0)</f>
        <v>0</v>
      </c>
      <c r="BO311" s="2">
        <f ca="1">IF(Table1[[#This Row],[area]]="hyderabad",Table1[[#This Row],[income]],0)</f>
        <v>0</v>
      </c>
      <c r="BP311" s="2">
        <f ca="1">IF(Table1[[#This Row],[area]]="japan",Table1[[#This Row],[income]],0)</f>
        <v>0</v>
      </c>
      <c r="BQ311" s="2">
        <f ca="1">IF(Table1[[#This Row],[area]]="srikakulam",Table1[[#This Row],[income]],0)</f>
        <v>0</v>
      </c>
      <c r="BR311" s="2">
        <f ca="1">IF(Table1[[#This Row],[area]]="tirupathi",Table1[[#This Row],[income]],0)</f>
        <v>0</v>
      </c>
      <c r="BS311" s="2">
        <f ca="1">IF(Table1[[#This Row],[area]]="vijayawada",Table1[[#This Row],[income]],0)</f>
        <v>0</v>
      </c>
      <c r="BT311" s="8">
        <f ca="1">IF(Table1[[#This Row],[area]]="vizag",Table1[[#This Row],[income]],0)</f>
        <v>0</v>
      </c>
      <c r="BU311" s="2"/>
      <c r="BV311" s="7">
        <f ca="1">IF(Table1[[#This Row],[felid of work]]="teaching",Table1[[#This Row],[income]],0)</f>
        <v>718505</v>
      </c>
      <c r="BW311" s="2">
        <f ca="1">IF(Table1[[#This Row],[felid of work]]="construction",Table1[[#This Row],[income]],0)</f>
        <v>0</v>
      </c>
      <c r="BX311" s="2">
        <f ca="1">IF(Table1[[#This Row],[felid of work]]="general work",Table1[[#This Row],[income]],0)</f>
        <v>0</v>
      </c>
      <c r="BY311" s="2">
        <f ca="1">IF(Table1[[#This Row],[felid of work]]="health",Table1[[#This Row],[income]],0)</f>
        <v>0</v>
      </c>
      <c r="BZ311" s="2">
        <f ca="1">IF(Table1[[#This Row],[felid of work]]="agriculture",Table1[[#This Row],[income]],0)</f>
        <v>0</v>
      </c>
      <c r="CA311" s="8">
        <f ca="1">IF(Table1[[#This Row],[felid of work]]="it",Table1[[#This Row],[income]],0)</f>
        <v>0</v>
      </c>
      <c r="CB311" s="2"/>
      <c r="CC311" s="7">
        <f t="shared" ca="1" si="119"/>
        <v>1</v>
      </c>
      <c r="CD311" s="8"/>
      <c r="CE311" s="2"/>
      <c r="CF311" s="2">
        <f ca="1">IF(Table1[[#This Row],[net worth]]&gt;CG310,Table1[[#This Row],[age]],0)</f>
        <v>25</v>
      </c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</row>
    <row r="312" spans="4:98">
      <c r="D312">
        <f t="shared" ca="1" si="103"/>
        <v>2</v>
      </c>
      <c r="E312" t="str">
        <f t="shared" ca="1" si="104"/>
        <v>women</v>
      </c>
      <c r="F312">
        <f t="shared" ca="1" si="105"/>
        <v>29</v>
      </c>
      <c r="G312">
        <f t="shared" ca="1" si="106"/>
        <v>1</v>
      </c>
      <c r="H312" t="str">
        <f t="shared" ca="1" si="107"/>
        <v>health</v>
      </c>
      <c r="I312">
        <f t="shared" ca="1" si="108"/>
        <v>4</v>
      </c>
      <c r="J312" t="str">
        <f t="shared" ca="1" si="109"/>
        <v>techincal</v>
      </c>
      <c r="K312">
        <f t="shared" ca="1" si="110"/>
        <v>4</v>
      </c>
      <c r="L312">
        <f t="shared" ca="1" si="111"/>
        <v>2</v>
      </c>
      <c r="M312">
        <f t="shared" ca="1" si="112"/>
        <v>812484</v>
      </c>
      <c r="N312">
        <f t="shared" ca="1" si="113"/>
        <v>2</v>
      </c>
      <c r="O312" t="str">
        <f t="shared" ca="1" si="114"/>
        <v>vijayawada</v>
      </c>
      <c r="P312">
        <f t="shared" ca="1" si="120"/>
        <v>3249936</v>
      </c>
      <c r="Q312">
        <f t="shared" ca="1" si="115"/>
        <v>3229464.898185303</v>
      </c>
      <c r="R312">
        <f t="shared" ca="1" si="121"/>
        <v>1376102.5232560362</v>
      </c>
      <c r="S312">
        <f t="shared" ca="1" si="116"/>
        <v>165470</v>
      </c>
      <c r="T312">
        <f t="shared" ca="1" si="122"/>
        <v>1226710.9639964821</v>
      </c>
      <c r="U312">
        <f t="shared" ca="1" si="123"/>
        <v>880412.69193725882</v>
      </c>
      <c r="V312">
        <f t="shared" ca="1" si="124"/>
        <v>5506451.2151932949</v>
      </c>
      <c r="W312">
        <f t="shared" ca="1" si="125"/>
        <v>4771037.421441339</v>
      </c>
      <c r="X312">
        <f t="shared" ca="1" si="126"/>
        <v>735413.79375195596</v>
      </c>
      <c r="Y312" s="2"/>
      <c r="Z312" s="7">
        <f ca="1">IF(Table1[[#This Row],[gender]]="men",1,0)</f>
        <v>0</v>
      </c>
      <c r="AA312" s="2">
        <f ca="1">IF(Table1[[#This Row],[gender]]="women",1,0)</f>
        <v>1</v>
      </c>
      <c r="AB312" s="2"/>
      <c r="AC312" s="2"/>
      <c r="AD312" s="8"/>
      <c r="AF312" s="7">
        <f ca="1">IF(Table1[[#This Row],[felid of work]]= "teaching",1,0)</f>
        <v>0</v>
      </c>
      <c r="AG312" s="2">
        <f ca="1">IF(Table1[[#This Row],[felid of work]]="agriculture",1,0)</f>
        <v>0</v>
      </c>
      <c r="AH312" s="12">
        <f ca="1">IF(Table1[[#This Row],[felid of work]]="general work",1,0)</f>
        <v>0</v>
      </c>
      <c r="AI312" s="12">
        <f ca="1">IF(Table1[[#This Row],[felid of work]]="construction",1,0)</f>
        <v>0</v>
      </c>
      <c r="AJ312" s="2">
        <f ca="1">IF(Table1[[#This Row],[felid of work]]="health",1,0)</f>
        <v>1</v>
      </c>
      <c r="AK312" s="2"/>
      <c r="AL312" s="2"/>
      <c r="AM312" s="2"/>
      <c r="AN312" s="2"/>
      <c r="AO312" s="2">
        <f ca="1">IF(Table1[[#This Row],[felid of work]]="it",1,0)</f>
        <v>0</v>
      </c>
      <c r="AP312" s="2"/>
      <c r="AQ312" s="2"/>
      <c r="AR312" s="2"/>
      <c r="AS312" s="2"/>
      <c r="AT312" s="2"/>
      <c r="AU312" s="2"/>
      <c r="AV312" s="8"/>
      <c r="AW312" s="2"/>
      <c r="AX312" s="21">
        <f t="shared" ca="1" si="117"/>
        <v>688051.26162801811</v>
      </c>
      <c r="AY312" s="2"/>
      <c r="AZ312" s="7">
        <f ca="1">IF(Table1[[#This Row],[value of the debts]]&gt;$BA$6,1,0)</f>
        <v>1</v>
      </c>
      <c r="BA312" s="2"/>
      <c r="BB312" s="2"/>
      <c r="BC312" s="8"/>
      <c r="BD312" s="24">
        <f ca="1">Table1[[#This Row],[mortage left]]/Table1[[#This Row],[value of house]]</f>
        <v>0.9937010754012704</v>
      </c>
      <c r="BE312" s="2">
        <f t="shared" ca="1" si="118"/>
        <v>0</v>
      </c>
      <c r="BF312" s="2"/>
      <c r="BG312" s="2"/>
      <c r="BH312" s="7">
        <f ca="1">IF(Table1[[#This Row],[area]]="america",Table1[[#This Row],[income]],0)</f>
        <v>0</v>
      </c>
      <c r="BI312" s="2">
        <f ca="1">IF(Table1[[#This Row],[area]]="anathapur",Table1[[#This Row],[income]],0)</f>
        <v>0</v>
      </c>
      <c r="BJ312" s="2">
        <f ca="1">IF(Table1[[#This Row],[area]]="banglore",Table1[[#This Row],[income]],0)</f>
        <v>0</v>
      </c>
      <c r="BK312" s="2">
        <f ca="1">IF(Table1[[#This Row],[area]]="chennai",Table1[[#This Row],[income]],0)</f>
        <v>0</v>
      </c>
      <c r="BL312" s="2">
        <f ca="1">IF(Table1[[#This Row],[area]]="china",Table1[[#This Row],[income]],0)</f>
        <v>0</v>
      </c>
      <c r="BM312" s="2">
        <f ca="1">IF(Table1[[#This Row],[area]]="eluru",Table1[[#This Row],[income]],0)</f>
        <v>0</v>
      </c>
      <c r="BN312" s="2">
        <f ca="1">IF(Table1[[#This Row],[area]]="hanuman junction",Table1[[#This Row],[income]],0)</f>
        <v>0</v>
      </c>
      <c r="BO312" s="2">
        <f ca="1">IF(Table1[[#This Row],[area]]="hyderabad",Table1[[#This Row],[income]],0)</f>
        <v>0</v>
      </c>
      <c r="BP312" s="2">
        <f ca="1">IF(Table1[[#This Row],[area]]="japan",Table1[[#This Row],[income]],0)</f>
        <v>0</v>
      </c>
      <c r="BQ312" s="2">
        <f ca="1">IF(Table1[[#This Row],[area]]="srikakulam",Table1[[#This Row],[income]],0)</f>
        <v>0</v>
      </c>
      <c r="BR312" s="2">
        <f ca="1">IF(Table1[[#This Row],[area]]="tirupathi",Table1[[#This Row],[income]],0)</f>
        <v>0</v>
      </c>
      <c r="BS312" s="2">
        <f ca="1">IF(Table1[[#This Row],[area]]="vijayawada",Table1[[#This Row],[income]],0)</f>
        <v>812484</v>
      </c>
      <c r="BT312" s="8">
        <f ca="1">IF(Table1[[#This Row],[area]]="vizag",Table1[[#This Row],[income]],0)</f>
        <v>0</v>
      </c>
      <c r="BU312" s="2"/>
      <c r="BV312" s="7">
        <f ca="1">IF(Table1[[#This Row],[felid of work]]="teaching",Table1[[#This Row],[income]],0)</f>
        <v>0</v>
      </c>
      <c r="BW312" s="2">
        <f ca="1">IF(Table1[[#This Row],[felid of work]]="construction",Table1[[#This Row],[income]],0)</f>
        <v>0</v>
      </c>
      <c r="BX312" s="2">
        <f ca="1">IF(Table1[[#This Row],[felid of work]]="general work",Table1[[#This Row],[income]],0)</f>
        <v>0</v>
      </c>
      <c r="BY312" s="2">
        <f ca="1">IF(Table1[[#This Row],[felid of work]]="health",Table1[[#This Row],[income]],0)</f>
        <v>812484</v>
      </c>
      <c r="BZ312" s="2">
        <f ca="1">IF(Table1[[#This Row],[felid of work]]="agriculture",Table1[[#This Row],[income]],0)</f>
        <v>0</v>
      </c>
      <c r="CA312" s="8">
        <f ca="1">IF(Table1[[#This Row],[felid of work]]="it",Table1[[#This Row],[income]],0)</f>
        <v>0</v>
      </c>
      <c r="CB312" s="2"/>
      <c r="CC312" s="7">
        <f t="shared" ca="1" si="119"/>
        <v>1</v>
      </c>
      <c r="CD312" s="8"/>
      <c r="CE312" s="2"/>
      <c r="CF312" s="2">
        <f ca="1">IF(Table1[[#This Row],[net worth]]&gt;CG311,Table1[[#This Row],[age]],0)</f>
        <v>29</v>
      </c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</row>
    <row r="313" spans="4:98">
      <c r="D313">
        <f t="shared" ca="1" si="103"/>
        <v>2</v>
      </c>
      <c r="E313" t="str">
        <f t="shared" ca="1" si="104"/>
        <v>women</v>
      </c>
      <c r="F313">
        <f t="shared" ca="1" si="105"/>
        <v>28</v>
      </c>
      <c r="G313">
        <f t="shared" ca="1" si="106"/>
        <v>1</v>
      </c>
      <c r="H313" t="str">
        <f t="shared" ca="1" si="107"/>
        <v>health</v>
      </c>
      <c r="I313">
        <f t="shared" ca="1" si="108"/>
        <v>1</v>
      </c>
      <c r="J313" t="str">
        <f t="shared" ca="1" si="109"/>
        <v>highschool</v>
      </c>
      <c r="K313">
        <f t="shared" ca="1" si="110"/>
        <v>1</v>
      </c>
      <c r="L313">
        <f t="shared" ca="1" si="111"/>
        <v>1</v>
      </c>
      <c r="M313">
        <f t="shared" ca="1" si="112"/>
        <v>847071</v>
      </c>
      <c r="N313">
        <f t="shared" ca="1" si="113"/>
        <v>1</v>
      </c>
      <c r="O313" t="str">
        <f t="shared" ca="1" si="114"/>
        <v>eluru</v>
      </c>
      <c r="P313">
        <f t="shared" ca="1" si="120"/>
        <v>5082426</v>
      </c>
      <c r="Q313">
        <f t="shared" ca="1" si="115"/>
        <v>1832669.4480390043</v>
      </c>
      <c r="R313">
        <f t="shared" ca="1" si="121"/>
        <v>364789.07988070929</v>
      </c>
      <c r="S313">
        <f t="shared" ca="1" si="116"/>
        <v>60971</v>
      </c>
      <c r="T313">
        <f t="shared" ca="1" si="122"/>
        <v>1036236.3499078176</v>
      </c>
      <c r="U313">
        <f t="shared" ca="1" si="123"/>
        <v>195494.05536558459</v>
      </c>
      <c r="V313">
        <f t="shared" ca="1" si="124"/>
        <v>5642709.1352462936</v>
      </c>
      <c r="W313">
        <f t="shared" ca="1" si="125"/>
        <v>2258429.5279197134</v>
      </c>
      <c r="X313">
        <f t="shared" ca="1" si="126"/>
        <v>3384279.6073265802</v>
      </c>
      <c r="Y313" s="2"/>
      <c r="Z313" s="7">
        <f ca="1">IF(Table1[[#This Row],[gender]]="men",1,0)</f>
        <v>0</v>
      </c>
      <c r="AA313" s="2">
        <f ca="1">IF(Table1[[#This Row],[gender]]="women",1,0)</f>
        <v>1</v>
      </c>
      <c r="AB313" s="2"/>
      <c r="AC313" s="2"/>
      <c r="AD313" s="8"/>
      <c r="AF313" s="7">
        <f ca="1">IF(Table1[[#This Row],[felid of work]]= "teaching",1,0)</f>
        <v>0</v>
      </c>
      <c r="AG313" s="2">
        <f ca="1">IF(Table1[[#This Row],[felid of work]]="agriculture",1,0)</f>
        <v>0</v>
      </c>
      <c r="AH313" s="12">
        <f ca="1">IF(Table1[[#This Row],[felid of work]]="general work",1,0)</f>
        <v>0</v>
      </c>
      <c r="AI313" s="12">
        <f ca="1">IF(Table1[[#This Row],[felid of work]]="construction",1,0)</f>
        <v>0</v>
      </c>
      <c r="AJ313" s="2">
        <f ca="1">IF(Table1[[#This Row],[felid of work]]="health",1,0)</f>
        <v>1</v>
      </c>
      <c r="AK313" s="2"/>
      <c r="AL313" s="2"/>
      <c r="AM313" s="2"/>
      <c r="AN313" s="2"/>
      <c r="AO313" s="2">
        <f ca="1">IF(Table1[[#This Row],[felid of work]]="it",1,0)</f>
        <v>0</v>
      </c>
      <c r="AP313" s="2"/>
      <c r="AQ313" s="2"/>
      <c r="AR313" s="2"/>
      <c r="AS313" s="2"/>
      <c r="AT313" s="2"/>
      <c r="AU313" s="2"/>
      <c r="AV313" s="8"/>
      <c r="AW313" s="2"/>
      <c r="AX313" s="21">
        <f t="shared" ca="1" si="117"/>
        <v>364789.07988070929</v>
      </c>
      <c r="AY313" s="2"/>
      <c r="AZ313" s="7">
        <f ca="1">IF(Table1[[#This Row],[value of the debts]]&gt;$BA$6,1,0)</f>
        <v>1</v>
      </c>
      <c r="BA313" s="2"/>
      <c r="BB313" s="2"/>
      <c r="BC313" s="8"/>
      <c r="BD313" s="24">
        <f ca="1">Table1[[#This Row],[mortage left]]/Table1[[#This Row],[value of house]]</f>
        <v>0.36058949958917341</v>
      </c>
      <c r="BE313" s="2">
        <f t="shared" ca="1" si="118"/>
        <v>0</v>
      </c>
      <c r="BF313" s="2"/>
      <c r="BG313" s="2"/>
      <c r="BH313" s="7">
        <f ca="1">IF(Table1[[#This Row],[area]]="america",Table1[[#This Row],[income]],0)</f>
        <v>0</v>
      </c>
      <c r="BI313" s="2">
        <f ca="1">IF(Table1[[#This Row],[area]]="anathapur",Table1[[#This Row],[income]],0)</f>
        <v>0</v>
      </c>
      <c r="BJ313" s="2">
        <f ca="1">IF(Table1[[#This Row],[area]]="banglore",Table1[[#This Row],[income]],0)</f>
        <v>0</v>
      </c>
      <c r="BK313" s="2">
        <f ca="1">IF(Table1[[#This Row],[area]]="chennai",Table1[[#This Row],[income]],0)</f>
        <v>0</v>
      </c>
      <c r="BL313" s="2">
        <f ca="1">IF(Table1[[#This Row],[area]]="china",Table1[[#This Row],[income]],0)</f>
        <v>0</v>
      </c>
      <c r="BM313" s="2">
        <f ca="1">IF(Table1[[#This Row],[area]]="eluru",Table1[[#This Row],[income]],0)</f>
        <v>847071</v>
      </c>
      <c r="BN313" s="2">
        <f ca="1">IF(Table1[[#This Row],[area]]="hanuman junction",Table1[[#This Row],[income]],0)</f>
        <v>0</v>
      </c>
      <c r="BO313" s="2">
        <f ca="1">IF(Table1[[#This Row],[area]]="hyderabad",Table1[[#This Row],[income]],0)</f>
        <v>0</v>
      </c>
      <c r="BP313" s="2">
        <f ca="1">IF(Table1[[#This Row],[area]]="japan",Table1[[#This Row],[income]],0)</f>
        <v>0</v>
      </c>
      <c r="BQ313" s="2">
        <f ca="1">IF(Table1[[#This Row],[area]]="srikakulam",Table1[[#This Row],[income]],0)</f>
        <v>0</v>
      </c>
      <c r="BR313" s="2">
        <f ca="1">IF(Table1[[#This Row],[area]]="tirupathi",Table1[[#This Row],[income]],0)</f>
        <v>0</v>
      </c>
      <c r="BS313" s="2">
        <f ca="1">IF(Table1[[#This Row],[area]]="vijayawada",Table1[[#This Row],[income]],0)</f>
        <v>0</v>
      </c>
      <c r="BT313" s="8">
        <f ca="1">IF(Table1[[#This Row],[area]]="vizag",Table1[[#This Row],[income]],0)</f>
        <v>0</v>
      </c>
      <c r="BU313" s="2"/>
      <c r="BV313" s="7">
        <f ca="1">IF(Table1[[#This Row],[felid of work]]="teaching",Table1[[#This Row],[income]],0)</f>
        <v>0</v>
      </c>
      <c r="BW313" s="2">
        <f ca="1">IF(Table1[[#This Row],[felid of work]]="construction",Table1[[#This Row],[income]],0)</f>
        <v>0</v>
      </c>
      <c r="BX313" s="2">
        <f ca="1">IF(Table1[[#This Row],[felid of work]]="general work",Table1[[#This Row],[income]],0)</f>
        <v>0</v>
      </c>
      <c r="BY313" s="2">
        <f ca="1">IF(Table1[[#This Row],[felid of work]]="health",Table1[[#This Row],[income]],0)</f>
        <v>847071</v>
      </c>
      <c r="BZ313" s="2">
        <f ca="1">IF(Table1[[#This Row],[felid of work]]="agriculture",Table1[[#This Row],[income]],0)</f>
        <v>0</v>
      </c>
      <c r="CA313" s="8">
        <f ca="1">IF(Table1[[#This Row],[felid of work]]="it",Table1[[#This Row],[income]],0)</f>
        <v>0</v>
      </c>
      <c r="CB313" s="2"/>
      <c r="CC313" s="7">
        <f t="shared" ca="1" si="119"/>
        <v>1</v>
      </c>
      <c r="CD313" s="8"/>
      <c r="CE313" s="2"/>
      <c r="CF313" s="2">
        <f ca="1">IF(Table1[[#This Row],[net worth]]&gt;CG312,Table1[[#This Row],[age]],0)</f>
        <v>28</v>
      </c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</row>
    <row r="314" spans="4:98">
      <c r="D314">
        <f t="shared" ca="1" si="103"/>
        <v>1</v>
      </c>
      <c r="E314" t="str">
        <f t="shared" ca="1" si="104"/>
        <v>men</v>
      </c>
      <c r="F314">
        <f t="shared" ca="1" si="105"/>
        <v>25</v>
      </c>
      <c r="G314">
        <f t="shared" ca="1" si="106"/>
        <v>4</v>
      </c>
      <c r="H314" t="str">
        <f t="shared" ca="1" si="107"/>
        <v>it</v>
      </c>
      <c r="I314">
        <f t="shared" ca="1" si="108"/>
        <v>1</v>
      </c>
      <c r="J314" t="str">
        <f t="shared" ca="1" si="109"/>
        <v>highschool</v>
      </c>
      <c r="K314">
        <f t="shared" ca="1" si="110"/>
        <v>4</v>
      </c>
      <c r="L314">
        <f t="shared" ca="1" si="111"/>
        <v>1</v>
      </c>
      <c r="M314">
        <f t="shared" ca="1" si="112"/>
        <v>742655</v>
      </c>
      <c r="N314">
        <f t="shared" ca="1" si="113"/>
        <v>9</v>
      </c>
      <c r="O314" t="str">
        <f t="shared" ca="1" si="114"/>
        <v>chennai</v>
      </c>
      <c r="P314">
        <f t="shared" ca="1" si="120"/>
        <v>4455930</v>
      </c>
      <c r="Q314">
        <f t="shared" ca="1" si="115"/>
        <v>241050.03950296674</v>
      </c>
      <c r="R314">
        <f t="shared" ca="1" si="121"/>
        <v>222798.43177078525</v>
      </c>
      <c r="S314">
        <f t="shared" ca="1" si="116"/>
        <v>42869</v>
      </c>
      <c r="T314">
        <f t="shared" ca="1" si="122"/>
        <v>354746.52245332202</v>
      </c>
      <c r="U314">
        <f t="shared" ca="1" si="123"/>
        <v>933704.03294520173</v>
      </c>
      <c r="V314">
        <f t="shared" ca="1" si="124"/>
        <v>5612432.4647159865</v>
      </c>
      <c r="W314">
        <f t="shared" ca="1" si="125"/>
        <v>506717.47127375199</v>
      </c>
      <c r="X314">
        <f t="shared" ca="1" si="126"/>
        <v>5105714.9934422346</v>
      </c>
      <c r="Y314" s="2"/>
      <c r="Z314" s="7">
        <f ca="1">IF(Table1[[#This Row],[gender]]="men",1,0)</f>
        <v>1</v>
      </c>
      <c r="AA314" s="2">
        <f ca="1">IF(Table1[[#This Row],[gender]]="women",1,0)</f>
        <v>0</v>
      </c>
      <c r="AB314" s="2"/>
      <c r="AC314" s="2"/>
      <c r="AD314" s="8"/>
      <c r="AF314" s="7">
        <f ca="1">IF(Table1[[#This Row],[felid of work]]= "teaching",1,0)</f>
        <v>0</v>
      </c>
      <c r="AG314" s="2">
        <f ca="1">IF(Table1[[#This Row],[felid of work]]="agriculture",1,0)</f>
        <v>0</v>
      </c>
      <c r="AH314" s="12">
        <f ca="1">IF(Table1[[#This Row],[felid of work]]="general work",1,0)</f>
        <v>0</v>
      </c>
      <c r="AI314" s="12">
        <f ca="1">IF(Table1[[#This Row],[felid of work]]="construction",1,0)</f>
        <v>0</v>
      </c>
      <c r="AJ314" s="2">
        <f ca="1">IF(Table1[[#This Row],[felid of work]]="health",1,0)</f>
        <v>0</v>
      </c>
      <c r="AK314" s="2"/>
      <c r="AL314" s="2"/>
      <c r="AM314" s="2"/>
      <c r="AN314" s="2"/>
      <c r="AO314" s="2">
        <f ca="1">IF(Table1[[#This Row],[felid of work]]="it",1,0)</f>
        <v>1</v>
      </c>
      <c r="AP314" s="2"/>
      <c r="AQ314" s="2"/>
      <c r="AR314" s="2"/>
      <c r="AS314" s="2"/>
      <c r="AT314" s="2"/>
      <c r="AU314" s="2"/>
      <c r="AV314" s="8"/>
      <c r="AW314" s="2"/>
      <c r="AX314" s="21">
        <f t="shared" ca="1" si="117"/>
        <v>222798.43177078525</v>
      </c>
      <c r="AY314" s="2"/>
      <c r="AZ314" s="7">
        <f ca="1">IF(Table1[[#This Row],[value of the debts]]&gt;$BA$6,1,0)</f>
        <v>1</v>
      </c>
      <c r="BA314" s="2"/>
      <c r="BB314" s="2"/>
      <c r="BC314" s="8"/>
      <c r="BD314" s="24">
        <f ca="1">Table1[[#This Row],[mortage left]]/Table1[[#This Row],[value of house]]</f>
        <v>5.4096460111125344E-2</v>
      </c>
      <c r="BE314" s="2">
        <f t="shared" ca="1" si="118"/>
        <v>1</v>
      </c>
      <c r="BF314" s="2"/>
      <c r="BG314" s="2"/>
      <c r="BH314" s="7">
        <f ca="1">IF(Table1[[#This Row],[area]]="america",Table1[[#This Row],[income]],0)</f>
        <v>0</v>
      </c>
      <c r="BI314" s="2">
        <f ca="1">IF(Table1[[#This Row],[area]]="anathapur",Table1[[#This Row],[income]],0)</f>
        <v>0</v>
      </c>
      <c r="BJ314" s="2">
        <f ca="1">IF(Table1[[#This Row],[area]]="banglore",Table1[[#This Row],[income]],0)</f>
        <v>0</v>
      </c>
      <c r="BK314" s="2">
        <f ca="1">IF(Table1[[#This Row],[area]]="chennai",Table1[[#This Row],[income]],0)</f>
        <v>742655</v>
      </c>
      <c r="BL314" s="2">
        <f ca="1">IF(Table1[[#This Row],[area]]="china",Table1[[#This Row],[income]],0)</f>
        <v>0</v>
      </c>
      <c r="BM314" s="2">
        <f ca="1">IF(Table1[[#This Row],[area]]="eluru",Table1[[#This Row],[income]],0)</f>
        <v>0</v>
      </c>
      <c r="BN314" s="2">
        <f ca="1">IF(Table1[[#This Row],[area]]="hanuman junction",Table1[[#This Row],[income]],0)</f>
        <v>0</v>
      </c>
      <c r="BO314" s="2">
        <f ca="1">IF(Table1[[#This Row],[area]]="hyderabad",Table1[[#This Row],[income]],0)</f>
        <v>0</v>
      </c>
      <c r="BP314" s="2">
        <f ca="1">IF(Table1[[#This Row],[area]]="japan",Table1[[#This Row],[income]],0)</f>
        <v>0</v>
      </c>
      <c r="BQ314" s="2">
        <f ca="1">IF(Table1[[#This Row],[area]]="srikakulam",Table1[[#This Row],[income]],0)</f>
        <v>0</v>
      </c>
      <c r="BR314" s="2">
        <f ca="1">IF(Table1[[#This Row],[area]]="tirupathi",Table1[[#This Row],[income]],0)</f>
        <v>0</v>
      </c>
      <c r="BS314" s="2">
        <f ca="1">IF(Table1[[#This Row],[area]]="vijayawada",Table1[[#This Row],[income]],0)</f>
        <v>0</v>
      </c>
      <c r="BT314" s="8">
        <f ca="1">IF(Table1[[#This Row],[area]]="vizag",Table1[[#This Row],[income]],0)</f>
        <v>0</v>
      </c>
      <c r="BU314" s="2"/>
      <c r="BV314" s="7">
        <f ca="1">IF(Table1[[#This Row],[felid of work]]="teaching",Table1[[#This Row],[income]],0)</f>
        <v>0</v>
      </c>
      <c r="BW314" s="2">
        <f ca="1">IF(Table1[[#This Row],[felid of work]]="construction",Table1[[#This Row],[income]],0)</f>
        <v>0</v>
      </c>
      <c r="BX314" s="2">
        <f ca="1">IF(Table1[[#This Row],[felid of work]]="general work",Table1[[#This Row],[income]],0)</f>
        <v>0</v>
      </c>
      <c r="BY314" s="2">
        <f ca="1">IF(Table1[[#This Row],[felid of work]]="health",Table1[[#This Row],[income]],0)</f>
        <v>0</v>
      </c>
      <c r="BZ314" s="2">
        <f ca="1">IF(Table1[[#This Row],[felid of work]]="agriculture",Table1[[#This Row],[income]],0)</f>
        <v>0</v>
      </c>
      <c r="CA314" s="8">
        <f ca="1">IF(Table1[[#This Row],[felid of work]]="it",Table1[[#This Row],[income]],0)</f>
        <v>742655</v>
      </c>
      <c r="CB314" s="2"/>
      <c r="CC314" s="7">
        <f t="shared" ca="1" si="119"/>
        <v>0</v>
      </c>
      <c r="CD314" s="8"/>
      <c r="CE314" s="2"/>
      <c r="CF314" s="2">
        <f ca="1">IF(Table1[[#This Row],[net worth]]&gt;CG313,Table1[[#This Row],[age]],0)</f>
        <v>25</v>
      </c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</row>
    <row r="315" spans="4:98">
      <c r="D315">
        <f t="shared" ca="1" si="103"/>
        <v>2</v>
      </c>
      <c r="E315" t="str">
        <f t="shared" ca="1" si="104"/>
        <v>women</v>
      </c>
      <c r="F315">
        <f t="shared" ca="1" si="105"/>
        <v>25</v>
      </c>
      <c r="G315">
        <f t="shared" ca="1" si="106"/>
        <v>3</v>
      </c>
      <c r="H315" t="str">
        <f t="shared" ca="1" si="107"/>
        <v>teaching</v>
      </c>
      <c r="I315">
        <f t="shared" ca="1" si="108"/>
        <v>1</v>
      </c>
      <c r="J315" t="str">
        <f t="shared" ca="1" si="109"/>
        <v>highschool</v>
      </c>
      <c r="K315">
        <f t="shared" ca="1" si="110"/>
        <v>3</v>
      </c>
      <c r="L315">
        <f t="shared" ca="1" si="111"/>
        <v>1</v>
      </c>
      <c r="M315">
        <f t="shared" ca="1" si="112"/>
        <v>701719</v>
      </c>
      <c r="N315">
        <f t="shared" ca="1" si="113"/>
        <v>12</v>
      </c>
      <c r="O315" t="str">
        <f t="shared" ca="1" si="114"/>
        <v>japan</v>
      </c>
      <c r="P315">
        <f t="shared" ca="1" si="120"/>
        <v>2105157</v>
      </c>
      <c r="Q315">
        <f t="shared" ca="1" si="115"/>
        <v>926080.51635454991</v>
      </c>
      <c r="R315">
        <f t="shared" ca="1" si="121"/>
        <v>543799.75084959436</v>
      </c>
      <c r="S315">
        <f t="shared" ca="1" si="116"/>
        <v>228028</v>
      </c>
      <c r="T315">
        <f t="shared" ca="1" si="122"/>
        <v>626188.54142053507</v>
      </c>
      <c r="U315">
        <f t="shared" ca="1" si="123"/>
        <v>774266.7858517092</v>
      </c>
      <c r="V315">
        <f t="shared" ca="1" si="124"/>
        <v>3423223.5367013034</v>
      </c>
      <c r="W315">
        <f t="shared" ca="1" si="125"/>
        <v>1697908.2672041443</v>
      </c>
      <c r="X315">
        <f t="shared" ca="1" si="126"/>
        <v>1725315.2694971592</v>
      </c>
      <c r="Y315" s="2"/>
      <c r="Z315" s="7">
        <f ca="1">IF(Table1[[#This Row],[gender]]="men",1,0)</f>
        <v>0</v>
      </c>
      <c r="AA315" s="2">
        <f ca="1">IF(Table1[[#This Row],[gender]]="women",1,0)</f>
        <v>1</v>
      </c>
      <c r="AB315" s="2"/>
      <c r="AC315" s="2"/>
      <c r="AD315" s="8"/>
      <c r="AF315" s="7">
        <f ca="1">IF(Table1[[#This Row],[felid of work]]= "teaching",1,0)</f>
        <v>1</v>
      </c>
      <c r="AG315" s="2">
        <f ca="1">IF(Table1[[#This Row],[felid of work]]="agriculture",1,0)</f>
        <v>0</v>
      </c>
      <c r="AH315" s="12">
        <f ca="1">IF(Table1[[#This Row],[felid of work]]="general work",1,0)</f>
        <v>0</v>
      </c>
      <c r="AI315" s="12">
        <f ca="1">IF(Table1[[#This Row],[felid of work]]="construction",1,0)</f>
        <v>0</v>
      </c>
      <c r="AJ315" s="2">
        <f ca="1">IF(Table1[[#This Row],[felid of work]]="health",1,0)</f>
        <v>0</v>
      </c>
      <c r="AK315" s="2"/>
      <c r="AL315" s="2"/>
      <c r="AM315" s="2"/>
      <c r="AN315" s="2"/>
      <c r="AO315" s="2">
        <f ca="1">IF(Table1[[#This Row],[felid of work]]="it",1,0)</f>
        <v>0</v>
      </c>
      <c r="AP315" s="2"/>
      <c r="AQ315" s="2"/>
      <c r="AR315" s="2"/>
      <c r="AS315" s="2"/>
      <c r="AT315" s="2"/>
      <c r="AU315" s="2"/>
      <c r="AV315" s="8"/>
      <c r="AW315" s="2"/>
      <c r="AX315" s="21">
        <f t="shared" ca="1" si="117"/>
        <v>543799.75084959436</v>
      </c>
      <c r="AY315" s="2"/>
      <c r="AZ315" s="7">
        <f ca="1">IF(Table1[[#This Row],[value of the debts]]&gt;$BA$6,1,0)</f>
        <v>1</v>
      </c>
      <c r="BA315" s="2"/>
      <c r="BB315" s="2"/>
      <c r="BC315" s="8"/>
      <c r="BD315" s="24">
        <f ca="1">Table1[[#This Row],[mortage left]]/Table1[[#This Row],[value of house]]</f>
        <v>0.43991042775173061</v>
      </c>
      <c r="BE315" s="2">
        <f t="shared" ca="1" si="118"/>
        <v>0</v>
      </c>
      <c r="BF315" s="2"/>
      <c r="BG315" s="2"/>
      <c r="BH315" s="7">
        <f ca="1">IF(Table1[[#This Row],[area]]="america",Table1[[#This Row],[income]],0)</f>
        <v>0</v>
      </c>
      <c r="BI315" s="2">
        <f ca="1">IF(Table1[[#This Row],[area]]="anathapur",Table1[[#This Row],[income]],0)</f>
        <v>0</v>
      </c>
      <c r="BJ315" s="2">
        <f ca="1">IF(Table1[[#This Row],[area]]="banglore",Table1[[#This Row],[income]],0)</f>
        <v>0</v>
      </c>
      <c r="BK315" s="2">
        <f ca="1">IF(Table1[[#This Row],[area]]="chennai",Table1[[#This Row],[income]],0)</f>
        <v>0</v>
      </c>
      <c r="BL315" s="2">
        <f ca="1">IF(Table1[[#This Row],[area]]="china",Table1[[#This Row],[income]],0)</f>
        <v>0</v>
      </c>
      <c r="BM315" s="2">
        <f ca="1">IF(Table1[[#This Row],[area]]="eluru",Table1[[#This Row],[income]],0)</f>
        <v>0</v>
      </c>
      <c r="BN315" s="2">
        <f ca="1">IF(Table1[[#This Row],[area]]="hanuman junction",Table1[[#This Row],[income]],0)</f>
        <v>0</v>
      </c>
      <c r="BO315" s="2">
        <f ca="1">IF(Table1[[#This Row],[area]]="hyderabad",Table1[[#This Row],[income]],0)</f>
        <v>0</v>
      </c>
      <c r="BP315" s="2">
        <f ca="1">IF(Table1[[#This Row],[area]]="japan",Table1[[#This Row],[income]],0)</f>
        <v>701719</v>
      </c>
      <c r="BQ315" s="2">
        <f ca="1">IF(Table1[[#This Row],[area]]="srikakulam",Table1[[#This Row],[income]],0)</f>
        <v>0</v>
      </c>
      <c r="BR315" s="2">
        <f ca="1">IF(Table1[[#This Row],[area]]="tirupathi",Table1[[#This Row],[income]],0)</f>
        <v>0</v>
      </c>
      <c r="BS315" s="2">
        <f ca="1">IF(Table1[[#This Row],[area]]="vijayawada",Table1[[#This Row],[income]],0)</f>
        <v>0</v>
      </c>
      <c r="BT315" s="8">
        <f ca="1">IF(Table1[[#This Row],[area]]="vizag",Table1[[#This Row],[income]],0)</f>
        <v>0</v>
      </c>
      <c r="BU315" s="2"/>
      <c r="BV315" s="7">
        <f ca="1">IF(Table1[[#This Row],[felid of work]]="teaching",Table1[[#This Row],[income]],0)</f>
        <v>701719</v>
      </c>
      <c r="BW315" s="2">
        <f ca="1">IF(Table1[[#This Row],[felid of work]]="construction",Table1[[#This Row],[income]],0)</f>
        <v>0</v>
      </c>
      <c r="BX315" s="2">
        <f ca="1">IF(Table1[[#This Row],[felid of work]]="general work",Table1[[#This Row],[income]],0)</f>
        <v>0</v>
      </c>
      <c r="BY315" s="2">
        <f ca="1">IF(Table1[[#This Row],[felid of work]]="health",Table1[[#This Row],[income]],0)</f>
        <v>0</v>
      </c>
      <c r="BZ315" s="2">
        <f ca="1">IF(Table1[[#This Row],[felid of work]]="agriculture",Table1[[#This Row],[income]],0)</f>
        <v>0</v>
      </c>
      <c r="CA315" s="8">
        <f ca="1">IF(Table1[[#This Row],[felid of work]]="it",Table1[[#This Row],[income]],0)</f>
        <v>0</v>
      </c>
      <c r="CB315" s="2"/>
      <c r="CC315" s="7">
        <f t="shared" ca="1" si="119"/>
        <v>1</v>
      </c>
      <c r="CD315" s="8"/>
      <c r="CE315" s="2"/>
      <c r="CF315" s="2">
        <f ca="1">IF(Table1[[#This Row],[net worth]]&gt;CG314,Table1[[#This Row],[age]],0)</f>
        <v>25</v>
      </c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</row>
    <row r="316" spans="4:98">
      <c r="D316">
        <f t="shared" ca="1" si="103"/>
        <v>1</v>
      </c>
      <c r="E316" t="str">
        <f t="shared" ca="1" si="104"/>
        <v>men</v>
      </c>
      <c r="F316">
        <f t="shared" ca="1" si="105"/>
        <v>28</v>
      </c>
      <c r="G316">
        <f t="shared" ca="1" si="106"/>
        <v>5</v>
      </c>
      <c r="H316" t="str">
        <f t="shared" ca="1" si="107"/>
        <v>general work</v>
      </c>
      <c r="I316">
        <f t="shared" ca="1" si="108"/>
        <v>5</v>
      </c>
      <c r="J316" t="str">
        <f t="shared" ca="1" si="109"/>
        <v>other</v>
      </c>
      <c r="K316">
        <f t="shared" ca="1" si="110"/>
        <v>1</v>
      </c>
      <c r="L316">
        <f t="shared" ca="1" si="111"/>
        <v>2</v>
      </c>
      <c r="M316">
        <f t="shared" ca="1" si="112"/>
        <v>250776</v>
      </c>
      <c r="N316">
        <f t="shared" ca="1" si="113"/>
        <v>13</v>
      </c>
      <c r="O316" t="str">
        <f t="shared" ca="1" si="114"/>
        <v>china</v>
      </c>
      <c r="P316">
        <f t="shared" ca="1" si="120"/>
        <v>1504656</v>
      </c>
      <c r="Q316">
        <f t="shared" ca="1" si="115"/>
        <v>845415.62957312563</v>
      </c>
      <c r="R316">
        <f t="shared" ca="1" si="121"/>
        <v>462218.82739948673</v>
      </c>
      <c r="S316">
        <f t="shared" ca="1" si="116"/>
        <v>415134</v>
      </c>
      <c r="T316">
        <f t="shared" ca="1" si="122"/>
        <v>7529.0039545153149</v>
      </c>
      <c r="U316">
        <f t="shared" ca="1" si="123"/>
        <v>55704.98611326229</v>
      </c>
      <c r="V316">
        <f t="shared" ca="1" si="124"/>
        <v>2022579.813512749</v>
      </c>
      <c r="W316">
        <f t="shared" ca="1" si="125"/>
        <v>1722768.4569726123</v>
      </c>
      <c r="X316">
        <f t="shared" ca="1" si="126"/>
        <v>299811.35654013674</v>
      </c>
      <c r="Y316" s="2"/>
      <c r="Z316" s="7">
        <f ca="1">IF(Table1[[#This Row],[gender]]="men",1,0)</f>
        <v>1</v>
      </c>
      <c r="AA316" s="2">
        <f ca="1">IF(Table1[[#This Row],[gender]]="women",1,0)</f>
        <v>0</v>
      </c>
      <c r="AB316" s="2"/>
      <c r="AC316" s="2"/>
      <c r="AD316" s="8"/>
      <c r="AF316" s="7">
        <f ca="1">IF(Table1[[#This Row],[felid of work]]= "teaching",1,0)</f>
        <v>0</v>
      </c>
      <c r="AG316" s="2">
        <f ca="1">IF(Table1[[#This Row],[felid of work]]="agriculture",1,0)</f>
        <v>0</v>
      </c>
      <c r="AH316" s="12">
        <f ca="1">IF(Table1[[#This Row],[felid of work]]="general work",1,0)</f>
        <v>1</v>
      </c>
      <c r="AI316" s="12">
        <f ca="1">IF(Table1[[#This Row],[felid of work]]="construction",1,0)</f>
        <v>0</v>
      </c>
      <c r="AJ316" s="2">
        <f ca="1">IF(Table1[[#This Row],[felid of work]]="health",1,0)</f>
        <v>0</v>
      </c>
      <c r="AK316" s="2"/>
      <c r="AL316" s="2"/>
      <c r="AM316" s="2"/>
      <c r="AN316" s="2"/>
      <c r="AO316" s="2">
        <f ca="1">IF(Table1[[#This Row],[felid of work]]="it",1,0)</f>
        <v>0</v>
      </c>
      <c r="AP316" s="2"/>
      <c r="AQ316" s="2"/>
      <c r="AR316" s="2"/>
      <c r="AS316" s="2"/>
      <c r="AT316" s="2"/>
      <c r="AU316" s="2"/>
      <c r="AV316" s="8"/>
      <c r="AW316" s="2"/>
      <c r="AX316" s="21">
        <f t="shared" ca="1" si="117"/>
        <v>231109.41369974337</v>
      </c>
      <c r="AY316" s="2"/>
      <c r="AZ316" s="7">
        <f ca="1">IF(Table1[[#This Row],[value of the debts]]&gt;$BA$6,1,0)</f>
        <v>1</v>
      </c>
      <c r="BA316" s="2"/>
      <c r="BB316" s="2"/>
      <c r="BC316" s="8"/>
      <c r="BD316" s="24">
        <f ca="1">Table1[[#This Row],[mortage left]]/Table1[[#This Row],[value of house]]</f>
        <v>0.56186638645187048</v>
      </c>
      <c r="BE316" s="2">
        <f t="shared" ca="1" si="118"/>
        <v>0</v>
      </c>
      <c r="BF316" s="2"/>
      <c r="BG316" s="2"/>
      <c r="BH316" s="7">
        <f ca="1">IF(Table1[[#This Row],[area]]="america",Table1[[#This Row],[income]],0)</f>
        <v>0</v>
      </c>
      <c r="BI316" s="2">
        <f ca="1">IF(Table1[[#This Row],[area]]="anathapur",Table1[[#This Row],[income]],0)</f>
        <v>0</v>
      </c>
      <c r="BJ316" s="2">
        <f ca="1">IF(Table1[[#This Row],[area]]="banglore",Table1[[#This Row],[income]],0)</f>
        <v>0</v>
      </c>
      <c r="BK316" s="2">
        <f ca="1">IF(Table1[[#This Row],[area]]="chennai",Table1[[#This Row],[income]],0)</f>
        <v>0</v>
      </c>
      <c r="BL316" s="2">
        <f ca="1">IF(Table1[[#This Row],[area]]="china",Table1[[#This Row],[income]],0)</f>
        <v>250776</v>
      </c>
      <c r="BM316" s="2">
        <f ca="1">IF(Table1[[#This Row],[area]]="eluru",Table1[[#This Row],[income]],0)</f>
        <v>0</v>
      </c>
      <c r="BN316" s="2">
        <f ca="1">IF(Table1[[#This Row],[area]]="hanuman junction",Table1[[#This Row],[income]],0)</f>
        <v>0</v>
      </c>
      <c r="BO316" s="2">
        <f ca="1">IF(Table1[[#This Row],[area]]="hyderabad",Table1[[#This Row],[income]],0)</f>
        <v>0</v>
      </c>
      <c r="BP316" s="2">
        <f ca="1">IF(Table1[[#This Row],[area]]="japan",Table1[[#This Row],[income]],0)</f>
        <v>0</v>
      </c>
      <c r="BQ316" s="2">
        <f ca="1">IF(Table1[[#This Row],[area]]="srikakulam",Table1[[#This Row],[income]],0)</f>
        <v>0</v>
      </c>
      <c r="BR316" s="2">
        <f ca="1">IF(Table1[[#This Row],[area]]="tirupathi",Table1[[#This Row],[income]],0)</f>
        <v>0</v>
      </c>
      <c r="BS316" s="2">
        <f ca="1">IF(Table1[[#This Row],[area]]="vijayawada",Table1[[#This Row],[income]],0)</f>
        <v>0</v>
      </c>
      <c r="BT316" s="8">
        <f ca="1">IF(Table1[[#This Row],[area]]="vizag",Table1[[#This Row],[income]],0)</f>
        <v>0</v>
      </c>
      <c r="BU316" s="2"/>
      <c r="BV316" s="7">
        <f ca="1">IF(Table1[[#This Row],[felid of work]]="teaching",Table1[[#This Row],[income]],0)</f>
        <v>0</v>
      </c>
      <c r="BW316" s="2">
        <f ca="1">IF(Table1[[#This Row],[felid of work]]="construction",Table1[[#This Row],[income]],0)</f>
        <v>0</v>
      </c>
      <c r="BX316" s="2">
        <f ca="1">IF(Table1[[#This Row],[felid of work]]="general work",Table1[[#This Row],[income]],0)</f>
        <v>250776</v>
      </c>
      <c r="BY316" s="2">
        <f ca="1">IF(Table1[[#This Row],[felid of work]]="health",Table1[[#This Row],[income]],0)</f>
        <v>0</v>
      </c>
      <c r="BZ316" s="2">
        <f ca="1">IF(Table1[[#This Row],[felid of work]]="agriculture",Table1[[#This Row],[income]],0)</f>
        <v>0</v>
      </c>
      <c r="CA316" s="8">
        <f ca="1">IF(Table1[[#This Row],[felid of work]]="it",Table1[[#This Row],[income]],0)</f>
        <v>0</v>
      </c>
      <c r="CB316" s="2"/>
      <c r="CC316" s="7">
        <f t="shared" ca="1" si="119"/>
        <v>1</v>
      </c>
      <c r="CD316" s="8"/>
      <c r="CE316" s="2"/>
      <c r="CF316" s="2">
        <f ca="1">IF(Table1[[#This Row],[net worth]]&gt;CG315,Table1[[#This Row],[age]],0)</f>
        <v>28</v>
      </c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</row>
    <row r="317" spans="4:98">
      <c r="D317">
        <f t="shared" ca="1" si="103"/>
        <v>2</v>
      </c>
      <c r="E317" t="str">
        <f t="shared" ca="1" si="104"/>
        <v>women</v>
      </c>
      <c r="F317">
        <f t="shared" ca="1" si="105"/>
        <v>38</v>
      </c>
      <c r="G317">
        <f t="shared" ca="1" si="106"/>
        <v>4</v>
      </c>
      <c r="H317" t="str">
        <f t="shared" ca="1" si="107"/>
        <v>it</v>
      </c>
      <c r="I317">
        <f t="shared" ca="1" si="108"/>
        <v>2</v>
      </c>
      <c r="J317" t="str">
        <f t="shared" ca="1" si="109"/>
        <v>college</v>
      </c>
      <c r="K317">
        <f t="shared" ca="1" si="110"/>
        <v>3</v>
      </c>
      <c r="L317">
        <f t="shared" ca="1" si="111"/>
        <v>2</v>
      </c>
      <c r="M317">
        <f t="shared" ca="1" si="112"/>
        <v>366485</v>
      </c>
      <c r="N317">
        <f t="shared" ca="1" si="113"/>
        <v>13</v>
      </c>
      <c r="O317" t="str">
        <f t="shared" ca="1" si="114"/>
        <v>china</v>
      </c>
      <c r="P317">
        <f t="shared" ca="1" si="120"/>
        <v>1099455</v>
      </c>
      <c r="Q317">
        <f t="shared" ca="1" si="115"/>
        <v>486060.59671181382</v>
      </c>
      <c r="R317">
        <f t="shared" ca="1" si="121"/>
        <v>102520.70716641191</v>
      </c>
      <c r="S317">
        <f t="shared" ca="1" si="116"/>
        <v>47990</v>
      </c>
      <c r="T317">
        <f t="shared" ca="1" si="122"/>
        <v>267548.55659368361</v>
      </c>
      <c r="U317">
        <f t="shared" ca="1" si="123"/>
        <v>27161.907933186194</v>
      </c>
      <c r="V317">
        <f t="shared" ca="1" si="124"/>
        <v>1229137.6150995982</v>
      </c>
      <c r="W317">
        <f t="shared" ca="1" si="125"/>
        <v>636571.30387822574</v>
      </c>
      <c r="X317">
        <f t="shared" ca="1" si="126"/>
        <v>592566.31122137245</v>
      </c>
      <c r="Y317" s="2"/>
      <c r="Z317" s="7">
        <f ca="1">IF(Table1[[#This Row],[gender]]="men",1,0)</f>
        <v>0</v>
      </c>
      <c r="AA317" s="2">
        <f ca="1">IF(Table1[[#This Row],[gender]]="women",1,0)</f>
        <v>1</v>
      </c>
      <c r="AB317" s="2"/>
      <c r="AC317" s="2"/>
      <c r="AD317" s="8"/>
      <c r="AF317" s="7">
        <f ca="1">IF(Table1[[#This Row],[felid of work]]= "teaching",1,0)</f>
        <v>0</v>
      </c>
      <c r="AG317" s="2">
        <f ca="1">IF(Table1[[#This Row],[felid of work]]="agriculture",1,0)</f>
        <v>0</v>
      </c>
      <c r="AH317" s="12">
        <f ca="1">IF(Table1[[#This Row],[felid of work]]="general work",1,0)</f>
        <v>0</v>
      </c>
      <c r="AI317" s="12">
        <f ca="1">IF(Table1[[#This Row],[felid of work]]="construction",1,0)</f>
        <v>0</v>
      </c>
      <c r="AJ317" s="2">
        <f ca="1">IF(Table1[[#This Row],[felid of work]]="health",1,0)</f>
        <v>0</v>
      </c>
      <c r="AK317" s="2"/>
      <c r="AL317" s="2"/>
      <c r="AM317" s="2"/>
      <c r="AN317" s="2"/>
      <c r="AO317" s="2">
        <f ca="1">IF(Table1[[#This Row],[felid of work]]="it",1,0)</f>
        <v>1</v>
      </c>
      <c r="AP317" s="2"/>
      <c r="AQ317" s="2"/>
      <c r="AR317" s="2"/>
      <c r="AS317" s="2"/>
      <c r="AT317" s="2"/>
      <c r="AU317" s="2"/>
      <c r="AV317" s="8"/>
      <c r="AW317" s="2"/>
      <c r="AX317" s="21">
        <f t="shared" ca="1" si="117"/>
        <v>51260.353583205957</v>
      </c>
      <c r="AY317" s="2"/>
      <c r="AZ317" s="7">
        <f ca="1">IF(Table1[[#This Row],[value of the debts]]&gt;$BA$6,1,0)</f>
        <v>1</v>
      </c>
      <c r="BA317" s="2"/>
      <c r="BB317" s="2"/>
      <c r="BC317" s="8"/>
      <c r="BD317" s="24">
        <f ca="1">Table1[[#This Row],[mortage left]]/Table1[[#This Row],[value of house]]</f>
        <v>0.44209230638071939</v>
      </c>
      <c r="BE317" s="2">
        <f t="shared" ca="1" si="118"/>
        <v>0</v>
      </c>
      <c r="BF317" s="2"/>
      <c r="BG317" s="2"/>
      <c r="BH317" s="7">
        <f ca="1">IF(Table1[[#This Row],[area]]="america",Table1[[#This Row],[income]],0)</f>
        <v>0</v>
      </c>
      <c r="BI317" s="2">
        <f ca="1">IF(Table1[[#This Row],[area]]="anathapur",Table1[[#This Row],[income]],0)</f>
        <v>0</v>
      </c>
      <c r="BJ317" s="2">
        <f ca="1">IF(Table1[[#This Row],[area]]="banglore",Table1[[#This Row],[income]],0)</f>
        <v>0</v>
      </c>
      <c r="BK317" s="2">
        <f ca="1">IF(Table1[[#This Row],[area]]="chennai",Table1[[#This Row],[income]],0)</f>
        <v>0</v>
      </c>
      <c r="BL317" s="2">
        <f ca="1">IF(Table1[[#This Row],[area]]="china",Table1[[#This Row],[income]],0)</f>
        <v>366485</v>
      </c>
      <c r="BM317" s="2">
        <f ca="1">IF(Table1[[#This Row],[area]]="eluru",Table1[[#This Row],[income]],0)</f>
        <v>0</v>
      </c>
      <c r="BN317" s="2">
        <f ca="1">IF(Table1[[#This Row],[area]]="hanuman junction",Table1[[#This Row],[income]],0)</f>
        <v>0</v>
      </c>
      <c r="BO317" s="2">
        <f ca="1">IF(Table1[[#This Row],[area]]="hyderabad",Table1[[#This Row],[income]],0)</f>
        <v>0</v>
      </c>
      <c r="BP317" s="2">
        <f ca="1">IF(Table1[[#This Row],[area]]="japan",Table1[[#This Row],[income]],0)</f>
        <v>0</v>
      </c>
      <c r="BQ317" s="2">
        <f ca="1">IF(Table1[[#This Row],[area]]="srikakulam",Table1[[#This Row],[income]],0)</f>
        <v>0</v>
      </c>
      <c r="BR317" s="2">
        <f ca="1">IF(Table1[[#This Row],[area]]="tirupathi",Table1[[#This Row],[income]],0)</f>
        <v>0</v>
      </c>
      <c r="BS317" s="2">
        <f ca="1">IF(Table1[[#This Row],[area]]="vijayawada",Table1[[#This Row],[income]],0)</f>
        <v>0</v>
      </c>
      <c r="BT317" s="8">
        <f ca="1">IF(Table1[[#This Row],[area]]="vizag",Table1[[#This Row],[income]],0)</f>
        <v>0</v>
      </c>
      <c r="BU317" s="2"/>
      <c r="BV317" s="7">
        <f ca="1">IF(Table1[[#This Row],[felid of work]]="teaching",Table1[[#This Row],[income]],0)</f>
        <v>0</v>
      </c>
      <c r="BW317" s="2">
        <f ca="1">IF(Table1[[#This Row],[felid of work]]="construction",Table1[[#This Row],[income]],0)</f>
        <v>0</v>
      </c>
      <c r="BX317" s="2">
        <f ca="1">IF(Table1[[#This Row],[felid of work]]="general work",Table1[[#This Row],[income]],0)</f>
        <v>0</v>
      </c>
      <c r="BY317" s="2">
        <f ca="1">IF(Table1[[#This Row],[felid of work]]="health",Table1[[#This Row],[income]],0)</f>
        <v>0</v>
      </c>
      <c r="BZ317" s="2">
        <f ca="1">IF(Table1[[#This Row],[felid of work]]="agriculture",Table1[[#This Row],[income]],0)</f>
        <v>0</v>
      </c>
      <c r="CA317" s="8">
        <f ca="1">IF(Table1[[#This Row],[felid of work]]="it",Table1[[#This Row],[income]],0)</f>
        <v>366485</v>
      </c>
      <c r="CB317" s="2"/>
      <c r="CC317" s="7">
        <f t="shared" ca="1" si="119"/>
        <v>1</v>
      </c>
      <c r="CD317" s="8"/>
      <c r="CE317" s="2"/>
      <c r="CF317" s="2">
        <f ca="1">IF(Table1[[#This Row],[net worth]]&gt;CG316,Table1[[#This Row],[age]],0)</f>
        <v>38</v>
      </c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</row>
    <row r="318" spans="4:98">
      <c r="D318">
        <f t="shared" ca="1" si="103"/>
        <v>1</v>
      </c>
      <c r="E318" t="str">
        <f t="shared" ca="1" si="104"/>
        <v>men</v>
      </c>
      <c r="F318">
        <f t="shared" ca="1" si="105"/>
        <v>39</v>
      </c>
      <c r="G318">
        <f t="shared" ca="1" si="106"/>
        <v>3</v>
      </c>
      <c r="H318" t="str">
        <f t="shared" ca="1" si="107"/>
        <v>teaching</v>
      </c>
      <c r="I318">
        <f t="shared" ca="1" si="108"/>
        <v>3</v>
      </c>
      <c r="J318" t="str">
        <f t="shared" ca="1" si="109"/>
        <v>university</v>
      </c>
      <c r="K318">
        <f t="shared" ca="1" si="110"/>
        <v>2</v>
      </c>
      <c r="L318">
        <f t="shared" ca="1" si="111"/>
        <v>1</v>
      </c>
      <c r="M318">
        <f t="shared" ca="1" si="112"/>
        <v>566357</v>
      </c>
      <c r="N318">
        <f t="shared" ca="1" si="113"/>
        <v>7</v>
      </c>
      <c r="O318" t="str">
        <f t="shared" ca="1" si="114"/>
        <v>anathapur</v>
      </c>
      <c r="P318">
        <f t="shared" ca="1" si="120"/>
        <v>3398142</v>
      </c>
      <c r="Q318">
        <f t="shared" ca="1" si="115"/>
        <v>2526024.6184392921</v>
      </c>
      <c r="R318">
        <f t="shared" ca="1" si="121"/>
        <v>531612.03455192363</v>
      </c>
      <c r="S318">
        <f t="shared" ca="1" si="116"/>
        <v>60447</v>
      </c>
      <c r="T318">
        <f t="shared" ca="1" si="122"/>
        <v>590384.70618132025</v>
      </c>
      <c r="U318">
        <f t="shared" ca="1" si="123"/>
        <v>565950.23479829333</v>
      </c>
      <c r="V318">
        <f t="shared" ca="1" si="124"/>
        <v>4495704.2693502167</v>
      </c>
      <c r="W318">
        <f t="shared" ca="1" si="125"/>
        <v>3118083.6529912157</v>
      </c>
      <c r="X318">
        <f t="shared" ca="1" si="126"/>
        <v>1377620.616359001</v>
      </c>
      <c r="Y318" s="2"/>
      <c r="Z318" s="7">
        <f ca="1">IF(Table1[[#This Row],[gender]]="men",1,0)</f>
        <v>1</v>
      </c>
      <c r="AA318" s="2">
        <f ca="1">IF(Table1[[#This Row],[gender]]="women",1,0)</f>
        <v>0</v>
      </c>
      <c r="AB318" s="2"/>
      <c r="AC318" s="2"/>
      <c r="AD318" s="8"/>
      <c r="AF318" s="7">
        <f ca="1">IF(Table1[[#This Row],[felid of work]]= "teaching",1,0)</f>
        <v>1</v>
      </c>
      <c r="AG318" s="2">
        <f ca="1">IF(Table1[[#This Row],[felid of work]]="agriculture",1,0)</f>
        <v>0</v>
      </c>
      <c r="AH318" s="12">
        <f ca="1">IF(Table1[[#This Row],[felid of work]]="general work",1,0)</f>
        <v>0</v>
      </c>
      <c r="AI318" s="12">
        <f ca="1">IF(Table1[[#This Row],[felid of work]]="construction",1,0)</f>
        <v>0</v>
      </c>
      <c r="AJ318" s="2">
        <f ca="1">IF(Table1[[#This Row],[felid of work]]="health",1,0)</f>
        <v>0</v>
      </c>
      <c r="AK318" s="2"/>
      <c r="AL318" s="2"/>
      <c r="AM318" s="2"/>
      <c r="AN318" s="2"/>
      <c r="AO318" s="2">
        <f ca="1">IF(Table1[[#This Row],[felid of work]]="it",1,0)</f>
        <v>0</v>
      </c>
      <c r="AP318" s="2"/>
      <c r="AQ318" s="2"/>
      <c r="AR318" s="2"/>
      <c r="AS318" s="2"/>
      <c r="AT318" s="2"/>
      <c r="AU318" s="2"/>
      <c r="AV318" s="8"/>
      <c r="AW318" s="2"/>
      <c r="AX318" s="21">
        <f t="shared" ca="1" si="117"/>
        <v>531612.03455192363</v>
      </c>
      <c r="AY318" s="2"/>
      <c r="AZ318" s="7">
        <f ca="1">IF(Table1[[#This Row],[value of the debts]]&gt;$BA$6,1,0)</f>
        <v>1</v>
      </c>
      <c r="BA318" s="2"/>
      <c r="BB318" s="2"/>
      <c r="BC318" s="8"/>
      <c r="BD318" s="24">
        <f ca="1">Table1[[#This Row],[mortage left]]/Table1[[#This Row],[value of house]]</f>
        <v>0.74335463863466922</v>
      </c>
      <c r="BE318" s="2">
        <f t="shared" ca="1" si="118"/>
        <v>0</v>
      </c>
      <c r="BF318" s="2"/>
      <c r="BG318" s="2"/>
      <c r="BH318" s="7">
        <f ca="1">IF(Table1[[#This Row],[area]]="america",Table1[[#This Row],[income]],0)</f>
        <v>0</v>
      </c>
      <c r="BI318" s="2">
        <f ca="1">IF(Table1[[#This Row],[area]]="anathapur",Table1[[#This Row],[income]],0)</f>
        <v>566357</v>
      </c>
      <c r="BJ318" s="2">
        <f ca="1">IF(Table1[[#This Row],[area]]="banglore",Table1[[#This Row],[income]],0)</f>
        <v>0</v>
      </c>
      <c r="BK318" s="2">
        <f ca="1">IF(Table1[[#This Row],[area]]="chennai",Table1[[#This Row],[income]],0)</f>
        <v>0</v>
      </c>
      <c r="BL318" s="2">
        <f ca="1">IF(Table1[[#This Row],[area]]="china",Table1[[#This Row],[income]],0)</f>
        <v>0</v>
      </c>
      <c r="BM318" s="2">
        <f ca="1">IF(Table1[[#This Row],[area]]="eluru",Table1[[#This Row],[income]],0)</f>
        <v>0</v>
      </c>
      <c r="BN318" s="2">
        <f ca="1">IF(Table1[[#This Row],[area]]="hanuman junction",Table1[[#This Row],[income]],0)</f>
        <v>0</v>
      </c>
      <c r="BO318" s="2">
        <f ca="1">IF(Table1[[#This Row],[area]]="hyderabad",Table1[[#This Row],[income]],0)</f>
        <v>0</v>
      </c>
      <c r="BP318" s="2">
        <f ca="1">IF(Table1[[#This Row],[area]]="japan",Table1[[#This Row],[income]],0)</f>
        <v>0</v>
      </c>
      <c r="BQ318" s="2">
        <f ca="1">IF(Table1[[#This Row],[area]]="srikakulam",Table1[[#This Row],[income]],0)</f>
        <v>0</v>
      </c>
      <c r="BR318" s="2">
        <f ca="1">IF(Table1[[#This Row],[area]]="tirupathi",Table1[[#This Row],[income]],0)</f>
        <v>0</v>
      </c>
      <c r="BS318" s="2">
        <f ca="1">IF(Table1[[#This Row],[area]]="vijayawada",Table1[[#This Row],[income]],0)</f>
        <v>0</v>
      </c>
      <c r="BT318" s="8">
        <f ca="1">IF(Table1[[#This Row],[area]]="vizag",Table1[[#This Row],[income]],0)</f>
        <v>0</v>
      </c>
      <c r="BU318" s="2"/>
      <c r="BV318" s="7">
        <f ca="1">IF(Table1[[#This Row],[felid of work]]="teaching",Table1[[#This Row],[income]],0)</f>
        <v>566357</v>
      </c>
      <c r="BW318" s="2">
        <f ca="1">IF(Table1[[#This Row],[felid of work]]="construction",Table1[[#This Row],[income]],0)</f>
        <v>0</v>
      </c>
      <c r="BX318" s="2">
        <f ca="1">IF(Table1[[#This Row],[felid of work]]="general work",Table1[[#This Row],[income]],0)</f>
        <v>0</v>
      </c>
      <c r="BY318" s="2">
        <f ca="1">IF(Table1[[#This Row],[felid of work]]="health",Table1[[#This Row],[income]],0)</f>
        <v>0</v>
      </c>
      <c r="BZ318" s="2">
        <f ca="1">IF(Table1[[#This Row],[felid of work]]="agriculture",Table1[[#This Row],[income]],0)</f>
        <v>0</v>
      </c>
      <c r="CA318" s="8">
        <f ca="1">IF(Table1[[#This Row],[felid of work]]="it",Table1[[#This Row],[income]],0)</f>
        <v>0</v>
      </c>
      <c r="CB318" s="2"/>
      <c r="CC318" s="7">
        <f t="shared" ca="1" si="119"/>
        <v>1</v>
      </c>
      <c r="CD318" s="8"/>
      <c r="CE318" s="2"/>
      <c r="CF318" s="2">
        <f ca="1">IF(Table1[[#This Row],[net worth]]&gt;CG317,Table1[[#This Row],[age]],0)</f>
        <v>39</v>
      </c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</row>
    <row r="319" spans="4:98">
      <c r="D319">
        <f t="shared" ca="1" si="103"/>
        <v>2</v>
      </c>
      <c r="E319" t="str">
        <f t="shared" ca="1" si="104"/>
        <v>women</v>
      </c>
      <c r="F319">
        <f t="shared" ca="1" si="105"/>
        <v>39</v>
      </c>
      <c r="G319">
        <f t="shared" ca="1" si="106"/>
        <v>6</v>
      </c>
      <c r="H319" t="str">
        <f t="shared" ca="1" si="107"/>
        <v>agriculture</v>
      </c>
      <c r="I319">
        <f t="shared" ca="1" si="108"/>
        <v>2</v>
      </c>
      <c r="J319" t="str">
        <f t="shared" ca="1" si="109"/>
        <v>college</v>
      </c>
      <c r="K319">
        <f t="shared" ca="1" si="110"/>
        <v>4</v>
      </c>
      <c r="L319">
        <f t="shared" ca="1" si="111"/>
        <v>1</v>
      </c>
      <c r="M319">
        <f t="shared" ca="1" si="112"/>
        <v>404375</v>
      </c>
      <c r="N319">
        <f t="shared" ca="1" si="113"/>
        <v>3</v>
      </c>
      <c r="O319" t="str">
        <f t="shared" ca="1" si="114"/>
        <v>hanuman junction</v>
      </c>
      <c r="P319">
        <f t="shared" ca="1" si="120"/>
        <v>1617500</v>
      </c>
      <c r="Q319">
        <f t="shared" ca="1" si="115"/>
        <v>745700.2660702971</v>
      </c>
      <c r="R319">
        <f t="shared" ca="1" si="121"/>
        <v>75679.248147125996</v>
      </c>
      <c r="S319">
        <f t="shared" ca="1" si="116"/>
        <v>36959</v>
      </c>
      <c r="T319">
        <f t="shared" ca="1" si="122"/>
        <v>259426.63829306437</v>
      </c>
      <c r="U319">
        <f t="shared" ca="1" si="123"/>
        <v>110910.04432173469</v>
      </c>
      <c r="V319">
        <f t="shared" ca="1" si="124"/>
        <v>1804089.2924688607</v>
      </c>
      <c r="W319">
        <f t="shared" ca="1" si="125"/>
        <v>858338.51421742304</v>
      </c>
      <c r="X319">
        <f t="shared" ca="1" si="126"/>
        <v>945750.7782514377</v>
      </c>
      <c r="Y319" s="2"/>
      <c r="Z319" s="7">
        <f ca="1">IF(Table1[[#This Row],[gender]]="men",1,0)</f>
        <v>0</v>
      </c>
      <c r="AA319" s="2">
        <f ca="1">IF(Table1[[#This Row],[gender]]="women",1,0)</f>
        <v>1</v>
      </c>
      <c r="AB319" s="2"/>
      <c r="AC319" s="2"/>
      <c r="AD319" s="8"/>
      <c r="AF319" s="7">
        <f ca="1">IF(Table1[[#This Row],[felid of work]]= "teaching",1,0)</f>
        <v>0</v>
      </c>
      <c r="AG319" s="2">
        <f ca="1">IF(Table1[[#This Row],[felid of work]]="agriculture",1,0)</f>
        <v>1</v>
      </c>
      <c r="AH319" s="12">
        <f ca="1">IF(Table1[[#This Row],[felid of work]]="general work",1,0)</f>
        <v>0</v>
      </c>
      <c r="AI319" s="12">
        <f ca="1">IF(Table1[[#This Row],[felid of work]]="construction",1,0)</f>
        <v>0</v>
      </c>
      <c r="AJ319" s="2">
        <f ca="1">IF(Table1[[#This Row],[felid of work]]="health",1,0)</f>
        <v>0</v>
      </c>
      <c r="AK319" s="2"/>
      <c r="AL319" s="2"/>
      <c r="AM319" s="2"/>
      <c r="AN319" s="2"/>
      <c r="AO319" s="2">
        <f ca="1">IF(Table1[[#This Row],[felid of work]]="it",1,0)</f>
        <v>0</v>
      </c>
      <c r="AP319" s="2"/>
      <c r="AQ319" s="2"/>
      <c r="AR319" s="2"/>
      <c r="AS319" s="2"/>
      <c r="AT319" s="2"/>
      <c r="AU319" s="2"/>
      <c r="AV319" s="8"/>
      <c r="AW319" s="2"/>
      <c r="AX319" s="21">
        <f t="shared" ca="1" si="117"/>
        <v>75679.248147125996</v>
      </c>
      <c r="AY319" s="2"/>
      <c r="AZ319" s="7">
        <f ca="1">IF(Table1[[#This Row],[value of the debts]]&gt;$BA$6,1,0)</f>
        <v>1</v>
      </c>
      <c r="BA319" s="2"/>
      <c r="BB319" s="2"/>
      <c r="BC319" s="8"/>
      <c r="BD319" s="24">
        <f ca="1">Table1[[#This Row],[mortage left]]/Table1[[#This Row],[value of house]]</f>
        <v>0.46102025723047735</v>
      </c>
      <c r="BE319" s="2">
        <f t="shared" ca="1" si="118"/>
        <v>0</v>
      </c>
      <c r="BF319" s="2"/>
      <c r="BG319" s="2"/>
      <c r="BH319" s="7">
        <f ca="1">IF(Table1[[#This Row],[area]]="america",Table1[[#This Row],[income]],0)</f>
        <v>0</v>
      </c>
      <c r="BI319" s="2">
        <f ca="1">IF(Table1[[#This Row],[area]]="anathapur",Table1[[#This Row],[income]],0)</f>
        <v>0</v>
      </c>
      <c r="BJ319" s="2">
        <f ca="1">IF(Table1[[#This Row],[area]]="banglore",Table1[[#This Row],[income]],0)</f>
        <v>0</v>
      </c>
      <c r="BK319" s="2">
        <f ca="1">IF(Table1[[#This Row],[area]]="chennai",Table1[[#This Row],[income]],0)</f>
        <v>0</v>
      </c>
      <c r="BL319" s="2">
        <f ca="1">IF(Table1[[#This Row],[area]]="china",Table1[[#This Row],[income]],0)</f>
        <v>0</v>
      </c>
      <c r="BM319" s="2">
        <f ca="1">IF(Table1[[#This Row],[area]]="eluru",Table1[[#This Row],[income]],0)</f>
        <v>0</v>
      </c>
      <c r="BN319" s="2">
        <f ca="1">IF(Table1[[#This Row],[area]]="hanuman junction",Table1[[#This Row],[income]],0)</f>
        <v>404375</v>
      </c>
      <c r="BO319" s="2">
        <f ca="1">IF(Table1[[#This Row],[area]]="hyderabad",Table1[[#This Row],[income]],0)</f>
        <v>0</v>
      </c>
      <c r="BP319" s="2">
        <f ca="1">IF(Table1[[#This Row],[area]]="japan",Table1[[#This Row],[income]],0)</f>
        <v>0</v>
      </c>
      <c r="BQ319" s="2">
        <f ca="1">IF(Table1[[#This Row],[area]]="srikakulam",Table1[[#This Row],[income]],0)</f>
        <v>0</v>
      </c>
      <c r="BR319" s="2">
        <f ca="1">IF(Table1[[#This Row],[area]]="tirupathi",Table1[[#This Row],[income]],0)</f>
        <v>0</v>
      </c>
      <c r="BS319" s="2">
        <f ca="1">IF(Table1[[#This Row],[area]]="vijayawada",Table1[[#This Row],[income]],0)</f>
        <v>0</v>
      </c>
      <c r="BT319" s="8">
        <f ca="1">IF(Table1[[#This Row],[area]]="vizag",Table1[[#This Row],[income]],0)</f>
        <v>0</v>
      </c>
      <c r="BU319" s="2"/>
      <c r="BV319" s="7">
        <f ca="1">IF(Table1[[#This Row],[felid of work]]="teaching",Table1[[#This Row],[income]],0)</f>
        <v>0</v>
      </c>
      <c r="BW319" s="2">
        <f ca="1">IF(Table1[[#This Row],[felid of work]]="construction",Table1[[#This Row],[income]],0)</f>
        <v>0</v>
      </c>
      <c r="BX319" s="2">
        <f ca="1">IF(Table1[[#This Row],[felid of work]]="general work",Table1[[#This Row],[income]],0)</f>
        <v>0</v>
      </c>
      <c r="BY319" s="2">
        <f ca="1">IF(Table1[[#This Row],[felid of work]]="health",Table1[[#This Row],[income]],0)</f>
        <v>0</v>
      </c>
      <c r="BZ319" s="2">
        <f ca="1">IF(Table1[[#This Row],[felid of work]]="agriculture",Table1[[#This Row],[income]],0)</f>
        <v>404375</v>
      </c>
      <c r="CA319" s="8">
        <f ca="1">IF(Table1[[#This Row],[felid of work]]="it",Table1[[#This Row],[income]],0)</f>
        <v>0</v>
      </c>
      <c r="CB319" s="2"/>
      <c r="CC319" s="7">
        <f t="shared" ca="1" si="119"/>
        <v>1</v>
      </c>
      <c r="CD319" s="8"/>
      <c r="CE319" s="2"/>
      <c r="CF319" s="2">
        <f ca="1">IF(Table1[[#This Row],[net worth]]&gt;CG318,Table1[[#This Row],[age]],0)</f>
        <v>39</v>
      </c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</row>
    <row r="320" spans="4:98">
      <c r="D320">
        <f t="shared" ca="1" si="103"/>
        <v>1</v>
      </c>
      <c r="E320" t="str">
        <f t="shared" ca="1" si="104"/>
        <v>men</v>
      </c>
      <c r="F320">
        <f t="shared" ca="1" si="105"/>
        <v>30</v>
      </c>
      <c r="G320">
        <f t="shared" ca="1" si="106"/>
        <v>6</v>
      </c>
      <c r="H320" t="str">
        <f t="shared" ca="1" si="107"/>
        <v>agriculture</v>
      </c>
      <c r="I320">
        <f t="shared" ca="1" si="108"/>
        <v>5</v>
      </c>
      <c r="J320" t="str">
        <f t="shared" ca="1" si="109"/>
        <v>other</v>
      </c>
      <c r="K320">
        <f t="shared" ca="1" si="110"/>
        <v>1</v>
      </c>
      <c r="L320">
        <f t="shared" ca="1" si="111"/>
        <v>1</v>
      </c>
      <c r="M320">
        <f t="shared" ca="1" si="112"/>
        <v>732784</v>
      </c>
      <c r="N320">
        <f t="shared" ca="1" si="113"/>
        <v>3</v>
      </c>
      <c r="O320" t="str">
        <f t="shared" ca="1" si="114"/>
        <v>hanuman junction</v>
      </c>
      <c r="P320">
        <f t="shared" ca="1" si="120"/>
        <v>3663920</v>
      </c>
      <c r="Q320">
        <f t="shared" ca="1" si="115"/>
        <v>569075.81701833103</v>
      </c>
      <c r="R320">
        <f t="shared" ca="1" si="121"/>
        <v>568912.20144958969</v>
      </c>
      <c r="S320">
        <f t="shared" ca="1" si="116"/>
        <v>226542</v>
      </c>
      <c r="T320">
        <f t="shared" ca="1" si="122"/>
        <v>951958.15511221671</v>
      </c>
      <c r="U320">
        <f t="shared" ca="1" si="123"/>
        <v>160774.70064374435</v>
      </c>
      <c r="V320">
        <f t="shared" ca="1" si="124"/>
        <v>4393606.9020933341</v>
      </c>
      <c r="W320">
        <f t="shared" ca="1" si="125"/>
        <v>1364530.0184679208</v>
      </c>
      <c r="X320">
        <f t="shared" ca="1" si="126"/>
        <v>3029076.8836254133</v>
      </c>
      <c r="Y320" s="2"/>
      <c r="Z320" s="7">
        <f ca="1">IF(Table1[[#This Row],[gender]]="men",1,0)</f>
        <v>1</v>
      </c>
      <c r="AA320" s="2">
        <f ca="1">IF(Table1[[#This Row],[gender]]="women",1,0)</f>
        <v>0</v>
      </c>
      <c r="AB320" s="2"/>
      <c r="AC320" s="2"/>
      <c r="AD320" s="8"/>
      <c r="AF320" s="7">
        <f ca="1">IF(Table1[[#This Row],[felid of work]]= "teaching",1,0)</f>
        <v>0</v>
      </c>
      <c r="AG320" s="2">
        <f ca="1">IF(Table1[[#This Row],[felid of work]]="agriculture",1,0)</f>
        <v>1</v>
      </c>
      <c r="AH320" s="12">
        <f ca="1">IF(Table1[[#This Row],[felid of work]]="general work",1,0)</f>
        <v>0</v>
      </c>
      <c r="AI320" s="12">
        <f ca="1">IF(Table1[[#This Row],[felid of work]]="construction",1,0)</f>
        <v>0</v>
      </c>
      <c r="AJ320" s="2">
        <f ca="1">IF(Table1[[#This Row],[felid of work]]="health",1,0)</f>
        <v>0</v>
      </c>
      <c r="AK320" s="2"/>
      <c r="AL320" s="2"/>
      <c r="AM320" s="2"/>
      <c r="AN320" s="2"/>
      <c r="AO320" s="2">
        <f ca="1">IF(Table1[[#This Row],[felid of work]]="it",1,0)</f>
        <v>0</v>
      </c>
      <c r="AP320" s="2"/>
      <c r="AQ320" s="2"/>
      <c r="AR320" s="2"/>
      <c r="AS320" s="2"/>
      <c r="AT320" s="2"/>
      <c r="AU320" s="2"/>
      <c r="AV320" s="8"/>
      <c r="AW320" s="2"/>
      <c r="AX320" s="21">
        <f t="shared" ca="1" si="117"/>
        <v>568912.20144958969</v>
      </c>
      <c r="AY320" s="2"/>
      <c r="AZ320" s="7">
        <f ca="1">IF(Table1[[#This Row],[value of the debts]]&gt;$BA$6,1,0)</f>
        <v>1</v>
      </c>
      <c r="BA320" s="2"/>
      <c r="BB320" s="2"/>
      <c r="BC320" s="8"/>
      <c r="BD320" s="24">
        <f ca="1">Table1[[#This Row],[mortage left]]/Table1[[#This Row],[value of house]]</f>
        <v>0.1553188434841184</v>
      </c>
      <c r="BE320" s="2">
        <f t="shared" ca="1" si="118"/>
        <v>1</v>
      </c>
      <c r="BF320" s="2"/>
      <c r="BG320" s="2"/>
      <c r="BH320" s="7">
        <f ca="1">IF(Table1[[#This Row],[area]]="america",Table1[[#This Row],[income]],0)</f>
        <v>0</v>
      </c>
      <c r="BI320" s="2">
        <f ca="1">IF(Table1[[#This Row],[area]]="anathapur",Table1[[#This Row],[income]],0)</f>
        <v>0</v>
      </c>
      <c r="BJ320" s="2">
        <f ca="1">IF(Table1[[#This Row],[area]]="banglore",Table1[[#This Row],[income]],0)</f>
        <v>0</v>
      </c>
      <c r="BK320" s="2">
        <f ca="1">IF(Table1[[#This Row],[area]]="chennai",Table1[[#This Row],[income]],0)</f>
        <v>0</v>
      </c>
      <c r="BL320" s="2">
        <f ca="1">IF(Table1[[#This Row],[area]]="china",Table1[[#This Row],[income]],0)</f>
        <v>0</v>
      </c>
      <c r="BM320" s="2">
        <f ca="1">IF(Table1[[#This Row],[area]]="eluru",Table1[[#This Row],[income]],0)</f>
        <v>0</v>
      </c>
      <c r="BN320" s="2">
        <f ca="1">IF(Table1[[#This Row],[area]]="hanuman junction",Table1[[#This Row],[income]],0)</f>
        <v>732784</v>
      </c>
      <c r="BO320" s="2">
        <f ca="1">IF(Table1[[#This Row],[area]]="hyderabad",Table1[[#This Row],[income]],0)</f>
        <v>0</v>
      </c>
      <c r="BP320" s="2">
        <f ca="1">IF(Table1[[#This Row],[area]]="japan",Table1[[#This Row],[income]],0)</f>
        <v>0</v>
      </c>
      <c r="BQ320" s="2">
        <f ca="1">IF(Table1[[#This Row],[area]]="srikakulam",Table1[[#This Row],[income]],0)</f>
        <v>0</v>
      </c>
      <c r="BR320" s="2">
        <f ca="1">IF(Table1[[#This Row],[area]]="tirupathi",Table1[[#This Row],[income]],0)</f>
        <v>0</v>
      </c>
      <c r="BS320" s="2">
        <f ca="1">IF(Table1[[#This Row],[area]]="vijayawada",Table1[[#This Row],[income]],0)</f>
        <v>0</v>
      </c>
      <c r="BT320" s="8">
        <f ca="1">IF(Table1[[#This Row],[area]]="vizag",Table1[[#This Row],[income]],0)</f>
        <v>0</v>
      </c>
      <c r="BU320" s="2"/>
      <c r="BV320" s="7">
        <f ca="1">IF(Table1[[#This Row],[felid of work]]="teaching",Table1[[#This Row],[income]],0)</f>
        <v>0</v>
      </c>
      <c r="BW320" s="2">
        <f ca="1">IF(Table1[[#This Row],[felid of work]]="construction",Table1[[#This Row],[income]],0)</f>
        <v>0</v>
      </c>
      <c r="BX320" s="2">
        <f ca="1">IF(Table1[[#This Row],[felid of work]]="general work",Table1[[#This Row],[income]],0)</f>
        <v>0</v>
      </c>
      <c r="BY320" s="2">
        <f ca="1">IF(Table1[[#This Row],[felid of work]]="health",Table1[[#This Row],[income]],0)</f>
        <v>0</v>
      </c>
      <c r="BZ320" s="2">
        <f ca="1">IF(Table1[[#This Row],[felid of work]]="agriculture",Table1[[#This Row],[income]],0)</f>
        <v>732784</v>
      </c>
      <c r="CA320" s="8">
        <f ca="1">IF(Table1[[#This Row],[felid of work]]="it",Table1[[#This Row],[income]],0)</f>
        <v>0</v>
      </c>
      <c r="CB320" s="2"/>
      <c r="CC320" s="7">
        <f t="shared" ca="1" si="119"/>
        <v>1</v>
      </c>
      <c r="CD320" s="8"/>
      <c r="CE320" s="2"/>
      <c r="CF320" s="2">
        <f ca="1">IF(Table1[[#This Row],[net worth]]&gt;CG319,Table1[[#This Row],[age]],0)</f>
        <v>30</v>
      </c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</row>
    <row r="321" spans="4:98">
      <c r="D321">
        <f t="shared" ca="1" si="103"/>
        <v>1</v>
      </c>
      <c r="E321" t="str">
        <f t="shared" ca="1" si="104"/>
        <v>men</v>
      </c>
      <c r="F321">
        <f t="shared" ca="1" si="105"/>
        <v>32</v>
      </c>
      <c r="G321">
        <f t="shared" ca="1" si="106"/>
        <v>3</v>
      </c>
      <c r="H321" t="str">
        <f t="shared" ca="1" si="107"/>
        <v>teaching</v>
      </c>
      <c r="I321">
        <f t="shared" ca="1" si="108"/>
        <v>6</v>
      </c>
      <c r="J321" t="str">
        <f t="shared" ca="1" si="109"/>
        <v>other</v>
      </c>
      <c r="K321">
        <f t="shared" ca="1" si="110"/>
        <v>2</v>
      </c>
      <c r="L321">
        <f t="shared" ca="1" si="111"/>
        <v>2</v>
      </c>
      <c r="M321">
        <f t="shared" ca="1" si="112"/>
        <v>593947</v>
      </c>
      <c r="N321">
        <f t="shared" ca="1" si="113"/>
        <v>3</v>
      </c>
      <c r="O321" t="str">
        <f t="shared" ca="1" si="114"/>
        <v>hanuman junction</v>
      </c>
      <c r="P321">
        <f t="shared" ca="1" si="120"/>
        <v>2969735</v>
      </c>
      <c r="Q321">
        <f t="shared" ca="1" si="115"/>
        <v>1005106.7926502079</v>
      </c>
      <c r="R321">
        <f t="shared" ca="1" si="121"/>
        <v>749322.07585299842</v>
      </c>
      <c r="S321">
        <f t="shared" ca="1" si="116"/>
        <v>621570</v>
      </c>
      <c r="T321">
        <f t="shared" ca="1" si="122"/>
        <v>356641.11121980852</v>
      </c>
      <c r="U321">
        <f t="shared" ca="1" si="123"/>
        <v>848610.0561716645</v>
      </c>
      <c r="V321">
        <f t="shared" ca="1" si="124"/>
        <v>4567667.1320246626</v>
      </c>
      <c r="W321">
        <f t="shared" ca="1" si="125"/>
        <v>2375998.8685032064</v>
      </c>
      <c r="X321">
        <f t="shared" ca="1" si="126"/>
        <v>2191668.2635214562</v>
      </c>
      <c r="Y321" s="2"/>
      <c r="Z321" s="7">
        <f ca="1">IF(Table1[[#This Row],[gender]]="men",1,0)</f>
        <v>1</v>
      </c>
      <c r="AA321" s="2">
        <f ca="1">IF(Table1[[#This Row],[gender]]="women",1,0)</f>
        <v>0</v>
      </c>
      <c r="AB321" s="2"/>
      <c r="AC321" s="2"/>
      <c r="AD321" s="8"/>
      <c r="AF321" s="7">
        <f ca="1">IF(Table1[[#This Row],[felid of work]]= "teaching",1,0)</f>
        <v>1</v>
      </c>
      <c r="AG321" s="2">
        <f ca="1">IF(Table1[[#This Row],[felid of work]]="agriculture",1,0)</f>
        <v>0</v>
      </c>
      <c r="AH321" s="12">
        <f ca="1">IF(Table1[[#This Row],[felid of work]]="general work",1,0)</f>
        <v>0</v>
      </c>
      <c r="AI321" s="12">
        <f ca="1">IF(Table1[[#This Row],[felid of work]]="construction",1,0)</f>
        <v>0</v>
      </c>
      <c r="AJ321" s="2">
        <f ca="1">IF(Table1[[#This Row],[felid of work]]="health",1,0)</f>
        <v>0</v>
      </c>
      <c r="AK321" s="2"/>
      <c r="AL321" s="2"/>
      <c r="AM321" s="2"/>
      <c r="AN321" s="2"/>
      <c r="AO321" s="2">
        <f ca="1">IF(Table1[[#This Row],[felid of work]]="it",1,0)</f>
        <v>0</v>
      </c>
      <c r="AP321" s="2"/>
      <c r="AQ321" s="2"/>
      <c r="AR321" s="2"/>
      <c r="AS321" s="2"/>
      <c r="AT321" s="2"/>
      <c r="AU321" s="2"/>
      <c r="AV321" s="8"/>
      <c r="AW321" s="2"/>
      <c r="AX321" s="21">
        <f t="shared" ca="1" si="117"/>
        <v>374661.03792649921</v>
      </c>
      <c r="AY321" s="2"/>
      <c r="AZ321" s="7">
        <f ca="1">IF(Table1[[#This Row],[value of the debts]]&gt;$BA$6,1,0)</f>
        <v>1</v>
      </c>
      <c r="BA321" s="2"/>
      <c r="BB321" s="2"/>
      <c r="BC321" s="8"/>
      <c r="BD321" s="24">
        <f ca="1">Table1[[#This Row],[mortage left]]/Table1[[#This Row],[value of house]]</f>
        <v>0.3384499939052501</v>
      </c>
      <c r="BE321" s="2">
        <f t="shared" ca="1" si="118"/>
        <v>0</v>
      </c>
      <c r="BF321" s="2"/>
      <c r="BG321" s="2"/>
      <c r="BH321" s="7">
        <f ca="1">IF(Table1[[#This Row],[area]]="america",Table1[[#This Row],[income]],0)</f>
        <v>0</v>
      </c>
      <c r="BI321" s="2">
        <f ca="1">IF(Table1[[#This Row],[area]]="anathapur",Table1[[#This Row],[income]],0)</f>
        <v>0</v>
      </c>
      <c r="BJ321" s="2">
        <f ca="1">IF(Table1[[#This Row],[area]]="banglore",Table1[[#This Row],[income]],0)</f>
        <v>0</v>
      </c>
      <c r="BK321" s="2">
        <f ca="1">IF(Table1[[#This Row],[area]]="chennai",Table1[[#This Row],[income]],0)</f>
        <v>0</v>
      </c>
      <c r="BL321" s="2">
        <f ca="1">IF(Table1[[#This Row],[area]]="china",Table1[[#This Row],[income]],0)</f>
        <v>0</v>
      </c>
      <c r="BM321" s="2">
        <f ca="1">IF(Table1[[#This Row],[area]]="eluru",Table1[[#This Row],[income]],0)</f>
        <v>0</v>
      </c>
      <c r="BN321" s="2">
        <f ca="1">IF(Table1[[#This Row],[area]]="hanuman junction",Table1[[#This Row],[income]],0)</f>
        <v>593947</v>
      </c>
      <c r="BO321" s="2">
        <f ca="1">IF(Table1[[#This Row],[area]]="hyderabad",Table1[[#This Row],[income]],0)</f>
        <v>0</v>
      </c>
      <c r="BP321" s="2">
        <f ca="1">IF(Table1[[#This Row],[area]]="japan",Table1[[#This Row],[income]],0)</f>
        <v>0</v>
      </c>
      <c r="BQ321" s="2">
        <f ca="1">IF(Table1[[#This Row],[area]]="srikakulam",Table1[[#This Row],[income]],0)</f>
        <v>0</v>
      </c>
      <c r="BR321" s="2">
        <f ca="1">IF(Table1[[#This Row],[area]]="tirupathi",Table1[[#This Row],[income]],0)</f>
        <v>0</v>
      </c>
      <c r="BS321" s="2">
        <f ca="1">IF(Table1[[#This Row],[area]]="vijayawada",Table1[[#This Row],[income]],0)</f>
        <v>0</v>
      </c>
      <c r="BT321" s="8">
        <f ca="1">IF(Table1[[#This Row],[area]]="vizag",Table1[[#This Row],[income]],0)</f>
        <v>0</v>
      </c>
      <c r="BU321" s="2"/>
      <c r="BV321" s="7">
        <f ca="1">IF(Table1[[#This Row],[felid of work]]="teaching",Table1[[#This Row],[income]],0)</f>
        <v>593947</v>
      </c>
      <c r="BW321" s="2">
        <f ca="1">IF(Table1[[#This Row],[felid of work]]="construction",Table1[[#This Row],[income]],0)</f>
        <v>0</v>
      </c>
      <c r="BX321" s="2">
        <f ca="1">IF(Table1[[#This Row],[felid of work]]="general work",Table1[[#This Row],[income]],0)</f>
        <v>0</v>
      </c>
      <c r="BY321" s="2">
        <f ca="1">IF(Table1[[#This Row],[felid of work]]="health",Table1[[#This Row],[income]],0)</f>
        <v>0</v>
      </c>
      <c r="BZ321" s="2">
        <f ca="1">IF(Table1[[#This Row],[felid of work]]="agriculture",Table1[[#This Row],[income]],0)</f>
        <v>0</v>
      </c>
      <c r="CA321" s="8">
        <f ca="1">IF(Table1[[#This Row],[felid of work]]="it",Table1[[#This Row],[income]],0)</f>
        <v>0</v>
      </c>
      <c r="CB321" s="2"/>
      <c r="CC321" s="7">
        <f t="shared" ca="1" si="119"/>
        <v>1</v>
      </c>
      <c r="CD321" s="8"/>
      <c r="CE321" s="2"/>
      <c r="CF321" s="2">
        <f ca="1">IF(Table1[[#This Row],[net worth]]&gt;CG320,Table1[[#This Row],[age]],0)</f>
        <v>32</v>
      </c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</row>
    <row r="322" spans="4:98">
      <c r="D322">
        <f t="shared" ca="1" si="103"/>
        <v>2</v>
      </c>
      <c r="E322" t="str">
        <f t="shared" ca="1" si="104"/>
        <v>women</v>
      </c>
      <c r="F322">
        <f t="shared" ca="1" si="105"/>
        <v>39</v>
      </c>
      <c r="G322">
        <f t="shared" ca="1" si="106"/>
        <v>6</v>
      </c>
      <c r="H322" t="str">
        <f t="shared" ca="1" si="107"/>
        <v>agriculture</v>
      </c>
      <c r="I322">
        <f t="shared" ca="1" si="108"/>
        <v>6</v>
      </c>
      <c r="J322" t="str">
        <f t="shared" ca="1" si="109"/>
        <v>other</v>
      </c>
      <c r="K322">
        <f t="shared" ca="1" si="110"/>
        <v>2</v>
      </c>
      <c r="L322">
        <f t="shared" ca="1" si="111"/>
        <v>2</v>
      </c>
      <c r="M322">
        <f t="shared" ca="1" si="112"/>
        <v>906278</v>
      </c>
      <c r="N322">
        <f t="shared" ca="1" si="113"/>
        <v>5</v>
      </c>
      <c r="O322" t="str">
        <f t="shared" ca="1" si="114"/>
        <v>srikakulam</v>
      </c>
      <c r="P322">
        <f t="shared" ca="1" si="120"/>
        <v>5437668</v>
      </c>
      <c r="Q322">
        <f t="shared" ca="1" si="115"/>
        <v>1958059.6060072104</v>
      </c>
      <c r="R322">
        <f t="shared" ca="1" si="121"/>
        <v>122596.62502595922</v>
      </c>
      <c r="S322">
        <f t="shared" ca="1" si="116"/>
        <v>52814</v>
      </c>
      <c r="T322">
        <f t="shared" ca="1" si="122"/>
        <v>788776.97830516554</v>
      </c>
      <c r="U322">
        <f t="shared" ca="1" si="123"/>
        <v>1240824.6928399131</v>
      </c>
      <c r="V322">
        <f t="shared" ca="1" si="124"/>
        <v>6801089.3178658728</v>
      </c>
      <c r="W322">
        <f t="shared" ca="1" si="125"/>
        <v>2133470.2310331697</v>
      </c>
      <c r="X322">
        <f t="shared" ca="1" si="126"/>
        <v>4667619.0868327031</v>
      </c>
      <c r="Y322" s="2"/>
      <c r="Z322" s="7">
        <f ca="1">IF(Table1[[#This Row],[gender]]="men",1,0)</f>
        <v>0</v>
      </c>
      <c r="AA322" s="2">
        <f ca="1">IF(Table1[[#This Row],[gender]]="women",1,0)</f>
        <v>1</v>
      </c>
      <c r="AB322" s="2"/>
      <c r="AC322" s="2"/>
      <c r="AD322" s="8"/>
      <c r="AF322" s="7">
        <f ca="1">IF(Table1[[#This Row],[felid of work]]= "teaching",1,0)</f>
        <v>0</v>
      </c>
      <c r="AG322" s="2">
        <f ca="1">IF(Table1[[#This Row],[felid of work]]="agriculture",1,0)</f>
        <v>1</v>
      </c>
      <c r="AH322" s="12">
        <f ca="1">IF(Table1[[#This Row],[felid of work]]="general work",1,0)</f>
        <v>0</v>
      </c>
      <c r="AI322" s="12">
        <f ca="1">IF(Table1[[#This Row],[felid of work]]="construction",1,0)</f>
        <v>0</v>
      </c>
      <c r="AJ322" s="2">
        <f ca="1">IF(Table1[[#This Row],[felid of work]]="health",1,0)</f>
        <v>0</v>
      </c>
      <c r="AK322" s="2"/>
      <c r="AL322" s="2"/>
      <c r="AM322" s="2"/>
      <c r="AN322" s="2"/>
      <c r="AO322" s="2">
        <f ca="1">IF(Table1[[#This Row],[felid of work]]="it",1,0)</f>
        <v>0</v>
      </c>
      <c r="AP322" s="2"/>
      <c r="AQ322" s="2"/>
      <c r="AR322" s="2"/>
      <c r="AS322" s="2"/>
      <c r="AT322" s="2"/>
      <c r="AU322" s="2"/>
      <c r="AV322" s="8"/>
      <c r="AW322" s="2"/>
      <c r="AX322" s="21">
        <f t="shared" ca="1" si="117"/>
        <v>61298.31251297961</v>
      </c>
      <c r="AY322" s="2"/>
      <c r="AZ322" s="7">
        <f ca="1">IF(Table1[[#This Row],[value of the debts]]&gt;$BA$6,1,0)</f>
        <v>1</v>
      </c>
      <c r="BA322" s="2"/>
      <c r="BB322" s="2"/>
      <c r="BC322" s="8"/>
      <c r="BD322" s="24">
        <f ca="1">Table1[[#This Row],[mortage left]]/Table1[[#This Row],[value of house]]</f>
        <v>0.36009179045267392</v>
      </c>
      <c r="BE322" s="2">
        <f t="shared" ca="1" si="118"/>
        <v>0</v>
      </c>
      <c r="BF322" s="2"/>
      <c r="BG322" s="2"/>
      <c r="BH322" s="7">
        <f ca="1">IF(Table1[[#This Row],[area]]="america",Table1[[#This Row],[income]],0)</f>
        <v>0</v>
      </c>
      <c r="BI322" s="2">
        <f ca="1">IF(Table1[[#This Row],[area]]="anathapur",Table1[[#This Row],[income]],0)</f>
        <v>0</v>
      </c>
      <c r="BJ322" s="2">
        <f ca="1">IF(Table1[[#This Row],[area]]="banglore",Table1[[#This Row],[income]],0)</f>
        <v>0</v>
      </c>
      <c r="BK322" s="2">
        <f ca="1">IF(Table1[[#This Row],[area]]="chennai",Table1[[#This Row],[income]],0)</f>
        <v>0</v>
      </c>
      <c r="BL322" s="2">
        <f ca="1">IF(Table1[[#This Row],[area]]="china",Table1[[#This Row],[income]],0)</f>
        <v>0</v>
      </c>
      <c r="BM322" s="2">
        <f ca="1">IF(Table1[[#This Row],[area]]="eluru",Table1[[#This Row],[income]],0)</f>
        <v>0</v>
      </c>
      <c r="BN322" s="2">
        <f ca="1">IF(Table1[[#This Row],[area]]="hanuman junction",Table1[[#This Row],[income]],0)</f>
        <v>0</v>
      </c>
      <c r="BO322" s="2">
        <f ca="1">IF(Table1[[#This Row],[area]]="hyderabad",Table1[[#This Row],[income]],0)</f>
        <v>0</v>
      </c>
      <c r="BP322" s="2">
        <f ca="1">IF(Table1[[#This Row],[area]]="japan",Table1[[#This Row],[income]],0)</f>
        <v>0</v>
      </c>
      <c r="BQ322" s="2">
        <f ca="1">IF(Table1[[#This Row],[area]]="srikakulam",Table1[[#This Row],[income]],0)</f>
        <v>906278</v>
      </c>
      <c r="BR322" s="2">
        <f ca="1">IF(Table1[[#This Row],[area]]="tirupathi",Table1[[#This Row],[income]],0)</f>
        <v>0</v>
      </c>
      <c r="BS322" s="2">
        <f ca="1">IF(Table1[[#This Row],[area]]="vijayawada",Table1[[#This Row],[income]],0)</f>
        <v>0</v>
      </c>
      <c r="BT322" s="8">
        <f ca="1">IF(Table1[[#This Row],[area]]="vizag",Table1[[#This Row],[income]],0)</f>
        <v>0</v>
      </c>
      <c r="BU322" s="2"/>
      <c r="BV322" s="7">
        <f ca="1">IF(Table1[[#This Row],[felid of work]]="teaching",Table1[[#This Row],[income]],0)</f>
        <v>0</v>
      </c>
      <c r="BW322" s="2">
        <f ca="1">IF(Table1[[#This Row],[felid of work]]="construction",Table1[[#This Row],[income]],0)</f>
        <v>0</v>
      </c>
      <c r="BX322" s="2">
        <f ca="1">IF(Table1[[#This Row],[felid of work]]="general work",Table1[[#This Row],[income]],0)</f>
        <v>0</v>
      </c>
      <c r="BY322" s="2">
        <f ca="1">IF(Table1[[#This Row],[felid of work]]="health",Table1[[#This Row],[income]],0)</f>
        <v>0</v>
      </c>
      <c r="BZ322" s="2">
        <f ca="1">IF(Table1[[#This Row],[felid of work]]="agriculture",Table1[[#This Row],[income]],0)</f>
        <v>906278</v>
      </c>
      <c r="CA322" s="8">
        <f ca="1">IF(Table1[[#This Row],[felid of work]]="it",Table1[[#This Row],[income]],0)</f>
        <v>0</v>
      </c>
      <c r="CB322" s="2"/>
      <c r="CC322" s="7">
        <f t="shared" ca="1" si="119"/>
        <v>1</v>
      </c>
      <c r="CD322" s="8"/>
      <c r="CE322" s="2"/>
      <c r="CF322" s="2">
        <f ca="1">IF(Table1[[#This Row],[net worth]]&gt;CG321,Table1[[#This Row],[age]],0)</f>
        <v>39</v>
      </c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</row>
    <row r="323" spans="4:98">
      <c r="D323">
        <f t="shared" ca="1" si="103"/>
        <v>2</v>
      </c>
      <c r="E323" t="str">
        <f t="shared" ca="1" si="104"/>
        <v>women</v>
      </c>
      <c r="F323">
        <f t="shared" ca="1" si="105"/>
        <v>26</v>
      </c>
      <c r="G323">
        <f t="shared" ca="1" si="106"/>
        <v>3</v>
      </c>
      <c r="H323" t="str">
        <f t="shared" ca="1" si="107"/>
        <v>teaching</v>
      </c>
      <c r="I323">
        <f t="shared" ca="1" si="108"/>
        <v>4</v>
      </c>
      <c r="J323" t="str">
        <f t="shared" ca="1" si="109"/>
        <v>techincal</v>
      </c>
      <c r="K323">
        <f t="shared" ca="1" si="110"/>
        <v>3</v>
      </c>
      <c r="L323">
        <f t="shared" ca="1" si="111"/>
        <v>2</v>
      </c>
      <c r="M323">
        <f t="shared" ca="1" si="112"/>
        <v>902741</v>
      </c>
      <c r="N323">
        <f t="shared" ca="1" si="113"/>
        <v>7</v>
      </c>
      <c r="O323" t="str">
        <f t="shared" ca="1" si="114"/>
        <v>anathapur</v>
      </c>
      <c r="P323">
        <f t="shared" ca="1" si="120"/>
        <v>3610964</v>
      </c>
      <c r="Q323">
        <f t="shared" ca="1" si="115"/>
        <v>2086194.6480618431</v>
      </c>
      <c r="R323">
        <f t="shared" ca="1" si="121"/>
        <v>1110869.8495846731</v>
      </c>
      <c r="S323">
        <f t="shared" ca="1" si="116"/>
        <v>2118</v>
      </c>
      <c r="T323">
        <f t="shared" ca="1" si="122"/>
        <v>1781165.619111683</v>
      </c>
      <c r="U323">
        <f t="shared" ca="1" si="123"/>
        <v>540336.52466319839</v>
      </c>
      <c r="V323">
        <f t="shared" ca="1" si="124"/>
        <v>5262170.3742478713</v>
      </c>
      <c r="W323">
        <f t="shared" ca="1" si="125"/>
        <v>3199182.4976465162</v>
      </c>
      <c r="X323">
        <f t="shared" ca="1" si="126"/>
        <v>2062987.8766013552</v>
      </c>
      <c r="Y323" s="2"/>
      <c r="Z323" s="7">
        <f ca="1">IF(Table1[[#This Row],[gender]]="men",1,0)</f>
        <v>0</v>
      </c>
      <c r="AA323" s="2">
        <f ca="1">IF(Table1[[#This Row],[gender]]="women",1,0)</f>
        <v>1</v>
      </c>
      <c r="AB323" s="2"/>
      <c r="AC323" s="2"/>
      <c r="AD323" s="8"/>
      <c r="AF323" s="7">
        <f ca="1">IF(Table1[[#This Row],[felid of work]]= "teaching",1,0)</f>
        <v>1</v>
      </c>
      <c r="AG323" s="2">
        <f ca="1">IF(Table1[[#This Row],[felid of work]]="agriculture",1,0)</f>
        <v>0</v>
      </c>
      <c r="AH323" s="12">
        <f ca="1">IF(Table1[[#This Row],[felid of work]]="general work",1,0)</f>
        <v>0</v>
      </c>
      <c r="AI323" s="12">
        <f ca="1">IF(Table1[[#This Row],[felid of work]]="construction",1,0)</f>
        <v>0</v>
      </c>
      <c r="AJ323" s="2">
        <f ca="1">IF(Table1[[#This Row],[felid of work]]="health",1,0)</f>
        <v>0</v>
      </c>
      <c r="AK323" s="2"/>
      <c r="AL323" s="2"/>
      <c r="AM323" s="2"/>
      <c r="AN323" s="2"/>
      <c r="AO323" s="2">
        <f ca="1">IF(Table1[[#This Row],[felid of work]]="it",1,0)</f>
        <v>0</v>
      </c>
      <c r="AP323" s="2"/>
      <c r="AQ323" s="2"/>
      <c r="AR323" s="2"/>
      <c r="AS323" s="2"/>
      <c r="AT323" s="2"/>
      <c r="AU323" s="2"/>
      <c r="AV323" s="8"/>
      <c r="AW323" s="2"/>
      <c r="AX323" s="21">
        <f t="shared" ca="1" si="117"/>
        <v>555434.92479233653</v>
      </c>
      <c r="AY323" s="2"/>
      <c r="AZ323" s="7">
        <f ca="1">IF(Table1[[#This Row],[value of the debts]]&gt;$BA$6,1,0)</f>
        <v>1</v>
      </c>
      <c r="BA323" s="2"/>
      <c r="BB323" s="2"/>
      <c r="BC323" s="8"/>
      <c r="BD323" s="24">
        <f ca="1">Table1[[#This Row],[mortage left]]/Table1[[#This Row],[value of house]]</f>
        <v>0.57773897719884304</v>
      </c>
      <c r="BE323" s="2">
        <f t="shared" ca="1" si="118"/>
        <v>0</v>
      </c>
      <c r="BF323" s="2"/>
      <c r="BG323" s="2"/>
      <c r="BH323" s="7">
        <f ca="1">IF(Table1[[#This Row],[area]]="america",Table1[[#This Row],[income]],0)</f>
        <v>0</v>
      </c>
      <c r="BI323" s="2">
        <f ca="1">IF(Table1[[#This Row],[area]]="anathapur",Table1[[#This Row],[income]],0)</f>
        <v>902741</v>
      </c>
      <c r="BJ323" s="2">
        <f ca="1">IF(Table1[[#This Row],[area]]="banglore",Table1[[#This Row],[income]],0)</f>
        <v>0</v>
      </c>
      <c r="BK323" s="2">
        <f ca="1">IF(Table1[[#This Row],[area]]="chennai",Table1[[#This Row],[income]],0)</f>
        <v>0</v>
      </c>
      <c r="BL323" s="2">
        <f ca="1">IF(Table1[[#This Row],[area]]="china",Table1[[#This Row],[income]],0)</f>
        <v>0</v>
      </c>
      <c r="BM323" s="2">
        <f ca="1">IF(Table1[[#This Row],[area]]="eluru",Table1[[#This Row],[income]],0)</f>
        <v>0</v>
      </c>
      <c r="BN323" s="2">
        <f ca="1">IF(Table1[[#This Row],[area]]="hanuman junction",Table1[[#This Row],[income]],0)</f>
        <v>0</v>
      </c>
      <c r="BO323" s="2">
        <f ca="1">IF(Table1[[#This Row],[area]]="hyderabad",Table1[[#This Row],[income]],0)</f>
        <v>0</v>
      </c>
      <c r="BP323" s="2">
        <f ca="1">IF(Table1[[#This Row],[area]]="japan",Table1[[#This Row],[income]],0)</f>
        <v>0</v>
      </c>
      <c r="BQ323" s="2">
        <f ca="1">IF(Table1[[#This Row],[area]]="srikakulam",Table1[[#This Row],[income]],0)</f>
        <v>0</v>
      </c>
      <c r="BR323" s="2">
        <f ca="1">IF(Table1[[#This Row],[area]]="tirupathi",Table1[[#This Row],[income]],0)</f>
        <v>0</v>
      </c>
      <c r="BS323" s="2">
        <f ca="1">IF(Table1[[#This Row],[area]]="vijayawada",Table1[[#This Row],[income]],0)</f>
        <v>0</v>
      </c>
      <c r="BT323" s="8">
        <f ca="1">IF(Table1[[#This Row],[area]]="vizag",Table1[[#This Row],[income]],0)</f>
        <v>0</v>
      </c>
      <c r="BU323" s="2"/>
      <c r="BV323" s="7">
        <f ca="1">IF(Table1[[#This Row],[felid of work]]="teaching",Table1[[#This Row],[income]],0)</f>
        <v>902741</v>
      </c>
      <c r="BW323" s="2">
        <f ca="1">IF(Table1[[#This Row],[felid of work]]="construction",Table1[[#This Row],[income]],0)</f>
        <v>0</v>
      </c>
      <c r="BX323" s="2">
        <f ca="1">IF(Table1[[#This Row],[felid of work]]="general work",Table1[[#This Row],[income]],0)</f>
        <v>0</v>
      </c>
      <c r="BY323" s="2">
        <f ca="1">IF(Table1[[#This Row],[felid of work]]="health",Table1[[#This Row],[income]],0)</f>
        <v>0</v>
      </c>
      <c r="BZ323" s="2">
        <f ca="1">IF(Table1[[#This Row],[felid of work]]="agriculture",Table1[[#This Row],[income]],0)</f>
        <v>0</v>
      </c>
      <c r="CA323" s="8">
        <f ca="1">IF(Table1[[#This Row],[felid of work]]="it",Table1[[#This Row],[income]],0)</f>
        <v>0</v>
      </c>
      <c r="CB323" s="2"/>
      <c r="CC323" s="7">
        <f t="shared" ca="1" si="119"/>
        <v>1</v>
      </c>
      <c r="CD323" s="8"/>
      <c r="CE323" s="2"/>
      <c r="CF323" s="2">
        <f ca="1">IF(Table1[[#This Row],[net worth]]&gt;CG322,Table1[[#This Row],[age]],0)</f>
        <v>26</v>
      </c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</row>
    <row r="324" spans="4:98">
      <c r="D324">
        <f t="shared" ca="1" si="103"/>
        <v>2</v>
      </c>
      <c r="E324" t="str">
        <f t="shared" ca="1" si="104"/>
        <v>women</v>
      </c>
      <c r="F324">
        <f t="shared" ca="1" si="105"/>
        <v>40</v>
      </c>
      <c r="G324">
        <f t="shared" ca="1" si="106"/>
        <v>2</v>
      </c>
      <c r="H324" t="str">
        <f t="shared" ca="1" si="107"/>
        <v>construction</v>
      </c>
      <c r="I324">
        <f t="shared" ca="1" si="108"/>
        <v>1</v>
      </c>
      <c r="J324" t="str">
        <f t="shared" ca="1" si="109"/>
        <v>highschool</v>
      </c>
      <c r="K324">
        <f t="shared" ca="1" si="110"/>
        <v>2</v>
      </c>
      <c r="L324">
        <f t="shared" ca="1" si="111"/>
        <v>2</v>
      </c>
      <c r="M324">
        <f t="shared" ca="1" si="112"/>
        <v>787038</v>
      </c>
      <c r="N324">
        <f t="shared" ca="1" si="113"/>
        <v>10</v>
      </c>
      <c r="O324" t="str">
        <f t="shared" ca="1" si="114"/>
        <v>hyderabad</v>
      </c>
      <c r="P324">
        <f t="shared" ca="1" si="120"/>
        <v>3148152</v>
      </c>
      <c r="Q324">
        <f t="shared" ca="1" si="115"/>
        <v>3081794.1996650267</v>
      </c>
      <c r="R324">
        <f t="shared" ca="1" si="121"/>
        <v>267217.91320335178</v>
      </c>
      <c r="S324">
        <f t="shared" ca="1" si="116"/>
        <v>221698</v>
      </c>
      <c r="T324">
        <f t="shared" ca="1" si="122"/>
        <v>711566.64666996</v>
      </c>
      <c r="U324">
        <f t="shared" ca="1" si="123"/>
        <v>625280.02399608423</v>
      </c>
      <c r="V324">
        <f t="shared" ca="1" si="124"/>
        <v>4040649.9371994361</v>
      </c>
      <c r="W324">
        <f t="shared" ca="1" si="125"/>
        <v>3570710.1128683784</v>
      </c>
      <c r="X324">
        <f t="shared" ca="1" si="126"/>
        <v>469939.82433105772</v>
      </c>
      <c r="Y324" s="2"/>
      <c r="Z324" s="7">
        <f ca="1">IF(Table1[[#This Row],[gender]]="men",1,0)</f>
        <v>0</v>
      </c>
      <c r="AA324" s="2">
        <f ca="1">IF(Table1[[#This Row],[gender]]="women",1,0)</f>
        <v>1</v>
      </c>
      <c r="AB324" s="2"/>
      <c r="AC324" s="2"/>
      <c r="AD324" s="8"/>
      <c r="AF324" s="7">
        <f ca="1">IF(Table1[[#This Row],[felid of work]]= "teaching",1,0)</f>
        <v>0</v>
      </c>
      <c r="AG324" s="2">
        <f ca="1">IF(Table1[[#This Row],[felid of work]]="agriculture",1,0)</f>
        <v>0</v>
      </c>
      <c r="AH324" s="12">
        <f ca="1">IF(Table1[[#This Row],[felid of work]]="general work",1,0)</f>
        <v>0</v>
      </c>
      <c r="AI324" s="12">
        <f ca="1">IF(Table1[[#This Row],[felid of work]]="construction",1,0)</f>
        <v>1</v>
      </c>
      <c r="AJ324" s="2">
        <f ca="1">IF(Table1[[#This Row],[felid of work]]="health",1,0)</f>
        <v>0</v>
      </c>
      <c r="AK324" s="2"/>
      <c r="AL324" s="2"/>
      <c r="AM324" s="2"/>
      <c r="AN324" s="2"/>
      <c r="AO324" s="2">
        <f ca="1">IF(Table1[[#This Row],[felid of work]]="it",1,0)</f>
        <v>0</v>
      </c>
      <c r="AP324" s="2"/>
      <c r="AQ324" s="2"/>
      <c r="AR324" s="2"/>
      <c r="AS324" s="2"/>
      <c r="AT324" s="2"/>
      <c r="AU324" s="2"/>
      <c r="AV324" s="8"/>
      <c r="AW324" s="2"/>
      <c r="AX324" s="21">
        <f t="shared" ca="1" si="117"/>
        <v>133608.95660167589</v>
      </c>
      <c r="AY324" s="2"/>
      <c r="AZ324" s="7">
        <f ca="1">IF(Table1[[#This Row],[value of the debts]]&gt;$BA$6,1,0)</f>
        <v>1</v>
      </c>
      <c r="BA324" s="2"/>
      <c r="BB324" s="2"/>
      <c r="BC324" s="8"/>
      <c r="BD324" s="24">
        <f ca="1">Table1[[#This Row],[mortage left]]/Table1[[#This Row],[value of house]]</f>
        <v>0.97892166568355876</v>
      </c>
      <c r="BE324" s="2">
        <f t="shared" ca="1" si="118"/>
        <v>0</v>
      </c>
      <c r="BF324" s="2"/>
      <c r="BG324" s="2"/>
      <c r="BH324" s="7">
        <f ca="1">IF(Table1[[#This Row],[area]]="america",Table1[[#This Row],[income]],0)</f>
        <v>0</v>
      </c>
      <c r="BI324" s="2">
        <f ca="1">IF(Table1[[#This Row],[area]]="anathapur",Table1[[#This Row],[income]],0)</f>
        <v>0</v>
      </c>
      <c r="BJ324" s="2">
        <f ca="1">IF(Table1[[#This Row],[area]]="banglore",Table1[[#This Row],[income]],0)</f>
        <v>0</v>
      </c>
      <c r="BK324" s="2">
        <f ca="1">IF(Table1[[#This Row],[area]]="chennai",Table1[[#This Row],[income]],0)</f>
        <v>0</v>
      </c>
      <c r="BL324" s="2">
        <f ca="1">IF(Table1[[#This Row],[area]]="china",Table1[[#This Row],[income]],0)</f>
        <v>0</v>
      </c>
      <c r="BM324" s="2">
        <f ca="1">IF(Table1[[#This Row],[area]]="eluru",Table1[[#This Row],[income]],0)</f>
        <v>0</v>
      </c>
      <c r="BN324" s="2">
        <f ca="1">IF(Table1[[#This Row],[area]]="hanuman junction",Table1[[#This Row],[income]],0)</f>
        <v>0</v>
      </c>
      <c r="BO324" s="2">
        <f ca="1">IF(Table1[[#This Row],[area]]="hyderabad",Table1[[#This Row],[income]],0)</f>
        <v>787038</v>
      </c>
      <c r="BP324" s="2">
        <f ca="1">IF(Table1[[#This Row],[area]]="japan",Table1[[#This Row],[income]],0)</f>
        <v>0</v>
      </c>
      <c r="BQ324" s="2">
        <f ca="1">IF(Table1[[#This Row],[area]]="srikakulam",Table1[[#This Row],[income]],0)</f>
        <v>0</v>
      </c>
      <c r="BR324" s="2">
        <f ca="1">IF(Table1[[#This Row],[area]]="tirupathi",Table1[[#This Row],[income]],0)</f>
        <v>0</v>
      </c>
      <c r="BS324" s="2">
        <f ca="1">IF(Table1[[#This Row],[area]]="vijayawada",Table1[[#This Row],[income]],0)</f>
        <v>0</v>
      </c>
      <c r="BT324" s="8">
        <f ca="1">IF(Table1[[#This Row],[area]]="vizag",Table1[[#This Row],[income]],0)</f>
        <v>0</v>
      </c>
      <c r="BU324" s="2"/>
      <c r="BV324" s="7">
        <f ca="1">IF(Table1[[#This Row],[felid of work]]="teaching",Table1[[#This Row],[income]],0)</f>
        <v>0</v>
      </c>
      <c r="BW324" s="2">
        <f ca="1">IF(Table1[[#This Row],[felid of work]]="construction",Table1[[#This Row],[income]],0)</f>
        <v>787038</v>
      </c>
      <c r="BX324" s="2">
        <f ca="1">IF(Table1[[#This Row],[felid of work]]="general work",Table1[[#This Row],[income]],0)</f>
        <v>0</v>
      </c>
      <c r="BY324" s="2">
        <f ca="1">IF(Table1[[#This Row],[felid of work]]="health",Table1[[#This Row],[income]],0)</f>
        <v>0</v>
      </c>
      <c r="BZ324" s="2">
        <f ca="1">IF(Table1[[#This Row],[felid of work]]="agriculture",Table1[[#This Row],[income]],0)</f>
        <v>0</v>
      </c>
      <c r="CA324" s="8">
        <f ca="1">IF(Table1[[#This Row],[felid of work]]="it",Table1[[#This Row],[income]],0)</f>
        <v>0</v>
      </c>
      <c r="CB324" s="2"/>
      <c r="CC324" s="7">
        <f t="shared" ca="1" si="119"/>
        <v>1</v>
      </c>
      <c r="CD324" s="8"/>
      <c r="CE324" s="2"/>
      <c r="CF324" s="2">
        <f ca="1">IF(Table1[[#This Row],[net worth]]&gt;CG323,Table1[[#This Row],[age]],0)</f>
        <v>40</v>
      </c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</row>
    <row r="325" spans="4:98">
      <c r="D325">
        <f t="shared" ca="1" si="103"/>
        <v>1</v>
      </c>
      <c r="E325" t="str">
        <f t="shared" ca="1" si="104"/>
        <v>men</v>
      </c>
      <c r="F325">
        <f t="shared" ca="1" si="105"/>
        <v>42</v>
      </c>
      <c r="G325">
        <f t="shared" ca="1" si="106"/>
        <v>1</v>
      </c>
      <c r="H325" t="str">
        <f t="shared" ca="1" si="107"/>
        <v>health</v>
      </c>
      <c r="I325">
        <f t="shared" ca="1" si="108"/>
        <v>5</v>
      </c>
      <c r="J325" t="str">
        <f t="shared" ca="1" si="109"/>
        <v>other</v>
      </c>
      <c r="K325">
        <f t="shared" ca="1" si="110"/>
        <v>3</v>
      </c>
      <c r="L325">
        <f t="shared" ca="1" si="111"/>
        <v>1</v>
      </c>
      <c r="M325">
        <f t="shared" ca="1" si="112"/>
        <v>310837</v>
      </c>
      <c r="N325">
        <f t="shared" ca="1" si="113"/>
        <v>13</v>
      </c>
      <c r="O325" t="str">
        <f t="shared" ca="1" si="114"/>
        <v>china</v>
      </c>
      <c r="P325">
        <f t="shared" ca="1" si="120"/>
        <v>932511</v>
      </c>
      <c r="Q325">
        <f t="shared" ca="1" si="115"/>
        <v>455251.02794046514</v>
      </c>
      <c r="R325">
        <f t="shared" ca="1" si="121"/>
        <v>201266.82775530915</v>
      </c>
      <c r="S325">
        <f t="shared" ca="1" si="116"/>
        <v>79442</v>
      </c>
      <c r="T325">
        <f t="shared" ca="1" si="122"/>
        <v>538676.8603962441</v>
      </c>
      <c r="U325">
        <f t="shared" ca="1" si="123"/>
        <v>194489.2283243589</v>
      </c>
      <c r="V325">
        <f t="shared" ca="1" si="124"/>
        <v>1328267.056079668</v>
      </c>
      <c r="W325">
        <f t="shared" ca="1" si="125"/>
        <v>735959.85569577431</v>
      </c>
      <c r="X325">
        <f t="shared" ca="1" si="126"/>
        <v>592307.20038389368</v>
      </c>
      <c r="Y325" s="2"/>
      <c r="Z325" s="7">
        <f ca="1">IF(Table1[[#This Row],[gender]]="men",1,0)</f>
        <v>1</v>
      </c>
      <c r="AA325" s="2">
        <f ca="1">IF(Table1[[#This Row],[gender]]="women",1,0)</f>
        <v>0</v>
      </c>
      <c r="AB325" s="2"/>
      <c r="AC325" s="2"/>
      <c r="AD325" s="8"/>
      <c r="AF325" s="7">
        <f ca="1">IF(Table1[[#This Row],[felid of work]]= "teaching",1,0)</f>
        <v>0</v>
      </c>
      <c r="AG325" s="2">
        <f ca="1">IF(Table1[[#This Row],[felid of work]]="agriculture",1,0)</f>
        <v>0</v>
      </c>
      <c r="AH325" s="12">
        <f ca="1">IF(Table1[[#This Row],[felid of work]]="general work",1,0)</f>
        <v>0</v>
      </c>
      <c r="AI325" s="12">
        <f ca="1">IF(Table1[[#This Row],[felid of work]]="construction",1,0)</f>
        <v>0</v>
      </c>
      <c r="AJ325" s="2">
        <f ca="1">IF(Table1[[#This Row],[felid of work]]="health",1,0)</f>
        <v>1</v>
      </c>
      <c r="AK325" s="2"/>
      <c r="AL325" s="2"/>
      <c r="AM325" s="2"/>
      <c r="AN325" s="2"/>
      <c r="AO325" s="2">
        <f ca="1">IF(Table1[[#This Row],[felid of work]]="it",1,0)</f>
        <v>0</v>
      </c>
      <c r="AP325" s="2"/>
      <c r="AQ325" s="2"/>
      <c r="AR325" s="2"/>
      <c r="AS325" s="2"/>
      <c r="AT325" s="2"/>
      <c r="AU325" s="2"/>
      <c r="AV325" s="8"/>
      <c r="AW325" s="2"/>
      <c r="AX325" s="21">
        <f t="shared" ca="1" si="117"/>
        <v>201266.82775530915</v>
      </c>
      <c r="AY325" s="2"/>
      <c r="AZ325" s="7">
        <f ca="1">IF(Table1[[#This Row],[value of the debts]]&gt;$BA$6,1,0)</f>
        <v>1</v>
      </c>
      <c r="BA325" s="2"/>
      <c r="BB325" s="2"/>
      <c r="BC325" s="8"/>
      <c r="BD325" s="24">
        <f ca="1">Table1[[#This Row],[mortage left]]/Table1[[#This Row],[value of house]]</f>
        <v>0.48819909678327134</v>
      </c>
      <c r="BE325" s="2">
        <f t="shared" ca="1" si="118"/>
        <v>0</v>
      </c>
      <c r="BF325" s="2"/>
      <c r="BG325" s="2"/>
      <c r="BH325" s="7">
        <f ca="1">IF(Table1[[#This Row],[area]]="america",Table1[[#This Row],[income]],0)</f>
        <v>0</v>
      </c>
      <c r="BI325" s="2">
        <f ca="1">IF(Table1[[#This Row],[area]]="anathapur",Table1[[#This Row],[income]],0)</f>
        <v>0</v>
      </c>
      <c r="BJ325" s="2">
        <f ca="1">IF(Table1[[#This Row],[area]]="banglore",Table1[[#This Row],[income]],0)</f>
        <v>0</v>
      </c>
      <c r="BK325" s="2">
        <f ca="1">IF(Table1[[#This Row],[area]]="chennai",Table1[[#This Row],[income]],0)</f>
        <v>0</v>
      </c>
      <c r="BL325" s="2">
        <f ca="1">IF(Table1[[#This Row],[area]]="china",Table1[[#This Row],[income]],0)</f>
        <v>310837</v>
      </c>
      <c r="BM325" s="2">
        <f ca="1">IF(Table1[[#This Row],[area]]="eluru",Table1[[#This Row],[income]],0)</f>
        <v>0</v>
      </c>
      <c r="BN325" s="2">
        <f ca="1">IF(Table1[[#This Row],[area]]="hanuman junction",Table1[[#This Row],[income]],0)</f>
        <v>0</v>
      </c>
      <c r="BO325" s="2">
        <f ca="1">IF(Table1[[#This Row],[area]]="hyderabad",Table1[[#This Row],[income]],0)</f>
        <v>0</v>
      </c>
      <c r="BP325" s="2">
        <f ca="1">IF(Table1[[#This Row],[area]]="japan",Table1[[#This Row],[income]],0)</f>
        <v>0</v>
      </c>
      <c r="BQ325" s="2">
        <f ca="1">IF(Table1[[#This Row],[area]]="srikakulam",Table1[[#This Row],[income]],0)</f>
        <v>0</v>
      </c>
      <c r="BR325" s="2">
        <f ca="1">IF(Table1[[#This Row],[area]]="tirupathi",Table1[[#This Row],[income]],0)</f>
        <v>0</v>
      </c>
      <c r="BS325" s="2">
        <f ca="1">IF(Table1[[#This Row],[area]]="vijayawada",Table1[[#This Row],[income]],0)</f>
        <v>0</v>
      </c>
      <c r="BT325" s="8">
        <f ca="1">IF(Table1[[#This Row],[area]]="vizag",Table1[[#This Row],[income]],0)</f>
        <v>0</v>
      </c>
      <c r="BU325" s="2"/>
      <c r="BV325" s="7">
        <f ca="1">IF(Table1[[#This Row],[felid of work]]="teaching",Table1[[#This Row],[income]],0)</f>
        <v>0</v>
      </c>
      <c r="BW325" s="2">
        <f ca="1">IF(Table1[[#This Row],[felid of work]]="construction",Table1[[#This Row],[income]],0)</f>
        <v>0</v>
      </c>
      <c r="BX325" s="2">
        <f ca="1">IF(Table1[[#This Row],[felid of work]]="general work",Table1[[#This Row],[income]],0)</f>
        <v>0</v>
      </c>
      <c r="BY325" s="2">
        <f ca="1">IF(Table1[[#This Row],[felid of work]]="health",Table1[[#This Row],[income]],0)</f>
        <v>310837</v>
      </c>
      <c r="BZ325" s="2">
        <f ca="1">IF(Table1[[#This Row],[felid of work]]="agriculture",Table1[[#This Row],[income]],0)</f>
        <v>0</v>
      </c>
      <c r="CA325" s="8">
        <f ca="1">IF(Table1[[#This Row],[felid of work]]="it",Table1[[#This Row],[income]],0)</f>
        <v>0</v>
      </c>
      <c r="CB325" s="2"/>
      <c r="CC325" s="7">
        <f t="shared" ca="1" si="119"/>
        <v>1</v>
      </c>
      <c r="CD325" s="8"/>
      <c r="CE325" s="2"/>
      <c r="CF325" s="2">
        <f ca="1">IF(Table1[[#This Row],[net worth]]&gt;CG324,Table1[[#This Row],[age]],0)</f>
        <v>42</v>
      </c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</row>
    <row r="326" spans="4:98">
      <c r="D326">
        <f t="shared" ca="1" si="103"/>
        <v>1</v>
      </c>
      <c r="E326" t="str">
        <f t="shared" ca="1" si="104"/>
        <v>men</v>
      </c>
      <c r="F326">
        <f t="shared" ca="1" si="105"/>
        <v>29</v>
      </c>
      <c r="G326">
        <f t="shared" ca="1" si="106"/>
        <v>1</v>
      </c>
      <c r="H326" t="str">
        <f t="shared" ca="1" si="107"/>
        <v>health</v>
      </c>
      <c r="I326">
        <f t="shared" ca="1" si="108"/>
        <v>5</v>
      </c>
      <c r="J326" t="str">
        <f t="shared" ca="1" si="109"/>
        <v>other</v>
      </c>
      <c r="K326">
        <f t="shared" ca="1" si="110"/>
        <v>1</v>
      </c>
      <c r="L326">
        <f t="shared" ca="1" si="111"/>
        <v>2</v>
      </c>
      <c r="M326">
        <f t="shared" ca="1" si="112"/>
        <v>325291</v>
      </c>
      <c r="N326">
        <f t="shared" ca="1" si="113"/>
        <v>8</v>
      </c>
      <c r="O326" t="str">
        <f t="shared" ca="1" si="114"/>
        <v>banglore</v>
      </c>
      <c r="P326">
        <f t="shared" ca="1" si="120"/>
        <v>975873</v>
      </c>
      <c r="Q326">
        <f t="shared" ca="1" si="115"/>
        <v>672998.03474297596</v>
      </c>
      <c r="R326">
        <f t="shared" ca="1" si="121"/>
        <v>603922.04561867844</v>
      </c>
      <c r="S326">
        <f t="shared" ca="1" si="116"/>
        <v>203218</v>
      </c>
      <c r="T326">
        <f t="shared" ca="1" si="122"/>
        <v>175702.05165263734</v>
      </c>
      <c r="U326">
        <f t="shared" ca="1" si="123"/>
        <v>386132.22721941565</v>
      </c>
      <c r="V326">
        <f t="shared" ca="1" si="124"/>
        <v>1965927.272838094</v>
      </c>
      <c r="W326">
        <f t="shared" ca="1" si="125"/>
        <v>1480138.0803616545</v>
      </c>
      <c r="X326">
        <f t="shared" ca="1" si="126"/>
        <v>485789.19247643952</v>
      </c>
      <c r="Y326" s="2"/>
      <c r="Z326" s="7">
        <f ca="1">IF(Table1[[#This Row],[gender]]="men",1,0)</f>
        <v>1</v>
      </c>
      <c r="AA326" s="2">
        <f ca="1">IF(Table1[[#This Row],[gender]]="women",1,0)</f>
        <v>0</v>
      </c>
      <c r="AB326" s="2"/>
      <c r="AC326" s="2"/>
      <c r="AD326" s="8"/>
      <c r="AF326" s="7">
        <f ca="1">IF(Table1[[#This Row],[felid of work]]= "teaching",1,0)</f>
        <v>0</v>
      </c>
      <c r="AG326" s="2">
        <f ca="1">IF(Table1[[#This Row],[felid of work]]="agriculture",1,0)</f>
        <v>0</v>
      </c>
      <c r="AH326" s="12">
        <f ca="1">IF(Table1[[#This Row],[felid of work]]="general work",1,0)</f>
        <v>0</v>
      </c>
      <c r="AI326" s="12">
        <f ca="1">IF(Table1[[#This Row],[felid of work]]="construction",1,0)</f>
        <v>0</v>
      </c>
      <c r="AJ326" s="2">
        <f ca="1">IF(Table1[[#This Row],[felid of work]]="health",1,0)</f>
        <v>1</v>
      </c>
      <c r="AK326" s="2"/>
      <c r="AL326" s="2"/>
      <c r="AM326" s="2"/>
      <c r="AN326" s="2"/>
      <c r="AO326" s="2">
        <f ca="1">IF(Table1[[#This Row],[felid of work]]="it",1,0)</f>
        <v>0</v>
      </c>
      <c r="AP326" s="2"/>
      <c r="AQ326" s="2"/>
      <c r="AR326" s="2"/>
      <c r="AS326" s="2"/>
      <c r="AT326" s="2"/>
      <c r="AU326" s="2"/>
      <c r="AV326" s="8"/>
      <c r="AW326" s="2"/>
      <c r="AX326" s="21">
        <f t="shared" ca="1" si="117"/>
        <v>301961.02280933922</v>
      </c>
      <c r="AY326" s="2"/>
      <c r="AZ326" s="7">
        <f ca="1">IF(Table1[[#This Row],[value of the debts]]&gt;$BA$6,1,0)</f>
        <v>1</v>
      </c>
      <c r="BA326" s="2"/>
      <c r="BB326" s="2"/>
      <c r="BC326" s="8"/>
      <c r="BD326" s="24">
        <f ca="1">Table1[[#This Row],[mortage left]]/Table1[[#This Row],[value of house]]</f>
        <v>0.68963690433383851</v>
      </c>
      <c r="BE326" s="2">
        <f t="shared" ca="1" si="118"/>
        <v>0</v>
      </c>
      <c r="BF326" s="2"/>
      <c r="BG326" s="2"/>
      <c r="BH326" s="7">
        <f ca="1">IF(Table1[[#This Row],[area]]="america",Table1[[#This Row],[income]],0)</f>
        <v>0</v>
      </c>
      <c r="BI326" s="2">
        <f ca="1">IF(Table1[[#This Row],[area]]="anathapur",Table1[[#This Row],[income]],0)</f>
        <v>0</v>
      </c>
      <c r="BJ326" s="2">
        <f ca="1">IF(Table1[[#This Row],[area]]="banglore",Table1[[#This Row],[income]],0)</f>
        <v>325291</v>
      </c>
      <c r="BK326" s="2">
        <f ca="1">IF(Table1[[#This Row],[area]]="chennai",Table1[[#This Row],[income]],0)</f>
        <v>0</v>
      </c>
      <c r="BL326" s="2">
        <f ca="1">IF(Table1[[#This Row],[area]]="china",Table1[[#This Row],[income]],0)</f>
        <v>0</v>
      </c>
      <c r="BM326" s="2">
        <f ca="1">IF(Table1[[#This Row],[area]]="eluru",Table1[[#This Row],[income]],0)</f>
        <v>0</v>
      </c>
      <c r="BN326" s="2">
        <f ca="1">IF(Table1[[#This Row],[area]]="hanuman junction",Table1[[#This Row],[income]],0)</f>
        <v>0</v>
      </c>
      <c r="BO326" s="2">
        <f ca="1">IF(Table1[[#This Row],[area]]="hyderabad",Table1[[#This Row],[income]],0)</f>
        <v>0</v>
      </c>
      <c r="BP326" s="2">
        <f ca="1">IF(Table1[[#This Row],[area]]="japan",Table1[[#This Row],[income]],0)</f>
        <v>0</v>
      </c>
      <c r="BQ326" s="2">
        <f ca="1">IF(Table1[[#This Row],[area]]="srikakulam",Table1[[#This Row],[income]],0)</f>
        <v>0</v>
      </c>
      <c r="BR326" s="2">
        <f ca="1">IF(Table1[[#This Row],[area]]="tirupathi",Table1[[#This Row],[income]],0)</f>
        <v>0</v>
      </c>
      <c r="BS326" s="2">
        <f ca="1">IF(Table1[[#This Row],[area]]="vijayawada",Table1[[#This Row],[income]],0)</f>
        <v>0</v>
      </c>
      <c r="BT326" s="8">
        <f ca="1">IF(Table1[[#This Row],[area]]="vizag",Table1[[#This Row],[income]],0)</f>
        <v>0</v>
      </c>
      <c r="BU326" s="2"/>
      <c r="BV326" s="7">
        <f ca="1">IF(Table1[[#This Row],[felid of work]]="teaching",Table1[[#This Row],[income]],0)</f>
        <v>0</v>
      </c>
      <c r="BW326" s="2">
        <f ca="1">IF(Table1[[#This Row],[felid of work]]="construction",Table1[[#This Row],[income]],0)</f>
        <v>0</v>
      </c>
      <c r="BX326" s="2">
        <f ca="1">IF(Table1[[#This Row],[felid of work]]="general work",Table1[[#This Row],[income]],0)</f>
        <v>0</v>
      </c>
      <c r="BY326" s="2">
        <f ca="1">IF(Table1[[#This Row],[felid of work]]="health",Table1[[#This Row],[income]],0)</f>
        <v>325291</v>
      </c>
      <c r="BZ326" s="2">
        <f ca="1">IF(Table1[[#This Row],[felid of work]]="agriculture",Table1[[#This Row],[income]],0)</f>
        <v>0</v>
      </c>
      <c r="CA326" s="8">
        <f ca="1">IF(Table1[[#This Row],[felid of work]]="it",Table1[[#This Row],[income]],0)</f>
        <v>0</v>
      </c>
      <c r="CB326" s="2"/>
      <c r="CC326" s="7">
        <f t="shared" ca="1" si="119"/>
        <v>1</v>
      </c>
      <c r="CD326" s="8"/>
      <c r="CE326" s="2"/>
      <c r="CF326" s="2">
        <f ca="1">IF(Table1[[#This Row],[net worth]]&gt;CG325,Table1[[#This Row],[age]],0)</f>
        <v>29</v>
      </c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</row>
    <row r="327" spans="4:98">
      <c r="D327">
        <f t="shared" ca="1" si="103"/>
        <v>2</v>
      </c>
      <c r="E327" t="str">
        <f t="shared" ca="1" si="104"/>
        <v>women</v>
      </c>
      <c r="F327">
        <f t="shared" ca="1" si="105"/>
        <v>28</v>
      </c>
      <c r="G327">
        <f t="shared" ca="1" si="106"/>
        <v>6</v>
      </c>
      <c r="H327" t="str">
        <f t="shared" ca="1" si="107"/>
        <v>agriculture</v>
      </c>
      <c r="I327">
        <f t="shared" ca="1" si="108"/>
        <v>6</v>
      </c>
      <c r="J327" t="str">
        <f t="shared" ca="1" si="109"/>
        <v>other</v>
      </c>
      <c r="K327">
        <f t="shared" ca="1" si="110"/>
        <v>1</v>
      </c>
      <c r="L327">
        <f t="shared" ca="1" si="111"/>
        <v>2</v>
      </c>
      <c r="M327">
        <f t="shared" ca="1" si="112"/>
        <v>386753</v>
      </c>
      <c r="N327">
        <f t="shared" ca="1" si="113"/>
        <v>14</v>
      </c>
      <c r="O327" t="str">
        <f t="shared" ca="1" si="114"/>
        <v>china</v>
      </c>
      <c r="P327">
        <f t="shared" ca="1" si="120"/>
        <v>1160259</v>
      </c>
      <c r="Q327">
        <f t="shared" ca="1" si="115"/>
        <v>199888.77196005374</v>
      </c>
      <c r="R327">
        <f t="shared" ca="1" si="121"/>
        <v>103447.46003137341</v>
      </c>
      <c r="S327">
        <f t="shared" ca="1" si="116"/>
        <v>76584</v>
      </c>
      <c r="T327">
        <f t="shared" ca="1" si="122"/>
        <v>205036.79858717695</v>
      </c>
      <c r="U327">
        <f t="shared" ca="1" si="123"/>
        <v>38982.699789038874</v>
      </c>
      <c r="V327">
        <f t="shared" ca="1" si="124"/>
        <v>1302689.1598204123</v>
      </c>
      <c r="W327">
        <f t="shared" ca="1" si="125"/>
        <v>379920.23199142714</v>
      </c>
      <c r="X327">
        <f t="shared" ca="1" si="126"/>
        <v>922768.92782898515</v>
      </c>
      <c r="Y327" s="2"/>
      <c r="Z327" s="7">
        <f ca="1">IF(Table1[[#This Row],[gender]]="men",1,0)</f>
        <v>0</v>
      </c>
      <c r="AA327" s="2">
        <f ca="1">IF(Table1[[#This Row],[gender]]="women",1,0)</f>
        <v>1</v>
      </c>
      <c r="AB327" s="2"/>
      <c r="AC327" s="2"/>
      <c r="AD327" s="8"/>
      <c r="AF327" s="7">
        <f ca="1">IF(Table1[[#This Row],[felid of work]]= "teaching",1,0)</f>
        <v>0</v>
      </c>
      <c r="AG327" s="2">
        <f ca="1">IF(Table1[[#This Row],[felid of work]]="agriculture",1,0)</f>
        <v>1</v>
      </c>
      <c r="AH327" s="12">
        <f ca="1">IF(Table1[[#This Row],[felid of work]]="general work",1,0)</f>
        <v>0</v>
      </c>
      <c r="AI327" s="12">
        <f ca="1">IF(Table1[[#This Row],[felid of work]]="construction",1,0)</f>
        <v>0</v>
      </c>
      <c r="AJ327" s="2">
        <f ca="1">IF(Table1[[#This Row],[felid of work]]="health",1,0)</f>
        <v>0</v>
      </c>
      <c r="AK327" s="2"/>
      <c r="AL327" s="2"/>
      <c r="AM327" s="2"/>
      <c r="AN327" s="2"/>
      <c r="AO327" s="2">
        <f ca="1">IF(Table1[[#This Row],[felid of work]]="it",1,0)</f>
        <v>0</v>
      </c>
      <c r="AP327" s="2"/>
      <c r="AQ327" s="2"/>
      <c r="AR327" s="2"/>
      <c r="AS327" s="2"/>
      <c r="AT327" s="2"/>
      <c r="AU327" s="2"/>
      <c r="AV327" s="8"/>
      <c r="AW327" s="2"/>
      <c r="AX327" s="21">
        <f t="shared" ca="1" si="117"/>
        <v>51723.730015686706</v>
      </c>
      <c r="AY327" s="2"/>
      <c r="AZ327" s="7">
        <f ca="1">IF(Table1[[#This Row],[value of the debts]]&gt;$BA$6,1,0)</f>
        <v>1</v>
      </c>
      <c r="BA327" s="2"/>
      <c r="BB327" s="2"/>
      <c r="BC327" s="8"/>
      <c r="BD327" s="24">
        <f ca="1">Table1[[#This Row],[mortage left]]/Table1[[#This Row],[value of house]]</f>
        <v>0.17227944102140447</v>
      </c>
      <c r="BE327" s="2">
        <f t="shared" ca="1" si="118"/>
        <v>1</v>
      </c>
      <c r="BF327" s="2"/>
      <c r="BG327" s="2"/>
      <c r="BH327" s="7">
        <f ca="1">IF(Table1[[#This Row],[area]]="america",Table1[[#This Row],[income]],0)</f>
        <v>0</v>
      </c>
      <c r="BI327" s="2">
        <f ca="1">IF(Table1[[#This Row],[area]]="anathapur",Table1[[#This Row],[income]],0)</f>
        <v>0</v>
      </c>
      <c r="BJ327" s="2">
        <f ca="1">IF(Table1[[#This Row],[area]]="banglore",Table1[[#This Row],[income]],0)</f>
        <v>0</v>
      </c>
      <c r="BK327" s="2">
        <f ca="1">IF(Table1[[#This Row],[area]]="chennai",Table1[[#This Row],[income]],0)</f>
        <v>0</v>
      </c>
      <c r="BL327" s="2">
        <f ca="1">IF(Table1[[#This Row],[area]]="china",Table1[[#This Row],[income]],0)</f>
        <v>386753</v>
      </c>
      <c r="BM327" s="2">
        <f ca="1">IF(Table1[[#This Row],[area]]="eluru",Table1[[#This Row],[income]],0)</f>
        <v>0</v>
      </c>
      <c r="BN327" s="2">
        <f ca="1">IF(Table1[[#This Row],[area]]="hanuman junction",Table1[[#This Row],[income]],0)</f>
        <v>0</v>
      </c>
      <c r="BO327" s="2">
        <f ca="1">IF(Table1[[#This Row],[area]]="hyderabad",Table1[[#This Row],[income]],0)</f>
        <v>0</v>
      </c>
      <c r="BP327" s="2">
        <f ca="1">IF(Table1[[#This Row],[area]]="japan",Table1[[#This Row],[income]],0)</f>
        <v>0</v>
      </c>
      <c r="BQ327" s="2">
        <f ca="1">IF(Table1[[#This Row],[area]]="srikakulam",Table1[[#This Row],[income]],0)</f>
        <v>0</v>
      </c>
      <c r="BR327" s="2">
        <f ca="1">IF(Table1[[#This Row],[area]]="tirupathi",Table1[[#This Row],[income]],0)</f>
        <v>0</v>
      </c>
      <c r="BS327" s="2">
        <f ca="1">IF(Table1[[#This Row],[area]]="vijayawada",Table1[[#This Row],[income]],0)</f>
        <v>0</v>
      </c>
      <c r="BT327" s="8">
        <f ca="1">IF(Table1[[#This Row],[area]]="vizag",Table1[[#This Row],[income]],0)</f>
        <v>0</v>
      </c>
      <c r="BU327" s="2"/>
      <c r="BV327" s="7">
        <f ca="1">IF(Table1[[#This Row],[felid of work]]="teaching",Table1[[#This Row],[income]],0)</f>
        <v>0</v>
      </c>
      <c r="BW327" s="2">
        <f ca="1">IF(Table1[[#This Row],[felid of work]]="construction",Table1[[#This Row],[income]],0)</f>
        <v>0</v>
      </c>
      <c r="BX327" s="2">
        <f ca="1">IF(Table1[[#This Row],[felid of work]]="general work",Table1[[#This Row],[income]],0)</f>
        <v>0</v>
      </c>
      <c r="BY327" s="2">
        <f ca="1">IF(Table1[[#This Row],[felid of work]]="health",Table1[[#This Row],[income]],0)</f>
        <v>0</v>
      </c>
      <c r="BZ327" s="2">
        <f ca="1">IF(Table1[[#This Row],[felid of work]]="agriculture",Table1[[#This Row],[income]],0)</f>
        <v>386753</v>
      </c>
      <c r="CA327" s="8">
        <f ca="1">IF(Table1[[#This Row],[felid of work]]="it",Table1[[#This Row],[income]],0)</f>
        <v>0</v>
      </c>
      <c r="CB327" s="2"/>
      <c r="CC327" s="7">
        <f t="shared" ca="1" si="119"/>
        <v>0</v>
      </c>
      <c r="CD327" s="8"/>
      <c r="CE327" s="2"/>
      <c r="CF327" s="2">
        <f ca="1">IF(Table1[[#This Row],[net worth]]&gt;CG326,Table1[[#This Row],[age]],0)</f>
        <v>28</v>
      </c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</row>
    <row r="328" spans="4:98">
      <c r="D328">
        <f t="shared" ref="D328:D391" ca="1" si="127">RANDBETWEEN(1,2)</f>
        <v>1</v>
      </c>
      <c r="E328" t="str">
        <f t="shared" ref="E328:E391" ca="1" si="128">IF(D328=1,"men","women")</f>
        <v>men</v>
      </c>
      <c r="F328">
        <f t="shared" ref="F328:F391" ca="1" si="129">RANDBETWEEN(25,45)</f>
        <v>45</v>
      </c>
      <c r="G328">
        <f t="shared" ref="G328:G391" ca="1" si="130">RANDBETWEEN(1,6)</f>
        <v>2</v>
      </c>
      <c r="H328" t="str">
        <f t="shared" ref="H328:H391" ca="1" si="131">VLOOKUP(G328,$AK$7:$AL$12,2)</f>
        <v>construction</v>
      </c>
      <c r="I328">
        <f t="shared" ref="I328:I391" ca="1" si="132">RANDBETWEEN(1,6)</f>
        <v>1</v>
      </c>
      <c r="J328" t="str">
        <f t="shared" ref="J328:J391" ca="1" si="133">VLOOKUP(I328,$AM$6:$AN$10,2)</f>
        <v>highschool</v>
      </c>
      <c r="K328">
        <f t="shared" ref="K328:K391" ca="1" si="134">RANDBETWEEN(1,4)</f>
        <v>4</v>
      </c>
      <c r="L328">
        <f t="shared" ref="L328:L391" ca="1" si="135">RANDBETWEEN(1,2)</f>
        <v>1</v>
      </c>
      <c r="M328">
        <f t="shared" ref="M328:M391" ca="1" si="136">RANDBETWEEN(250000,978000)</f>
        <v>465857</v>
      </c>
      <c r="N328">
        <f t="shared" ref="N328:N391" ca="1" si="137">RANDBETWEEN(1,14)</f>
        <v>14</v>
      </c>
      <c r="O328" t="str">
        <f t="shared" ref="O328:O391" ca="1" si="138">VLOOKUP(N328,$AL$16:$AM$28,2)</f>
        <v>china</v>
      </c>
      <c r="P328">
        <f t="shared" ca="1" si="120"/>
        <v>2795142</v>
      </c>
      <c r="Q328">
        <f t="shared" ref="Q328:Q391" ca="1" si="139">RAND()*P328</f>
        <v>111555.31051803411</v>
      </c>
      <c r="R328">
        <f t="shared" ca="1" si="121"/>
        <v>26165.534720654316</v>
      </c>
      <c r="S328">
        <f t="shared" ref="S328:S391" ca="1" si="140">RANDBETWEEN(0,R328)</f>
        <v>469</v>
      </c>
      <c r="T328">
        <f t="shared" ca="1" si="122"/>
        <v>330968.52204912918</v>
      </c>
      <c r="U328">
        <f t="shared" ca="1" si="123"/>
        <v>170469.02035927511</v>
      </c>
      <c r="V328">
        <f t="shared" ca="1" si="124"/>
        <v>2991776.5550799291</v>
      </c>
      <c r="W328">
        <f t="shared" ca="1" si="125"/>
        <v>138189.84523868843</v>
      </c>
      <c r="X328">
        <f t="shared" ca="1" si="126"/>
        <v>2853586.7098412407</v>
      </c>
      <c r="Y328" s="2"/>
      <c r="Z328" s="7">
        <f ca="1">IF(Table1[[#This Row],[gender]]="men",1,0)</f>
        <v>1</v>
      </c>
      <c r="AA328" s="2">
        <f ca="1">IF(Table1[[#This Row],[gender]]="women",1,0)</f>
        <v>0</v>
      </c>
      <c r="AB328" s="2"/>
      <c r="AC328" s="2"/>
      <c r="AD328" s="8"/>
      <c r="AF328" s="7">
        <f ca="1">IF(Table1[[#This Row],[felid of work]]= "teaching",1,0)</f>
        <v>0</v>
      </c>
      <c r="AG328" s="2">
        <f ca="1">IF(Table1[[#This Row],[felid of work]]="agriculture",1,0)</f>
        <v>0</v>
      </c>
      <c r="AH328" s="12">
        <f ca="1">IF(Table1[[#This Row],[felid of work]]="general work",1,0)</f>
        <v>0</v>
      </c>
      <c r="AI328" s="12">
        <f ca="1">IF(Table1[[#This Row],[felid of work]]="construction",1,0)</f>
        <v>1</v>
      </c>
      <c r="AJ328" s="2">
        <f ca="1">IF(Table1[[#This Row],[felid of work]]="health",1,0)</f>
        <v>0</v>
      </c>
      <c r="AK328" s="2"/>
      <c r="AL328" s="2"/>
      <c r="AM328" s="2"/>
      <c r="AN328" s="2"/>
      <c r="AO328" s="2">
        <f ca="1">IF(Table1[[#This Row],[felid of work]]="it",1,0)</f>
        <v>0</v>
      </c>
      <c r="AP328" s="2"/>
      <c r="AQ328" s="2"/>
      <c r="AR328" s="2"/>
      <c r="AS328" s="2"/>
      <c r="AT328" s="2"/>
      <c r="AU328" s="2"/>
      <c r="AV328" s="8"/>
      <c r="AW328" s="2"/>
      <c r="AX328" s="21">
        <f t="shared" ref="AX328:AX391" ca="1" si="141">R328/L328</f>
        <v>26165.534720654316</v>
      </c>
      <c r="AY328" s="2"/>
      <c r="AZ328" s="7">
        <f ca="1">IF(Table1[[#This Row],[value of the debts]]&gt;$BA$6,1,0)</f>
        <v>1</v>
      </c>
      <c r="BA328" s="2"/>
      <c r="BB328" s="2"/>
      <c r="BC328" s="8"/>
      <c r="BD328" s="24">
        <f ca="1">Table1[[#This Row],[mortage left]]/Table1[[#This Row],[value of house]]</f>
        <v>3.991042691857305E-2</v>
      </c>
      <c r="BE328" s="2">
        <f t="shared" ref="BE328:BE391" ca="1" si="142">IF(BD328&lt;$BF$6,1,0)</f>
        <v>1</v>
      </c>
      <c r="BF328" s="2"/>
      <c r="BG328" s="2"/>
      <c r="BH328" s="7">
        <f ca="1">IF(Table1[[#This Row],[area]]="america",Table1[[#This Row],[income]],0)</f>
        <v>0</v>
      </c>
      <c r="BI328" s="2">
        <f ca="1">IF(Table1[[#This Row],[area]]="anathapur",Table1[[#This Row],[income]],0)</f>
        <v>0</v>
      </c>
      <c r="BJ328" s="2">
        <f ca="1">IF(Table1[[#This Row],[area]]="banglore",Table1[[#This Row],[income]],0)</f>
        <v>0</v>
      </c>
      <c r="BK328" s="2">
        <f ca="1">IF(Table1[[#This Row],[area]]="chennai",Table1[[#This Row],[income]],0)</f>
        <v>0</v>
      </c>
      <c r="BL328" s="2">
        <f ca="1">IF(Table1[[#This Row],[area]]="china",Table1[[#This Row],[income]],0)</f>
        <v>465857</v>
      </c>
      <c r="BM328" s="2">
        <f ca="1">IF(Table1[[#This Row],[area]]="eluru",Table1[[#This Row],[income]],0)</f>
        <v>0</v>
      </c>
      <c r="BN328" s="2">
        <f ca="1">IF(Table1[[#This Row],[area]]="hanuman junction",Table1[[#This Row],[income]],0)</f>
        <v>0</v>
      </c>
      <c r="BO328" s="2">
        <f ca="1">IF(Table1[[#This Row],[area]]="hyderabad",Table1[[#This Row],[income]],0)</f>
        <v>0</v>
      </c>
      <c r="BP328" s="2">
        <f ca="1">IF(Table1[[#This Row],[area]]="japan",Table1[[#This Row],[income]],0)</f>
        <v>0</v>
      </c>
      <c r="BQ328" s="2">
        <f ca="1">IF(Table1[[#This Row],[area]]="srikakulam",Table1[[#This Row],[income]],0)</f>
        <v>0</v>
      </c>
      <c r="BR328" s="2">
        <f ca="1">IF(Table1[[#This Row],[area]]="tirupathi",Table1[[#This Row],[income]],0)</f>
        <v>0</v>
      </c>
      <c r="BS328" s="2">
        <f ca="1">IF(Table1[[#This Row],[area]]="vijayawada",Table1[[#This Row],[income]],0)</f>
        <v>0</v>
      </c>
      <c r="BT328" s="8">
        <f ca="1">IF(Table1[[#This Row],[area]]="vizag",Table1[[#This Row],[income]],0)</f>
        <v>0</v>
      </c>
      <c r="BU328" s="2"/>
      <c r="BV328" s="7">
        <f ca="1">IF(Table1[[#This Row],[felid of work]]="teaching",Table1[[#This Row],[income]],0)</f>
        <v>0</v>
      </c>
      <c r="BW328" s="2">
        <f ca="1">IF(Table1[[#This Row],[felid of work]]="construction",Table1[[#This Row],[income]],0)</f>
        <v>465857</v>
      </c>
      <c r="BX328" s="2">
        <f ca="1">IF(Table1[[#This Row],[felid of work]]="general work",Table1[[#This Row],[income]],0)</f>
        <v>0</v>
      </c>
      <c r="BY328" s="2">
        <f ca="1">IF(Table1[[#This Row],[felid of work]]="health",Table1[[#This Row],[income]],0)</f>
        <v>0</v>
      </c>
      <c r="BZ328" s="2">
        <f ca="1">IF(Table1[[#This Row],[felid of work]]="agriculture",Table1[[#This Row],[income]],0)</f>
        <v>0</v>
      </c>
      <c r="CA328" s="8">
        <f ca="1">IF(Table1[[#This Row],[felid of work]]="it",Table1[[#This Row],[income]],0)</f>
        <v>0</v>
      </c>
      <c r="CB328" s="2"/>
      <c r="CC328" s="7">
        <f t="shared" ref="CC328:CC391" ca="1" si="143">IF(W328&gt;M328,1,0)</f>
        <v>0</v>
      </c>
      <c r="CD328" s="8"/>
      <c r="CE328" s="2"/>
      <c r="CF328" s="2">
        <f ca="1">IF(Table1[[#This Row],[net worth]]&gt;CG327,Table1[[#This Row],[age]],0)</f>
        <v>45</v>
      </c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</row>
    <row r="329" spans="4:98">
      <c r="D329">
        <f t="shared" ca="1" si="127"/>
        <v>1</v>
      </c>
      <c r="E329" t="str">
        <f t="shared" ca="1" si="128"/>
        <v>men</v>
      </c>
      <c r="F329">
        <f t="shared" ca="1" si="129"/>
        <v>45</v>
      </c>
      <c r="G329">
        <f t="shared" ca="1" si="130"/>
        <v>1</v>
      </c>
      <c r="H329" t="str">
        <f t="shared" ca="1" si="131"/>
        <v>health</v>
      </c>
      <c r="I329">
        <f t="shared" ca="1" si="132"/>
        <v>6</v>
      </c>
      <c r="J329" t="str">
        <f t="shared" ca="1" si="133"/>
        <v>other</v>
      </c>
      <c r="K329">
        <f t="shared" ca="1" si="134"/>
        <v>1</v>
      </c>
      <c r="L329">
        <f t="shared" ca="1" si="135"/>
        <v>1</v>
      </c>
      <c r="M329">
        <f t="shared" ca="1" si="136"/>
        <v>293969</v>
      </c>
      <c r="N329">
        <f t="shared" ca="1" si="137"/>
        <v>3</v>
      </c>
      <c r="O329" t="str">
        <f t="shared" ca="1" si="138"/>
        <v>hanuman junction</v>
      </c>
      <c r="P329">
        <f t="shared" ca="1" si="120"/>
        <v>1763814</v>
      </c>
      <c r="Q329">
        <f t="shared" ca="1" si="139"/>
        <v>1244691.3301940991</v>
      </c>
      <c r="R329">
        <f t="shared" ca="1" si="121"/>
        <v>105217.68421165712</v>
      </c>
      <c r="S329">
        <f t="shared" ca="1" si="140"/>
        <v>86189</v>
      </c>
      <c r="T329">
        <f t="shared" ca="1" si="122"/>
        <v>16311.952313846199</v>
      </c>
      <c r="U329">
        <f t="shared" ca="1" si="123"/>
        <v>324072.69479805767</v>
      </c>
      <c r="V329">
        <f t="shared" ca="1" si="124"/>
        <v>2193104.3790097148</v>
      </c>
      <c r="W329">
        <f t="shared" ca="1" si="125"/>
        <v>1436098.0144057563</v>
      </c>
      <c r="X329">
        <f t="shared" ca="1" si="126"/>
        <v>757006.36460395856</v>
      </c>
      <c r="Y329" s="2"/>
      <c r="Z329" s="7">
        <f ca="1">IF(Table1[[#This Row],[gender]]="men",1,0)</f>
        <v>1</v>
      </c>
      <c r="AA329" s="2">
        <f ca="1">IF(Table1[[#This Row],[gender]]="women",1,0)</f>
        <v>0</v>
      </c>
      <c r="AB329" s="2"/>
      <c r="AC329" s="2"/>
      <c r="AD329" s="8"/>
      <c r="AF329" s="7">
        <f ca="1">IF(Table1[[#This Row],[felid of work]]= "teaching",1,0)</f>
        <v>0</v>
      </c>
      <c r="AG329" s="2">
        <f ca="1">IF(Table1[[#This Row],[felid of work]]="agriculture",1,0)</f>
        <v>0</v>
      </c>
      <c r="AH329" s="12">
        <f ca="1">IF(Table1[[#This Row],[felid of work]]="general work",1,0)</f>
        <v>0</v>
      </c>
      <c r="AI329" s="12">
        <f ca="1">IF(Table1[[#This Row],[felid of work]]="construction",1,0)</f>
        <v>0</v>
      </c>
      <c r="AJ329" s="2">
        <f ca="1">IF(Table1[[#This Row],[felid of work]]="health",1,0)</f>
        <v>1</v>
      </c>
      <c r="AK329" s="2"/>
      <c r="AL329" s="2"/>
      <c r="AM329" s="2"/>
      <c r="AN329" s="2"/>
      <c r="AO329" s="2">
        <f ca="1">IF(Table1[[#This Row],[felid of work]]="it",1,0)</f>
        <v>0</v>
      </c>
      <c r="AP329" s="2"/>
      <c r="AQ329" s="2"/>
      <c r="AR329" s="2"/>
      <c r="AS329" s="2"/>
      <c r="AT329" s="2"/>
      <c r="AU329" s="2"/>
      <c r="AV329" s="8"/>
      <c r="AW329" s="2"/>
      <c r="AX329" s="21">
        <f t="shared" ca="1" si="141"/>
        <v>105217.68421165712</v>
      </c>
      <c r="AY329" s="2"/>
      <c r="AZ329" s="7">
        <f ca="1">IF(Table1[[#This Row],[value of the debts]]&gt;$BA$6,1,0)</f>
        <v>1</v>
      </c>
      <c r="BA329" s="2"/>
      <c r="BB329" s="2"/>
      <c r="BC329" s="8"/>
      <c r="BD329" s="24">
        <f ca="1">Table1[[#This Row],[mortage left]]/Table1[[#This Row],[value of house]]</f>
        <v>0.7056817386607086</v>
      </c>
      <c r="BE329" s="2">
        <f t="shared" ca="1" si="142"/>
        <v>0</v>
      </c>
      <c r="BF329" s="2"/>
      <c r="BG329" s="2"/>
      <c r="BH329" s="7">
        <f ca="1">IF(Table1[[#This Row],[area]]="america",Table1[[#This Row],[income]],0)</f>
        <v>0</v>
      </c>
      <c r="BI329" s="2">
        <f ca="1">IF(Table1[[#This Row],[area]]="anathapur",Table1[[#This Row],[income]],0)</f>
        <v>0</v>
      </c>
      <c r="BJ329" s="2">
        <f ca="1">IF(Table1[[#This Row],[area]]="banglore",Table1[[#This Row],[income]],0)</f>
        <v>0</v>
      </c>
      <c r="BK329" s="2">
        <f ca="1">IF(Table1[[#This Row],[area]]="chennai",Table1[[#This Row],[income]],0)</f>
        <v>0</v>
      </c>
      <c r="BL329" s="2">
        <f ca="1">IF(Table1[[#This Row],[area]]="china",Table1[[#This Row],[income]],0)</f>
        <v>0</v>
      </c>
      <c r="BM329" s="2">
        <f ca="1">IF(Table1[[#This Row],[area]]="eluru",Table1[[#This Row],[income]],0)</f>
        <v>0</v>
      </c>
      <c r="BN329" s="2">
        <f ca="1">IF(Table1[[#This Row],[area]]="hanuman junction",Table1[[#This Row],[income]],0)</f>
        <v>293969</v>
      </c>
      <c r="BO329" s="2">
        <f ca="1">IF(Table1[[#This Row],[area]]="hyderabad",Table1[[#This Row],[income]],0)</f>
        <v>0</v>
      </c>
      <c r="BP329" s="2">
        <f ca="1">IF(Table1[[#This Row],[area]]="japan",Table1[[#This Row],[income]],0)</f>
        <v>0</v>
      </c>
      <c r="BQ329" s="2">
        <f ca="1">IF(Table1[[#This Row],[area]]="srikakulam",Table1[[#This Row],[income]],0)</f>
        <v>0</v>
      </c>
      <c r="BR329" s="2">
        <f ca="1">IF(Table1[[#This Row],[area]]="tirupathi",Table1[[#This Row],[income]],0)</f>
        <v>0</v>
      </c>
      <c r="BS329" s="2">
        <f ca="1">IF(Table1[[#This Row],[area]]="vijayawada",Table1[[#This Row],[income]],0)</f>
        <v>0</v>
      </c>
      <c r="BT329" s="8">
        <f ca="1">IF(Table1[[#This Row],[area]]="vizag",Table1[[#This Row],[income]],0)</f>
        <v>0</v>
      </c>
      <c r="BU329" s="2"/>
      <c r="BV329" s="7">
        <f ca="1">IF(Table1[[#This Row],[felid of work]]="teaching",Table1[[#This Row],[income]],0)</f>
        <v>0</v>
      </c>
      <c r="BW329" s="2">
        <f ca="1">IF(Table1[[#This Row],[felid of work]]="construction",Table1[[#This Row],[income]],0)</f>
        <v>0</v>
      </c>
      <c r="BX329" s="2">
        <f ca="1">IF(Table1[[#This Row],[felid of work]]="general work",Table1[[#This Row],[income]],0)</f>
        <v>0</v>
      </c>
      <c r="BY329" s="2">
        <f ca="1">IF(Table1[[#This Row],[felid of work]]="health",Table1[[#This Row],[income]],0)</f>
        <v>293969</v>
      </c>
      <c r="BZ329" s="2">
        <f ca="1">IF(Table1[[#This Row],[felid of work]]="agriculture",Table1[[#This Row],[income]],0)</f>
        <v>0</v>
      </c>
      <c r="CA329" s="8">
        <f ca="1">IF(Table1[[#This Row],[felid of work]]="it",Table1[[#This Row],[income]],0)</f>
        <v>0</v>
      </c>
      <c r="CB329" s="2"/>
      <c r="CC329" s="7">
        <f t="shared" ca="1" si="143"/>
        <v>1</v>
      </c>
      <c r="CD329" s="8"/>
      <c r="CE329" s="2"/>
      <c r="CF329" s="2">
        <f ca="1">IF(Table1[[#This Row],[net worth]]&gt;CG328,Table1[[#This Row],[age]],0)</f>
        <v>45</v>
      </c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</row>
    <row r="330" spans="4:98">
      <c r="D330">
        <f t="shared" ca="1" si="127"/>
        <v>1</v>
      </c>
      <c r="E330" t="str">
        <f t="shared" ca="1" si="128"/>
        <v>men</v>
      </c>
      <c r="F330">
        <f t="shared" ca="1" si="129"/>
        <v>35</v>
      </c>
      <c r="G330">
        <f t="shared" ca="1" si="130"/>
        <v>2</v>
      </c>
      <c r="H330" t="str">
        <f t="shared" ca="1" si="131"/>
        <v>construction</v>
      </c>
      <c r="I330">
        <f t="shared" ca="1" si="132"/>
        <v>3</v>
      </c>
      <c r="J330" t="str">
        <f t="shared" ca="1" si="133"/>
        <v>university</v>
      </c>
      <c r="K330">
        <f t="shared" ca="1" si="134"/>
        <v>2</v>
      </c>
      <c r="L330">
        <f t="shared" ca="1" si="135"/>
        <v>1</v>
      </c>
      <c r="M330">
        <f t="shared" ca="1" si="136"/>
        <v>827873</v>
      </c>
      <c r="N330">
        <f t="shared" ca="1" si="137"/>
        <v>5</v>
      </c>
      <c r="O330" t="str">
        <f t="shared" ca="1" si="138"/>
        <v>srikakulam</v>
      </c>
      <c r="P330">
        <f t="shared" ca="1" si="120"/>
        <v>2483619</v>
      </c>
      <c r="Q330">
        <f t="shared" ca="1" si="139"/>
        <v>2261523.1638796413</v>
      </c>
      <c r="R330">
        <f t="shared" ca="1" si="121"/>
        <v>291465.20509468822</v>
      </c>
      <c r="S330">
        <f t="shared" ca="1" si="140"/>
        <v>166879</v>
      </c>
      <c r="T330">
        <f t="shared" ca="1" si="122"/>
        <v>232176.43203334868</v>
      </c>
      <c r="U330">
        <f t="shared" ca="1" si="123"/>
        <v>1086303.6923944382</v>
      </c>
      <c r="V330">
        <f t="shared" ca="1" si="124"/>
        <v>3861387.8974891263</v>
      </c>
      <c r="W330">
        <f t="shared" ca="1" si="125"/>
        <v>2719867.3689743294</v>
      </c>
      <c r="X330">
        <f t="shared" ca="1" si="126"/>
        <v>1141520.5285147969</v>
      </c>
      <c r="Y330" s="2"/>
      <c r="Z330" s="7">
        <f ca="1">IF(Table1[[#This Row],[gender]]="men",1,0)</f>
        <v>1</v>
      </c>
      <c r="AA330" s="2">
        <f ca="1">IF(Table1[[#This Row],[gender]]="women",1,0)</f>
        <v>0</v>
      </c>
      <c r="AB330" s="2"/>
      <c r="AC330" s="2"/>
      <c r="AD330" s="8"/>
      <c r="AF330" s="7">
        <f ca="1">IF(Table1[[#This Row],[felid of work]]= "teaching",1,0)</f>
        <v>0</v>
      </c>
      <c r="AG330" s="2">
        <f ca="1">IF(Table1[[#This Row],[felid of work]]="agriculture",1,0)</f>
        <v>0</v>
      </c>
      <c r="AH330" s="12">
        <f ca="1">IF(Table1[[#This Row],[felid of work]]="general work",1,0)</f>
        <v>0</v>
      </c>
      <c r="AI330" s="12">
        <f ca="1">IF(Table1[[#This Row],[felid of work]]="construction",1,0)</f>
        <v>1</v>
      </c>
      <c r="AJ330" s="2">
        <f ca="1">IF(Table1[[#This Row],[felid of work]]="health",1,0)</f>
        <v>0</v>
      </c>
      <c r="AK330" s="2"/>
      <c r="AL330" s="2"/>
      <c r="AM330" s="2"/>
      <c r="AN330" s="2"/>
      <c r="AO330" s="2">
        <f ca="1">IF(Table1[[#This Row],[felid of work]]="it",1,0)</f>
        <v>0</v>
      </c>
      <c r="AP330" s="2"/>
      <c r="AQ330" s="2"/>
      <c r="AR330" s="2"/>
      <c r="AS330" s="2"/>
      <c r="AT330" s="2"/>
      <c r="AU330" s="2"/>
      <c r="AV330" s="8"/>
      <c r="AW330" s="2"/>
      <c r="AX330" s="21">
        <f t="shared" ca="1" si="141"/>
        <v>291465.20509468822</v>
      </c>
      <c r="AY330" s="2"/>
      <c r="AZ330" s="7">
        <f ca="1">IF(Table1[[#This Row],[value of the debts]]&gt;$BA$6,1,0)</f>
        <v>1</v>
      </c>
      <c r="BA330" s="2"/>
      <c r="BB330" s="2"/>
      <c r="BC330" s="8"/>
      <c r="BD330" s="24">
        <f ca="1">Table1[[#This Row],[mortage left]]/Table1[[#This Row],[value of house]]</f>
        <v>0.91057572191211344</v>
      </c>
      <c r="BE330" s="2">
        <f t="shared" ca="1" si="142"/>
        <v>0</v>
      </c>
      <c r="BF330" s="2"/>
      <c r="BG330" s="2"/>
      <c r="BH330" s="7">
        <f ca="1">IF(Table1[[#This Row],[area]]="america",Table1[[#This Row],[income]],0)</f>
        <v>0</v>
      </c>
      <c r="BI330" s="2">
        <f ca="1">IF(Table1[[#This Row],[area]]="anathapur",Table1[[#This Row],[income]],0)</f>
        <v>0</v>
      </c>
      <c r="BJ330" s="2">
        <f ca="1">IF(Table1[[#This Row],[area]]="banglore",Table1[[#This Row],[income]],0)</f>
        <v>0</v>
      </c>
      <c r="BK330" s="2">
        <f ca="1">IF(Table1[[#This Row],[area]]="chennai",Table1[[#This Row],[income]],0)</f>
        <v>0</v>
      </c>
      <c r="BL330" s="2">
        <f ca="1">IF(Table1[[#This Row],[area]]="china",Table1[[#This Row],[income]],0)</f>
        <v>0</v>
      </c>
      <c r="BM330" s="2">
        <f ca="1">IF(Table1[[#This Row],[area]]="eluru",Table1[[#This Row],[income]],0)</f>
        <v>0</v>
      </c>
      <c r="BN330" s="2">
        <f ca="1">IF(Table1[[#This Row],[area]]="hanuman junction",Table1[[#This Row],[income]],0)</f>
        <v>0</v>
      </c>
      <c r="BO330" s="2">
        <f ca="1">IF(Table1[[#This Row],[area]]="hyderabad",Table1[[#This Row],[income]],0)</f>
        <v>0</v>
      </c>
      <c r="BP330" s="2">
        <f ca="1">IF(Table1[[#This Row],[area]]="japan",Table1[[#This Row],[income]],0)</f>
        <v>0</v>
      </c>
      <c r="BQ330" s="2">
        <f ca="1">IF(Table1[[#This Row],[area]]="srikakulam",Table1[[#This Row],[income]],0)</f>
        <v>827873</v>
      </c>
      <c r="BR330" s="2">
        <f ca="1">IF(Table1[[#This Row],[area]]="tirupathi",Table1[[#This Row],[income]],0)</f>
        <v>0</v>
      </c>
      <c r="BS330" s="2">
        <f ca="1">IF(Table1[[#This Row],[area]]="vijayawada",Table1[[#This Row],[income]],0)</f>
        <v>0</v>
      </c>
      <c r="BT330" s="8">
        <f ca="1">IF(Table1[[#This Row],[area]]="vizag",Table1[[#This Row],[income]],0)</f>
        <v>0</v>
      </c>
      <c r="BU330" s="2"/>
      <c r="BV330" s="7">
        <f ca="1">IF(Table1[[#This Row],[felid of work]]="teaching",Table1[[#This Row],[income]],0)</f>
        <v>0</v>
      </c>
      <c r="BW330" s="2">
        <f ca="1">IF(Table1[[#This Row],[felid of work]]="construction",Table1[[#This Row],[income]],0)</f>
        <v>827873</v>
      </c>
      <c r="BX330" s="2">
        <f ca="1">IF(Table1[[#This Row],[felid of work]]="general work",Table1[[#This Row],[income]],0)</f>
        <v>0</v>
      </c>
      <c r="BY330" s="2">
        <f ca="1">IF(Table1[[#This Row],[felid of work]]="health",Table1[[#This Row],[income]],0)</f>
        <v>0</v>
      </c>
      <c r="BZ330" s="2">
        <f ca="1">IF(Table1[[#This Row],[felid of work]]="agriculture",Table1[[#This Row],[income]],0)</f>
        <v>0</v>
      </c>
      <c r="CA330" s="8">
        <f ca="1">IF(Table1[[#This Row],[felid of work]]="it",Table1[[#This Row],[income]],0)</f>
        <v>0</v>
      </c>
      <c r="CB330" s="2"/>
      <c r="CC330" s="7">
        <f t="shared" ca="1" si="143"/>
        <v>1</v>
      </c>
      <c r="CD330" s="8"/>
      <c r="CE330" s="2"/>
      <c r="CF330" s="2">
        <f ca="1">IF(Table1[[#This Row],[net worth]]&gt;CG329,Table1[[#This Row],[age]],0)</f>
        <v>35</v>
      </c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</row>
    <row r="331" spans="4:98">
      <c r="D331">
        <f t="shared" ca="1" si="127"/>
        <v>2</v>
      </c>
      <c r="E331" t="str">
        <f t="shared" ca="1" si="128"/>
        <v>women</v>
      </c>
      <c r="F331">
        <f t="shared" ca="1" si="129"/>
        <v>33</v>
      </c>
      <c r="G331">
        <f t="shared" ca="1" si="130"/>
        <v>2</v>
      </c>
      <c r="H331" t="str">
        <f t="shared" ca="1" si="131"/>
        <v>construction</v>
      </c>
      <c r="I331">
        <f t="shared" ca="1" si="132"/>
        <v>6</v>
      </c>
      <c r="J331" t="str">
        <f t="shared" ca="1" si="133"/>
        <v>other</v>
      </c>
      <c r="K331">
        <f t="shared" ca="1" si="134"/>
        <v>2</v>
      </c>
      <c r="L331">
        <f t="shared" ca="1" si="135"/>
        <v>2</v>
      </c>
      <c r="M331">
        <f t="shared" ca="1" si="136"/>
        <v>479130</v>
      </c>
      <c r="N331">
        <f t="shared" ca="1" si="137"/>
        <v>9</v>
      </c>
      <c r="O331" t="str">
        <f t="shared" ca="1" si="138"/>
        <v>chennai</v>
      </c>
      <c r="P331">
        <f t="shared" ca="1" si="120"/>
        <v>2395650</v>
      </c>
      <c r="Q331">
        <f t="shared" ca="1" si="139"/>
        <v>1963574.0125886516</v>
      </c>
      <c r="R331">
        <f t="shared" ca="1" si="121"/>
        <v>690331.287053023</v>
      </c>
      <c r="S331">
        <f t="shared" ca="1" si="140"/>
        <v>443463</v>
      </c>
      <c r="T331">
        <f t="shared" ca="1" si="122"/>
        <v>144329.08200821831</v>
      </c>
      <c r="U331">
        <f t="shared" ca="1" si="123"/>
        <v>138992.99748607716</v>
      </c>
      <c r="V331">
        <f t="shared" ca="1" si="124"/>
        <v>3224974.2845391002</v>
      </c>
      <c r="W331">
        <f t="shared" ca="1" si="125"/>
        <v>3097368.2996416744</v>
      </c>
      <c r="X331">
        <f t="shared" ca="1" si="126"/>
        <v>127605.98489742586</v>
      </c>
      <c r="Y331" s="2"/>
      <c r="Z331" s="7">
        <f ca="1">IF(Table1[[#This Row],[gender]]="men",1,0)</f>
        <v>0</v>
      </c>
      <c r="AA331" s="2">
        <f ca="1">IF(Table1[[#This Row],[gender]]="women",1,0)</f>
        <v>1</v>
      </c>
      <c r="AB331" s="2"/>
      <c r="AC331" s="2"/>
      <c r="AD331" s="8"/>
      <c r="AF331" s="7">
        <f ca="1">IF(Table1[[#This Row],[felid of work]]= "teaching",1,0)</f>
        <v>0</v>
      </c>
      <c r="AG331" s="2">
        <f ca="1">IF(Table1[[#This Row],[felid of work]]="agriculture",1,0)</f>
        <v>0</v>
      </c>
      <c r="AH331" s="12">
        <f ca="1">IF(Table1[[#This Row],[felid of work]]="general work",1,0)</f>
        <v>0</v>
      </c>
      <c r="AI331" s="12">
        <f ca="1">IF(Table1[[#This Row],[felid of work]]="construction",1,0)</f>
        <v>1</v>
      </c>
      <c r="AJ331" s="2">
        <f ca="1">IF(Table1[[#This Row],[felid of work]]="health",1,0)</f>
        <v>0</v>
      </c>
      <c r="AK331" s="2"/>
      <c r="AL331" s="2"/>
      <c r="AM331" s="2"/>
      <c r="AN331" s="2"/>
      <c r="AO331" s="2">
        <f ca="1">IF(Table1[[#This Row],[felid of work]]="it",1,0)</f>
        <v>0</v>
      </c>
      <c r="AP331" s="2"/>
      <c r="AQ331" s="2"/>
      <c r="AR331" s="2"/>
      <c r="AS331" s="2"/>
      <c r="AT331" s="2"/>
      <c r="AU331" s="2"/>
      <c r="AV331" s="8"/>
      <c r="AW331" s="2"/>
      <c r="AX331" s="21">
        <f t="shared" ca="1" si="141"/>
        <v>345165.6435265115</v>
      </c>
      <c r="AY331" s="2"/>
      <c r="AZ331" s="7">
        <f ca="1">IF(Table1[[#This Row],[value of the debts]]&gt;$BA$6,1,0)</f>
        <v>1</v>
      </c>
      <c r="BA331" s="2"/>
      <c r="BB331" s="2"/>
      <c r="BC331" s="8"/>
      <c r="BD331" s="24">
        <f ca="1">Table1[[#This Row],[mortage left]]/Table1[[#This Row],[value of house]]</f>
        <v>0.81964143868622363</v>
      </c>
      <c r="BE331" s="2">
        <f t="shared" ca="1" si="142"/>
        <v>0</v>
      </c>
      <c r="BF331" s="2"/>
      <c r="BG331" s="2"/>
      <c r="BH331" s="7">
        <f ca="1">IF(Table1[[#This Row],[area]]="america",Table1[[#This Row],[income]],0)</f>
        <v>0</v>
      </c>
      <c r="BI331" s="2">
        <f ca="1">IF(Table1[[#This Row],[area]]="anathapur",Table1[[#This Row],[income]],0)</f>
        <v>0</v>
      </c>
      <c r="BJ331" s="2">
        <f ca="1">IF(Table1[[#This Row],[area]]="banglore",Table1[[#This Row],[income]],0)</f>
        <v>0</v>
      </c>
      <c r="BK331" s="2">
        <f ca="1">IF(Table1[[#This Row],[area]]="chennai",Table1[[#This Row],[income]],0)</f>
        <v>479130</v>
      </c>
      <c r="BL331" s="2">
        <f ca="1">IF(Table1[[#This Row],[area]]="china",Table1[[#This Row],[income]],0)</f>
        <v>0</v>
      </c>
      <c r="BM331" s="2">
        <f ca="1">IF(Table1[[#This Row],[area]]="eluru",Table1[[#This Row],[income]],0)</f>
        <v>0</v>
      </c>
      <c r="BN331" s="2">
        <f ca="1">IF(Table1[[#This Row],[area]]="hanuman junction",Table1[[#This Row],[income]],0)</f>
        <v>0</v>
      </c>
      <c r="BO331" s="2">
        <f ca="1">IF(Table1[[#This Row],[area]]="hyderabad",Table1[[#This Row],[income]],0)</f>
        <v>0</v>
      </c>
      <c r="BP331" s="2">
        <f ca="1">IF(Table1[[#This Row],[area]]="japan",Table1[[#This Row],[income]],0)</f>
        <v>0</v>
      </c>
      <c r="BQ331" s="2">
        <f ca="1">IF(Table1[[#This Row],[area]]="srikakulam",Table1[[#This Row],[income]],0)</f>
        <v>0</v>
      </c>
      <c r="BR331" s="2">
        <f ca="1">IF(Table1[[#This Row],[area]]="tirupathi",Table1[[#This Row],[income]],0)</f>
        <v>0</v>
      </c>
      <c r="BS331" s="2">
        <f ca="1">IF(Table1[[#This Row],[area]]="vijayawada",Table1[[#This Row],[income]],0)</f>
        <v>0</v>
      </c>
      <c r="BT331" s="8">
        <f ca="1">IF(Table1[[#This Row],[area]]="vizag",Table1[[#This Row],[income]],0)</f>
        <v>0</v>
      </c>
      <c r="BU331" s="2"/>
      <c r="BV331" s="7">
        <f ca="1">IF(Table1[[#This Row],[felid of work]]="teaching",Table1[[#This Row],[income]],0)</f>
        <v>0</v>
      </c>
      <c r="BW331" s="2">
        <f ca="1">IF(Table1[[#This Row],[felid of work]]="construction",Table1[[#This Row],[income]],0)</f>
        <v>479130</v>
      </c>
      <c r="BX331" s="2">
        <f ca="1">IF(Table1[[#This Row],[felid of work]]="general work",Table1[[#This Row],[income]],0)</f>
        <v>0</v>
      </c>
      <c r="BY331" s="2">
        <f ca="1">IF(Table1[[#This Row],[felid of work]]="health",Table1[[#This Row],[income]],0)</f>
        <v>0</v>
      </c>
      <c r="BZ331" s="2">
        <f ca="1">IF(Table1[[#This Row],[felid of work]]="agriculture",Table1[[#This Row],[income]],0)</f>
        <v>0</v>
      </c>
      <c r="CA331" s="8">
        <f ca="1">IF(Table1[[#This Row],[felid of work]]="it",Table1[[#This Row],[income]],0)</f>
        <v>0</v>
      </c>
      <c r="CB331" s="2"/>
      <c r="CC331" s="7">
        <f t="shared" ca="1" si="143"/>
        <v>1</v>
      </c>
      <c r="CD331" s="8"/>
      <c r="CE331" s="2"/>
      <c r="CF331" s="2">
        <f ca="1">IF(Table1[[#This Row],[net worth]]&gt;CG330,Table1[[#This Row],[age]],0)</f>
        <v>33</v>
      </c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</row>
    <row r="332" spans="4:98">
      <c r="D332">
        <f t="shared" ca="1" si="127"/>
        <v>2</v>
      </c>
      <c r="E332" t="str">
        <f t="shared" ca="1" si="128"/>
        <v>women</v>
      </c>
      <c r="F332">
        <f t="shared" ca="1" si="129"/>
        <v>39</v>
      </c>
      <c r="G332">
        <f t="shared" ca="1" si="130"/>
        <v>1</v>
      </c>
      <c r="H332" t="str">
        <f t="shared" ca="1" si="131"/>
        <v>health</v>
      </c>
      <c r="I332">
        <f t="shared" ca="1" si="132"/>
        <v>1</v>
      </c>
      <c r="J332" t="str">
        <f t="shared" ca="1" si="133"/>
        <v>highschool</v>
      </c>
      <c r="K332">
        <f t="shared" ca="1" si="134"/>
        <v>2</v>
      </c>
      <c r="L332">
        <f t="shared" ca="1" si="135"/>
        <v>1</v>
      </c>
      <c r="M332">
        <f t="shared" ca="1" si="136"/>
        <v>748233</v>
      </c>
      <c r="N332">
        <f t="shared" ca="1" si="137"/>
        <v>1</v>
      </c>
      <c r="O332" t="str">
        <f t="shared" ca="1" si="138"/>
        <v>eluru</v>
      </c>
      <c r="P332">
        <f t="shared" ca="1" si="120"/>
        <v>2992932</v>
      </c>
      <c r="Q332">
        <f t="shared" ca="1" si="139"/>
        <v>381091.41494241497</v>
      </c>
      <c r="R332">
        <f t="shared" ca="1" si="121"/>
        <v>536556.25898280274</v>
      </c>
      <c r="S332">
        <f t="shared" ca="1" si="140"/>
        <v>183066</v>
      </c>
      <c r="T332">
        <f t="shared" ca="1" si="122"/>
        <v>490892.37695754023</v>
      </c>
      <c r="U332">
        <f t="shared" ca="1" si="123"/>
        <v>658159.32526151836</v>
      </c>
      <c r="V332">
        <f t="shared" ca="1" si="124"/>
        <v>4187647.5842443211</v>
      </c>
      <c r="W332">
        <f t="shared" ca="1" si="125"/>
        <v>1100713.6739252177</v>
      </c>
      <c r="X332">
        <f t="shared" ca="1" si="126"/>
        <v>3086933.9103191034</v>
      </c>
      <c r="Y332" s="2"/>
      <c r="Z332" s="7">
        <f ca="1">IF(Table1[[#This Row],[gender]]="men",1,0)</f>
        <v>0</v>
      </c>
      <c r="AA332" s="2">
        <f ca="1">IF(Table1[[#This Row],[gender]]="women",1,0)</f>
        <v>1</v>
      </c>
      <c r="AB332" s="2"/>
      <c r="AC332" s="2"/>
      <c r="AD332" s="8"/>
      <c r="AF332" s="7">
        <f ca="1">IF(Table1[[#This Row],[felid of work]]= "teaching",1,0)</f>
        <v>0</v>
      </c>
      <c r="AG332" s="2">
        <f ca="1">IF(Table1[[#This Row],[felid of work]]="agriculture",1,0)</f>
        <v>0</v>
      </c>
      <c r="AH332" s="12">
        <f ca="1">IF(Table1[[#This Row],[felid of work]]="general work",1,0)</f>
        <v>0</v>
      </c>
      <c r="AI332" s="12">
        <f ca="1">IF(Table1[[#This Row],[felid of work]]="construction",1,0)</f>
        <v>0</v>
      </c>
      <c r="AJ332" s="2">
        <f ca="1">IF(Table1[[#This Row],[felid of work]]="health",1,0)</f>
        <v>1</v>
      </c>
      <c r="AK332" s="2"/>
      <c r="AL332" s="2"/>
      <c r="AM332" s="2"/>
      <c r="AN332" s="2"/>
      <c r="AO332" s="2">
        <f ca="1">IF(Table1[[#This Row],[felid of work]]="it",1,0)</f>
        <v>0</v>
      </c>
      <c r="AP332" s="2"/>
      <c r="AQ332" s="2"/>
      <c r="AR332" s="2"/>
      <c r="AS332" s="2"/>
      <c r="AT332" s="2"/>
      <c r="AU332" s="2"/>
      <c r="AV332" s="8"/>
      <c r="AW332" s="2"/>
      <c r="AX332" s="21">
        <f t="shared" ca="1" si="141"/>
        <v>536556.25898280274</v>
      </c>
      <c r="AY332" s="2"/>
      <c r="AZ332" s="7">
        <f ca="1">IF(Table1[[#This Row],[value of the debts]]&gt;$BA$6,1,0)</f>
        <v>1</v>
      </c>
      <c r="BA332" s="2"/>
      <c r="BB332" s="2"/>
      <c r="BC332" s="8"/>
      <c r="BD332" s="24">
        <f ca="1">Table1[[#This Row],[mortage left]]/Table1[[#This Row],[value of house]]</f>
        <v>0.12733046221645361</v>
      </c>
      <c r="BE332" s="2">
        <f t="shared" ca="1" si="142"/>
        <v>1</v>
      </c>
      <c r="BF332" s="2"/>
      <c r="BG332" s="2"/>
      <c r="BH332" s="7">
        <f ca="1">IF(Table1[[#This Row],[area]]="america",Table1[[#This Row],[income]],0)</f>
        <v>0</v>
      </c>
      <c r="BI332" s="2">
        <f ca="1">IF(Table1[[#This Row],[area]]="anathapur",Table1[[#This Row],[income]],0)</f>
        <v>0</v>
      </c>
      <c r="BJ332" s="2">
        <f ca="1">IF(Table1[[#This Row],[area]]="banglore",Table1[[#This Row],[income]],0)</f>
        <v>0</v>
      </c>
      <c r="BK332" s="2">
        <f ca="1">IF(Table1[[#This Row],[area]]="chennai",Table1[[#This Row],[income]],0)</f>
        <v>0</v>
      </c>
      <c r="BL332" s="2">
        <f ca="1">IF(Table1[[#This Row],[area]]="china",Table1[[#This Row],[income]],0)</f>
        <v>0</v>
      </c>
      <c r="BM332" s="2">
        <f ca="1">IF(Table1[[#This Row],[area]]="eluru",Table1[[#This Row],[income]],0)</f>
        <v>748233</v>
      </c>
      <c r="BN332" s="2">
        <f ca="1">IF(Table1[[#This Row],[area]]="hanuman junction",Table1[[#This Row],[income]],0)</f>
        <v>0</v>
      </c>
      <c r="BO332" s="2">
        <f ca="1">IF(Table1[[#This Row],[area]]="hyderabad",Table1[[#This Row],[income]],0)</f>
        <v>0</v>
      </c>
      <c r="BP332" s="2">
        <f ca="1">IF(Table1[[#This Row],[area]]="japan",Table1[[#This Row],[income]],0)</f>
        <v>0</v>
      </c>
      <c r="BQ332" s="2">
        <f ca="1">IF(Table1[[#This Row],[area]]="srikakulam",Table1[[#This Row],[income]],0)</f>
        <v>0</v>
      </c>
      <c r="BR332" s="2">
        <f ca="1">IF(Table1[[#This Row],[area]]="tirupathi",Table1[[#This Row],[income]],0)</f>
        <v>0</v>
      </c>
      <c r="BS332" s="2">
        <f ca="1">IF(Table1[[#This Row],[area]]="vijayawada",Table1[[#This Row],[income]],0)</f>
        <v>0</v>
      </c>
      <c r="BT332" s="8">
        <f ca="1">IF(Table1[[#This Row],[area]]="vizag",Table1[[#This Row],[income]],0)</f>
        <v>0</v>
      </c>
      <c r="BU332" s="2"/>
      <c r="BV332" s="7">
        <f ca="1">IF(Table1[[#This Row],[felid of work]]="teaching",Table1[[#This Row],[income]],0)</f>
        <v>0</v>
      </c>
      <c r="BW332" s="2">
        <f ca="1">IF(Table1[[#This Row],[felid of work]]="construction",Table1[[#This Row],[income]],0)</f>
        <v>0</v>
      </c>
      <c r="BX332" s="2">
        <f ca="1">IF(Table1[[#This Row],[felid of work]]="general work",Table1[[#This Row],[income]],0)</f>
        <v>0</v>
      </c>
      <c r="BY332" s="2">
        <f ca="1">IF(Table1[[#This Row],[felid of work]]="health",Table1[[#This Row],[income]],0)</f>
        <v>748233</v>
      </c>
      <c r="BZ332" s="2">
        <f ca="1">IF(Table1[[#This Row],[felid of work]]="agriculture",Table1[[#This Row],[income]],0)</f>
        <v>0</v>
      </c>
      <c r="CA332" s="8">
        <f ca="1">IF(Table1[[#This Row],[felid of work]]="it",Table1[[#This Row],[income]],0)</f>
        <v>0</v>
      </c>
      <c r="CB332" s="2"/>
      <c r="CC332" s="7">
        <f t="shared" ca="1" si="143"/>
        <v>1</v>
      </c>
      <c r="CD332" s="8"/>
      <c r="CE332" s="2"/>
      <c r="CF332" s="2">
        <f ca="1">IF(Table1[[#This Row],[net worth]]&gt;CG331,Table1[[#This Row],[age]],0)</f>
        <v>39</v>
      </c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</row>
    <row r="333" spans="4:98">
      <c r="D333">
        <f t="shared" ca="1" si="127"/>
        <v>1</v>
      </c>
      <c r="E333" t="str">
        <f t="shared" ca="1" si="128"/>
        <v>men</v>
      </c>
      <c r="F333">
        <f t="shared" ca="1" si="129"/>
        <v>45</v>
      </c>
      <c r="G333">
        <f t="shared" ca="1" si="130"/>
        <v>5</v>
      </c>
      <c r="H333" t="str">
        <f t="shared" ca="1" si="131"/>
        <v>general work</v>
      </c>
      <c r="I333">
        <f t="shared" ca="1" si="132"/>
        <v>5</v>
      </c>
      <c r="J333" t="str">
        <f t="shared" ca="1" si="133"/>
        <v>other</v>
      </c>
      <c r="K333">
        <f t="shared" ca="1" si="134"/>
        <v>3</v>
      </c>
      <c r="L333">
        <f t="shared" ca="1" si="135"/>
        <v>2</v>
      </c>
      <c r="M333">
        <f t="shared" ca="1" si="136"/>
        <v>952038</v>
      </c>
      <c r="N333">
        <f t="shared" ca="1" si="137"/>
        <v>6</v>
      </c>
      <c r="O333" t="str">
        <f t="shared" ca="1" si="138"/>
        <v>tirupathi</v>
      </c>
      <c r="P333">
        <f t="shared" ca="1" si="120"/>
        <v>4760190</v>
      </c>
      <c r="Q333">
        <f t="shared" ca="1" si="139"/>
        <v>3632131.3995404891</v>
      </c>
      <c r="R333">
        <f t="shared" ca="1" si="121"/>
        <v>1658909.8711232659</v>
      </c>
      <c r="S333">
        <f t="shared" ca="1" si="140"/>
        <v>516659</v>
      </c>
      <c r="T333">
        <f t="shared" ca="1" si="122"/>
        <v>1829837.8673272487</v>
      </c>
      <c r="U333">
        <f t="shared" ca="1" si="123"/>
        <v>105923.80523813356</v>
      </c>
      <c r="V333">
        <f t="shared" ca="1" si="124"/>
        <v>6525023.6763613988</v>
      </c>
      <c r="W333">
        <f t="shared" ca="1" si="125"/>
        <v>5807700.270663755</v>
      </c>
      <c r="X333">
        <f t="shared" ca="1" si="126"/>
        <v>717323.40569764376</v>
      </c>
      <c r="Y333" s="2"/>
      <c r="Z333" s="7">
        <f ca="1">IF(Table1[[#This Row],[gender]]="men",1,0)</f>
        <v>1</v>
      </c>
      <c r="AA333" s="2">
        <f ca="1">IF(Table1[[#This Row],[gender]]="women",1,0)</f>
        <v>0</v>
      </c>
      <c r="AB333" s="2"/>
      <c r="AC333" s="2"/>
      <c r="AD333" s="8"/>
      <c r="AF333" s="7">
        <f ca="1">IF(Table1[[#This Row],[felid of work]]= "teaching",1,0)</f>
        <v>0</v>
      </c>
      <c r="AG333" s="2">
        <f ca="1">IF(Table1[[#This Row],[felid of work]]="agriculture",1,0)</f>
        <v>0</v>
      </c>
      <c r="AH333" s="12">
        <f ca="1">IF(Table1[[#This Row],[felid of work]]="general work",1,0)</f>
        <v>1</v>
      </c>
      <c r="AI333" s="12">
        <f ca="1">IF(Table1[[#This Row],[felid of work]]="construction",1,0)</f>
        <v>0</v>
      </c>
      <c r="AJ333" s="2">
        <f ca="1">IF(Table1[[#This Row],[felid of work]]="health",1,0)</f>
        <v>0</v>
      </c>
      <c r="AK333" s="2"/>
      <c r="AL333" s="2"/>
      <c r="AM333" s="2"/>
      <c r="AN333" s="2"/>
      <c r="AO333" s="2">
        <f ca="1">IF(Table1[[#This Row],[felid of work]]="it",1,0)</f>
        <v>0</v>
      </c>
      <c r="AP333" s="2"/>
      <c r="AQ333" s="2"/>
      <c r="AR333" s="2"/>
      <c r="AS333" s="2"/>
      <c r="AT333" s="2"/>
      <c r="AU333" s="2"/>
      <c r="AV333" s="8"/>
      <c r="AW333" s="2"/>
      <c r="AX333" s="21">
        <f t="shared" ca="1" si="141"/>
        <v>829454.93556163297</v>
      </c>
      <c r="AY333" s="2"/>
      <c r="AZ333" s="7">
        <f ca="1">IF(Table1[[#This Row],[value of the debts]]&gt;$BA$6,1,0)</f>
        <v>1</v>
      </c>
      <c r="BA333" s="2"/>
      <c r="BB333" s="2"/>
      <c r="BC333" s="8"/>
      <c r="BD333" s="24">
        <f ca="1">Table1[[#This Row],[mortage left]]/Table1[[#This Row],[value of house]]</f>
        <v>0.76302235825471021</v>
      </c>
      <c r="BE333" s="2">
        <f t="shared" ca="1" si="142"/>
        <v>0</v>
      </c>
      <c r="BF333" s="2"/>
      <c r="BG333" s="2"/>
      <c r="BH333" s="7">
        <f ca="1">IF(Table1[[#This Row],[area]]="america",Table1[[#This Row],[income]],0)</f>
        <v>0</v>
      </c>
      <c r="BI333" s="2">
        <f ca="1">IF(Table1[[#This Row],[area]]="anathapur",Table1[[#This Row],[income]],0)</f>
        <v>0</v>
      </c>
      <c r="BJ333" s="2">
        <f ca="1">IF(Table1[[#This Row],[area]]="banglore",Table1[[#This Row],[income]],0)</f>
        <v>0</v>
      </c>
      <c r="BK333" s="2">
        <f ca="1">IF(Table1[[#This Row],[area]]="chennai",Table1[[#This Row],[income]],0)</f>
        <v>0</v>
      </c>
      <c r="BL333" s="2">
        <f ca="1">IF(Table1[[#This Row],[area]]="china",Table1[[#This Row],[income]],0)</f>
        <v>0</v>
      </c>
      <c r="BM333" s="2">
        <f ca="1">IF(Table1[[#This Row],[area]]="eluru",Table1[[#This Row],[income]],0)</f>
        <v>0</v>
      </c>
      <c r="BN333" s="2">
        <f ca="1">IF(Table1[[#This Row],[area]]="hanuman junction",Table1[[#This Row],[income]],0)</f>
        <v>0</v>
      </c>
      <c r="BO333" s="2">
        <f ca="1">IF(Table1[[#This Row],[area]]="hyderabad",Table1[[#This Row],[income]],0)</f>
        <v>0</v>
      </c>
      <c r="BP333" s="2">
        <f ca="1">IF(Table1[[#This Row],[area]]="japan",Table1[[#This Row],[income]],0)</f>
        <v>0</v>
      </c>
      <c r="BQ333" s="2">
        <f ca="1">IF(Table1[[#This Row],[area]]="srikakulam",Table1[[#This Row],[income]],0)</f>
        <v>0</v>
      </c>
      <c r="BR333" s="2">
        <f ca="1">IF(Table1[[#This Row],[area]]="tirupathi",Table1[[#This Row],[income]],0)</f>
        <v>952038</v>
      </c>
      <c r="BS333" s="2">
        <f ca="1">IF(Table1[[#This Row],[area]]="vijayawada",Table1[[#This Row],[income]],0)</f>
        <v>0</v>
      </c>
      <c r="BT333" s="8">
        <f ca="1">IF(Table1[[#This Row],[area]]="vizag",Table1[[#This Row],[income]],0)</f>
        <v>0</v>
      </c>
      <c r="BU333" s="2"/>
      <c r="BV333" s="7">
        <f ca="1">IF(Table1[[#This Row],[felid of work]]="teaching",Table1[[#This Row],[income]],0)</f>
        <v>0</v>
      </c>
      <c r="BW333" s="2">
        <f ca="1">IF(Table1[[#This Row],[felid of work]]="construction",Table1[[#This Row],[income]],0)</f>
        <v>0</v>
      </c>
      <c r="BX333" s="2">
        <f ca="1">IF(Table1[[#This Row],[felid of work]]="general work",Table1[[#This Row],[income]],0)</f>
        <v>952038</v>
      </c>
      <c r="BY333" s="2">
        <f ca="1">IF(Table1[[#This Row],[felid of work]]="health",Table1[[#This Row],[income]],0)</f>
        <v>0</v>
      </c>
      <c r="BZ333" s="2">
        <f ca="1">IF(Table1[[#This Row],[felid of work]]="agriculture",Table1[[#This Row],[income]],0)</f>
        <v>0</v>
      </c>
      <c r="CA333" s="8">
        <f ca="1">IF(Table1[[#This Row],[felid of work]]="it",Table1[[#This Row],[income]],0)</f>
        <v>0</v>
      </c>
      <c r="CB333" s="2"/>
      <c r="CC333" s="7">
        <f t="shared" ca="1" si="143"/>
        <v>1</v>
      </c>
      <c r="CD333" s="8"/>
      <c r="CE333" s="2"/>
      <c r="CF333" s="2">
        <f ca="1">IF(Table1[[#This Row],[net worth]]&gt;CG332,Table1[[#This Row],[age]],0)</f>
        <v>45</v>
      </c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</row>
    <row r="334" spans="4:98">
      <c r="D334">
        <f t="shared" ca="1" si="127"/>
        <v>1</v>
      </c>
      <c r="E334" t="str">
        <f t="shared" ca="1" si="128"/>
        <v>men</v>
      </c>
      <c r="F334">
        <f t="shared" ca="1" si="129"/>
        <v>36</v>
      </c>
      <c r="G334">
        <f t="shared" ca="1" si="130"/>
        <v>6</v>
      </c>
      <c r="H334" t="str">
        <f t="shared" ca="1" si="131"/>
        <v>agriculture</v>
      </c>
      <c r="I334">
        <f t="shared" ca="1" si="132"/>
        <v>5</v>
      </c>
      <c r="J334" t="str">
        <f t="shared" ca="1" si="133"/>
        <v>other</v>
      </c>
      <c r="K334">
        <f t="shared" ca="1" si="134"/>
        <v>1</v>
      </c>
      <c r="L334">
        <f t="shared" ca="1" si="135"/>
        <v>1</v>
      </c>
      <c r="M334">
        <f t="shared" ca="1" si="136"/>
        <v>372357</v>
      </c>
      <c r="N334">
        <f t="shared" ca="1" si="137"/>
        <v>10</v>
      </c>
      <c r="O334" t="str">
        <f t="shared" ca="1" si="138"/>
        <v>hyderabad</v>
      </c>
      <c r="P334">
        <f t="shared" ca="1" si="120"/>
        <v>1489428</v>
      </c>
      <c r="Q334">
        <f t="shared" ca="1" si="139"/>
        <v>572899.91905068036</v>
      </c>
      <c r="R334">
        <f t="shared" ca="1" si="121"/>
        <v>366062.08556029055</v>
      </c>
      <c r="S334">
        <f t="shared" ca="1" si="140"/>
        <v>209939</v>
      </c>
      <c r="T334">
        <f t="shared" ca="1" si="122"/>
        <v>80597.861397256464</v>
      </c>
      <c r="U334">
        <f t="shared" ca="1" si="123"/>
        <v>26488.157096936811</v>
      </c>
      <c r="V334">
        <f t="shared" ca="1" si="124"/>
        <v>1881978.2426572274</v>
      </c>
      <c r="W334">
        <f t="shared" ca="1" si="125"/>
        <v>1148901.0046109708</v>
      </c>
      <c r="X334">
        <f t="shared" ca="1" si="126"/>
        <v>733077.23804625659</v>
      </c>
      <c r="Y334" s="2"/>
      <c r="Z334" s="7">
        <f ca="1">IF(Table1[[#This Row],[gender]]="men",1,0)</f>
        <v>1</v>
      </c>
      <c r="AA334" s="2">
        <f ca="1">IF(Table1[[#This Row],[gender]]="women",1,0)</f>
        <v>0</v>
      </c>
      <c r="AB334" s="2"/>
      <c r="AC334" s="2"/>
      <c r="AD334" s="8"/>
      <c r="AF334" s="7">
        <f ca="1">IF(Table1[[#This Row],[felid of work]]= "teaching",1,0)</f>
        <v>0</v>
      </c>
      <c r="AG334" s="2">
        <f ca="1">IF(Table1[[#This Row],[felid of work]]="agriculture",1,0)</f>
        <v>1</v>
      </c>
      <c r="AH334" s="12">
        <f ca="1">IF(Table1[[#This Row],[felid of work]]="general work",1,0)</f>
        <v>0</v>
      </c>
      <c r="AI334" s="12">
        <f ca="1">IF(Table1[[#This Row],[felid of work]]="construction",1,0)</f>
        <v>0</v>
      </c>
      <c r="AJ334" s="2">
        <f ca="1">IF(Table1[[#This Row],[felid of work]]="health",1,0)</f>
        <v>0</v>
      </c>
      <c r="AK334" s="2"/>
      <c r="AL334" s="2"/>
      <c r="AM334" s="2"/>
      <c r="AN334" s="2"/>
      <c r="AO334" s="2">
        <f ca="1">IF(Table1[[#This Row],[felid of work]]="it",1,0)</f>
        <v>0</v>
      </c>
      <c r="AP334" s="2"/>
      <c r="AQ334" s="2"/>
      <c r="AR334" s="2"/>
      <c r="AS334" s="2"/>
      <c r="AT334" s="2"/>
      <c r="AU334" s="2"/>
      <c r="AV334" s="8"/>
      <c r="AW334" s="2"/>
      <c r="AX334" s="21">
        <f t="shared" ca="1" si="141"/>
        <v>366062.08556029055</v>
      </c>
      <c r="AY334" s="2"/>
      <c r="AZ334" s="7">
        <f ca="1">IF(Table1[[#This Row],[value of the debts]]&gt;$BA$6,1,0)</f>
        <v>1</v>
      </c>
      <c r="BA334" s="2"/>
      <c r="BB334" s="2"/>
      <c r="BC334" s="8"/>
      <c r="BD334" s="24">
        <f ca="1">Table1[[#This Row],[mortage left]]/Table1[[#This Row],[value of house]]</f>
        <v>0.38464425205560815</v>
      </c>
      <c r="BE334" s="2">
        <f t="shared" ca="1" si="142"/>
        <v>0</v>
      </c>
      <c r="BF334" s="2"/>
      <c r="BG334" s="2"/>
      <c r="BH334" s="7">
        <f ca="1">IF(Table1[[#This Row],[area]]="america",Table1[[#This Row],[income]],0)</f>
        <v>0</v>
      </c>
      <c r="BI334" s="2">
        <f ca="1">IF(Table1[[#This Row],[area]]="anathapur",Table1[[#This Row],[income]],0)</f>
        <v>0</v>
      </c>
      <c r="BJ334" s="2">
        <f ca="1">IF(Table1[[#This Row],[area]]="banglore",Table1[[#This Row],[income]],0)</f>
        <v>0</v>
      </c>
      <c r="BK334" s="2">
        <f ca="1">IF(Table1[[#This Row],[area]]="chennai",Table1[[#This Row],[income]],0)</f>
        <v>0</v>
      </c>
      <c r="BL334" s="2">
        <f ca="1">IF(Table1[[#This Row],[area]]="china",Table1[[#This Row],[income]],0)</f>
        <v>0</v>
      </c>
      <c r="BM334" s="2">
        <f ca="1">IF(Table1[[#This Row],[area]]="eluru",Table1[[#This Row],[income]],0)</f>
        <v>0</v>
      </c>
      <c r="BN334" s="2">
        <f ca="1">IF(Table1[[#This Row],[area]]="hanuman junction",Table1[[#This Row],[income]],0)</f>
        <v>0</v>
      </c>
      <c r="BO334" s="2">
        <f ca="1">IF(Table1[[#This Row],[area]]="hyderabad",Table1[[#This Row],[income]],0)</f>
        <v>372357</v>
      </c>
      <c r="BP334" s="2">
        <f ca="1">IF(Table1[[#This Row],[area]]="japan",Table1[[#This Row],[income]],0)</f>
        <v>0</v>
      </c>
      <c r="BQ334" s="2">
        <f ca="1">IF(Table1[[#This Row],[area]]="srikakulam",Table1[[#This Row],[income]],0)</f>
        <v>0</v>
      </c>
      <c r="BR334" s="2">
        <f ca="1">IF(Table1[[#This Row],[area]]="tirupathi",Table1[[#This Row],[income]],0)</f>
        <v>0</v>
      </c>
      <c r="BS334" s="2">
        <f ca="1">IF(Table1[[#This Row],[area]]="vijayawada",Table1[[#This Row],[income]],0)</f>
        <v>0</v>
      </c>
      <c r="BT334" s="8">
        <f ca="1">IF(Table1[[#This Row],[area]]="vizag",Table1[[#This Row],[income]],0)</f>
        <v>0</v>
      </c>
      <c r="BU334" s="2"/>
      <c r="BV334" s="7">
        <f ca="1">IF(Table1[[#This Row],[felid of work]]="teaching",Table1[[#This Row],[income]],0)</f>
        <v>0</v>
      </c>
      <c r="BW334" s="2">
        <f ca="1">IF(Table1[[#This Row],[felid of work]]="construction",Table1[[#This Row],[income]],0)</f>
        <v>0</v>
      </c>
      <c r="BX334" s="2">
        <f ca="1">IF(Table1[[#This Row],[felid of work]]="general work",Table1[[#This Row],[income]],0)</f>
        <v>0</v>
      </c>
      <c r="BY334" s="2">
        <f ca="1">IF(Table1[[#This Row],[felid of work]]="health",Table1[[#This Row],[income]],0)</f>
        <v>0</v>
      </c>
      <c r="BZ334" s="2">
        <f ca="1">IF(Table1[[#This Row],[felid of work]]="agriculture",Table1[[#This Row],[income]],0)</f>
        <v>372357</v>
      </c>
      <c r="CA334" s="8">
        <f ca="1">IF(Table1[[#This Row],[felid of work]]="it",Table1[[#This Row],[income]],0)</f>
        <v>0</v>
      </c>
      <c r="CB334" s="2"/>
      <c r="CC334" s="7">
        <f t="shared" ca="1" si="143"/>
        <v>1</v>
      </c>
      <c r="CD334" s="8"/>
      <c r="CE334" s="2"/>
      <c r="CF334" s="2">
        <f ca="1">IF(Table1[[#This Row],[net worth]]&gt;CG333,Table1[[#This Row],[age]],0)</f>
        <v>36</v>
      </c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</row>
    <row r="335" spans="4:98">
      <c r="D335">
        <f t="shared" ca="1" si="127"/>
        <v>2</v>
      </c>
      <c r="E335" t="str">
        <f t="shared" ca="1" si="128"/>
        <v>women</v>
      </c>
      <c r="F335">
        <f t="shared" ca="1" si="129"/>
        <v>43</v>
      </c>
      <c r="G335">
        <f t="shared" ca="1" si="130"/>
        <v>5</v>
      </c>
      <c r="H335" t="str">
        <f t="shared" ca="1" si="131"/>
        <v>general work</v>
      </c>
      <c r="I335">
        <f t="shared" ca="1" si="132"/>
        <v>2</v>
      </c>
      <c r="J335" t="str">
        <f t="shared" ca="1" si="133"/>
        <v>college</v>
      </c>
      <c r="K335">
        <f t="shared" ca="1" si="134"/>
        <v>4</v>
      </c>
      <c r="L335">
        <f t="shared" ca="1" si="135"/>
        <v>2</v>
      </c>
      <c r="M335">
        <f t="shared" ca="1" si="136"/>
        <v>542805</v>
      </c>
      <c r="N335">
        <f t="shared" ca="1" si="137"/>
        <v>11</v>
      </c>
      <c r="O335" t="str">
        <f t="shared" ca="1" si="138"/>
        <v>america</v>
      </c>
      <c r="P335">
        <f t="shared" ca="1" si="120"/>
        <v>2171220</v>
      </c>
      <c r="Q335">
        <f t="shared" ca="1" si="139"/>
        <v>33436.431348589969</v>
      </c>
      <c r="R335">
        <f t="shared" ca="1" si="121"/>
        <v>533431.83880761405</v>
      </c>
      <c r="S335">
        <f t="shared" ca="1" si="140"/>
        <v>183928</v>
      </c>
      <c r="T335">
        <f t="shared" ca="1" si="122"/>
        <v>1019124.0118736925</v>
      </c>
      <c r="U335">
        <f t="shared" ca="1" si="123"/>
        <v>554968.50838811649</v>
      </c>
      <c r="V335">
        <f t="shared" ca="1" si="124"/>
        <v>3259620.3471957305</v>
      </c>
      <c r="W335">
        <f t="shared" ca="1" si="125"/>
        <v>750796.270156204</v>
      </c>
      <c r="X335">
        <f t="shared" ca="1" si="126"/>
        <v>2508824.0770395268</v>
      </c>
      <c r="Y335" s="2"/>
      <c r="Z335" s="7">
        <f ca="1">IF(Table1[[#This Row],[gender]]="men",1,0)</f>
        <v>0</v>
      </c>
      <c r="AA335" s="2">
        <f ca="1">IF(Table1[[#This Row],[gender]]="women",1,0)</f>
        <v>1</v>
      </c>
      <c r="AB335" s="2"/>
      <c r="AC335" s="2"/>
      <c r="AD335" s="8"/>
      <c r="AF335" s="7">
        <f ca="1">IF(Table1[[#This Row],[felid of work]]= "teaching",1,0)</f>
        <v>0</v>
      </c>
      <c r="AG335" s="2">
        <f ca="1">IF(Table1[[#This Row],[felid of work]]="agriculture",1,0)</f>
        <v>0</v>
      </c>
      <c r="AH335" s="12">
        <f ca="1">IF(Table1[[#This Row],[felid of work]]="general work",1,0)</f>
        <v>1</v>
      </c>
      <c r="AI335" s="12">
        <f ca="1">IF(Table1[[#This Row],[felid of work]]="construction",1,0)</f>
        <v>0</v>
      </c>
      <c r="AJ335" s="2">
        <f ca="1">IF(Table1[[#This Row],[felid of work]]="health",1,0)</f>
        <v>0</v>
      </c>
      <c r="AK335" s="2"/>
      <c r="AL335" s="2"/>
      <c r="AM335" s="2"/>
      <c r="AN335" s="2"/>
      <c r="AO335" s="2">
        <f ca="1">IF(Table1[[#This Row],[felid of work]]="it",1,0)</f>
        <v>0</v>
      </c>
      <c r="AP335" s="2"/>
      <c r="AQ335" s="2"/>
      <c r="AR335" s="2"/>
      <c r="AS335" s="2"/>
      <c r="AT335" s="2"/>
      <c r="AU335" s="2"/>
      <c r="AV335" s="8"/>
      <c r="AW335" s="2"/>
      <c r="AX335" s="21">
        <f t="shared" ca="1" si="141"/>
        <v>266715.91940380703</v>
      </c>
      <c r="AY335" s="2"/>
      <c r="AZ335" s="7">
        <f ca="1">IF(Table1[[#This Row],[value of the debts]]&gt;$BA$6,1,0)</f>
        <v>1</v>
      </c>
      <c r="BA335" s="2"/>
      <c r="BB335" s="2"/>
      <c r="BC335" s="8"/>
      <c r="BD335" s="24">
        <f ca="1">Table1[[#This Row],[mortage left]]/Table1[[#This Row],[value of house]]</f>
        <v>1.5399835736862211E-2</v>
      </c>
      <c r="BE335" s="2">
        <f t="shared" ca="1" si="142"/>
        <v>1</v>
      </c>
      <c r="BF335" s="2"/>
      <c r="BG335" s="2"/>
      <c r="BH335" s="7">
        <f ca="1">IF(Table1[[#This Row],[area]]="america",Table1[[#This Row],[income]],0)</f>
        <v>542805</v>
      </c>
      <c r="BI335" s="2">
        <f ca="1">IF(Table1[[#This Row],[area]]="anathapur",Table1[[#This Row],[income]],0)</f>
        <v>0</v>
      </c>
      <c r="BJ335" s="2">
        <f ca="1">IF(Table1[[#This Row],[area]]="banglore",Table1[[#This Row],[income]],0)</f>
        <v>0</v>
      </c>
      <c r="BK335" s="2">
        <f ca="1">IF(Table1[[#This Row],[area]]="chennai",Table1[[#This Row],[income]],0)</f>
        <v>0</v>
      </c>
      <c r="BL335" s="2">
        <f ca="1">IF(Table1[[#This Row],[area]]="china",Table1[[#This Row],[income]],0)</f>
        <v>0</v>
      </c>
      <c r="BM335" s="2">
        <f ca="1">IF(Table1[[#This Row],[area]]="eluru",Table1[[#This Row],[income]],0)</f>
        <v>0</v>
      </c>
      <c r="BN335" s="2">
        <f ca="1">IF(Table1[[#This Row],[area]]="hanuman junction",Table1[[#This Row],[income]],0)</f>
        <v>0</v>
      </c>
      <c r="BO335" s="2">
        <f ca="1">IF(Table1[[#This Row],[area]]="hyderabad",Table1[[#This Row],[income]],0)</f>
        <v>0</v>
      </c>
      <c r="BP335" s="2">
        <f ca="1">IF(Table1[[#This Row],[area]]="japan",Table1[[#This Row],[income]],0)</f>
        <v>0</v>
      </c>
      <c r="BQ335" s="2">
        <f ca="1">IF(Table1[[#This Row],[area]]="srikakulam",Table1[[#This Row],[income]],0)</f>
        <v>0</v>
      </c>
      <c r="BR335" s="2">
        <f ca="1">IF(Table1[[#This Row],[area]]="tirupathi",Table1[[#This Row],[income]],0)</f>
        <v>0</v>
      </c>
      <c r="BS335" s="2">
        <f ca="1">IF(Table1[[#This Row],[area]]="vijayawada",Table1[[#This Row],[income]],0)</f>
        <v>0</v>
      </c>
      <c r="BT335" s="8">
        <f ca="1">IF(Table1[[#This Row],[area]]="vizag",Table1[[#This Row],[income]],0)</f>
        <v>0</v>
      </c>
      <c r="BU335" s="2"/>
      <c r="BV335" s="7">
        <f ca="1">IF(Table1[[#This Row],[felid of work]]="teaching",Table1[[#This Row],[income]],0)</f>
        <v>0</v>
      </c>
      <c r="BW335" s="2">
        <f ca="1">IF(Table1[[#This Row],[felid of work]]="construction",Table1[[#This Row],[income]],0)</f>
        <v>0</v>
      </c>
      <c r="BX335" s="2">
        <f ca="1">IF(Table1[[#This Row],[felid of work]]="general work",Table1[[#This Row],[income]],0)</f>
        <v>542805</v>
      </c>
      <c r="BY335" s="2">
        <f ca="1">IF(Table1[[#This Row],[felid of work]]="health",Table1[[#This Row],[income]],0)</f>
        <v>0</v>
      </c>
      <c r="BZ335" s="2">
        <f ca="1">IF(Table1[[#This Row],[felid of work]]="agriculture",Table1[[#This Row],[income]],0)</f>
        <v>0</v>
      </c>
      <c r="CA335" s="8">
        <f ca="1">IF(Table1[[#This Row],[felid of work]]="it",Table1[[#This Row],[income]],0)</f>
        <v>0</v>
      </c>
      <c r="CB335" s="2"/>
      <c r="CC335" s="7">
        <f t="shared" ca="1" si="143"/>
        <v>1</v>
      </c>
      <c r="CD335" s="8"/>
      <c r="CE335" s="2"/>
      <c r="CF335" s="2">
        <f ca="1">IF(Table1[[#This Row],[net worth]]&gt;CG334,Table1[[#This Row],[age]],0)</f>
        <v>43</v>
      </c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</row>
    <row r="336" spans="4:98">
      <c r="D336">
        <f t="shared" ca="1" si="127"/>
        <v>2</v>
      </c>
      <c r="E336" t="str">
        <f t="shared" ca="1" si="128"/>
        <v>women</v>
      </c>
      <c r="F336">
        <f t="shared" ca="1" si="129"/>
        <v>41</v>
      </c>
      <c r="G336">
        <f t="shared" ca="1" si="130"/>
        <v>1</v>
      </c>
      <c r="H336" t="str">
        <f t="shared" ca="1" si="131"/>
        <v>health</v>
      </c>
      <c r="I336">
        <f t="shared" ca="1" si="132"/>
        <v>5</v>
      </c>
      <c r="J336" t="str">
        <f t="shared" ca="1" si="133"/>
        <v>other</v>
      </c>
      <c r="K336">
        <f t="shared" ca="1" si="134"/>
        <v>2</v>
      </c>
      <c r="L336">
        <f t="shared" ca="1" si="135"/>
        <v>2</v>
      </c>
      <c r="M336">
        <f t="shared" ca="1" si="136"/>
        <v>410040</v>
      </c>
      <c r="N336">
        <f t="shared" ca="1" si="137"/>
        <v>9</v>
      </c>
      <c r="O336" t="str">
        <f t="shared" ca="1" si="138"/>
        <v>chennai</v>
      </c>
      <c r="P336">
        <f t="shared" ca="1" si="120"/>
        <v>1230120</v>
      </c>
      <c r="Q336">
        <f t="shared" ca="1" si="139"/>
        <v>272965.79755991482</v>
      </c>
      <c r="R336">
        <f t="shared" ca="1" si="121"/>
        <v>475966.4576213212</v>
      </c>
      <c r="S336">
        <f t="shared" ca="1" si="140"/>
        <v>430664</v>
      </c>
      <c r="T336">
        <f t="shared" ca="1" si="122"/>
        <v>299308.1397548641</v>
      </c>
      <c r="U336">
        <f t="shared" ca="1" si="123"/>
        <v>61809.833922871505</v>
      </c>
      <c r="V336">
        <f t="shared" ca="1" si="124"/>
        <v>1767896.2915441925</v>
      </c>
      <c r="W336">
        <f t="shared" ca="1" si="125"/>
        <v>1179596.255181236</v>
      </c>
      <c r="X336">
        <f t="shared" ca="1" si="126"/>
        <v>588300.03636295651</v>
      </c>
      <c r="Y336" s="2"/>
      <c r="Z336" s="7">
        <f ca="1">IF(Table1[[#This Row],[gender]]="men",1,0)</f>
        <v>0</v>
      </c>
      <c r="AA336" s="2">
        <f ca="1">IF(Table1[[#This Row],[gender]]="women",1,0)</f>
        <v>1</v>
      </c>
      <c r="AB336" s="2"/>
      <c r="AC336" s="2"/>
      <c r="AD336" s="8"/>
      <c r="AF336" s="7">
        <f ca="1">IF(Table1[[#This Row],[felid of work]]= "teaching",1,0)</f>
        <v>0</v>
      </c>
      <c r="AG336" s="2">
        <f ca="1">IF(Table1[[#This Row],[felid of work]]="agriculture",1,0)</f>
        <v>0</v>
      </c>
      <c r="AH336" s="12">
        <f ca="1">IF(Table1[[#This Row],[felid of work]]="general work",1,0)</f>
        <v>0</v>
      </c>
      <c r="AI336" s="12">
        <f ca="1">IF(Table1[[#This Row],[felid of work]]="construction",1,0)</f>
        <v>0</v>
      </c>
      <c r="AJ336" s="2">
        <f ca="1">IF(Table1[[#This Row],[felid of work]]="health",1,0)</f>
        <v>1</v>
      </c>
      <c r="AK336" s="2"/>
      <c r="AL336" s="2"/>
      <c r="AM336" s="2"/>
      <c r="AN336" s="2"/>
      <c r="AO336" s="2">
        <f ca="1">IF(Table1[[#This Row],[felid of work]]="it",1,0)</f>
        <v>0</v>
      </c>
      <c r="AP336" s="2"/>
      <c r="AQ336" s="2"/>
      <c r="AR336" s="2"/>
      <c r="AS336" s="2"/>
      <c r="AT336" s="2"/>
      <c r="AU336" s="2"/>
      <c r="AV336" s="8"/>
      <c r="AW336" s="2"/>
      <c r="AX336" s="21">
        <f t="shared" ca="1" si="141"/>
        <v>237983.2288106606</v>
      </c>
      <c r="AY336" s="2"/>
      <c r="AZ336" s="7">
        <f ca="1">IF(Table1[[#This Row],[value of the debts]]&gt;$BA$6,1,0)</f>
        <v>1</v>
      </c>
      <c r="BA336" s="2"/>
      <c r="BB336" s="2"/>
      <c r="BC336" s="8"/>
      <c r="BD336" s="24">
        <f ca="1">Table1[[#This Row],[mortage left]]/Table1[[#This Row],[value of house]]</f>
        <v>0.22190176369778136</v>
      </c>
      <c r="BE336" s="2">
        <f t="shared" ca="1" si="142"/>
        <v>1</v>
      </c>
      <c r="BF336" s="2"/>
      <c r="BG336" s="2"/>
      <c r="BH336" s="7">
        <f ca="1">IF(Table1[[#This Row],[area]]="america",Table1[[#This Row],[income]],0)</f>
        <v>0</v>
      </c>
      <c r="BI336" s="2">
        <f ca="1">IF(Table1[[#This Row],[area]]="anathapur",Table1[[#This Row],[income]],0)</f>
        <v>0</v>
      </c>
      <c r="BJ336" s="2">
        <f ca="1">IF(Table1[[#This Row],[area]]="banglore",Table1[[#This Row],[income]],0)</f>
        <v>0</v>
      </c>
      <c r="BK336" s="2">
        <f ca="1">IF(Table1[[#This Row],[area]]="chennai",Table1[[#This Row],[income]],0)</f>
        <v>410040</v>
      </c>
      <c r="BL336" s="2">
        <f ca="1">IF(Table1[[#This Row],[area]]="china",Table1[[#This Row],[income]],0)</f>
        <v>0</v>
      </c>
      <c r="BM336" s="2">
        <f ca="1">IF(Table1[[#This Row],[area]]="eluru",Table1[[#This Row],[income]],0)</f>
        <v>0</v>
      </c>
      <c r="BN336" s="2">
        <f ca="1">IF(Table1[[#This Row],[area]]="hanuman junction",Table1[[#This Row],[income]],0)</f>
        <v>0</v>
      </c>
      <c r="BO336" s="2">
        <f ca="1">IF(Table1[[#This Row],[area]]="hyderabad",Table1[[#This Row],[income]],0)</f>
        <v>0</v>
      </c>
      <c r="BP336" s="2">
        <f ca="1">IF(Table1[[#This Row],[area]]="japan",Table1[[#This Row],[income]],0)</f>
        <v>0</v>
      </c>
      <c r="BQ336" s="2">
        <f ca="1">IF(Table1[[#This Row],[area]]="srikakulam",Table1[[#This Row],[income]],0)</f>
        <v>0</v>
      </c>
      <c r="BR336" s="2">
        <f ca="1">IF(Table1[[#This Row],[area]]="tirupathi",Table1[[#This Row],[income]],0)</f>
        <v>0</v>
      </c>
      <c r="BS336" s="2">
        <f ca="1">IF(Table1[[#This Row],[area]]="vijayawada",Table1[[#This Row],[income]],0)</f>
        <v>0</v>
      </c>
      <c r="BT336" s="8">
        <f ca="1">IF(Table1[[#This Row],[area]]="vizag",Table1[[#This Row],[income]],0)</f>
        <v>0</v>
      </c>
      <c r="BU336" s="2"/>
      <c r="BV336" s="7">
        <f ca="1">IF(Table1[[#This Row],[felid of work]]="teaching",Table1[[#This Row],[income]],0)</f>
        <v>0</v>
      </c>
      <c r="BW336" s="2">
        <f ca="1">IF(Table1[[#This Row],[felid of work]]="construction",Table1[[#This Row],[income]],0)</f>
        <v>0</v>
      </c>
      <c r="BX336" s="2">
        <f ca="1">IF(Table1[[#This Row],[felid of work]]="general work",Table1[[#This Row],[income]],0)</f>
        <v>0</v>
      </c>
      <c r="BY336" s="2">
        <f ca="1">IF(Table1[[#This Row],[felid of work]]="health",Table1[[#This Row],[income]],0)</f>
        <v>410040</v>
      </c>
      <c r="BZ336" s="2">
        <f ca="1">IF(Table1[[#This Row],[felid of work]]="agriculture",Table1[[#This Row],[income]],0)</f>
        <v>0</v>
      </c>
      <c r="CA336" s="8">
        <f ca="1">IF(Table1[[#This Row],[felid of work]]="it",Table1[[#This Row],[income]],0)</f>
        <v>0</v>
      </c>
      <c r="CB336" s="2"/>
      <c r="CC336" s="7">
        <f t="shared" ca="1" si="143"/>
        <v>1</v>
      </c>
      <c r="CD336" s="8"/>
      <c r="CE336" s="2"/>
      <c r="CF336" s="2">
        <f ca="1">IF(Table1[[#This Row],[net worth]]&gt;CG335,Table1[[#This Row],[age]],0)</f>
        <v>41</v>
      </c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</row>
    <row r="337" spans="4:98">
      <c r="D337">
        <f t="shared" ca="1" si="127"/>
        <v>2</v>
      </c>
      <c r="E337" t="str">
        <f t="shared" ca="1" si="128"/>
        <v>women</v>
      </c>
      <c r="F337">
        <f t="shared" ca="1" si="129"/>
        <v>36</v>
      </c>
      <c r="G337">
        <f t="shared" ca="1" si="130"/>
        <v>1</v>
      </c>
      <c r="H337" t="str">
        <f t="shared" ca="1" si="131"/>
        <v>health</v>
      </c>
      <c r="I337">
        <f t="shared" ca="1" si="132"/>
        <v>3</v>
      </c>
      <c r="J337" t="str">
        <f t="shared" ca="1" si="133"/>
        <v>university</v>
      </c>
      <c r="K337">
        <f t="shared" ca="1" si="134"/>
        <v>3</v>
      </c>
      <c r="L337">
        <f t="shared" ca="1" si="135"/>
        <v>1</v>
      </c>
      <c r="M337">
        <f t="shared" ca="1" si="136"/>
        <v>312309</v>
      </c>
      <c r="N337">
        <f t="shared" ca="1" si="137"/>
        <v>11</v>
      </c>
      <c r="O337" t="str">
        <f t="shared" ca="1" si="138"/>
        <v>america</v>
      </c>
      <c r="P337">
        <f t="shared" ca="1" si="120"/>
        <v>1249236</v>
      </c>
      <c r="Q337">
        <f t="shared" ca="1" si="139"/>
        <v>793644.01852152799</v>
      </c>
      <c r="R337">
        <f t="shared" ca="1" si="121"/>
        <v>270149.43367568729</v>
      </c>
      <c r="S337">
        <f t="shared" ca="1" si="140"/>
        <v>217202</v>
      </c>
      <c r="T337">
        <f t="shared" ca="1" si="122"/>
        <v>595029.98799759115</v>
      </c>
      <c r="U337">
        <f t="shared" ca="1" si="123"/>
        <v>57841.456432616513</v>
      </c>
      <c r="V337">
        <f t="shared" ca="1" si="124"/>
        <v>1577226.8901083039</v>
      </c>
      <c r="W337">
        <f t="shared" ca="1" si="125"/>
        <v>1280995.4521972153</v>
      </c>
      <c r="X337">
        <f t="shared" ca="1" si="126"/>
        <v>296231.43791108858</v>
      </c>
      <c r="Y337" s="2"/>
      <c r="Z337" s="7">
        <f ca="1">IF(Table1[[#This Row],[gender]]="men",1,0)</f>
        <v>0</v>
      </c>
      <c r="AA337" s="2">
        <f ca="1">IF(Table1[[#This Row],[gender]]="women",1,0)</f>
        <v>1</v>
      </c>
      <c r="AB337" s="2"/>
      <c r="AC337" s="2"/>
      <c r="AD337" s="8"/>
      <c r="AF337" s="7">
        <f ca="1">IF(Table1[[#This Row],[felid of work]]= "teaching",1,0)</f>
        <v>0</v>
      </c>
      <c r="AG337" s="2">
        <f ca="1">IF(Table1[[#This Row],[felid of work]]="agriculture",1,0)</f>
        <v>0</v>
      </c>
      <c r="AH337" s="12">
        <f ca="1">IF(Table1[[#This Row],[felid of work]]="general work",1,0)</f>
        <v>0</v>
      </c>
      <c r="AI337" s="12">
        <f ca="1">IF(Table1[[#This Row],[felid of work]]="construction",1,0)</f>
        <v>0</v>
      </c>
      <c r="AJ337" s="2">
        <f ca="1">IF(Table1[[#This Row],[felid of work]]="health",1,0)</f>
        <v>1</v>
      </c>
      <c r="AK337" s="2"/>
      <c r="AL337" s="2"/>
      <c r="AM337" s="2"/>
      <c r="AN337" s="2"/>
      <c r="AO337" s="2">
        <f ca="1">IF(Table1[[#This Row],[felid of work]]="it",1,0)</f>
        <v>0</v>
      </c>
      <c r="AP337" s="2"/>
      <c r="AQ337" s="2"/>
      <c r="AR337" s="2"/>
      <c r="AS337" s="2"/>
      <c r="AT337" s="2"/>
      <c r="AU337" s="2"/>
      <c r="AV337" s="8"/>
      <c r="AW337" s="2"/>
      <c r="AX337" s="21">
        <f t="shared" ca="1" si="141"/>
        <v>270149.43367568729</v>
      </c>
      <c r="AY337" s="2"/>
      <c r="AZ337" s="7">
        <f ca="1">IF(Table1[[#This Row],[value of the debts]]&gt;$BA$6,1,0)</f>
        <v>1</v>
      </c>
      <c r="BA337" s="2"/>
      <c r="BB337" s="2"/>
      <c r="BC337" s="8"/>
      <c r="BD337" s="24">
        <f ca="1">Table1[[#This Row],[mortage left]]/Table1[[#This Row],[value of house]]</f>
        <v>0.63530351232395477</v>
      </c>
      <c r="BE337" s="2">
        <f t="shared" ca="1" si="142"/>
        <v>0</v>
      </c>
      <c r="BF337" s="2"/>
      <c r="BG337" s="2"/>
      <c r="BH337" s="7">
        <f ca="1">IF(Table1[[#This Row],[area]]="america",Table1[[#This Row],[income]],0)</f>
        <v>312309</v>
      </c>
      <c r="BI337" s="2">
        <f ca="1">IF(Table1[[#This Row],[area]]="anathapur",Table1[[#This Row],[income]],0)</f>
        <v>0</v>
      </c>
      <c r="BJ337" s="2">
        <f ca="1">IF(Table1[[#This Row],[area]]="banglore",Table1[[#This Row],[income]],0)</f>
        <v>0</v>
      </c>
      <c r="BK337" s="2">
        <f ca="1">IF(Table1[[#This Row],[area]]="chennai",Table1[[#This Row],[income]],0)</f>
        <v>0</v>
      </c>
      <c r="BL337" s="2">
        <f ca="1">IF(Table1[[#This Row],[area]]="china",Table1[[#This Row],[income]],0)</f>
        <v>0</v>
      </c>
      <c r="BM337" s="2">
        <f ca="1">IF(Table1[[#This Row],[area]]="eluru",Table1[[#This Row],[income]],0)</f>
        <v>0</v>
      </c>
      <c r="BN337" s="2">
        <f ca="1">IF(Table1[[#This Row],[area]]="hanuman junction",Table1[[#This Row],[income]],0)</f>
        <v>0</v>
      </c>
      <c r="BO337" s="2">
        <f ca="1">IF(Table1[[#This Row],[area]]="hyderabad",Table1[[#This Row],[income]],0)</f>
        <v>0</v>
      </c>
      <c r="BP337" s="2">
        <f ca="1">IF(Table1[[#This Row],[area]]="japan",Table1[[#This Row],[income]],0)</f>
        <v>0</v>
      </c>
      <c r="BQ337" s="2">
        <f ca="1">IF(Table1[[#This Row],[area]]="srikakulam",Table1[[#This Row],[income]],0)</f>
        <v>0</v>
      </c>
      <c r="BR337" s="2">
        <f ca="1">IF(Table1[[#This Row],[area]]="tirupathi",Table1[[#This Row],[income]],0)</f>
        <v>0</v>
      </c>
      <c r="BS337" s="2">
        <f ca="1">IF(Table1[[#This Row],[area]]="vijayawada",Table1[[#This Row],[income]],0)</f>
        <v>0</v>
      </c>
      <c r="BT337" s="8">
        <f ca="1">IF(Table1[[#This Row],[area]]="vizag",Table1[[#This Row],[income]],0)</f>
        <v>0</v>
      </c>
      <c r="BU337" s="2"/>
      <c r="BV337" s="7">
        <f ca="1">IF(Table1[[#This Row],[felid of work]]="teaching",Table1[[#This Row],[income]],0)</f>
        <v>0</v>
      </c>
      <c r="BW337" s="2">
        <f ca="1">IF(Table1[[#This Row],[felid of work]]="construction",Table1[[#This Row],[income]],0)</f>
        <v>0</v>
      </c>
      <c r="BX337" s="2">
        <f ca="1">IF(Table1[[#This Row],[felid of work]]="general work",Table1[[#This Row],[income]],0)</f>
        <v>0</v>
      </c>
      <c r="BY337" s="2">
        <f ca="1">IF(Table1[[#This Row],[felid of work]]="health",Table1[[#This Row],[income]],0)</f>
        <v>312309</v>
      </c>
      <c r="BZ337" s="2">
        <f ca="1">IF(Table1[[#This Row],[felid of work]]="agriculture",Table1[[#This Row],[income]],0)</f>
        <v>0</v>
      </c>
      <c r="CA337" s="8">
        <f ca="1">IF(Table1[[#This Row],[felid of work]]="it",Table1[[#This Row],[income]],0)</f>
        <v>0</v>
      </c>
      <c r="CB337" s="2"/>
      <c r="CC337" s="7">
        <f t="shared" ca="1" si="143"/>
        <v>1</v>
      </c>
      <c r="CD337" s="8"/>
      <c r="CE337" s="2"/>
      <c r="CF337" s="2">
        <f ca="1">IF(Table1[[#This Row],[net worth]]&gt;CG336,Table1[[#This Row],[age]],0)</f>
        <v>36</v>
      </c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</row>
    <row r="338" spans="4:98">
      <c r="D338">
        <f t="shared" ca="1" si="127"/>
        <v>2</v>
      </c>
      <c r="E338" t="str">
        <f t="shared" ca="1" si="128"/>
        <v>women</v>
      </c>
      <c r="F338">
        <f t="shared" ca="1" si="129"/>
        <v>25</v>
      </c>
      <c r="G338">
        <f t="shared" ca="1" si="130"/>
        <v>1</v>
      </c>
      <c r="H338" t="str">
        <f t="shared" ca="1" si="131"/>
        <v>health</v>
      </c>
      <c r="I338">
        <f t="shared" ca="1" si="132"/>
        <v>4</v>
      </c>
      <c r="J338" t="str">
        <f t="shared" ca="1" si="133"/>
        <v>techincal</v>
      </c>
      <c r="K338">
        <f t="shared" ca="1" si="134"/>
        <v>3</v>
      </c>
      <c r="L338">
        <f t="shared" ca="1" si="135"/>
        <v>2</v>
      </c>
      <c r="M338">
        <f t="shared" ca="1" si="136"/>
        <v>362621</v>
      </c>
      <c r="N338">
        <f t="shared" ca="1" si="137"/>
        <v>2</v>
      </c>
      <c r="O338" t="str">
        <f t="shared" ca="1" si="138"/>
        <v>vijayawada</v>
      </c>
      <c r="P338">
        <f t="shared" ca="1" si="120"/>
        <v>2175726</v>
      </c>
      <c r="Q338">
        <f t="shared" ca="1" si="139"/>
        <v>1185743.7716609163</v>
      </c>
      <c r="R338">
        <f t="shared" ca="1" si="121"/>
        <v>532607.10477495729</v>
      </c>
      <c r="S338">
        <f t="shared" ca="1" si="140"/>
        <v>335325</v>
      </c>
      <c r="T338">
        <f t="shared" ca="1" si="122"/>
        <v>509767.71513209463</v>
      </c>
      <c r="U338">
        <f t="shared" ca="1" si="123"/>
        <v>226575.60527428321</v>
      </c>
      <c r="V338">
        <f t="shared" ca="1" si="124"/>
        <v>2934908.7100492408</v>
      </c>
      <c r="W338">
        <f t="shared" ca="1" si="125"/>
        <v>2053675.8764358736</v>
      </c>
      <c r="X338">
        <f t="shared" ca="1" si="126"/>
        <v>881232.83361336729</v>
      </c>
      <c r="Y338" s="2"/>
      <c r="Z338" s="7">
        <f ca="1">IF(Table1[[#This Row],[gender]]="men",1,0)</f>
        <v>0</v>
      </c>
      <c r="AA338" s="2">
        <f ca="1">IF(Table1[[#This Row],[gender]]="women",1,0)</f>
        <v>1</v>
      </c>
      <c r="AB338" s="2"/>
      <c r="AC338" s="2"/>
      <c r="AD338" s="8"/>
      <c r="AF338" s="7">
        <f ca="1">IF(Table1[[#This Row],[felid of work]]= "teaching",1,0)</f>
        <v>0</v>
      </c>
      <c r="AG338" s="2">
        <f ca="1">IF(Table1[[#This Row],[felid of work]]="agriculture",1,0)</f>
        <v>0</v>
      </c>
      <c r="AH338" s="12">
        <f ca="1">IF(Table1[[#This Row],[felid of work]]="general work",1,0)</f>
        <v>0</v>
      </c>
      <c r="AI338" s="12">
        <f ca="1">IF(Table1[[#This Row],[felid of work]]="construction",1,0)</f>
        <v>0</v>
      </c>
      <c r="AJ338" s="2">
        <f ca="1">IF(Table1[[#This Row],[felid of work]]="health",1,0)</f>
        <v>1</v>
      </c>
      <c r="AK338" s="2"/>
      <c r="AL338" s="2"/>
      <c r="AM338" s="2"/>
      <c r="AN338" s="2"/>
      <c r="AO338" s="2">
        <f ca="1">IF(Table1[[#This Row],[felid of work]]="it",1,0)</f>
        <v>0</v>
      </c>
      <c r="AP338" s="2"/>
      <c r="AQ338" s="2"/>
      <c r="AR338" s="2"/>
      <c r="AS338" s="2"/>
      <c r="AT338" s="2"/>
      <c r="AU338" s="2"/>
      <c r="AV338" s="8"/>
      <c r="AW338" s="2"/>
      <c r="AX338" s="21">
        <f t="shared" ca="1" si="141"/>
        <v>266303.55238747864</v>
      </c>
      <c r="AY338" s="2"/>
      <c r="AZ338" s="7">
        <f ca="1">IF(Table1[[#This Row],[value of the debts]]&gt;$BA$6,1,0)</f>
        <v>1</v>
      </c>
      <c r="BA338" s="2"/>
      <c r="BB338" s="2"/>
      <c r="BC338" s="8"/>
      <c r="BD338" s="24">
        <f ca="1">Table1[[#This Row],[mortage left]]/Table1[[#This Row],[value of house]]</f>
        <v>0.54498763707420705</v>
      </c>
      <c r="BE338" s="2">
        <f t="shared" ca="1" si="142"/>
        <v>0</v>
      </c>
      <c r="BF338" s="2"/>
      <c r="BG338" s="2"/>
      <c r="BH338" s="7">
        <f ca="1">IF(Table1[[#This Row],[area]]="america",Table1[[#This Row],[income]],0)</f>
        <v>0</v>
      </c>
      <c r="BI338" s="2">
        <f ca="1">IF(Table1[[#This Row],[area]]="anathapur",Table1[[#This Row],[income]],0)</f>
        <v>0</v>
      </c>
      <c r="BJ338" s="2">
        <f ca="1">IF(Table1[[#This Row],[area]]="banglore",Table1[[#This Row],[income]],0)</f>
        <v>0</v>
      </c>
      <c r="BK338" s="2">
        <f ca="1">IF(Table1[[#This Row],[area]]="chennai",Table1[[#This Row],[income]],0)</f>
        <v>0</v>
      </c>
      <c r="BL338" s="2">
        <f ca="1">IF(Table1[[#This Row],[area]]="china",Table1[[#This Row],[income]],0)</f>
        <v>0</v>
      </c>
      <c r="BM338" s="2">
        <f ca="1">IF(Table1[[#This Row],[area]]="eluru",Table1[[#This Row],[income]],0)</f>
        <v>0</v>
      </c>
      <c r="BN338" s="2">
        <f ca="1">IF(Table1[[#This Row],[area]]="hanuman junction",Table1[[#This Row],[income]],0)</f>
        <v>0</v>
      </c>
      <c r="BO338" s="2">
        <f ca="1">IF(Table1[[#This Row],[area]]="hyderabad",Table1[[#This Row],[income]],0)</f>
        <v>0</v>
      </c>
      <c r="BP338" s="2">
        <f ca="1">IF(Table1[[#This Row],[area]]="japan",Table1[[#This Row],[income]],0)</f>
        <v>0</v>
      </c>
      <c r="BQ338" s="2">
        <f ca="1">IF(Table1[[#This Row],[area]]="srikakulam",Table1[[#This Row],[income]],0)</f>
        <v>0</v>
      </c>
      <c r="BR338" s="2">
        <f ca="1">IF(Table1[[#This Row],[area]]="tirupathi",Table1[[#This Row],[income]],0)</f>
        <v>0</v>
      </c>
      <c r="BS338" s="2">
        <f ca="1">IF(Table1[[#This Row],[area]]="vijayawada",Table1[[#This Row],[income]],0)</f>
        <v>362621</v>
      </c>
      <c r="BT338" s="8">
        <f ca="1">IF(Table1[[#This Row],[area]]="vizag",Table1[[#This Row],[income]],0)</f>
        <v>0</v>
      </c>
      <c r="BU338" s="2"/>
      <c r="BV338" s="7">
        <f ca="1">IF(Table1[[#This Row],[felid of work]]="teaching",Table1[[#This Row],[income]],0)</f>
        <v>0</v>
      </c>
      <c r="BW338" s="2">
        <f ca="1">IF(Table1[[#This Row],[felid of work]]="construction",Table1[[#This Row],[income]],0)</f>
        <v>0</v>
      </c>
      <c r="BX338" s="2">
        <f ca="1">IF(Table1[[#This Row],[felid of work]]="general work",Table1[[#This Row],[income]],0)</f>
        <v>0</v>
      </c>
      <c r="BY338" s="2">
        <f ca="1">IF(Table1[[#This Row],[felid of work]]="health",Table1[[#This Row],[income]],0)</f>
        <v>362621</v>
      </c>
      <c r="BZ338" s="2">
        <f ca="1">IF(Table1[[#This Row],[felid of work]]="agriculture",Table1[[#This Row],[income]],0)</f>
        <v>0</v>
      </c>
      <c r="CA338" s="8">
        <f ca="1">IF(Table1[[#This Row],[felid of work]]="it",Table1[[#This Row],[income]],0)</f>
        <v>0</v>
      </c>
      <c r="CB338" s="2"/>
      <c r="CC338" s="7">
        <f t="shared" ca="1" si="143"/>
        <v>1</v>
      </c>
      <c r="CD338" s="8"/>
      <c r="CE338" s="2"/>
      <c r="CF338" s="2">
        <f ca="1">IF(Table1[[#This Row],[net worth]]&gt;CG337,Table1[[#This Row],[age]],0)</f>
        <v>25</v>
      </c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</row>
    <row r="339" spans="4:98">
      <c r="D339">
        <f t="shared" ca="1" si="127"/>
        <v>1</v>
      </c>
      <c r="E339" t="str">
        <f t="shared" ca="1" si="128"/>
        <v>men</v>
      </c>
      <c r="F339">
        <f t="shared" ca="1" si="129"/>
        <v>28</v>
      </c>
      <c r="G339">
        <f t="shared" ca="1" si="130"/>
        <v>4</v>
      </c>
      <c r="H339" t="str">
        <f t="shared" ca="1" si="131"/>
        <v>it</v>
      </c>
      <c r="I339">
        <f t="shared" ca="1" si="132"/>
        <v>4</v>
      </c>
      <c r="J339" t="str">
        <f t="shared" ca="1" si="133"/>
        <v>techincal</v>
      </c>
      <c r="K339">
        <f t="shared" ca="1" si="134"/>
        <v>4</v>
      </c>
      <c r="L339">
        <f t="shared" ca="1" si="135"/>
        <v>1</v>
      </c>
      <c r="M339">
        <f t="shared" ca="1" si="136"/>
        <v>544887</v>
      </c>
      <c r="N339">
        <f t="shared" ca="1" si="137"/>
        <v>7</v>
      </c>
      <c r="O339" t="str">
        <f t="shared" ca="1" si="138"/>
        <v>anathapur</v>
      </c>
      <c r="P339">
        <f t="shared" ca="1" si="120"/>
        <v>2179548</v>
      </c>
      <c r="Q339">
        <f t="shared" ca="1" si="139"/>
        <v>600999.16944860667</v>
      </c>
      <c r="R339">
        <f t="shared" ca="1" si="121"/>
        <v>13593.487875995519</v>
      </c>
      <c r="S339">
        <f t="shared" ca="1" si="140"/>
        <v>2428</v>
      </c>
      <c r="T339">
        <f t="shared" ca="1" si="122"/>
        <v>831815.16680959903</v>
      </c>
      <c r="U339">
        <f t="shared" ca="1" si="123"/>
        <v>474370.13264820061</v>
      </c>
      <c r="V339">
        <f t="shared" ca="1" si="124"/>
        <v>2667511.6205241964</v>
      </c>
      <c r="W339">
        <f t="shared" ca="1" si="125"/>
        <v>617020.65732460225</v>
      </c>
      <c r="X339">
        <f t="shared" ca="1" si="126"/>
        <v>2050490.9631995941</v>
      </c>
      <c r="Y339" s="2"/>
      <c r="Z339" s="7">
        <f ca="1">IF(Table1[[#This Row],[gender]]="men",1,0)</f>
        <v>1</v>
      </c>
      <c r="AA339" s="2">
        <f ca="1">IF(Table1[[#This Row],[gender]]="women",1,0)</f>
        <v>0</v>
      </c>
      <c r="AB339" s="2"/>
      <c r="AC339" s="2"/>
      <c r="AD339" s="8"/>
      <c r="AF339" s="7">
        <f ca="1">IF(Table1[[#This Row],[felid of work]]= "teaching",1,0)</f>
        <v>0</v>
      </c>
      <c r="AG339" s="2">
        <f ca="1">IF(Table1[[#This Row],[felid of work]]="agriculture",1,0)</f>
        <v>0</v>
      </c>
      <c r="AH339" s="12">
        <f ca="1">IF(Table1[[#This Row],[felid of work]]="general work",1,0)</f>
        <v>0</v>
      </c>
      <c r="AI339" s="12">
        <f ca="1">IF(Table1[[#This Row],[felid of work]]="construction",1,0)</f>
        <v>0</v>
      </c>
      <c r="AJ339" s="2">
        <f ca="1">IF(Table1[[#This Row],[felid of work]]="health",1,0)</f>
        <v>0</v>
      </c>
      <c r="AK339" s="2"/>
      <c r="AL339" s="2"/>
      <c r="AM339" s="2"/>
      <c r="AN339" s="2"/>
      <c r="AO339" s="2">
        <f ca="1">IF(Table1[[#This Row],[felid of work]]="it",1,0)</f>
        <v>1</v>
      </c>
      <c r="AP339" s="2"/>
      <c r="AQ339" s="2"/>
      <c r="AR339" s="2"/>
      <c r="AS339" s="2"/>
      <c r="AT339" s="2"/>
      <c r="AU339" s="2"/>
      <c r="AV339" s="8"/>
      <c r="AW339" s="2"/>
      <c r="AX339" s="21">
        <f t="shared" ca="1" si="141"/>
        <v>13593.487875995519</v>
      </c>
      <c r="AY339" s="2"/>
      <c r="AZ339" s="7">
        <f ca="1">IF(Table1[[#This Row],[value of the debts]]&gt;$BA$6,1,0)</f>
        <v>1</v>
      </c>
      <c r="BA339" s="2"/>
      <c r="BB339" s="2"/>
      <c r="BC339" s="8"/>
      <c r="BD339" s="24">
        <f ca="1">Table1[[#This Row],[mortage left]]/Table1[[#This Row],[value of house]]</f>
        <v>0.27574486519618135</v>
      </c>
      <c r="BE339" s="2">
        <f t="shared" ca="1" si="142"/>
        <v>1</v>
      </c>
      <c r="BF339" s="2"/>
      <c r="BG339" s="2"/>
      <c r="BH339" s="7">
        <f ca="1">IF(Table1[[#This Row],[area]]="america",Table1[[#This Row],[income]],0)</f>
        <v>0</v>
      </c>
      <c r="BI339" s="2">
        <f ca="1">IF(Table1[[#This Row],[area]]="anathapur",Table1[[#This Row],[income]],0)</f>
        <v>544887</v>
      </c>
      <c r="BJ339" s="2">
        <f ca="1">IF(Table1[[#This Row],[area]]="banglore",Table1[[#This Row],[income]],0)</f>
        <v>0</v>
      </c>
      <c r="BK339" s="2">
        <f ca="1">IF(Table1[[#This Row],[area]]="chennai",Table1[[#This Row],[income]],0)</f>
        <v>0</v>
      </c>
      <c r="BL339" s="2">
        <f ca="1">IF(Table1[[#This Row],[area]]="china",Table1[[#This Row],[income]],0)</f>
        <v>0</v>
      </c>
      <c r="BM339" s="2">
        <f ca="1">IF(Table1[[#This Row],[area]]="eluru",Table1[[#This Row],[income]],0)</f>
        <v>0</v>
      </c>
      <c r="BN339" s="2">
        <f ca="1">IF(Table1[[#This Row],[area]]="hanuman junction",Table1[[#This Row],[income]],0)</f>
        <v>0</v>
      </c>
      <c r="BO339" s="2">
        <f ca="1">IF(Table1[[#This Row],[area]]="hyderabad",Table1[[#This Row],[income]],0)</f>
        <v>0</v>
      </c>
      <c r="BP339" s="2">
        <f ca="1">IF(Table1[[#This Row],[area]]="japan",Table1[[#This Row],[income]],0)</f>
        <v>0</v>
      </c>
      <c r="BQ339" s="2">
        <f ca="1">IF(Table1[[#This Row],[area]]="srikakulam",Table1[[#This Row],[income]],0)</f>
        <v>0</v>
      </c>
      <c r="BR339" s="2">
        <f ca="1">IF(Table1[[#This Row],[area]]="tirupathi",Table1[[#This Row],[income]],0)</f>
        <v>0</v>
      </c>
      <c r="BS339" s="2">
        <f ca="1">IF(Table1[[#This Row],[area]]="vijayawada",Table1[[#This Row],[income]],0)</f>
        <v>0</v>
      </c>
      <c r="BT339" s="8">
        <f ca="1">IF(Table1[[#This Row],[area]]="vizag",Table1[[#This Row],[income]],0)</f>
        <v>0</v>
      </c>
      <c r="BU339" s="2"/>
      <c r="BV339" s="7">
        <f ca="1">IF(Table1[[#This Row],[felid of work]]="teaching",Table1[[#This Row],[income]],0)</f>
        <v>0</v>
      </c>
      <c r="BW339" s="2">
        <f ca="1">IF(Table1[[#This Row],[felid of work]]="construction",Table1[[#This Row],[income]],0)</f>
        <v>0</v>
      </c>
      <c r="BX339" s="2">
        <f ca="1">IF(Table1[[#This Row],[felid of work]]="general work",Table1[[#This Row],[income]],0)</f>
        <v>0</v>
      </c>
      <c r="BY339" s="2">
        <f ca="1">IF(Table1[[#This Row],[felid of work]]="health",Table1[[#This Row],[income]],0)</f>
        <v>0</v>
      </c>
      <c r="BZ339" s="2">
        <f ca="1">IF(Table1[[#This Row],[felid of work]]="agriculture",Table1[[#This Row],[income]],0)</f>
        <v>0</v>
      </c>
      <c r="CA339" s="8">
        <f ca="1">IF(Table1[[#This Row],[felid of work]]="it",Table1[[#This Row],[income]],0)</f>
        <v>544887</v>
      </c>
      <c r="CB339" s="2"/>
      <c r="CC339" s="7">
        <f t="shared" ca="1" si="143"/>
        <v>1</v>
      </c>
      <c r="CD339" s="8"/>
      <c r="CE339" s="2"/>
      <c r="CF339" s="2">
        <f ca="1">IF(Table1[[#This Row],[net worth]]&gt;CG338,Table1[[#This Row],[age]],0)</f>
        <v>28</v>
      </c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</row>
    <row r="340" spans="4:98">
      <c r="D340">
        <f t="shared" ca="1" si="127"/>
        <v>1</v>
      </c>
      <c r="E340" t="str">
        <f t="shared" ca="1" si="128"/>
        <v>men</v>
      </c>
      <c r="F340">
        <f t="shared" ca="1" si="129"/>
        <v>43</v>
      </c>
      <c r="G340">
        <f t="shared" ca="1" si="130"/>
        <v>5</v>
      </c>
      <c r="H340" t="str">
        <f t="shared" ca="1" si="131"/>
        <v>general work</v>
      </c>
      <c r="I340">
        <f t="shared" ca="1" si="132"/>
        <v>6</v>
      </c>
      <c r="J340" t="str">
        <f t="shared" ca="1" si="133"/>
        <v>other</v>
      </c>
      <c r="K340">
        <f t="shared" ca="1" si="134"/>
        <v>1</v>
      </c>
      <c r="L340">
        <f t="shared" ca="1" si="135"/>
        <v>2</v>
      </c>
      <c r="M340">
        <f t="shared" ca="1" si="136"/>
        <v>561743</v>
      </c>
      <c r="N340">
        <f t="shared" ca="1" si="137"/>
        <v>13</v>
      </c>
      <c r="O340" t="str">
        <f t="shared" ca="1" si="138"/>
        <v>china</v>
      </c>
      <c r="P340">
        <f t="shared" ref="P340:P403" ca="1" si="144">M340*RANDBETWEEN(3,6)</f>
        <v>2808715</v>
      </c>
      <c r="Q340">
        <f t="shared" ca="1" si="139"/>
        <v>5950.3585802830075</v>
      </c>
      <c r="R340">
        <f t="shared" ref="R340:R403" ca="1" si="145">L340*RAND()*M340</f>
        <v>860948.8156298761</v>
      </c>
      <c r="S340">
        <f t="shared" ca="1" si="140"/>
        <v>422261</v>
      </c>
      <c r="T340">
        <f t="shared" ref="T340:T403" ca="1" si="146">RAND()*M340*2</f>
        <v>200984.48663991541</v>
      </c>
      <c r="U340">
        <f t="shared" ref="U340:U403" ca="1" si="147">RAND()*M340*1.5</f>
        <v>223975.14232121332</v>
      </c>
      <c r="V340">
        <f t="shared" ref="V340:V403" ca="1" si="148">P340+R340+U340</f>
        <v>3893638.9579510894</v>
      </c>
      <c r="W340">
        <f t="shared" ref="W340:W403" ca="1" si="149">Q340+R340+S340</f>
        <v>1289160.1742101591</v>
      </c>
      <c r="X340">
        <f t="shared" ref="X340:X403" ca="1" si="150">V340-W340</f>
        <v>2604478.7837409303</v>
      </c>
      <c r="Y340" s="2"/>
      <c r="Z340" s="7">
        <f ca="1">IF(Table1[[#This Row],[gender]]="men",1,0)</f>
        <v>1</v>
      </c>
      <c r="AA340" s="2">
        <f ca="1">IF(Table1[[#This Row],[gender]]="women",1,0)</f>
        <v>0</v>
      </c>
      <c r="AB340" s="2"/>
      <c r="AC340" s="2"/>
      <c r="AD340" s="8"/>
      <c r="AF340" s="7">
        <f ca="1">IF(Table1[[#This Row],[felid of work]]= "teaching",1,0)</f>
        <v>0</v>
      </c>
      <c r="AG340" s="2">
        <f ca="1">IF(Table1[[#This Row],[felid of work]]="agriculture",1,0)</f>
        <v>0</v>
      </c>
      <c r="AH340" s="12">
        <f ca="1">IF(Table1[[#This Row],[felid of work]]="general work",1,0)</f>
        <v>1</v>
      </c>
      <c r="AI340" s="12">
        <f ca="1">IF(Table1[[#This Row],[felid of work]]="construction",1,0)</f>
        <v>0</v>
      </c>
      <c r="AJ340" s="2">
        <f ca="1">IF(Table1[[#This Row],[felid of work]]="health",1,0)</f>
        <v>0</v>
      </c>
      <c r="AK340" s="2"/>
      <c r="AL340" s="2"/>
      <c r="AM340" s="2"/>
      <c r="AN340" s="2"/>
      <c r="AO340" s="2">
        <f ca="1">IF(Table1[[#This Row],[felid of work]]="it",1,0)</f>
        <v>0</v>
      </c>
      <c r="AP340" s="2"/>
      <c r="AQ340" s="2"/>
      <c r="AR340" s="2"/>
      <c r="AS340" s="2"/>
      <c r="AT340" s="2"/>
      <c r="AU340" s="2"/>
      <c r="AV340" s="8"/>
      <c r="AW340" s="2"/>
      <c r="AX340" s="21">
        <f t="shared" ca="1" si="141"/>
        <v>430474.40781493805</v>
      </c>
      <c r="AY340" s="2"/>
      <c r="AZ340" s="7">
        <f ca="1">IF(Table1[[#This Row],[value of the debts]]&gt;$BA$6,1,0)</f>
        <v>1</v>
      </c>
      <c r="BA340" s="2"/>
      <c r="BB340" s="2"/>
      <c r="BC340" s="8"/>
      <c r="BD340" s="24">
        <f ca="1">Table1[[#This Row],[mortage left]]/Table1[[#This Row],[value of house]]</f>
        <v>2.1185341269167601E-3</v>
      </c>
      <c r="BE340" s="2">
        <f t="shared" ca="1" si="142"/>
        <v>1</v>
      </c>
      <c r="BF340" s="2"/>
      <c r="BG340" s="2"/>
      <c r="BH340" s="7">
        <f ca="1">IF(Table1[[#This Row],[area]]="america",Table1[[#This Row],[income]],0)</f>
        <v>0</v>
      </c>
      <c r="BI340" s="2">
        <f ca="1">IF(Table1[[#This Row],[area]]="anathapur",Table1[[#This Row],[income]],0)</f>
        <v>0</v>
      </c>
      <c r="BJ340" s="2">
        <f ca="1">IF(Table1[[#This Row],[area]]="banglore",Table1[[#This Row],[income]],0)</f>
        <v>0</v>
      </c>
      <c r="BK340" s="2">
        <f ca="1">IF(Table1[[#This Row],[area]]="chennai",Table1[[#This Row],[income]],0)</f>
        <v>0</v>
      </c>
      <c r="BL340" s="2">
        <f ca="1">IF(Table1[[#This Row],[area]]="china",Table1[[#This Row],[income]],0)</f>
        <v>561743</v>
      </c>
      <c r="BM340" s="2">
        <f ca="1">IF(Table1[[#This Row],[area]]="eluru",Table1[[#This Row],[income]],0)</f>
        <v>0</v>
      </c>
      <c r="BN340" s="2">
        <f ca="1">IF(Table1[[#This Row],[area]]="hanuman junction",Table1[[#This Row],[income]],0)</f>
        <v>0</v>
      </c>
      <c r="BO340" s="2">
        <f ca="1">IF(Table1[[#This Row],[area]]="hyderabad",Table1[[#This Row],[income]],0)</f>
        <v>0</v>
      </c>
      <c r="BP340" s="2">
        <f ca="1">IF(Table1[[#This Row],[area]]="japan",Table1[[#This Row],[income]],0)</f>
        <v>0</v>
      </c>
      <c r="BQ340" s="2">
        <f ca="1">IF(Table1[[#This Row],[area]]="srikakulam",Table1[[#This Row],[income]],0)</f>
        <v>0</v>
      </c>
      <c r="BR340" s="2">
        <f ca="1">IF(Table1[[#This Row],[area]]="tirupathi",Table1[[#This Row],[income]],0)</f>
        <v>0</v>
      </c>
      <c r="BS340" s="2">
        <f ca="1">IF(Table1[[#This Row],[area]]="vijayawada",Table1[[#This Row],[income]],0)</f>
        <v>0</v>
      </c>
      <c r="BT340" s="8">
        <f ca="1">IF(Table1[[#This Row],[area]]="vizag",Table1[[#This Row],[income]],0)</f>
        <v>0</v>
      </c>
      <c r="BU340" s="2"/>
      <c r="BV340" s="7">
        <f ca="1">IF(Table1[[#This Row],[felid of work]]="teaching",Table1[[#This Row],[income]],0)</f>
        <v>0</v>
      </c>
      <c r="BW340" s="2">
        <f ca="1">IF(Table1[[#This Row],[felid of work]]="construction",Table1[[#This Row],[income]],0)</f>
        <v>0</v>
      </c>
      <c r="BX340" s="2">
        <f ca="1">IF(Table1[[#This Row],[felid of work]]="general work",Table1[[#This Row],[income]],0)</f>
        <v>561743</v>
      </c>
      <c r="BY340" s="2">
        <f ca="1">IF(Table1[[#This Row],[felid of work]]="health",Table1[[#This Row],[income]],0)</f>
        <v>0</v>
      </c>
      <c r="BZ340" s="2">
        <f ca="1">IF(Table1[[#This Row],[felid of work]]="agriculture",Table1[[#This Row],[income]],0)</f>
        <v>0</v>
      </c>
      <c r="CA340" s="8">
        <f ca="1">IF(Table1[[#This Row],[felid of work]]="it",Table1[[#This Row],[income]],0)</f>
        <v>0</v>
      </c>
      <c r="CB340" s="2"/>
      <c r="CC340" s="7">
        <f t="shared" ca="1" si="143"/>
        <v>1</v>
      </c>
      <c r="CD340" s="8"/>
      <c r="CE340" s="2"/>
      <c r="CF340" s="2">
        <f ca="1">IF(Table1[[#This Row],[net worth]]&gt;CG339,Table1[[#This Row],[age]],0)</f>
        <v>43</v>
      </c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</row>
    <row r="341" spans="4:98">
      <c r="D341">
        <f t="shared" ca="1" si="127"/>
        <v>2</v>
      </c>
      <c r="E341" t="str">
        <f t="shared" ca="1" si="128"/>
        <v>women</v>
      </c>
      <c r="F341">
        <f t="shared" ca="1" si="129"/>
        <v>29</v>
      </c>
      <c r="G341">
        <f t="shared" ca="1" si="130"/>
        <v>2</v>
      </c>
      <c r="H341" t="str">
        <f t="shared" ca="1" si="131"/>
        <v>construction</v>
      </c>
      <c r="I341">
        <f t="shared" ca="1" si="132"/>
        <v>2</v>
      </c>
      <c r="J341" t="str">
        <f t="shared" ca="1" si="133"/>
        <v>college</v>
      </c>
      <c r="K341">
        <f t="shared" ca="1" si="134"/>
        <v>2</v>
      </c>
      <c r="L341">
        <f t="shared" ca="1" si="135"/>
        <v>1</v>
      </c>
      <c r="M341">
        <f t="shared" ca="1" si="136"/>
        <v>342717</v>
      </c>
      <c r="N341">
        <f t="shared" ca="1" si="137"/>
        <v>8</v>
      </c>
      <c r="O341" t="str">
        <f t="shared" ca="1" si="138"/>
        <v>banglore</v>
      </c>
      <c r="P341">
        <f t="shared" ca="1" si="144"/>
        <v>1028151</v>
      </c>
      <c r="Q341">
        <f t="shared" ca="1" si="139"/>
        <v>996065.56946606853</v>
      </c>
      <c r="R341">
        <f t="shared" ca="1" si="145"/>
        <v>186014.68940677791</v>
      </c>
      <c r="S341">
        <f t="shared" ca="1" si="140"/>
        <v>18743</v>
      </c>
      <c r="T341">
        <f t="shared" ca="1" si="146"/>
        <v>173699.49907213901</v>
      </c>
      <c r="U341">
        <f t="shared" ca="1" si="147"/>
        <v>137284.77046731167</v>
      </c>
      <c r="V341">
        <f t="shared" ca="1" si="148"/>
        <v>1351450.4598740896</v>
      </c>
      <c r="W341">
        <f t="shared" ca="1" si="149"/>
        <v>1200823.2588728464</v>
      </c>
      <c r="X341">
        <f t="shared" ca="1" si="150"/>
        <v>150627.2010012432</v>
      </c>
      <c r="Y341" s="2"/>
      <c r="Z341" s="7">
        <f ca="1">IF(Table1[[#This Row],[gender]]="men",1,0)</f>
        <v>0</v>
      </c>
      <c r="AA341" s="2">
        <f ca="1">IF(Table1[[#This Row],[gender]]="women",1,0)</f>
        <v>1</v>
      </c>
      <c r="AB341" s="2"/>
      <c r="AC341" s="2"/>
      <c r="AD341" s="8"/>
      <c r="AF341" s="7">
        <f ca="1">IF(Table1[[#This Row],[felid of work]]= "teaching",1,0)</f>
        <v>0</v>
      </c>
      <c r="AG341" s="2">
        <f ca="1">IF(Table1[[#This Row],[felid of work]]="agriculture",1,0)</f>
        <v>0</v>
      </c>
      <c r="AH341" s="12">
        <f ca="1">IF(Table1[[#This Row],[felid of work]]="general work",1,0)</f>
        <v>0</v>
      </c>
      <c r="AI341" s="12">
        <f ca="1">IF(Table1[[#This Row],[felid of work]]="construction",1,0)</f>
        <v>1</v>
      </c>
      <c r="AJ341" s="2">
        <f ca="1">IF(Table1[[#This Row],[felid of work]]="health",1,0)</f>
        <v>0</v>
      </c>
      <c r="AK341" s="2"/>
      <c r="AL341" s="2"/>
      <c r="AM341" s="2"/>
      <c r="AN341" s="2"/>
      <c r="AO341" s="2">
        <f ca="1">IF(Table1[[#This Row],[felid of work]]="it",1,0)</f>
        <v>0</v>
      </c>
      <c r="AP341" s="2"/>
      <c r="AQ341" s="2"/>
      <c r="AR341" s="2"/>
      <c r="AS341" s="2"/>
      <c r="AT341" s="2"/>
      <c r="AU341" s="2"/>
      <c r="AV341" s="8"/>
      <c r="AW341" s="2"/>
      <c r="AX341" s="21">
        <f t="shared" ca="1" si="141"/>
        <v>186014.68940677791</v>
      </c>
      <c r="AY341" s="2"/>
      <c r="AZ341" s="7">
        <f ca="1">IF(Table1[[#This Row],[value of the debts]]&gt;$BA$6,1,0)</f>
        <v>1</v>
      </c>
      <c r="BA341" s="2"/>
      <c r="BB341" s="2"/>
      <c r="BC341" s="8"/>
      <c r="BD341" s="24">
        <f ca="1">Table1[[#This Row],[mortage left]]/Table1[[#This Row],[value of house]]</f>
        <v>0.96879307559499384</v>
      </c>
      <c r="BE341" s="2">
        <f t="shared" ca="1" si="142"/>
        <v>0</v>
      </c>
      <c r="BF341" s="2"/>
      <c r="BG341" s="2"/>
      <c r="BH341" s="7">
        <f ca="1">IF(Table1[[#This Row],[area]]="america",Table1[[#This Row],[income]],0)</f>
        <v>0</v>
      </c>
      <c r="BI341" s="2">
        <f ca="1">IF(Table1[[#This Row],[area]]="anathapur",Table1[[#This Row],[income]],0)</f>
        <v>0</v>
      </c>
      <c r="BJ341" s="2">
        <f ca="1">IF(Table1[[#This Row],[area]]="banglore",Table1[[#This Row],[income]],0)</f>
        <v>342717</v>
      </c>
      <c r="BK341" s="2">
        <f ca="1">IF(Table1[[#This Row],[area]]="chennai",Table1[[#This Row],[income]],0)</f>
        <v>0</v>
      </c>
      <c r="BL341" s="2">
        <f ca="1">IF(Table1[[#This Row],[area]]="china",Table1[[#This Row],[income]],0)</f>
        <v>0</v>
      </c>
      <c r="BM341" s="2">
        <f ca="1">IF(Table1[[#This Row],[area]]="eluru",Table1[[#This Row],[income]],0)</f>
        <v>0</v>
      </c>
      <c r="BN341" s="2">
        <f ca="1">IF(Table1[[#This Row],[area]]="hanuman junction",Table1[[#This Row],[income]],0)</f>
        <v>0</v>
      </c>
      <c r="BO341" s="2">
        <f ca="1">IF(Table1[[#This Row],[area]]="hyderabad",Table1[[#This Row],[income]],0)</f>
        <v>0</v>
      </c>
      <c r="BP341" s="2">
        <f ca="1">IF(Table1[[#This Row],[area]]="japan",Table1[[#This Row],[income]],0)</f>
        <v>0</v>
      </c>
      <c r="BQ341" s="2">
        <f ca="1">IF(Table1[[#This Row],[area]]="srikakulam",Table1[[#This Row],[income]],0)</f>
        <v>0</v>
      </c>
      <c r="BR341" s="2">
        <f ca="1">IF(Table1[[#This Row],[area]]="tirupathi",Table1[[#This Row],[income]],0)</f>
        <v>0</v>
      </c>
      <c r="BS341" s="2">
        <f ca="1">IF(Table1[[#This Row],[area]]="vijayawada",Table1[[#This Row],[income]],0)</f>
        <v>0</v>
      </c>
      <c r="BT341" s="8">
        <f ca="1">IF(Table1[[#This Row],[area]]="vizag",Table1[[#This Row],[income]],0)</f>
        <v>0</v>
      </c>
      <c r="BU341" s="2"/>
      <c r="BV341" s="7">
        <f ca="1">IF(Table1[[#This Row],[felid of work]]="teaching",Table1[[#This Row],[income]],0)</f>
        <v>0</v>
      </c>
      <c r="BW341" s="2">
        <f ca="1">IF(Table1[[#This Row],[felid of work]]="construction",Table1[[#This Row],[income]],0)</f>
        <v>342717</v>
      </c>
      <c r="BX341" s="2">
        <f ca="1">IF(Table1[[#This Row],[felid of work]]="general work",Table1[[#This Row],[income]],0)</f>
        <v>0</v>
      </c>
      <c r="BY341" s="2">
        <f ca="1">IF(Table1[[#This Row],[felid of work]]="health",Table1[[#This Row],[income]],0)</f>
        <v>0</v>
      </c>
      <c r="BZ341" s="2">
        <f ca="1">IF(Table1[[#This Row],[felid of work]]="agriculture",Table1[[#This Row],[income]],0)</f>
        <v>0</v>
      </c>
      <c r="CA341" s="8">
        <f ca="1">IF(Table1[[#This Row],[felid of work]]="it",Table1[[#This Row],[income]],0)</f>
        <v>0</v>
      </c>
      <c r="CB341" s="2"/>
      <c r="CC341" s="7">
        <f t="shared" ca="1" si="143"/>
        <v>1</v>
      </c>
      <c r="CD341" s="8"/>
      <c r="CE341" s="2"/>
      <c r="CF341" s="2">
        <f ca="1">IF(Table1[[#This Row],[net worth]]&gt;CG340,Table1[[#This Row],[age]],0)</f>
        <v>29</v>
      </c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</row>
    <row r="342" spans="4:98">
      <c r="D342">
        <f t="shared" ca="1" si="127"/>
        <v>1</v>
      </c>
      <c r="E342" t="str">
        <f t="shared" ca="1" si="128"/>
        <v>men</v>
      </c>
      <c r="F342">
        <f t="shared" ca="1" si="129"/>
        <v>38</v>
      </c>
      <c r="G342">
        <f t="shared" ca="1" si="130"/>
        <v>2</v>
      </c>
      <c r="H342" t="str">
        <f t="shared" ca="1" si="131"/>
        <v>construction</v>
      </c>
      <c r="I342">
        <f t="shared" ca="1" si="132"/>
        <v>6</v>
      </c>
      <c r="J342" t="str">
        <f t="shared" ca="1" si="133"/>
        <v>other</v>
      </c>
      <c r="K342">
        <f t="shared" ca="1" si="134"/>
        <v>4</v>
      </c>
      <c r="L342">
        <f t="shared" ca="1" si="135"/>
        <v>2</v>
      </c>
      <c r="M342">
        <f t="shared" ca="1" si="136"/>
        <v>951440</v>
      </c>
      <c r="N342">
        <f t="shared" ca="1" si="137"/>
        <v>14</v>
      </c>
      <c r="O342" t="str">
        <f t="shared" ca="1" si="138"/>
        <v>china</v>
      </c>
      <c r="P342">
        <f t="shared" ca="1" si="144"/>
        <v>3805760</v>
      </c>
      <c r="Q342">
        <f t="shared" ca="1" si="139"/>
        <v>1090826.6274241705</v>
      </c>
      <c r="R342">
        <f t="shared" ca="1" si="145"/>
        <v>1745590.2921849755</v>
      </c>
      <c r="S342">
        <f t="shared" ca="1" si="140"/>
        <v>531268</v>
      </c>
      <c r="T342">
        <f t="shared" ca="1" si="146"/>
        <v>203602.05416653265</v>
      </c>
      <c r="U342">
        <f t="shared" ca="1" si="147"/>
        <v>1344181.5490674565</v>
      </c>
      <c r="V342">
        <f t="shared" ca="1" si="148"/>
        <v>6895531.8412524313</v>
      </c>
      <c r="W342">
        <f t="shared" ca="1" si="149"/>
        <v>3367684.9196091462</v>
      </c>
      <c r="X342">
        <f t="shared" ca="1" si="150"/>
        <v>3527846.9216432851</v>
      </c>
      <c r="Y342" s="2"/>
      <c r="Z342" s="7">
        <f ca="1">IF(Table1[[#This Row],[gender]]="men",1,0)</f>
        <v>1</v>
      </c>
      <c r="AA342" s="2">
        <f ca="1">IF(Table1[[#This Row],[gender]]="women",1,0)</f>
        <v>0</v>
      </c>
      <c r="AB342" s="2"/>
      <c r="AC342" s="2"/>
      <c r="AD342" s="8"/>
      <c r="AF342" s="7">
        <f ca="1">IF(Table1[[#This Row],[felid of work]]= "teaching",1,0)</f>
        <v>0</v>
      </c>
      <c r="AG342" s="2">
        <f ca="1">IF(Table1[[#This Row],[felid of work]]="agriculture",1,0)</f>
        <v>0</v>
      </c>
      <c r="AH342" s="12">
        <f ca="1">IF(Table1[[#This Row],[felid of work]]="general work",1,0)</f>
        <v>0</v>
      </c>
      <c r="AI342" s="12">
        <f ca="1">IF(Table1[[#This Row],[felid of work]]="construction",1,0)</f>
        <v>1</v>
      </c>
      <c r="AJ342" s="2">
        <f ca="1">IF(Table1[[#This Row],[felid of work]]="health",1,0)</f>
        <v>0</v>
      </c>
      <c r="AK342" s="2"/>
      <c r="AL342" s="2"/>
      <c r="AM342" s="2"/>
      <c r="AN342" s="2"/>
      <c r="AO342" s="2">
        <f ca="1">IF(Table1[[#This Row],[felid of work]]="it",1,0)</f>
        <v>0</v>
      </c>
      <c r="AP342" s="2"/>
      <c r="AQ342" s="2"/>
      <c r="AR342" s="2"/>
      <c r="AS342" s="2"/>
      <c r="AT342" s="2"/>
      <c r="AU342" s="2"/>
      <c r="AV342" s="8"/>
      <c r="AW342" s="2"/>
      <c r="AX342" s="21">
        <f t="shared" ca="1" si="141"/>
        <v>872795.14609248773</v>
      </c>
      <c r="AY342" s="2"/>
      <c r="AZ342" s="7">
        <f ca="1">IF(Table1[[#This Row],[value of the debts]]&gt;$BA$6,1,0)</f>
        <v>1</v>
      </c>
      <c r="BA342" s="2"/>
      <c r="BB342" s="2"/>
      <c r="BC342" s="8"/>
      <c r="BD342" s="24">
        <f ca="1">Table1[[#This Row],[mortage left]]/Table1[[#This Row],[value of house]]</f>
        <v>0.28662517537211241</v>
      </c>
      <c r="BE342" s="2">
        <f t="shared" ca="1" si="142"/>
        <v>1</v>
      </c>
      <c r="BF342" s="2"/>
      <c r="BG342" s="2"/>
      <c r="BH342" s="7">
        <f ca="1">IF(Table1[[#This Row],[area]]="america",Table1[[#This Row],[income]],0)</f>
        <v>0</v>
      </c>
      <c r="BI342" s="2">
        <f ca="1">IF(Table1[[#This Row],[area]]="anathapur",Table1[[#This Row],[income]],0)</f>
        <v>0</v>
      </c>
      <c r="BJ342" s="2">
        <f ca="1">IF(Table1[[#This Row],[area]]="banglore",Table1[[#This Row],[income]],0)</f>
        <v>0</v>
      </c>
      <c r="BK342" s="2">
        <f ca="1">IF(Table1[[#This Row],[area]]="chennai",Table1[[#This Row],[income]],0)</f>
        <v>0</v>
      </c>
      <c r="BL342" s="2">
        <f ca="1">IF(Table1[[#This Row],[area]]="china",Table1[[#This Row],[income]],0)</f>
        <v>951440</v>
      </c>
      <c r="BM342" s="2">
        <f ca="1">IF(Table1[[#This Row],[area]]="eluru",Table1[[#This Row],[income]],0)</f>
        <v>0</v>
      </c>
      <c r="BN342" s="2">
        <f ca="1">IF(Table1[[#This Row],[area]]="hanuman junction",Table1[[#This Row],[income]],0)</f>
        <v>0</v>
      </c>
      <c r="BO342" s="2">
        <f ca="1">IF(Table1[[#This Row],[area]]="hyderabad",Table1[[#This Row],[income]],0)</f>
        <v>0</v>
      </c>
      <c r="BP342" s="2">
        <f ca="1">IF(Table1[[#This Row],[area]]="japan",Table1[[#This Row],[income]],0)</f>
        <v>0</v>
      </c>
      <c r="BQ342" s="2">
        <f ca="1">IF(Table1[[#This Row],[area]]="srikakulam",Table1[[#This Row],[income]],0)</f>
        <v>0</v>
      </c>
      <c r="BR342" s="2">
        <f ca="1">IF(Table1[[#This Row],[area]]="tirupathi",Table1[[#This Row],[income]],0)</f>
        <v>0</v>
      </c>
      <c r="BS342" s="2">
        <f ca="1">IF(Table1[[#This Row],[area]]="vijayawada",Table1[[#This Row],[income]],0)</f>
        <v>0</v>
      </c>
      <c r="BT342" s="8">
        <f ca="1">IF(Table1[[#This Row],[area]]="vizag",Table1[[#This Row],[income]],0)</f>
        <v>0</v>
      </c>
      <c r="BU342" s="2"/>
      <c r="BV342" s="7">
        <f ca="1">IF(Table1[[#This Row],[felid of work]]="teaching",Table1[[#This Row],[income]],0)</f>
        <v>0</v>
      </c>
      <c r="BW342" s="2">
        <f ca="1">IF(Table1[[#This Row],[felid of work]]="construction",Table1[[#This Row],[income]],0)</f>
        <v>951440</v>
      </c>
      <c r="BX342" s="2">
        <f ca="1">IF(Table1[[#This Row],[felid of work]]="general work",Table1[[#This Row],[income]],0)</f>
        <v>0</v>
      </c>
      <c r="BY342" s="2">
        <f ca="1">IF(Table1[[#This Row],[felid of work]]="health",Table1[[#This Row],[income]],0)</f>
        <v>0</v>
      </c>
      <c r="BZ342" s="2">
        <f ca="1">IF(Table1[[#This Row],[felid of work]]="agriculture",Table1[[#This Row],[income]],0)</f>
        <v>0</v>
      </c>
      <c r="CA342" s="8">
        <f ca="1">IF(Table1[[#This Row],[felid of work]]="it",Table1[[#This Row],[income]],0)</f>
        <v>0</v>
      </c>
      <c r="CB342" s="2"/>
      <c r="CC342" s="7">
        <f t="shared" ca="1" si="143"/>
        <v>1</v>
      </c>
      <c r="CD342" s="8"/>
      <c r="CE342" s="2"/>
      <c r="CF342" s="2">
        <f ca="1">IF(Table1[[#This Row],[net worth]]&gt;CG341,Table1[[#This Row],[age]],0)</f>
        <v>38</v>
      </c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</row>
    <row r="343" spans="4:98">
      <c r="D343">
        <f t="shared" ca="1" si="127"/>
        <v>2</v>
      </c>
      <c r="E343" t="str">
        <f t="shared" ca="1" si="128"/>
        <v>women</v>
      </c>
      <c r="F343">
        <f t="shared" ca="1" si="129"/>
        <v>36</v>
      </c>
      <c r="G343">
        <f t="shared" ca="1" si="130"/>
        <v>2</v>
      </c>
      <c r="H343" t="str">
        <f t="shared" ca="1" si="131"/>
        <v>construction</v>
      </c>
      <c r="I343">
        <f t="shared" ca="1" si="132"/>
        <v>6</v>
      </c>
      <c r="J343" t="str">
        <f t="shared" ca="1" si="133"/>
        <v>other</v>
      </c>
      <c r="K343">
        <f t="shared" ca="1" si="134"/>
        <v>3</v>
      </c>
      <c r="L343">
        <f t="shared" ca="1" si="135"/>
        <v>2</v>
      </c>
      <c r="M343">
        <f t="shared" ca="1" si="136"/>
        <v>379623</v>
      </c>
      <c r="N343">
        <f t="shared" ca="1" si="137"/>
        <v>7</v>
      </c>
      <c r="O343" t="str">
        <f t="shared" ca="1" si="138"/>
        <v>anathapur</v>
      </c>
      <c r="P343">
        <f t="shared" ca="1" si="144"/>
        <v>1898115</v>
      </c>
      <c r="Q343">
        <f t="shared" ca="1" si="139"/>
        <v>1463913.6688367447</v>
      </c>
      <c r="R343">
        <f t="shared" ca="1" si="145"/>
        <v>36502.702972098174</v>
      </c>
      <c r="S343">
        <f t="shared" ca="1" si="140"/>
        <v>8742</v>
      </c>
      <c r="T343">
        <f t="shared" ca="1" si="146"/>
        <v>655072.22539213242</v>
      </c>
      <c r="U343">
        <f t="shared" ca="1" si="147"/>
        <v>464789.0757607508</v>
      </c>
      <c r="V343">
        <f t="shared" ca="1" si="148"/>
        <v>2399406.7787328493</v>
      </c>
      <c r="W343">
        <f t="shared" ca="1" si="149"/>
        <v>1509158.371808843</v>
      </c>
      <c r="X343">
        <f t="shared" ca="1" si="150"/>
        <v>890248.4069240063</v>
      </c>
      <c r="Y343" s="2"/>
      <c r="Z343" s="7">
        <f ca="1">IF(Table1[[#This Row],[gender]]="men",1,0)</f>
        <v>0</v>
      </c>
      <c r="AA343" s="2">
        <f ca="1">IF(Table1[[#This Row],[gender]]="women",1,0)</f>
        <v>1</v>
      </c>
      <c r="AB343" s="2"/>
      <c r="AC343" s="2"/>
      <c r="AD343" s="8"/>
      <c r="AF343" s="7">
        <f ca="1">IF(Table1[[#This Row],[felid of work]]= "teaching",1,0)</f>
        <v>0</v>
      </c>
      <c r="AG343" s="2">
        <f ca="1">IF(Table1[[#This Row],[felid of work]]="agriculture",1,0)</f>
        <v>0</v>
      </c>
      <c r="AH343" s="12">
        <f ca="1">IF(Table1[[#This Row],[felid of work]]="general work",1,0)</f>
        <v>0</v>
      </c>
      <c r="AI343" s="12">
        <f ca="1">IF(Table1[[#This Row],[felid of work]]="construction",1,0)</f>
        <v>1</v>
      </c>
      <c r="AJ343" s="2">
        <f ca="1">IF(Table1[[#This Row],[felid of work]]="health",1,0)</f>
        <v>0</v>
      </c>
      <c r="AK343" s="2"/>
      <c r="AL343" s="2"/>
      <c r="AM343" s="2"/>
      <c r="AN343" s="2"/>
      <c r="AO343" s="2">
        <f ca="1">IF(Table1[[#This Row],[felid of work]]="it",1,0)</f>
        <v>0</v>
      </c>
      <c r="AP343" s="2"/>
      <c r="AQ343" s="2"/>
      <c r="AR343" s="2"/>
      <c r="AS343" s="2"/>
      <c r="AT343" s="2"/>
      <c r="AU343" s="2"/>
      <c r="AV343" s="8"/>
      <c r="AW343" s="2"/>
      <c r="AX343" s="21">
        <f t="shared" ca="1" si="141"/>
        <v>18251.351486049087</v>
      </c>
      <c r="AY343" s="2"/>
      <c r="AZ343" s="7">
        <f ca="1">IF(Table1[[#This Row],[value of the debts]]&gt;$BA$6,1,0)</f>
        <v>1</v>
      </c>
      <c r="BA343" s="2"/>
      <c r="BB343" s="2"/>
      <c r="BC343" s="8"/>
      <c r="BD343" s="24">
        <f ca="1">Table1[[#This Row],[mortage left]]/Table1[[#This Row],[value of house]]</f>
        <v>0.77124603558622351</v>
      </c>
      <c r="BE343" s="2">
        <f t="shared" ca="1" si="142"/>
        <v>0</v>
      </c>
      <c r="BF343" s="2"/>
      <c r="BG343" s="2"/>
      <c r="BH343" s="7">
        <f ca="1">IF(Table1[[#This Row],[area]]="america",Table1[[#This Row],[income]],0)</f>
        <v>0</v>
      </c>
      <c r="BI343" s="2">
        <f ca="1">IF(Table1[[#This Row],[area]]="anathapur",Table1[[#This Row],[income]],0)</f>
        <v>379623</v>
      </c>
      <c r="BJ343" s="2">
        <f ca="1">IF(Table1[[#This Row],[area]]="banglore",Table1[[#This Row],[income]],0)</f>
        <v>0</v>
      </c>
      <c r="BK343" s="2">
        <f ca="1">IF(Table1[[#This Row],[area]]="chennai",Table1[[#This Row],[income]],0)</f>
        <v>0</v>
      </c>
      <c r="BL343" s="2">
        <f ca="1">IF(Table1[[#This Row],[area]]="china",Table1[[#This Row],[income]],0)</f>
        <v>0</v>
      </c>
      <c r="BM343" s="2">
        <f ca="1">IF(Table1[[#This Row],[area]]="eluru",Table1[[#This Row],[income]],0)</f>
        <v>0</v>
      </c>
      <c r="BN343" s="2">
        <f ca="1">IF(Table1[[#This Row],[area]]="hanuman junction",Table1[[#This Row],[income]],0)</f>
        <v>0</v>
      </c>
      <c r="BO343" s="2">
        <f ca="1">IF(Table1[[#This Row],[area]]="hyderabad",Table1[[#This Row],[income]],0)</f>
        <v>0</v>
      </c>
      <c r="BP343" s="2">
        <f ca="1">IF(Table1[[#This Row],[area]]="japan",Table1[[#This Row],[income]],0)</f>
        <v>0</v>
      </c>
      <c r="BQ343" s="2">
        <f ca="1">IF(Table1[[#This Row],[area]]="srikakulam",Table1[[#This Row],[income]],0)</f>
        <v>0</v>
      </c>
      <c r="BR343" s="2">
        <f ca="1">IF(Table1[[#This Row],[area]]="tirupathi",Table1[[#This Row],[income]],0)</f>
        <v>0</v>
      </c>
      <c r="BS343" s="2">
        <f ca="1">IF(Table1[[#This Row],[area]]="vijayawada",Table1[[#This Row],[income]],0)</f>
        <v>0</v>
      </c>
      <c r="BT343" s="8">
        <f ca="1">IF(Table1[[#This Row],[area]]="vizag",Table1[[#This Row],[income]],0)</f>
        <v>0</v>
      </c>
      <c r="BU343" s="2"/>
      <c r="BV343" s="7">
        <f ca="1">IF(Table1[[#This Row],[felid of work]]="teaching",Table1[[#This Row],[income]],0)</f>
        <v>0</v>
      </c>
      <c r="BW343" s="2">
        <f ca="1">IF(Table1[[#This Row],[felid of work]]="construction",Table1[[#This Row],[income]],0)</f>
        <v>379623</v>
      </c>
      <c r="BX343" s="2">
        <f ca="1">IF(Table1[[#This Row],[felid of work]]="general work",Table1[[#This Row],[income]],0)</f>
        <v>0</v>
      </c>
      <c r="BY343" s="2">
        <f ca="1">IF(Table1[[#This Row],[felid of work]]="health",Table1[[#This Row],[income]],0)</f>
        <v>0</v>
      </c>
      <c r="BZ343" s="2">
        <f ca="1">IF(Table1[[#This Row],[felid of work]]="agriculture",Table1[[#This Row],[income]],0)</f>
        <v>0</v>
      </c>
      <c r="CA343" s="8">
        <f ca="1">IF(Table1[[#This Row],[felid of work]]="it",Table1[[#This Row],[income]],0)</f>
        <v>0</v>
      </c>
      <c r="CB343" s="2"/>
      <c r="CC343" s="7">
        <f t="shared" ca="1" si="143"/>
        <v>1</v>
      </c>
      <c r="CD343" s="8"/>
      <c r="CE343" s="2"/>
      <c r="CF343" s="2">
        <f ca="1">IF(Table1[[#This Row],[net worth]]&gt;CG342,Table1[[#This Row],[age]],0)</f>
        <v>36</v>
      </c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</row>
    <row r="344" spans="4:98">
      <c r="D344">
        <f t="shared" ca="1" si="127"/>
        <v>1</v>
      </c>
      <c r="E344" t="str">
        <f t="shared" ca="1" si="128"/>
        <v>men</v>
      </c>
      <c r="F344">
        <f t="shared" ca="1" si="129"/>
        <v>45</v>
      </c>
      <c r="G344">
        <f t="shared" ca="1" si="130"/>
        <v>5</v>
      </c>
      <c r="H344" t="str">
        <f t="shared" ca="1" si="131"/>
        <v>general work</v>
      </c>
      <c r="I344">
        <f t="shared" ca="1" si="132"/>
        <v>1</v>
      </c>
      <c r="J344" t="str">
        <f t="shared" ca="1" si="133"/>
        <v>highschool</v>
      </c>
      <c r="K344">
        <f t="shared" ca="1" si="134"/>
        <v>1</v>
      </c>
      <c r="L344">
        <f t="shared" ca="1" si="135"/>
        <v>2</v>
      </c>
      <c r="M344">
        <f t="shared" ca="1" si="136"/>
        <v>944897</v>
      </c>
      <c r="N344">
        <f t="shared" ca="1" si="137"/>
        <v>4</v>
      </c>
      <c r="O344" t="str">
        <f t="shared" ca="1" si="138"/>
        <v>vizag</v>
      </c>
      <c r="P344">
        <f t="shared" ca="1" si="144"/>
        <v>5669382</v>
      </c>
      <c r="Q344">
        <f t="shared" ca="1" si="139"/>
        <v>3525638.9656201764</v>
      </c>
      <c r="R344">
        <f t="shared" ca="1" si="145"/>
        <v>1460678.066299041</v>
      </c>
      <c r="S344">
        <f t="shared" ca="1" si="140"/>
        <v>1194436</v>
      </c>
      <c r="T344">
        <f t="shared" ca="1" si="146"/>
        <v>1582990.4952626158</v>
      </c>
      <c r="U344">
        <f t="shared" ca="1" si="147"/>
        <v>691085.58885582909</v>
      </c>
      <c r="V344">
        <f t="shared" ca="1" si="148"/>
        <v>7821145.6551548699</v>
      </c>
      <c r="W344">
        <f t="shared" ca="1" si="149"/>
        <v>6180753.0319192177</v>
      </c>
      <c r="X344">
        <f t="shared" ca="1" si="150"/>
        <v>1640392.6232356522</v>
      </c>
      <c r="Y344" s="2"/>
      <c r="Z344" s="7">
        <f ca="1">IF(Table1[[#This Row],[gender]]="men",1,0)</f>
        <v>1</v>
      </c>
      <c r="AA344" s="2">
        <f ca="1">IF(Table1[[#This Row],[gender]]="women",1,0)</f>
        <v>0</v>
      </c>
      <c r="AB344" s="2"/>
      <c r="AC344" s="2"/>
      <c r="AD344" s="8"/>
      <c r="AF344" s="7">
        <f ca="1">IF(Table1[[#This Row],[felid of work]]= "teaching",1,0)</f>
        <v>0</v>
      </c>
      <c r="AG344" s="2">
        <f ca="1">IF(Table1[[#This Row],[felid of work]]="agriculture",1,0)</f>
        <v>0</v>
      </c>
      <c r="AH344" s="12">
        <f ca="1">IF(Table1[[#This Row],[felid of work]]="general work",1,0)</f>
        <v>1</v>
      </c>
      <c r="AI344" s="12">
        <f ca="1">IF(Table1[[#This Row],[felid of work]]="construction",1,0)</f>
        <v>0</v>
      </c>
      <c r="AJ344" s="2">
        <f ca="1">IF(Table1[[#This Row],[felid of work]]="health",1,0)</f>
        <v>0</v>
      </c>
      <c r="AK344" s="2"/>
      <c r="AL344" s="2"/>
      <c r="AM344" s="2"/>
      <c r="AN344" s="2"/>
      <c r="AO344" s="2">
        <f ca="1">IF(Table1[[#This Row],[felid of work]]="it",1,0)</f>
        <v>0</v>
      </c>
      <c r="AP344" s="2"/>
      <c r="AQ344" s="2"/>
      <c r="AR344" s="2"/>
      <c r="AS344" s="2"/>
      <c r="AT344" s="2"/>
      <c r="AU344" s="2"/>
      <c r="AV344" s="8"/>
      <c r="AW344" s="2"/>
      <c r="AX344" s="21">
        <f t="shared" ca="1" si="141"/>
        <v>730339.03314952052</v>
      </c>
      <c r="AY344" s="2"/>
      <c r="AZ344" s="7">
        <f ca="1">IF(Table1[[#This Row],[value of the debts]]&gt;$BA$6,1,0)</f>
        <v>1</v>
      </c>
      <c r="BA344" s="2"/>
      <c r="BB344" s="2"/>
      <c r="BC344" s="8"/>
      <c r="BD344" s="24">
        <f ca="1">Table1[[#This Row],[mortage left]]/Table1[[#This Row],[value of house]]</f>
        <v>0.62187359497387484</v>
      </c>
      <c r="BE344" s="2">
        <f t="shared" ca="1" si="142"/>
        <v>0</v>
      </c>
      <c r="BF344" s="2"/>
      <c r="BG344" s="2"/>
      <c r="BH344" s="7">
        <f ca="1">IF(Table1[[#This Row],[area]]="america",Table1[[#This Row],[income]],0)</f>
        <v>0</v>
      </c>
      <c r="BI344" s="2">
        <f ca="1">IF(Table1[[#This Row],[area]]="anathapur",Table1[[#This Row],[income]],0)</f>
        <v>0</v>
      </c>
      <c r="BJ344" s="2">
        <f ca="1">IF(Table1[[#This Row],[area]]="banglore",Table1[[#This Row],[income]],0)</f>
        <v>0</v>
      </c>
      <c r="BK344" s="2">
        <f ca="1">IF(Table1[[#This Row],[area]]="chennai",Table1[[#This Row],[income]],0)</f>
        <v>0</v>
      </c>
      <c r="BL344" s="2">
        <f ca="1">IF(Table1[[#This Row],[area]]="china",Table1[[#This Row],[income]],0)</f>
        <v>0</v>
      </c>
      <c r="BM344" s="2">
        <f ca="1">IF(Table1[[#This Row],[area]]="eluru",Table1[[#This Row],[income]],0)</f>
        <v>0</v>
      </c>
      <c r="BN344" s="2">
        <f ca="1">IF(Table1[[#This Row],[area]]="hanuman junction",Table1[[#This Row],[income]],0)</f>
        <v>0</v>
      </c>
      <c r="BO344" s="2">
        <f ca="1">IF(Table1[[#This Row],[area]]="hyderabad",Table1[[#This Row],[income]],0)</f>
        <v>0</v>
      </c>
      <c r="BP344" s="2">
        <f ca="1">IF(Table1[[#This Row],[area]]="japan",Table1[[#This Row],[income]],0)</f>
        <v>0</v>
      </c>
      <c r="BQ344" s="2">
        <f ca="1">IF(Table1[[#This Row],[area]]="srikakulam",Table1[[#This Row],[income]],0)</f>
        <v>0</v>
      </c>
      <c r="BR344" s="2">
        <f ca="1">IF(Table1[[#This Row],[area]]="tirupathi",Table1[[#This Row],[income]],0)</f>
        <v>0</v>
      </c>
      <c r="BS344" s="2">
        <f ca="1">IF(Table1[[#This Row],[area]]="vijayawada",Table1[[#This Row],[income]],0)</f>
        <v>0</v>
      </c>
      <c r="BT344" s="8">
        <f ca="1">IF(Table1[[#This Row],[area]]="vizag",Table1[[#This Row],[income]],0)</f>
        <v>944897</v>
      </c>
      <c r="BU344" s="2"/>
      <c r="BV344" s="7">
        <f ca="1">IF(Table1[[#This Row],[felid of work]]="teaching",Table1[[#This Row],[income]],0)</f>
        <v>0</v>
      </c>
      <c r="BW344" s="2">
        <f ca="1">IF(Table1[[#This Row],[felid of work]]="construction",Table1[[#This Row],[income]],0)</f>
        <v>0</v>
      </c>
      <c r="BX344" s="2">
        <f ca="1">IF(Table1[[#This Row],[felid of work]]="general work",Table1[[#This Row],[income]],0)</f>
        <v>944897</v>
      </c>
      <c r="BY344" s="2">
        <f ca="1">IF(Table1[[#This Row],[felid of work]]="health",Table1[[#This Row],[income]],0)</f>
        <v>0</v>
      </c>
      <c r="BZ344" s="2">
        <f ca="1">IF(Table1[[#This Row],[felid of work]]="agriculture",Table1[[#This Row],[income]],0)</f>
        <v>0</v>
      </c>
      <c r="CA344" s="8">
        <f ca="1">IF(Table1[[#This Row],[felid of work]]="it",Table1[[#This Row],[income]],0)</f>
        <v>0</v>
      </c>
      <c r="CB344" s="2"/>
      <c r="CC344" s="7">
        <f t="shared" ca="1" si="143"/>
        <v>1</v>
      </c>
      <c r="CD344" s="8"/>
      <c r="CE344" s="2"/>
      <c r="CF344" s="2">
        <f ca="1">IF(Table1[[#This Row],[net worth]]&gt;CG343,Table1[[#This Row],[age]],0)</f>
        <v>45</v>
      </c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</row>
    <row r="345" spans="4:98">
      <c r="D345">
        <f t="shared" ca="1" si="127"/>
        <v>1</v>
      </c>
      <c r="E345" t="str">
        <f t="shared" ca="1" si="128"/>
        <v>men</v>
      </c>
      <c r="F345">
        <f t="shared" ca="1" si="129"/>
        <v>40</v>
      </c>
      <c r="G345">
        <f t="shared" ca="1" si="130"/>
        <v>1</v>
      </c>
      <c r="H345" t="str">
        <f t="shared" ca="1" si="131"/>
        <v>health</v>
      </c>
      <c r="I345">
        <f t="shared" ca="1" si="132"/>
        <v>3</v>
      </c>
      <c r="J345" t="str">
        <f t="shared" ca="1" si="133"/>
        <v>university</v>
      </c>
      <c r="K345">
        <f t="shared" ca="1" si="134"/>
        <v>2</v>
      </c>
      <c r="L345">
        <f t="shared" ca="1" si="135"/>
        <v>1</v>
      </c>
      <c r="M345">
        <f t="shared" ca="1" si="136"/>
        <v>376918</v>
      </c>
      <c r="N345">
        <f t="shared" ca="1" si="137"/>
        <v>3</v>
      </c>
      <c r="O345" t="str">
        <f t="shared" ca="1" si="138"/>
        <v>hanuman junction</v>
      </c>
      <c r="P345">
        <f t="shared" ca="1" si="144"/>
        <v>1130754</v>
      </c>
      <c r="Q345">
        <f t="shared" ca="1" si="139"/>
        <v>1100468.3231194783</v>
      </c>
      <c r="R345">
        <f t="shared" ca="1" si="145"/>
        <v>362126.19272954698</v>
      </c>
      <c r="S345">
        <f t="shared" ca="1" si="140"/>
        <v>281814</v>
      </c>
      <c r="T345">
        <f t="shared" ca="1" si="146"/>
        <v>103061.36807278631</v>
      </c>
      <c r="U345">
        <f t="shared" ca="1" si="147"/>
        <v>515180.22600919881</v>
      </c>
      <c r="V345">
        <f t="shared" ca="1" si="148"/>
        <v>2008060.4187387456</v>
      </c>
      <c r="W345">
        <f t="shared" ca="1" si="149"/>
        <v>1744408.5158490252</v>
      </c>
      <c r="X345">
        <f t="shared" ca="1" si="150"/>
        <v>263651.9028897204</v>
      </c>
      <c r="Y345" s="2"/>
      <c r="Z345" s="7">
        <f ca="1">IF(Table1[[#This Row],[gender]]="men",1,0)</f>
        <v>1</v>
      </c>
      <c r="AA345" s="2">
        <f ca="1">IF(Table1[[#This Row],[gender]]="women",1,0)</f>
        <v>0</v>
      </c>
      <c r="AB345" s="2"/>
      <c r="AC345" s="2"/>
      <c r="AD345" s="8"/>
      <c r="AF345" s="7">
        <f ca="1">IF(Table1[[#This Row],[felid of work]]= "teaching",1,0)</f>
        <v>0</v>
      </c>
      <c r="AG345" s="2">
        <f ca="1">IF(Table1[[#This Row],[felid of work]]="agriculture",1,0)</f>
        <v>0</v>
      </c>
      <c r="AH345" s="12">
        <f ca="1">IF(Table1[[#This Row],[felid of work]]="general work",1,0)</f>
        <v>0</v>
      </c>
      <c r="AI345" s="12">
        <f ca="1">IF(Table1[[#This Row],[felid of work]]="construction",1,0)</f>
        <v>0</v>
      </c>
      <c r="AJ345" s="2">
        <f ca="1">IF(Table1[[#This Row],[felid of work]]="health",1,0)</f>
        <v>1</v>
      </c>
      <c r="AK345" s="2"/>
      <c r="AL345" s="2"/>
      <c r="AM345" s="2"/>
      <c r="AN345" s="2"/>
      <c r="AO345" s="2">
        <f ca="1">IF(Table1[[#This Row],[felid of work]]="it",1,0)</f>
        <v>0</v>
      </c>
      <c r="AP345" s="2"/>
      <c r="AQ345" s="2"/>
      <c r="AR345" s="2"/>
      <c r="AS345" s="2"/>
      <c r="AT345" s="2"/>
      <c r="AU345" s="2"/>
      <c r="AV345" s="8"/>
      <c r="AW345" s="2"/>
      <c r="AX345" s="21">
        <f t="shared" ca="1" si="141"/>
        <v>362126.19272954698</v>
      </c>
      <c r="AY345" s="2"/>
      <c r="AZ345" s="7">
        <f ca="1">IF(Table1[[#This Row],[value of the debts]]&gt;$BA$6,1,0)</f>
        <v>1</v>
      </c>
      <c r="BA345" s="2"/>
      <c r="BB345" s="2"/>
      <c r="BC345" s="8"/>
      <c r="BD345" s="24">
        <f ca="1">Table1[[#This Row],[mortage left]]/Table1[[#This Row],[value of house]]</f>
        <v>0.97321638757809237</v>
      </c>
      <c r="BE345" s="2">
        <f t="shared" ca="1" si="142"/>
        <v>0</v>
      </c>
      <c r="BF345" s="2"/>
      <c r="BG345" s="2"/>
      <c r="BH345" s="7">
        <f ca="1">IF(Table1[[#This Row],[area]]="america",Table1[[#This Row],[income]],0)</f>
        <v>0</v>
      </c>
      <c r="BI345" s="2">
        <f ca="1">IF(Table1[[#This Row],[area]]="anathapur",Table1[[#This Row],[income]],0)</f>
        <v>0</v>
      </c>
      <c r="BJ345" s="2">
        <f ca="1">IF(Table1[[#This Row],[area]]="banglore",Table1[[#This Row],[income]],0)</f>
        <v>0</v>
      </c>
      <c r="BK345" s="2">
        <f ca="1">IF(Table1[[#This Row],[area]]="chennai",Table1[[#This Row],[income]],0)</f>
        <v>0</v>
      </c>
      <c r="BL345" s="2">
        <f ca="1">IF(Table1[[#This Row],[area]]="china",Table1[[#This Row],[income]],0)</f>
        <v>0</v>
      </c>
      <c r="BM345" s="2">
        <f ca="1">IF(Table1[[#This Row],[area]]="eluru",Table1[[#This Row],[income]],0)</f>
        <v>0</v>
      </c>
      <c r="BN345" s="2">
        <f ca="1">IF(Table1[[#This Row],[area]]="hanuman junction",Table1[[#This Row],[income]],0)</f>
        <v>376918</v>
      </c>
      <c r="BO345" s="2">
        <f ca="1">IF(Table1[[#This Row],[area]]="hyderabad",Table1[[#This Row],[income]],0)</f>
        <v>0</v>
      </c>
      <c r="BP345" s="2">
        <f ca="1">IF(Table1[[#This Row],[area]]="japan",Table1[[#This Row],[income]],0)</f>
        <v>0</v>
      </c>
      <c r="BQ345" s="2">
        <f ca="1">IF(Table1[[#This Row],[area]]="srikakulam",Table1[[#This Row],[income]],0)</f>
        <v>0</v>
      </c>
      <c r="BR345" s="2">
        <f ca="1">IF(Table1[[#This Row],[area]]="tirupathi",Table1[[#This Row],[income]],0)</f>
        <v>0</v>
      </c>
      <c r="BS345" s="2">
        <f ca="1">IF(Table1[[#This Row],[area]]="vijayawada",Table1[[#This Row],[income]],0)</f>
        <v>0</v>
      </c>
      <c r="BT345" s="8">
        <f ca="1">IF(Table1[[#This Row],[area]]="vizag",Table1[[#This Row],[income]],0)</f>
        <v>0</v>
      </c>
      <c r="BU345" s="2"/>
      <c r="BV345" s="7">
        <f ca="1">IF(Table1[[#This Row],[felid of work]]="teaching",Table1[[#This Row],[income]],0)</f>
        <v>0</v>
      </c>
      <c r="BW345" s="2">
        <f ca="1">IF(Table1[[#This Row],[felid of work]]="construction",Table1[[#This Row],[income]],0)</f>
        <v>0</v>
      </c>
      <c r="BX345" s="2">
        <f ca="1">IF(Table1[[#This Row],[felid of work]]="general work",Table1[[#This Row],[income]],0)</f>
        <v>0</v>
      </c>
      <c r="BY345" s="2">
        <f ca="1">IF(Table1[[#This Row],[felid of work]]="health",Table1[[#This Row],[income]],0)</f>
        <v>376918</v>
      </c>
      <c r="BZ345" s="2">
        <f ca="1">IF(Table1[[#This Row],[felid of work]]="agriculture",Table1[[#This Row],[income]],0)</f>
        <v>0</v>
      </c>
      <c r="CA345" s="8">
        <f ca="1">IF(Table1[[#This Row],[felid of work]]="it",Table1[[#This Row],[income]],0)</f>
        <v>0</v>
      </c>
      <c r="CB345" s="2"/>
      <c r="CC345" s="7">
        <f t="shared" ca="1" si="143"/>
        <v>1</v>
      </c>
      <c r="CD345" s="8"/>
      <c r="CE345" s="2"/>
      <c r="CF345" s="2">
        <f ca="1">IF(Table1[[#This Row],[net worth]]&gt;CG344,Table1[[#This Row],[age]],0)</f>
        <v>40</v>
      </c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</row>
    <row r="346" spans="4:98">
      <c r="D346">
        <f t="shared" ca="1" si="127"/>
        <v>1</v>
      </c>
      <c r="E346" t="str">
        <f t="shared" ca="1" si="128"/>
        <v>men</v>
      </c>
      <c r="F346">
        <f t="shared" ca="1" si="129"/>
        <v>28</v>
      </c>
      <c r="G346">
        <f t="shared" ca="1" si="130"/>
        <v>5</v>
      </c>
      <c r="H346" t="str">
        <f t="shared" ca="1" si="131"/>
        <v>general work</v>
      </c>
      <c r="I346">
        <f t="shared" ca="1" si="132"/>
        <v>6</v>
      </c>
      <c r="J346" t="str">
        <f t="shared" ca="1" si="133"/>
        <v>other</v>
      </c>
      <c r="K346">
        <f t="shared" ca="1" si="134"/>
        <v>3</v>
      </c>
      <c r="L346">
        <f t="shared" ca="1" si="135"/>
        <v>2</v>
      </c>
      <c r="M346">
        <f t="shared" ca="1" si="136"/>
        <v>564219</v>
      </c>
      <c r="N346">
        <f t="shared" ca="1" si="137"/>
        <v>6</v>
      </c>
      <c r="O346" t="str">
        <f t="shared" ca="1" si="138"/>
        <v>tirupathi</v>
      </c>
      <c r="P346">
        <f t="shared" ca="1" si="144"/>
        <v>2821095</v>
      </c>
      <c r="Q346">
        <f t="shared" ca="1" si="139"/>
        <v>1976574.7806438834</v>
      </c>
      <c r="R346">
        <f t="shared" ca="1" si="145"/>
        <v>1113131.37004221</v>
      </c>
      <c r="S346">
        <f t="shared" ca="1" si="140"/>
        <v>341588</v>
      </c>
      <c r="T346">
        <f t="shared" ca="1" si="146"/>
        <v>95818.738982917683</v>
      </c>
      <c r="U346">
        <f t="shared" ca="1" si="147"/>
        <v>408062.04591198848</v>
      </c>
      <c r="V346">
        <f t="shared" ca="1" si="148"/>
        <v>4342288.4159541987</v>
      </c>
      <c r="W346">
        <f t="shared" ca="1" si="149"/>
        <v>3431294.1506860936</v>
      </c>
      <c r="X346">
        <f t="shared" ca="1" si="150"/>
        <v>910994.26526810508</v>
      </c>
      <c r="Y346" s="2"/>
      <c r="Z346" s="7">
        <f ca="1">IF(Table1[[#This Row],[gender]]="men",1,0)</f>
        <v>1</v>
      </c>
      <c r="AA346" s="2">
        <f ca="1">IF(Table1[[#This Row],[gender]]="women",1,0)</f>
        <v>0</v>
      </c>
      <c r="AB346" s="2"/>
      <c r="AC346" s="2"/>
      <c r="AD346" s="8"/>
      <c r="AF346" s="7">
        <f ca="1">IF(Table1[[#This Row],[felid of work]]= "teaching",1,0)</f>
        <v>0</v>
      </c>
      <c r="AG346" s="2">
        <f ca="1">IF(Table1[[#This Row],[felid of work]]="agriculture",1,0)</f>
        <v>0</v>
      </c>
      <c r="AH346" s="12">
        <f ca="1">IF(Table1[[#This Row],[felid of work]]="general work",1,0)</f>
        <v>1</v>
      </c>
      <c r="AI346" s="12">
        <f ca="1">IF(Table1[[#This Row],[felid of work]]="construction",1,0)</f>
        <v>0</v>
      </c>
      <c r="AJ346" s="2">
        <f ca="1">IF(Table1[[#This Row],[felid of work]]="health",1,0)</f>
        <v>0</v>
      </c>
      <c r="AK346" s="2"/>
      <c r="AL346" s="2"/>
      <c r="AM346" s="2"/>
      <c r="AN346" s="2"/>
      <c r="AO346" s="2">
        <f ca="1">IF(Table1[[#This Row],[felid of work]]="it",1,0)</f>
        <v>0</v>
      </c>
      <c r="AP346" s="2"/>
      <c r="AQ346" s="2"/>
      <c r="AR346" s="2"/>
      <c r="AS346" s="2"/>
      <c r="AT346" s="2"/>
      <c r="AU346" s="2"/>
      <c r="AV346" s="8"/>
      <c r="AW346" s="2"/>
      <c r="AX346" s="21">
        <f t="shared" ca="1" si="141"/>
        <v>556565.68502110499</v>
      </c>
      <c r="AY346" s="2"/>
      <c r="AZ346" s="7">
        <f ca="1">IF(Table1[[#This Row],[value of the debts]]&gt;$BA$6,1,0)</f>
        <v>1</v>
      </c>
      <c r="BA346" s="2"/>
      <c r="BB346" s="2"/>
      <c r="BC346" s="8"/>
      <c r="BD346" s="24">
        <f ca="1">Table1[[#This Row],[mortage left]]/Table1[[#This Row],[value of house]]</f>
        <v>0.70064098537762232</v>
      </c>
      <c r="BE346" s="2">
        <f t="shared" ca="1" si="142"/>
        <v>0</v>
      </c>
      <c r="BF346" s="2"/>
      <c r="BG346" s="2"/>
      <c r="BH346" s="7">
        <f ca="1">IF(Table1[[#This Row],[area]]="america",Table1[[#This Row],[income]],0)</f>
        <v>0</v>
      </c>
      <c r="BI346" s="2">
        <f ca="1">IF(Table1[[#This Row],[area]]="anathapur",Table1[[#This Row],[income]],0)</f>
        <v>0</v>
      </c>
      <c r="BJ346" s="2">
        <f ca="1">IF(Table1[[#This Row],[area]]="banglore",Table1[[#This Row],[income]],0)</f>
        <v>0</v>
      </c>
      <c r="BK346" s="2">
        <f ca="1">IF(Table1[[#This Row],[area]]="chennai",Table1[[#This Row],[income]],0)</f>
        <v>0</v>
      </c>
      <c r="BL346" s="2">
        <f ca="1">IF(Table1[[#This Row],[area]]="china",Table1[[#This Row],[income]],0)</f>
        <v>0</v>
      </c>
      <c r="BM346" s="2">
        <f ca="1">IF(Table1[[#This Row],[area]]="eluru",Table1[[#This Row],[income]],0)</f>
        <v>0</v>
      </c>
      <c r="BN346" s="2">
        <f ca="1">IF(Table1[[#This Row],[area]]="hanuman junction",Table1[[#This Row],[income]],0)</f>
        <v>0</v>
      </c>
      <c r="BO346" s="2">
        <f ca="1">IF(Table1[[#This Row],[area]]="hyderabad",Table1[[#This Row],[income]],0)</f>
        <v>0</v>
      </c>
      <c r="BP346" s="2">
        <f ca="1">IF(Table1[[#This Row],[area]]="japan",Table1[[#This Row],[income]],0)</f>
        <v>0</v>
      </c>
      <c r="BQ346" s="2">
        <f ca="1">IF(Table1[[#This Row],[area]]="srikakulam",Table1[[#This Row],[income]],0)</f>
        <v>0</v>
      </c>
      <c r="BR346" s="2">
        <f ca="1">IF(Table1[[#This Row],[area]]="tirupathi",Table1[[#This Row],[income]],0)</f>
        <v>564219</v>
      </c>
      <c r="BS346" s="2">
        <f ca="1">IF(Table1[[#This Row],[area]]="vijayawada",Table1[[#This Row],[income]],0)</f>
        <v>0</v>
      </c>
      <c r="BT346" s="8">
        <f ca="1">IF(Table1[[#This Row],[area]]="vizag",Table1[[#This Row],[income]],0)</f>
        <v>0</v>
      </c>
      <c r="BU346" s="2"/>
      <c r="BV346" s="7">
        <f ca="1">IF(Table1[[#This Row],[felid of work]]="teaching",Table1[[#This Row],[income]],0)</f>
        <v>0</v>
      </c>
      <c r="BW346" s="2">
        <f ca="1">IF(Table1[[#This Row],[felid of work]]="construction",Table1[[#This Row],[income]],0)</f>
        <v>0</v>
      </c>
      <c r="BX346" s="2">
        <f ca="1">IF(Table1[[#This Row],[felid of work]]="general work",Table1[[#This Row],[income]],0)</f>
        <v>564219</v>
      </c>
      <c r="BY346" s="2">
        <f ca="1">IF(Table1[[#This Row],[felid of work]]="health",Table1[[#This Row],[income]],0)</f>
        <v>0</v>
      </c>
      <c r="BZ346" s="2">
        <f ca="1">IF(Table1[[#This Row],[felid of work]]="agriculture",Table1[[#This Row],[income]],0)</f>
        <v>0</v>
      </c>
      <c r="CA346" s="8">
        <f ca="1">IF(Table1[[#This Row],[felid of work]]="it",Table1[[#This Row],[income]],0)</f>
        <v>0</v>
      </c>
      <c r="CB346" s="2"/>
      <c r="CC346" s="7">
        <f t="shared" ca="1" si="143"/>
        <v>1</v>
      </c>
      <c r="CD346" s="8"/>
      <c r="CE346" s="2"/>
      <c r="CF346" s="2">
        <f ca="1">IF(Table1[[#This Row],[net worth]]&gt;CG345,Table1[[#This Row],[age]],0)</f>
        <v>28</v>
      </c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</row>
    <row r="347" spans="4:98">
      <c r="D347">
        <f t="shared" ca="1" si="127"/>
        <v>2</v>
      </c>
      <c r="E347" t="str">
        <f t="shared" ca="1" si="128"/>
        <v>women</v>
      </c>
      <c r="F347">
        <f t="shared" ca="1" si="129"/>
        <v>34</v>
      </c>
      <c r="G347">
        <f t="shared" ca="1" si="130"/>
        <v>3</v>
      </c>
      <c r="H347" t="str">
        <f t="shared" ca="1" si="131"/>
        <v>teaching</v>
      </c>
      <c r="I347">
        <f t="shared" ca="1" si="132"/>
        <v>2</v>
      </c>
      <c r="J347" t="str">
        <f t="shared" ca="1" si="133"/>
        <v>college</v>
      </c>
      <c r="K347">
        <f t="shared" ca="1" si="134"/>
        <v>2</v>
      </c>
      <c r="L347">
        <f t="shared" ca="1" si="135"/>
        <v>2</v>
      </c>
      <c r="M347">
        <f t="shared" ca="1" si="136"/>
        <v>334929</v>
      </c>
      <c r="N347">
        <f t="shared" ca="1" si="137"/>
        <v>14</v>
      </c>
      <c r="O347" t="str">
        <f t="shared" ca="1" si="138"/>
        <v>china</v>
      </c>
      <c r="P347">
        <f t="shared" ca="1" si="144"/>
        <v>2009574</v>
      </c>
      <c r="Q347">
        <f t="shared" ca="1" si="139"/>
        <v>1163772.0064682078</v>
      </c>
      <c r="R347">
        <f t="shared" ca="1" si="145"/>
        <v>575121.21418430132</v>
      </c>
      <c r="S347">
        <f t="shared" ca="1" si="140"/>
        <v>563909</v>
      </c>
      <c r="T347">
        <f t="shared" ca="1" si="146"/>
        <v>559903.80425418657</v>
      </c>
      <c r="U347">
        <f t="shared" ca="1" si="147"/>
        <v>429380.5930500332</v>
      </c>
      <c r="V347">
        <f t="shared" ca="1" si="148"/>
        <v>3014075.8072343348</v>
      </c>
      <c r="W347">
        <f t="shared" ca="1" si="149"/>
        <v>2302802.220652509</v>
      </c>
      <c r="X347">
        <f t="shared" ca="1" si="150"/>
        <v>711273.58658182574</v>
      </c>
      <c r="Y347" s="2"/>
      <c r="Z347" s="7">
        <f ca="1">IF(Table1[[#This Row],[gender]]="men",1,0)</f>
        <v>0</v>
      </c>
      <c r="AA347" s="2">
        <f ca="1">IF(Table1[[#This Row],[gender]]="women",1,0)</f>
        <v>1</v>
      </c>
      <c r="AB347" s="2"/>
      <c r="AC347" s="2"/>
      <c r="AD347" s="8"/>
      <c r="AF347" s="7">
        <f ca="1">IF(Table1[[#This Row],[felid of work]]= "teaching",1,0)</f>
        <v>1</v>
      </c>
      <c r="AG347" s="2">
        <f ca="1">IF(Table1[[#This Row],[felid of work]]="agriculture",1,0)</f>
        <v>0</v>
      </c>
      <c r="AH347" s="12">
        <f ca="1">IF(Table1[[#This Row],[felid of work]]="general work",1,0)</f>
        <v>0</v>
      </c>
      <c r="AI347" s="12">
        <f ca="1">IF(Table1[[#This Row],[felid of work]]="construction",1,0)</f>
        <v>0</v>
      </c>
      <c r="AJ347" s="2">
        <f ca="1">IF(Table1[[#This Row],[felid of work]]="health",1,0)</f>
        <v>0</v>
      </c>
      <c r="AK347" s="2"/>
      <c r="AL347" s="2"/>
      <c r="AM347" s="2"/>
      <c r="AN347" s="2"/>
      <c r="AO347" s="2">
        <f ca="1">IF(Table1[[#This Row],[felid of work]]="it",1,0)</f>
        <v>0</v>
      </c>
      <c r="AP347" s="2"/>
      <c r="AQ347" s="2"/>
      <c r="AR347" s="2"/>
      <c r="AS347" s="2"/>
      <c r="AT347" s="2"/>
      <c r="AU347" s="2"/>
      <c r="AV347" s="8"/>
      <c r="AW347" s="2"/>
      <c r="AX347" s="21">
        <f t="shared" ca="1" si="141"/>
        <v>287560.60709215066</v>
      </c>
      <c r="AY347" s="2"/>
      <c r="AZ347" s="7">
        <f ca="1">IF(Table1[[#This Row],[value of the debts]]&gt;$BA$6,1,0)</f>
        <v>1</v>
      </c>
      <c r="BA347" s="2"/>
      <c r="BB347" s="2"/>
      <c r="BC347" s="8"/>
      <c r="BD347" s="24">
        <f ca="1">Table1[[#This Row],[mortage left]]/Table1[[#This Row],[value of house]]</f>
        <v>0.57911378554271098</v>
      </c>
      <c r="BE347" s="2">
        <f t="shared" ca="1" si="142"/>
        <v>0</v>
      </c>
      <c r="BF347" s="2"/>
      <c r="BG347" s="2"/>
      <c r="BH347" s="7">
        <f ca="1">IF(Table1[[#This Row],[area]]="america",Table1[[#This Row],[income]],0)</f>
        <v>0</v>
      </c>
      <c r="BI347" s="2">
        <f ca="1">IF(Table1[[#This Row],[area]]="anathapur",Table1[[#This Row],[income]],0)</f>
        <v>0</v>
      </c>
      <c r="BJ347" s="2">
        <f ca="1">IF(Table1[[#This Row],[area]]="banglore",Table1[[#This Row],[income]],0)</f>
        <v>0</v>
      </c>
      <c r="BK347" s="2">
        <f ca="1">IF(Table1[[#This Row],[area]]="chennai",Table1[[#This Row],[income]],0)</f>
        <v>0</v>
      </c>
      <c r="BL347" s="2">
        <f ca="1">IF(Table1[[#This Row],[area]]="china",Table1[[#This Row],[income]],0)</f>
        <v>334929</v>
      </c>
      <c r="BM347" s="2">
        <f ca="1">IF(Table1[[#This Row],[area]]="eluru",Table1[[#This Row],[income]],0)</f>
        <v>0</v>
      </c>
      <c r="BN347" s="2">
        <f ca="1">IF(Table1[[#This Row],[area]]="hanuman junction",Table1[[#This Row],[income]],0)</f>
        <v>0</v>
      </c>
      <c r="BO347" s="2">
        <f ca="1">IF(Table1[[#This Row],[area]]="hyderabad",Table1[[#This Row],[income]],0)</f>
        <v>0</v>
      </c>
      <c r="BP347" s="2">
        <f ca="1">IF(Table1[[#This Row],[area]]="japan",Table1[[#This Row],[income]],0)</f>
        <v>0</v>
      </c>
      <c r="BQ347" s="2">
        <f ca="1">IF(Table1[[#This Row],[area]]="srikakulam",Table1[[#This Row],[income]],0)</f>
        <v>0</v>
      </c>
      <c r="BR347" s="2">
        <f ca="1">IF(Table1[[#This Row],[area]]="tirupathi",Table1[[#This Row],[income]],0)</f>
        <v>0</v>
      </c>
      <c r="BS347" s="2">
        <f ca="1">IF(Table1[[#This Row],[area]]="vijayawada",Table1[[#This Row],[income]],0)</f>
        <v>0</v>
      </c>
      <c r="BT347" s="8">
        <f ca="1">IF(Table1[[#This Row],[area]]="vizag",Table1[[#This Row],[income]],0)</f>
        <v>0</v>
      </c>
      <c r="BU347" s="2"/>
      <c r="BV347" s="7">
        <f ca="1">IF(Table1[[#This Row],[felid of work]]="teaching",Table1[[#This Row],[income]],0)</f>
        <v>334929</v>
      </c>
      <c r="BW347" s="2">
        <f ca="1">IF(Table1[[#This Row],[felid of work]]="construction",Table1[[#This Row],[income]],0)</f>
        <v>0</v>
      </c>
      <c r="BX347" s="2">
        <f ca="1">IF(Table1[[#This Row],[felid of work]]="general work",Table1[[#This Row],[income]],0)</f>
        <v>0</v>
      </c>
      <c r="BY347" s="2">
        <f ca="1">IF(Table1[[#This Row],[felid of work]]="health",Table1[[#This Row],[income]],0)</f>
        <v>0</v>
      </c>
      <c r="BZ347" s="2">
        <f ca="1">IF(Table1[[#This Row],[felid of work]]="agriculture",Table1[[#This Row],[income]],0)</f>
        <v>0</v>
      </c>
      <c r="CA347" s="8">
        <f ca="1">IF(Table1[[#This Row],[felid of work]]="it",Table1[[#This Row],[income]],0)</f>
        <v>0</v>
      </c>
      <c r="CB347" s="2"/>
      <c r="CC347" s="7">
        <f t="shared" ca="1" si="143"/>
        <v>1</v>
      </c>
      <c r="CD347" s="8"/>
      <c r="CE347" s="2"/>
      <c r="CF347" s="2">
        <f ca="1">IF(Table1[[#This Row],[net worth]]&gt;CG346,Table1[[#This Row],[age]],0)</f>
        <v>34</v>
      </c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</row>
    <row r="348" spans="4:98">
      <c r="D348">
        <f t="shared" ca="1" si="127"/>
        <v>2</v>
      </c>
      <c r="E348" t="str">
        <f t="shared" ca="1" si="128"/>
        <v>women</v>
      </c>
      <c r="F348">
        <f t="shared" ca="1" si="129"/>
        <v>33</v>
      </c>
      <c r="G348">
        <f t="shared" ca="1" si="130"/>
        <v>5</v>
      </c>
      <c r="H348" t="str">
        <f t="shared" ca="1" si="131"/>
        <v>general work</v>
      </c>
      <c r="I348">
        <f t="shared" ca="1" si="132"/>
        <v>3</v>
      </c>
      <c r="J348" t="str">
        <f t="shared" ca="1" si="133"/>
        <v>university</v>
      </c>
      <c r="K348">
        <f t="shared" ca="1" si="134"/>
        <v>4</v>
      </c>
      <c r="L348">
        <f t="shared" ca="1" si="135"/>
        <v>1</v>
      </c>
      <c r="M348">
        <f t="shared" ca="1" si="136"/>
        <v>387345</v>
      </c>
      <c r="N348">
        <f t="shared" ca="1" si="137"/>
        <v>9</v>
      </c>
      <c r="O348" t="str">
        <f t="shared" ca="1" si="138"/>
        <v>chennai</v>
      </c>
      <c r="P348">
        <f t="shared" ca="1" si="144"/>
        <v>1162035</v>
      </c>
      <c r="Q348">
        <f t="shared" ca="1" si="139"/>
        <v>126132.08493881622</v>
      </c>
      <c r="R348">
        <f t="shared" ca="1" si="145"/>
        <v>31699.236588151052</v>
      </c>
      <c r="S348">
        <f t="shared" ca="1" si="140"/>
        <v>2197</v>
      </c>
      <c r="T348">
        <f t="shared" ca="1" si="146"/>
        <v>605342.05269404873</v>
      </c>
      <c r="U348">
        <f t="shared" ca="1" si="147"/>
        <v>519777.84532602772</v>
      </c>
      <c r="V348">
        <f t="shared" ca="1" si="148"/>
        <v>1713512.0819141786</v>
      </c>
      <c r="W348">
        <f t="shared" ca="1" si="149"/>
        <v>160028.32152696728</v>
      </c>
      <c r="X348">
        <f t="shared" ca="1" si="150"/>
        <v>1553483.7603872113</v>
      </c>
      <c r="Y348" s="2"/>
      <c r="Z348" s="7">
        <f ca="1">IF(Table1[[#This Row],[gender]]="men",1,0)</f>
        <v>0</v>
      </c>
      <c r="AA348" s="2">
        <f ca="1">IF(Table1[[#This Row],[gender]]="women",1,0)</f>
        <v>1</v>
      </c>
      <c r="AB348" s="2"/>
      <c r="AC348" s="2"/>
      <c r="AD348" s="8"/>
      <c r="AF348" s="7">
        <f ca="1">IF(Table1[[#This Row],[felid of work]]= "teaching",1,0)</f>
        <v>0</v>
      </c>
      <c r="AG348" s="2">
        <f ca="1">IF(Table1[[#This Row],[felid of work]]="agriculture",1,0)</f>
        <v>0</v>
      </c>
      <c r="AH348" s="12">
        <f ca="1">IF(Table1[[#This Row],[felid of work]]="general work",1,0)</f>
        <v>1</v>
      </c>
      <c r="AI348" s="12">
        <f ca="1">IF(Table1[[#This Row],[felid of work]]="construction",1,0)</f>
        <v>0</v>
      </c>
      <c r="AJ348" s="2">
        <f ca="1">IF(Table1[[#This Row],[felid of work]]="health",1,0)</f>
        <v>0</v>
      </c>
      <c r="AK348" s="2"/>
      <c r="AL348" s="2"/>
      <c r="AM348" s="2"/>
      <c r="AN348" s="2"/>
      <c r="AO348" s="2">
        <f ca="1">IF(Table1[[#This Row],[felid of work]]="it",1,0)</f>
        <v>0</v>
      </c>
      <c r="AP348" s="2"/>
      <c r="AQ348" s="2"/>
      <c r="AR348" s="2"/>
      <c r="AS348" s="2"/>
      <c r="AT348" s="2"/>
      <c r="AU348" s="2"/>
      <c r="AV348" s="8"/>
      <c r="AW348" s="2"/>
      <c r="AX348" s="21">
        <f t="shared" ca="1" si="141"/>
        <v>31699.236588151052</v>
      </c>
      <c r="AY348" s="2"/>
      <c r="AZ348" s="7">
        <f ca="1">IF(Table1[[#This Row],[value of the debts]]&gt;$BA$6,1,0)</f>
        <v>1</v>
      </c>
      <c r="BA348" s="2"/>
      <c r="BB348" s="2"/>
      <c r="BC348" s="8"/>
      <c r="BD348" s="24">
        <f ca="1">Table1[[#This Row],[mortage left]]/Table1[[#This Row],[value of house]]</f>
        <v>0.10854413588129119</v>
      </c>
      <c r="BE348" s="2">
        <f t="shared" ca="1" si="142"/>
        <v>1</v>
      </c>
      <c r="BF348" s="2"/>
      <c r="BG348" s="2"/>
      <c r="BH348" s="7">
        <f ca="1">IF(Table1[[#This Row],[area]]="america",Table1[[#This Row],[income]],0)</f>
        <v>0</v>
      </c>
      <c r="BI348" s="2">
        <f ca="1">IF(Table1[[#This Row],[area]]="anathapur",Table1[[#This Row],[income]],0)</f>
        <v>0</v>
      </c>
      <c r="BJ348" s="2">
        <f ca="1">IF(Table1[[#This Row],[area]]="banglore",Table1[[#This Row],[income]],0)</f>
        <v>0</v>
      </c>
      <c r="BK348" s="2">
        <f ca="1">IF(Table1[[#This Row],[area]]="chennai",Table1[[#This Row],[income]],0)</f>
        <v>387345</v>
      </c>
      <c r="BL348" s="2">
        <f ca="1">IF(Table1[[#This Row],[area]]="china",Table1[[#This Row],[income]],0)</f>
        <v>0</v>
      </c>
      <c r="BM348" s="2">
        <f ca="1">IF(Table1[[#This Row],[area]]="eluru",Table1[[#This Row],[income]],0)</f>
        <v>0</v>
      </c>
      <c r="BN348" s="2">
        <f ca="1">IF(Table1[[#This Row],[area]]="hanuman junction",Table1[[#This Row],[income]],0)</f>
        <v>0</v>
      </c>
      <c r="BO348" s="2">
        <f ca="1">IF(Table1[[#This Row],[area]]="hyderabad",Table1[[#This Row],[income]],0)</f>
        <v>0</v>
      </c>
      <c r="BP348" s="2">
        <f ca="1">IF(Table1[[#This Row],[area]]="japan",Table1[[#This Row],[income]],0)</f>
        <v>0</v>
      </c>
      <c r="BQ348" s="2">
        <f ca="1">IF(Table1[[#This Row],[area]]="srikakulam",Table1[[#This Row],[income]],0)</f>
        <v>0</v>
      </c>
      <c r="BR348" s="2">
        <f ca="1">IF(Table1[[#This Row],[area]]="tirupathi",Table1[[#This Row],[income]],0)</f>
        <v>0</v>
      </c>
      <c r="BS348" s="2">
        <f ca="1">IF(Table1[[#This Row],[area]]="vijayawada",Table1[[#This Row],[income]],0)</f>
        <v>0</v>
      </c>
      <c r="BT348" s="8">
        <f ca="1">IF(Table1[[#This Row],[area]]="vizag",Table1[[#This Row],[income]],0)</f>
        <v>0</v>
      </c>
      <c r="BU348" s="2"/>
      <c r="BV348" s="7">
        <f ca="1">IF(Table1[[#This Row],[felid of work]]="teaching",Table1[[#This Row],[income]],0)</f>
        <v>0</v>
      </c>
      <c r="BW348" s="2">
        <f ca="1">IF(Table1[[#This Row],[felid of work]]="construction",Table1[[#This Row],[income]],0)</f>
        <v>0</v>
      </c>
      <c r="BX348" s="2">
        <f ca="1">IF(Table1[[#This Row],[felid of work]]="general work",Table1[[#This Row],[income]],0)</f>
        <v>387345</v>
      </c>
      <c r="BY348" s="2">
        <f ca="1">IF(Table1[[#This Row],[felid of work]]="health",Table1[[#This Row],[income]],0)</f>
        <v>0</v>
      </c>
      <c r="BZ348" s="2">
        <f ca="1">IF(Table1[[#This Row],[felid of work]]="agriculture",Table1[[#This Row],[income]],0)</f>
        <v>0</v>
      </c>
      <c r="CA348" s="8">
        <f ca="1">IF(Table1[[#This Row],[felid of work]]="it",Table1[[#This Row],[income]],0)</f>
        <v>0</v>
      </c>
      <c r="CB348" s="2"/>
      <c r="CC348" s="7">
        <f t="shared" ca="1" si="143"/>
        <v>0</v>
      </c>
      <c r="CD348" s="8"/>
      <c r="CE348" s="2"/>
      <c r="CF348" s="2">
        <f ca="1">IF(Table1[[#This Row],[net worth]]&gt;CG347,Table1[[#This Row],[age]],0)</f>
        <v>33</v>
      </c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</row>
    <row r="349" spans="4:98">
      <c r="D349">
        <f t="shared" ca="1" si="127"/>
        <v>1</v>
      </c>
      <c r="E349" t="str">
        <f t="shared" ca="1" si="128"/>
        <v>men</v>
      </c>
      <c r="F349">
        <f t="shared" ca="1" si="129"/>
        <v>42</v>
      </c>
      <c r="G349">
        <f t="shared" ca="1" si="130"/>
        <v>3</v>
      </c>
      <c r="H349" t="str">
        <f t="shared" ca="1" si="131"/>
        <v>teaching</v>
      </c>
      <c r="I349">
        <f t="shared" ca="1" si="132"/>
        <v>6</v>
      </c>
      <c r="J349" t="str">
        <f t="shared" ca="1" si="133"/>
        <v>other</v>
      </c>
      <c r="K349">
        <f t="shared" ca="1" si="134"/>
        <v>4</v>
      </c>
      <c r="L349">
        <f t="shared" ca="1" si="135"/>
        <v>1</v>
      </c>
      <c r="M349">
        <f t="shared" ca="1" si="136"/>
        <v>393602</v>
      </c>
      <c r="N349">
        <f t="shared" ca="1" si="137"/>
        <v>2</v>
      </c>
      <c r="O349" t="str">
        <f t="shared" ca="1" si="138"/>
        <v>vijayawada</v>
      </c>
      <c r="P349">
        <f t="shared" ca="1" si="144"/>
        <v>1180806</v>
      </c>
      <c r="Q349">
        <f t="shared" ca="1" si="139"/>
        <v>250133.13293460323</v>
      </c>
      <c r="R349">
        <f t="shared" ca="1" si="145"/>
        <v>372625.30620254733</v>
      </c>
      <c r="S349">
        <f t="shared" ca="1" si="140"/>
        <v>169981</v>
      </c>
      <c r="T349">
        <f t="shared" ca="1" si="146"/>
        <v>334967.41218320472</v>
      </c>
      <c r="U349">
        <f t="shared" ca="1" si="147"/>
        <v>554120.64206225681</v>
      </c>
      <c r="V349">
        <f t="shared" ca="1" si="148"/>
        <v>2107551.9482648042</v>
      </c>
      <c r="W349">
        <f t="shared" ca="1" si="149"/>
        <v>792739.43913715053</v>
      </c>
      <c r="X349">
        <f t="shared" ca="1" si="150"/>
        <v>1314812.5091276537</v>
      </c>
      <c r="Y349" s="2"/>
      <c r="Z349" s="7">
        <f ca="1">IF(Table1[[#This Row],[gender]]="men",1,0)</f>
        <v>1</v>
      </c>
      <c r="AA349" s="2">
        <f ca="1">IF(Table1[[#This Row],[gender]]="women",1,0)</f>
        <v>0</v>
      </c>
      <c r="AB349" s="2"/>
      <c r="AC349" s="2"/>
      <c r="AD349" s="8"/>
      <c r="AF349" s="7">
        <f ca="1">IF(Table1[[#This Row],[felid of work]]= "teaching",1,0)</f>
        <v>1</v>
      </c>
      <c r="AG349" s="2">
        <f ca="1">IF(Table1[[#This Row],[felid of work]]="agriculture",1,0)</f>
        <v>0</v>
      </c>
      <c r="AH349" s="12">
        <f ca="1">IF(Table1[[#This Row],[felid of work]]="general work",1,0)</f>
        <v>0</v>
      </c>
      <c r="AI349" s="12">
        <f ca="1">IF(Table1[[#This Row],[felid of work]]="construction",1,0)</f>
        <v>0</v>
      </c>
      <c r="AJ349" s="2">
        <f ca="1">IF(Table1[[#This Row],[felid of work]]="health",1,0)</f>
        <v>0</v>
      </c>
      <c r="AK349" s="2"/>
      <c r="AL349" s="2"/>
      <c r="AM349" s="2"/>
      <c r="AN349" s="2"/>
      <c r="AO349" s="2">
        <f ca="1">IF(Table1[[#This Row],[felid of work]]="it",1,0)</f>
        <v>0</v>
      </c>
      <c r="AP349" s="2"/>
      <c r="AQ349" s="2"/>
      <c r="AR349" s="2"/>
      <c r="AS349" s="2"/>
      <c r="AT349" s="2"/>
      <c r="AU349" s="2"/>
      <c r="AV349" s="8"/>
      <c r="AW349" s="2"/>
      <c r="AX349" s="21">
        <f t="shared" ca="1" si="141"/>
        <v>372625.30620254733</v>
      </c>
      <c r="AY349" s="2"/>
      <c r="AZ349" s="7">
        <f ca="1">IF(Table1[[#This Row],[value of the debts]]&gt;$BA$6,1,0)</f>
        <v>1</v>
      </c>
      <c r="BA349" s="2"/>
      <c r="BB349" s="2"/>
      <c r="BC349" s="8"/>
      <c r="BD349" s="24">
        <f ca="1">Table1[[#This Row],[mortage left]]/Table1[[#This Row],[value of house]]</f>
        <v>0.21183253890529286</v>
      </c>
      <c r="BE349" s="2">
        <f t="shared" ca="1" si="142"/>
        <v>1</v>
      </c>
      <c r="BF349" s="2"/>
      <c r="BG349" s="2"/>
      <c r="BH349" s="7">
        <f ca="1">IF(Table1[[#This Row],[area]]="america",Table1[[#This Row],[income]],0)</f>
        <v>0</v>
      </c>
      <c r="BI349" s="2">
        <f ca="1">IF(Table1[[#This Row],[area]]="anathapur",Table1[[#This Row],[income]],0)</f>
        <v>0</v>
      </c>
      <c r="BJ349" s="2">
        <f ca="1">IF(Table1[[#This Row],[area]]="banglore",Table1[[#This Row],[income]],0)</f>
        <v>0</v>
      </c>
      <c r="BK349" s="2">
        <f ca="1">IF(Table1[[#This Row],[area]]="chennai",Table1[[#This Row],[income]],0)</f>
        <v>0</v>
      </c>
      <c r="BL349" s="2">
        <f ca="1">IF(Table1[[#This Row],[area]]="china",Table1[[#This Row],[income]],0)</f>
        <v>0</v>
      </c>
      <c r="BM349" s="2">
        <f ca="1">IF(Table1[[#This Row],[area]]="eluru",Table1[[#This Row],[income]],0)</f>
        <v>0</v>
      </c>
      <c r="BN349" s="2">
        <f ca="1">IF(Table1[[#This Row],[area]]="hanuman junction",Table1[[#This Row],[income]],0)</f>
        <v>0</v>
      </c>
      <c r="BO349" s="2">
        <f ca="1">IF(Table1[[#This Row],[area]]="hyderabad",Table1[[#This Row],[income]],0)</f>
        <v>0</v>
      </c>
      <c r="BP349" s="2">
        <f ca="1">IF(Table1[[#This Row],[area]]="japan",Table1[[#This Row],[income]],0)</f>
        <v>0</v>
      </c>
      <c r="BQ349" s="2">
        <f ca="1">IF(Table1[[#This Row],[area]]="srikakulam",Table1[[#This Row],[income]],0)</f>
        <v>0</v>
      </c>
      <c r="BR349" s="2">
        <f ca="1">IF(Table1[[#This Row],[area]]="tirupathi",Table1[[#This Row],[income]],0)</f>
        <v>0</v>
      </c>
      <c r="BS349" s="2">
        <f ca="1">IF(Table1[[#This Row],[area]]="vijayawada",Table1[[#This Row],[income]],0)</f>
        <v>393602</v>
      </c>
      <c r="BT349" s="8">
        <f ca="1">IF(Table1[[#This Row],[area]]="vizag",Table1[[#This Row],[income]],0)</f>
        <v>0</v>
      </c>
      <c r="BU349" s="2"/>
      <c r="BV349" s="7">
        <f ca="1">IF(Table1[[#This Row],[felid of work]]="teaching",Table1[[#This Row],[income]],0)</f>
        <v>393602</v>
      </c>
      <c r="BW349" s="2">
        <f ca="1">IF(Table1[[#This Row],[felid of work]]="construction",Table1[[#This Row],[income]],0)</f>
        <v>0</v>
      </c>
      <c r="BX349" s="2">
        <f ca="1">IF(Table1[[#This Row],[felid of work]]="general work",Table1[[#This Row],[income]],0)</f>
        <v>0</v>
      </c>
      <c r="BY349" s="2">
        <f ca="1">IF(Table1[[#This Row],[felid of work]]="health",Table1[[#This Row],[income]],0)</f>
        <v>0</v>
      </c>
      <c r="BZ349" s="2">
        <f ca="1">IF(Table1[[#This Row],[felid of work]]="agriculture",Table1[[#This Row],[income]],0)</f>
        <v>0</v>
      </c>
      <c r="CA349" s="8">
        <f ca="1">IF(Table1[[#This Row],[felid of work]]="it",Table1[[#This Row],[income]],0)</f>
        <v>0</v>
      </c>
      <c r="CB349" s="2"/>
      <c r="CC349" s="7">
        <f t="shared" ca="1" si="143"/>
        <v>1</v>
      </c>
      <c r="CD349" s="8"/>
      <c r="CE349" s="2"/>
      <c r="CF349" s="2">
        <f ca="1">IF(Table1[[#This Row],[net worth]]&gt;CG348,Table1[[#This Row],[age]],0)</f>
        <v>42</v>
      </c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</row>
    <row r="350" spans="4:98">
      <c r="D350">
        <f t="shared" ca="1" si="127"/>
        <v>2</v>
      </c>
      <c r="E350" t="str">
        <f t="shared" ca="1" si="128"/>
        <v>women</v>
      </c>
      <c r="F350">
        <f t="shared" ca="1" si="129"/>
        <v>45</v>
      </c>
      <c r="G350">
        <f t="shared" ca="1" si="130"/>
        <v>3</v>
      </c>
      <c r="H350" t="str">
        <f t="shared" ca="1" si="131"/>
        <v>teaching</v>
      </c>
      <c r="I350">
        <f t="shared" ca="1" si="132"/>
        <v>3</v>
      </c>
      <c r="J350" t="str">
        <f t="shared" ca="1" si="133"/>
        <v>university</v>
      </c>
      <c r="K350">
        <f t="shared" ca="1" si="134"/>
        <v>1</v>
      </c>
      <c r="L350">
        <f t="shared" ca="1" si="135"/>
        <v>2</v>
      </c>
      <c r="M350">
        <f t="shared" ca="1" si="136"/>
        <v>494168</v>
      </c>
      <c r="N350">
        <f t="shared" ca="1" si="137"/>
        <v>12</v>
      </c>
      <c r="O350" t="str">
        <f t="shared" ca="1" si="138"/>
        <v>japan</v>
      </c>
      <c r="P350">
        <f t="shared" ca="1" si="144"/>
        <v>2965008</v>
      </c>
      <c r="Q350">
        <f t="shared" ca="1" si="139"/>
        <v>1469712.8363976972</v>
      </c>
      <c r="R350">
        <f t="shared" ca="1" si="145"/>
        <v>949662.50381213345</v>
      </c>
      <c r="S350">
        <f t="shared" ca="1" si="140"/>
        <v>332760</v>
      </c>
      <c r="T350">
        <f t="shared" ca="1" si="146"/>
        <v>462297.57770343247</v>
      </c>
      <c r="U350">
        <f t="shared" ca="1" si="147"/>
        <v>249228.91682962287</v>
      </c>
      <c r="V350">
        <f t="shared" ca="1" si="148"/>
        <v>4163899.4206417562</v>
      </c>
      <c r="W350">
        <f t="shared" ca="1" si="149"/>
        <v>2752135.3402098306</v>
      </c>
      <c r="X350">
        <f t="shared" ca="1" si="150"/>
        <v>1411764.0804319256</v>
      </c>
      <c r="Y350" s="2"/>
      <c r="Z350" s="7">
        <f ca="1">IF(Table1[[#This Row],[gender]]="men",1,0)</f>
        <v>0</v>
      </c>
      <c r="AA350" s="2">
        <f ca="1">IF(Table1[[#This Row],[gender]]="women",1,0)</f>
        <v>1</v>
      </c>
      <c r="AB350" s="2"/>
      <c r="AC350" s="2"/>
      <c r="AD350" s="8"/>
      <c r="AF350" s="7">
        <f ca="1">IF(Table1[[#This Row],[felid of work]]= "teaching",1,0)</f>
        <v>1</v>
      </c>
      <c r="AG350" s="2">
        <f ca="1">IF(Table1[[#This Row],[felid of work]]="agriculture",1,0)</f>
        <v>0</v>
      </c>
      <c r="AH350" s="12">
        <f ca="1">IF(Table1[[#This Row],[felid of work]]="general work",1,0)</f>
        <v>0</v>
      </c>
      <c r="AI350" s="12">
        <f ca="1">IF(Table1[[#This Row],[felid of work]]="construction",1,0)</f>
        <v>0</v>
      </c>
      <c r="AJ350" s="2">
        <f ca="1">IF(Table1[[#This Row],[felid of work]]="health",1,0)</f>
        <v>0</v>
      </c>
      <c r="AK350" s="2"/>
      <c r="AL350" s="2"/>
      <c r="AM350" s="2"/>
      <c r="AN350" s="2"/>
      <c r="AO350" s="2">
        <f ca="1">IF(Table1[[#This Row],[felid of work]]="it",1,0)</f>
        <v>0</v>
      </c>
      <c r="AP350" s="2"/>
      <c r="AQ350" s="2"/>
      <c r="AR350" s="2"/>
      <c r="AS350" s="2"/>
      <c r="AT350" s="2"/>
      <c r="AU350" s="2"/>
      <c r="AV350" s="8"/>
      <c r="AW350" s="2"/>
      <c r="AX350" s="21">
        <f t="shared" ca="1" si="141"/>
        <v>474831.25190606673</v>
      </c>
      <c r="AY350" s="2"/>
      <c r="AZ350" s="7">
        <f ca="1">IF(Table1[[#This Row],[value of the debts]]&gt;$BA$6,1,0)</f>
        <v>1</v>
      </c>
      <c r="BA350" s="2"/>
      <c r="BB350" s="2"/>
      <c r="BC350" s="8"/>
      <c r="BD350" s="24">
        <f ca="1">Table1[[#This Row],[mortage left]]/Table1[[#This Row],[value of house]]</f>
        <v>0.49568595983474489</v>
      </c>
      <c r="BE350" s="2">
        <f t="shared" ca="1" si="142"/>
        <v>0</v>
      </c>
      <c r="BF350" s="2"/>
      <c r="BG350" s="2"/>
      <c r="BH350" s="7">
        <f ca="1">IF(Table1[[#This Row],[area]]="america",Table1[[#This Row],[income]],0)</f>
        <v>0</v>
      </c>
      <c r="BI350" s="2">
        <f ca="1">IF(Table1[[#This Row],[area]]="anathapur",Table1[[#This Row],[income]],0)</f>
        <v>0</v>
      </c>
      <c r="BJ350" s="2">
        <f ca="1">IF(Table1[[#This Row],[area]]="banglore",Table1[[#This Row],[income]],0)</f>
        <v>0</v>
      </c>
      <c r="BK350" s="2">
        <f ca="1">IF(Table1[[#This Row],[area]]="chennai",Table1[[#This Row],[income]],0)</f>
        <v>0</v>
      </c>
      <c r="BL350" s="2">
        <f ca="1">IF(Table1[[#This Row],[area]]="china",Table1[[#This Row],[income]],0)</f>
        <v>0</v>
      </c>
      <c r="BM350" s="2">
        <f ca="1">IF(Table1[[#This Row],[area]]="eluru",Table1[[#This Row],[income]],0)</f>
        <v>0</v>
      </c>
      <c r="BN350" s="2">
        <f ca="1">IF(Table1[[#This Row],[area]]="hanuman junction",Table1[[#This Row],[income]],0)</f>
        <v>0</v>
      </c>
      <c r="BO350" s="2">
        <f ca="1">IF(Table1[[#This Row],[area]]="hyderabad",Table1[[#This Row],[income]],0)</f>
        <v>0</v>
      </c>
      <c r="BP350" s="2">
        <f ca="1">IF(Table1[[#This Row],[area]]="japan",Table1[[#This Row],[income]],0)</f>
        <v>494168</v>
      </c>
      <c r="BQ350" s="2">
        <f ca="1">IF(Table1[[#This Row],[area]]="srikakulam",Table1[[#This Row],[income]],0)</f>
        <v>0</v>
      </c>
      <c r="BR350" s="2">
        <f ca="1">IF(Table1[[#This Row],[area]]="tirupathi",Table1[[#This Row],[income]],0)</f>
        <v>0</v>
      </c>
      <c r="BS350" s="2">
        <f ca="1">IF(Table1[[#This Row],[area]]="vijayawada",Table1[[#This Row],[income]],0)</f>
        <v>0</v>
      </c>
      <c r="BT350" s="8">
        <f ca="1">IF(Table1[[#This Row],[area]]="vizag",Table1[[#This Row],[income]],0)</f>
        <v>0</v>
      </c>
      <c r="BU350" s="2"/>
      <c r="BV350" s="7">
        <f ca="1">IF(Table1[[#This Row],[felid of work]]="teaching",Table1[[#This Row],[income]],0)</f>
        <v>494168</v>
      </c>
      <c r="BW350" s="2">
        <f ca="1">IF(Table1[[#This Row],[felid of work]]="construction",Table1[[#This Row],[income]],0)</f>
        <v>0</v>
      </c>
      <c r="BX350" s="2">
        <f ca="1">IF(Table1[[#This Row],[felid of work]]="general work",Table1[[#This Row],[income]],0)</f>
        <v>0</v>
      </c>
      <c r="BY350" s="2">
        <f ca="1">IF(Table1[[#This Row],[felid of work]]="health",Table1[[#This Row],[income]],0)</f>
        <v>0</v>
      </c>
      <c r="BZ350" s="2">
        <f ca="1">IF(Table1[[#This Row],[felid of work]]="agriculture",Table1[[#This Row],[income]],0)</f>
        <v>0</v>
      </c>
      <c r="CA350" s="8">
        <f ca="1">IF(Table1[[#This Row],[felid of work]]="it",Table1[[#This Row],[income]],0)</f>
        <v>0</v>
      </c>
      <c r="CB350" s="2"/>
      <c r="CC350" s="7">
        <f t="shared" ca="1" si="143"/>
        <v>1</v>
      </c>
      <c r="CD350" s="8"/>
      <c r="CE350" s="2"/>
      <c r="CF350" s="2">
        <f ca="1">IF(Table1[[#This Row],[net worth]]&gt;CG349,Table1[[#This Row],[age]],0)</f>
        <v>45</v>
      </c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</row>
    <row r="351" spans="4:98">
      <c r="D351">
        <f t="shared" ca="1" si="127"/>
        <v>1</v>
      </c>
      <c r="E351" t="str">
        <f t="shared" ca="1" si="128"/>
        <v>men</v>
      </c>
      <c r="F351">
        <f t="shared" ca="1" si="129"/>
        <v>41</v>
      </c>
      <c r="G351">
        <f t="shared" ca="1" si="130"/>
        <v>5</v>
      </c>
      <c r="H351" t="str">
        <f t="shared" ca="1" si="131"/>
        <v>general work</v>
      </c>
      <c r="I351">
        <f t="shared" ca="1" si="132"/>
        <v>3</v>
      </c>
      <c r="J351" t="str">
        <f t="shared" ca="1" si="133"/>
        <v>university</v>
      </c>
      <c r="K351">
        <f t="shared" ca="1" si="134"/>
        <v>3</v>
      </c>
      <c r="L351">
        <f t="shared" ca="1" si="135"/>
        <v>1</v>
      </c>
      <c r="M351">
        <f t="shared" ca="1" si="136"/>
        <v>598601</v>
      </c>
      <c r="N351">
        <f t="shared" ca="1" si="137"/>
        <v>8</v>
      </c>
      <c r="O351" t="str">
        <f t="shared" ca="1" si="138"/>
        <v>banglore</v>
      </c>
      <c r="P351">
        <f t="shared" ca="1" si="144"/>
        <v>2993005</v>
      </c>
      <c r="Q351">
        <f t="shared" ca="1" si="139"/>
        <v>72883.751170451927</v>
      </c>
      <c r="R351">
        <f t="shared" ca="1" si="145"/>
        <v>83643.352384832935</v>
      </c>
      <c r="S351">
        <f t="shared" ca="1" si="140"/>
        <v>3113</v>
      </c>
      <c r="T351">
        <f t="shared" ca="1" si="146"/>
        <v>346663.93952985521</v>
      </c>
      <c r="U351">
        <f t="shared" ca="1" si="147"/>
        <v>586380.36371431861</v>
      </c>
      <c r="V351">
        <f t="shared" ca="1" si="148"/>
        <v>3663028.7160991519</v>
      </c>
      <c r="W351">
        <f t="shared" ca="1" si="149"/>
        <v>159640.10355528485</v>
      </c>
      <c r="X351">
        <f t="shared" ca="1" si="150"/>
        <v>3503388.612543867</v>
      </c>
      <c r="Y351" s="2"/>
      <c r="Z351" s="7">
        <f ca="1">IF(Table1[[#This Row],[gender]]="men",1,0)</f>
        <v>1</v>
      </c>
      <c r="AA351" s="2">
        <f ca="1">IF(Table1[[#This Row],[gender]]="women",1,0)</f>
        <v>0</v>
      </c>
      <c r="AB351" s="2"/>
      <c r="AC351" s="2"/>
      <c r="AD351" s="8"/>
      <c r="AF351" s="7">
        <f ca="1">IF(Table1[[#This Row],[felid of work]]= "teaching",1,0)</f>
        <v>0</v>
      </c>
      <c r="AG351" s="2">
        <f ca="1">IF(Table1[[#This Row],[felid of work]]="agriculture",1,0)</f>
        <v>0</v>
      </c>
      <c r="AH351" s="12">
        <f ca="1">IF(Table1[[#This Row],[felid of work]]="general work",1,0)</f>
        <v>1</v>
      </c>
      <c r="AI351" s="12">
        <f ca="1">IF(Table1[[#This Row],[felid of work]]="construction",1,0)</f>
        <v>0</v>
      </c>
      <c r="AJ351" s="2">
        <f ca="1">IF(Table1[[#This Row],[felid of work]]="health",1,0)</f>
        <v>0</v>
      </c>
      <c r="AK351" s="2"/>
      <c r="AL351" s="2"/>
      <c r="AM351" s="2"/>
      <c r="AN351" s="2"/>
      <c r="AO351" s="2">
        <f ca="1">IF(Table1[[#This Row],[felid of work]]="it",1,0)</f>
        <v>0</v>
      </c>
      <c r="AP351" s="2"/>
      <c r="AQ351" s="2"/>
      <c r="AR351" s="2"/>
      <c r="AS351" s="2"/>
      <c r="AT351" s="2"/>
      <c r="AU351" s="2"/>
      <c r="AV351" s="8"/>
      <c r="AW351" s="2"/>
      <c r="AX351" s="21">
        <f t="shared" ca="1" si="141"/>
        <v>83643.352384832935</v>
      </c>
      <c r="AY351" s="2"/>
      <c r="AZ351" s="7">
        <f ca="1">IF(Table1[[#This Row],[value of the debts]]&gt;$BA$6,1,0)</f>
        <v>1</v>
      </c>
      <c r="BA351" s="2"/>
      <c r="BB351" s="2"/>
      <c r="BC351" s="8"/>
      <c r="BD351" s="24">
        <f ca="1">Table1[[#This Row],[mortage left]]/Table1[[#This Row],[value of house]]</f>
        <v>2.4351362984843635E-2</v>
      </c>
      <c r="BE351" s="2">
        <f t="shared" ca="1" si="142"/>
        <v>1</v>
      </c>
      <c r="BF351" s="2"/>
      <c r="BG351" s="2"/>
      <c r="BH351" s="7">
        <f ca="1">IF(Table1[[#This Row],[area]]="america",Table1[[#This Row],[income]],0)</f>
        <v>0</v>
      </c>
      <c r="BI351" s="2">
        <f ca="1">IF(Table1[[#This Row],[area]]="anathapur",Table1[[#This Row],[income]],0)</f>
        <v>0</v>
      </c>
      <c r="BJ351" s="2">
        <f ca="1">IF(Table1[[#This Row],[area]]="banglore",Table1[[#This Row],[income]],0)</f>
        <v>598601</v>
      </c>
      <c r="BK351" s="2">
        <f ca="1">IF(Table1[[#This Row],[area]]="chennai",Table1[[#This Row],[income]],0)</f>
        <v>0</v>
      </c>
      <c r="BL351" s="2">
        <f ca="1">IF(Table1[[#This Row],[area]]="china",Table1[[#This Row],[income]],0)</f>
        <v>0</v>
      </c>
      <c r="BM351" s="2">
        <f ca="1">IF(Table1[[#This Row],[area]]="eluru",Table1[[#This Row],[income]],0)</f>
        <v>0</v>
      </c>
      <c r="BN351" s="2">
        <f ca="1">IF(Table1[[#This Row],[area]]="hanuman junction",Table1[[#This Row],[income]],0)</f>
        <v>0</v>
      </c>
      <c r="BO351" s="2">
        <f ca="1">IF(Table1[[#This Row],[area]]="hyderabad",Table1[[#This Row],[income]],0)</f>
        <v>0</v>
      </c>
      <c r="BP351" s="2">
        <f ca="1">IF(Table1[[#This Row],[area]]="japan",Table1[[#This Row],[income]],0)</f>
        <v>0</v>
      </c>
      <c r="BQ351" s="2">
        <f ca="1">IF(Table1[[#This Row],[area]]="srikakulam",Table1[[#This Row],[income]],0)</f>
        <v>0</v>
      </c>
      <c r="BR351" s="2">
        <f ca="1">IF(Table1[[#This Row],[area]]="tirupathi",Table1[[#This Row],[income]],0)</f>
        <v>0</v>
      </c>
      <c r="BS351" s="2">
        <f ca="1">IF(Table1[[#This Row],[area]]="vijayawada",Table1[[#This Row],[income]],0)</f>
        <v>0</v>
      </c>
      <c r="BT351" s="8">
        <f ca="1">IF(Table1[[#This Row],[area]]="vizag",Table1[[#This Row],[income]],0)</f>
        <v>0</v>
      </c>
      <c r="BU351" s="2"/>
      <c r="BV351" s="7">
        <f ca="1">IF(Table1[[#This Row],[felid of work]]="teaching",Table1[[#This Row],[income]],0)</f>
        <v>0</v>
      </c>
      <c r="BW351" s="2">
        <f ca="1">IF(Table1[[#This Row],[felid of work]]="construction",Table1[[#This Row],[income]],0)</f>
        <v>0</v>
      </c>
      <c r="BX351" s="2">
        <f ca="1">IF(Table1[[#This Row],[felid of work]]="general work",Table1[[#This Row],[income]],0)</f>
        <v>598601</v>
      </c>
      <c r="BY351" s="2">
        <f ca="1">IF(Table1[[#This Row],[felid of work]]="health",Table1[[#This Row],[income]],0)</f>
        <v>0</v>
      </c>
      <c r="BZ351" s="2">
        <f ca="1">IF(Table1[[#This Row],[felid of work]]="agriculture",Table1[[#This Row],[income]],0)</f>
        <v>0</v>
      </c>
      <c r="CA351" s="8">
        <f ca="1">IF(Table1[[#This Row],[felid of work]]="it",Table1[[#This Row],[income]],0)</f>
        <v>0</v>
      </c>
      <c r="CB351" s="2"/>
      <c r="CC351" s="7">
        <f t="shared" ca="1" si="143"/>
        <v>0</v>
      </c>
      <c r="CD351" s="8"/>
      <c r="CE351" s="2"/>
      <c r="CF351" s="2">
        <f ca="1">IF(Table1[[#This Row],[net worth]]&gt;CG350,Table1[[#This Row],[age]],0)</f>
        <v>41</v>
      </c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</row>
    <row r="352" spans="4:98">
      <c r="D352">
        <f t="shared" ca="1" si="127"/>
        <v>1</v>
      </c>
      <c r="E352" t="str">
        <f t="shared" ca="1" si="128"/>
        <v>men</v>
      </c>
      <c r="F352">
        <f t="shared" ca="1" si="129"/>
        <v>28</v>
      </c>
      <c r="G352">
        <f t="shared" ca="1" si="130"/>
        <v>1</v>
      </c>
      <c r="H352" t="str">
        <f t="shared" ca="1" si="131"/>
        <v>health</v>
      </c>
      <c r="I352">
        <f t="shared" ca="1" si="132"/>
        <v>2</v>
      </c>
      <c r="J352" t="str">
        <f t="shared" ca="1" si="133"/>
        <v>college</v>
      </c>
      <c r="K352">
        <f t="shared" ca="1" si="134"/>
        <v>1</v>
      </c>
      <c r="L352">
        <f t="shared" ca="1" si="135"/>
        <v>2</v>
      </c>
      <c r="M352">
        <f t="shared" ca="1" si="136"/>
        <v>381535</v>
      </c>
      <c r="N352">
        <f t="shared" ca="1" si="137"/>
        <v>7</v>
      </c>
      <c r="O352" t="str">
        <f t="shared" ca="1" si="138"/>
        <v>anathapur</v>
      </c>
      <c r="P352">
        <f t="shared" ca="1" si="144"/>
        <v>1144605</v>
      </c>
      <c r="Q352">
        <f t="shared" ca="1" si="139"/>
        <v>578884.97288418154</v>
      </c>
      <c r="R352">
        <f t="shared" ca="1" si="145"/>
        <v>116965.47752718828</v>
      </c>
      <c r="S352">
        <f t="shared" ca="1" si="140"/>
        <v>24560</v>
      </c>
      <c r="T352">
        <f t="shared" ca="1" si="146"/>
        <v>105410.94417844203</v>
      </c>
      <c r="U352">
        <f t="shared" ca="1" si="147"/>
        <v>252852.95953685202</v>
      </c>
      <c r="V352">
        <f t="shared" ca="1" si="148"/>
        <v>1514423.4370640405</v>
      </c>
      <c r="W352">
        <f t="shared" ca="1" si="149"/>
        <v>720410.45041136979</v>
      </c>
      <c r="X352">
        <f t="shared" ca="1" si="150"/>
        <v>794012.98665267066</v>
      </c>
      <c r="Y352" s="2"/>
      <c r="Z352" s="7">
        <f ca="1">IF(Table1[[#This Row],[gender]]="men",1,0)</f>
        <v>1</v>
      </c>
      <c r="AA352" s="2">
        <f ca="1">IF(Table1[[#This Row],[gender]]="women",1,0)</f>
        <v>0</v>
      </c>
      <c r="AB352" s="2"/>
      <c r="AC352" s="2"/>
      <c r="AD352" s="8"/>
      <c r="AF352" s="7">
        <f ca="1">IF(Table1[[#This Row],[felid of work]]= "teaching",1,0)</f>
        <v>0</v>
      </c>
      <c r="AG352" s="2">
        <f ca="1">IF(Table1[[#This Row],[felid of work]]="agriculture",1,0)</f>
        <v>0</v>
      </c>
      <c r="AH352" s="12">
        <f ca="1">IF(Table1[[#This Row],[felid of work]]="general work",1,0)</f>
        <v>0</v>
      </c>
      <c r="AI352" s="12">
        <f ca="1">IF(Table1[[#This Row],[felid of work]]="construction",1,0)</f>
        <v>0</v>
      </c>
      <c r="AJ352" s="2">
        <f ca="1">IF(Table1[[#This Row],[felid of work]]="health",1,0)</f>
        <v>1</v>
      </c>
      <c r="AK352" s="2"/>
      <c r="AL352" s="2"/>
      <c r="AM352" s="2"/>
      <c r="AN352" s="2"/>
      <c r="AO352" s="2">
        <f ca="1">IF(Table1[[#This Row],[felid of work]]="it",1,0)</f>
        <v>0</v>
      </c>
      <c r="AP352" s="2"/>
      <c r="AQ352" s="2"/>
      <c r="AR352" s="2"/>
      <c r="AS352" s="2"/>
      <c r="AT352" s="2"/>
      <c r="AU352" s="2"/>
      <c r="AV352" s="8"/>
      <c r="AW352" s="2"/>
      <c r="AX352" s="21">
        <f t="shared" ca="1" si="141"/>
        <v>58482.738763594141</v>
      </c>
      <c r="AY352" s="2"/>
      <c r="AZ352" s="7">
        <f ca="1">IF(Table1[[#This Row],[value of the debts]]&gt;$BA$6,1,0)</f>
        <v>1</v>
      </c>
      <c r="BA352" s="2"/>
      <c r="BB352" s="2"/>
      <c r="BC352" s="8"/>
      <c r="BD352" s="24">
        <f ca="1">Table1[[#This Row],[mortage left]]/Table1[[#This Row],[value of house]]</f>
        <v>0.50575086853908691</v>
      </c>
      <c r="BE352" s="2">
        <f t="shared" ca="1" si="142"/>
        <v>0</v>
      </c>
      <c r="BF352" s="2"/>
      <c r="BG352" s="2"/>
      <c r="BH352" s="7">
        <f ca="1">IF(Table1[[#This Row],[area]]="america",Table1[[#This Row],[income]],0)</f>
        <v>0</v>
      </c>
      <c r="BI352" s="2">
        <f ca="1">IF(Table1[[#This Row],[area]]="anathapur",Table1[[#This Row],[income]],0)</f>
        <v>381535</v>
      </c>
      <c r="BJ352" s="2">
        <f ca="1">IF(Table1[[#This Row],[area]]="banglore",Table1[[#This Row],[income]],0)</f>
        <v>0</v>
      </c>
      <c r="BK352" s="2">
        <f ca="1">IF(Table1[[#This Row],[area]]="chennai",Table1[[#This Row],[income]],0)</f>
        <v>0</v>
      </c>
      <c r="BL352" s="2">
        <f ca="1">IF(Table1[[#This Row],[area]]="china",Table1[[#This Row],[income]],0)</f>
        <v>0</v>
      </c>
      <c r="BM352" s="2">
        <f ca="1">IF(Table1[[#This Row],[area]]="eluru",Table1[[#This Row],[income]],0)</f>
        <v>0</v>
      </c>
      <c r="BN352" s="2">
        <f ca="1">IF(Table1[[#This Row],[area]]="hanuman junction",Table1[[#This Row],[income]],0)</f>
        <v>0</v>
      </c>
      <c r="BO352" s="2">
        <f ca="1">IF(Table1[[#This Row],[area]]="hyderabad",Table1[[#This Row],[income]],0)</f>
        <v>0</v>
      </c>
      <c r="BP352" s="2">
        <f ca="1">IF(Table1[[#This Row],[area]]="japan",Table1[[#This Row],[income]],0)</f>
        <v>0</v>
      </c>
      <c r="BQ352" s="2">
        <f ca="1">IF(Table1[[#This Row],[area]]="srikakulam",Table1[[#This Row],[income]],0)</f>
        <v>0</v>
      </c>
      <c r="BR352" s="2">
        <f ca="1">IF(Table1[[#This Row],[area]]="tirupathi",Table1[[#This Row],[income]],0)</f>
        <v>0</v>
      </c>
      <c r="BS352" s="2">
        <f ca="1">IF(Table1[[#This Row],[area]]="vijayawada",Table1[[#This Row],[income]],0)</f>
        <v>0</v>
      </c>
      <c r="BT352" s="8">
        <f ca="1">IF(Table1[[#This Row],[area]]="vizag",Table1[[#This Row],[income]],0)</f>
        <v>0</v>
      </c>
      <c r="BU352" s="2"/>
      <c r="BV352" s="7">
        <f ca="1">IF(Table1[[#This Row],[felid of work]]="teaching",Table1[[#This Row],[income]],0)</f>
        <v>0</v>
      </c>
      <c r="BW352" s="2">
        <f ca="1">IF(Table1[[#This Row],[felid of work]]="construction",Table1[[#This Row],[income]],0)</f>
        <v>0</v>
      </c>
      <c r="BX352" s="2">
        <f ca="1">IF(Table1[[#This Row],[felid of work]]="general work",Table1[[#This Row],[income]],0)</f>
        <v>0</v>
      </c>
      <c r="BY352" s="2">
        <f ca="1">IF(Table1[[#This Row],[felid of work]]="health",Table1[[#This Row],[income]],0)</f>
        <v>381535</v>
      </c>
      <c r="BZ352" s="2">
        <f ca="1">IF(Table1[[#This Row],[felid of work]]="agriculture",Table1[[#This Row],[income]],0)</f>
        <v>0</v>
      </c>
      <c r="CA352" s="8">
        <f ca="1">IF(Table1[[#This Row],[felid of work]]="it",Table1[[#This Row],[income]],0)</f>
        <v>0</v>
      </c>
      <c r="CB352" s="2"/>
      <c r="CC352" s="7">
        <f t="shared" ca="1" si="143"/>
        <v>1</v>
      </c>
      <c r="CD352" s="8"/>
      <c r="CE352" s="2"/>
      <c r="CF352" s="2">
        <f ca="1">IF(Table1[[#This Row],[net worth]]&gt;CG351,Table1[[#This Row],[age]],0)</f>
        <v>28</v>
      </c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</row>
    <row r="353" spans="4:98">
      <c r="D353">
        <f t="shared" ca="1" si="127"/>
        <v>1</v>
      </c>
      <c r="E353" t="str">
        <f t="shared" ca="1" si="128"/>
        <v>men</v>
      </c>
      <c r="F353">
        <f t="shared" ca="1" si="129"/>
        <v>36</v>
      </c>
      <c r="G353">
        <f t="shared" ca="1" si="130"/>
        <v>3</v>
      </c>
      <c r="H353" t="str">
        <f t="shared" ca="1" si="131"/>
        <v>teaching</v>
      </c>
      <c r="I353">
        <f t="shared" ca="1" si="132"/>
        <v>3</v>
      </c>
      <c r="J353" t="str">
        <f t="shared" ca="1" si="133"/>
        <v>university</v>
      </c>
      <c r="K353">
        <f t="shared" ca="1" si="134"/>
        <v>1</v>
      </c>
      <c r="L353">
        <f t="shared" ca="1" si="135"/>
        <v>2</v>
      </c>
      <c r="M353">
        <f t="shared" ca="1" si="136"/>
        <v>638769</v>
      </c>
      <c r="N353">
        <f t="shared" ca="1" si="137"/>
        <v>2</v>
      </c>
      <c r="O353" t="str">
        <f t="shared" ca="1" si="138"/>
        <v>vijayawada</v>
      </c>
      <c r="P353">
        <f t="shared" ca="1" si="144"/>
        <v>1916307</v>
      </c>
      <c r="Q353">
        <f t="shared" ca="1" si="139"/>
        <v>948031.97329052747</v>
      </c>
      <c r="R353">
        <f t="shared" ca="1" si="145"/>
        <v>155757.09866940716</v>
      </c>
      <c r="S353">
        <f t="shared" ca="1" si="140"/>
        <v>6622</v>
      </c>
      <c r="T353">
        <f t="shared" ca="1" si="146"/>
        <v>111146.36389801132</v>
      </c>
      <c r="U353">
        <f t="shared" ca="1" si="147"/>
        <v>524170.00614581699</v>
      </c>
      <c r="V353">
        <f t="shared" ca="1" si="148"/>
        <v>2596234.1048152242</v>
      </c>
      <c r="W353">
        <f t="shared" ca="1" si="149"/>
        <v>1110411.0719599347</v>
      </c>
      <c r="X353">
        <f t="shared" ca="1" si="150"/>
        <v>1485823.0328552895</v>
      </c>
      <c r="Y353" s="2"/>
      <c r="Z353" s="7">
        <f ca="1">IF(Table1[[#This Row],[gender]]="men",1,0)</f>
        <v>1</v>
      </c>
      <c r="AA353" s="2">
        <f ca="1">IF(Table1[[#This Row],[gender]]="women",1,0)</f>
        <v>0</v>
      </c>
      <c r="AB353" s="2"/>
      <c r="AC353" s="2"/>
      <c r="AD353" s="8"/>
      <c r="AF353" s="7">
        <f ca="1">IF(Table1[[#This Row],[felid of work]]= "teaching",1,0)</f>
        <v>1</v>
      </c>
      <c r="AG353" s="2">
        <f ca="1">IF(Table1[[#This Row],[felid of work]]="agriculture",1,0)</f>
        <v>0</v>
      </c>
      <c r="AH353" s="12">
        <f ca="1">IF(Table1[[#This Row],[felid of work]]="general work",1,0)</f>
        <v>0</v>
      </c>
      <c r="AI353" s="12">
        <f ca="1">IF(Table1[[#This Row],[felid of work]]="construction",1,0)</f>
        <v>0</v>
      </c>
      <c r="AJ353" s="2">
        <f ca="1">IF(Table1[[#This Row],[felid of work]]="health",1,0)</f>
        <v>0</v>
      </c>
      <c r="AK353" s="2"/>
      <c r="AL353" s="2"/>
      <c r="AM353" s="2"/>
      <c r="AN353" s="2"/>
      <c r="AO353" s="2">
        <f ca="1">IF(Table1[[#This Row],[felid of work]]="it",1,0)</f>
        <v>0</v>
      </c>
      <c r="AP353" s="2"/>
      <c r="AQ353" s="2"/>
      <c r="AR353" s="2"/>
      <c r="AS353" s="2"/>
      <c r="AT353" s="2"/>
      <c r="AU353" s="2"/>
      <c r="AV353" s="8"/>
      <c r="AW353" s="2"/>
      <c r="AX353" s="21">
        <f t="shared" ca="1" si="141"/>
        <v>77878.549334703581</v>
      </c>
      <c r="AY353" s="2"/>
      <c r="AZ353" s="7">
        <f ca="1">IF(Table1[[#This Row],[value of the debts]]&gt;$BA$6,1,0)</f>
        <v>1</v>
      </c>
      <c r="BA353" s="2"/>
      <c r="BB353" s="2"/>
      <c r="BC353" s="8"/>
      <c r="BD353" s="24">
        <f ca="1">Table1[[#This Row],[mortage left]]/Table1[[#This Row],[value of house]]</f>
        <v>0.49471821231698654</v>
      </c>
      <c r="BE353" s="2">
        <f t="shared" ca="1" si="142"/>
        <v>0</v>
      </c>
      <c r="BF353" s="2"/>
      <c r="BG353" s="2"/>
      <c r="BH353" s="7">
        <f ca="1">IF(Table1[[#This Row],[area]]="america",Table1[[#This Row],[income]],0)</f>
        <v>0</v>
      </c>
      <c r="BI353" s="2">
        <f ca="1">IF(Table1[[#This Row],[area]]="anathapur",Table1[[#This Row],[income]],0)</f>
        <v>0</v>
      </c>
      <c r="BJ353" s="2">
        <f ca="1">IF(Table1[[#This Row],[area]]="banglore",Table1[[#This Row],[income]],0)</f>
        <v>0</v>
      </c>
      <c r="BK353" s="2">
        <f ca="1">IF(Table1[[#This Row],[area]]="chennai",Table1[[#This Row],[income]],0)</f>
        <v>0</v>
      </c>
      <c r="BL353" s="2">
        <f ca="1">IF(Table1[[#This Row],[area]]="china",Table1[[#This Row],[income]],0)</f>
        <v>0</v>
      </c>
      <c r="BM353" s="2">
        <f ca="1">IF(Table1[[#This Row],[area]]="eluru",Table1[[#This Row],[income]],0)</f>
        <v>0</v>
      </c>
      <c r="BN353" s="2">
        <f ca="1">IF(Table1[[#This Row],[area]]="hanuman junction",Table1[[#This Row],[income]],0)</f>
        <v>0</v>
      </c>
      <c r="BO353" s="2">
        <f ca="1">IF(Table1[[#This Row],[area]]="hyderabad",Table1[[#This Row],[income]],0)</f>
        <v>0</v>
      </c>
      <c r="BP353" s="2">
        <f ca="1">IF(Table1[[#This Row],[area]]="japan",Table1[[#This Row],[income]],0)</f>
        <v>0</v>
      </c>
      <c r="BQ353" s="2">
        <f ca="1">IF(Table1[[#This Row],[area]]="srikakulam",Table1[[#This Row],[income]],0)</f>
        <v>0</v>
      </c>
      <c r="BR353" s="2">
        <f ca="1">IF(Table1[[#This Row],[area]]="tirupathi",Table1[[#This Row],[income]],0)</f>
        <v>0</v>
      </c>
      <c r="BS353" s="2">
        <f ca="1">IF(Table1[[#This Row],[area]]="vijayawada",Table1[[#This Row],[income]],0)</f>
        <v>638769</v>
      </c>
      <c r="BT353" s="8">
        <f ca="1">IF(Table1[[#This Row],[area]]="vizag",Table1[[#This Row],[income]],0)</f>
        <v>0</v>
      </c>
      <c r="BU353" s="2"/>
      <c r="BV353" s="7">
        <f ca="1">IF(Table1[[#This Row],[felid of work]]="teaching",Table1[[#This Row],[income]],0)</f>
        <v>638769</v>
      </c>
      <c r="BW353" s="2">
        <f ca="1">IF(Table1[[#This Row],[felid of work]]="construction",Table1[[#This Row],[income]],0)</f>
        <v>0</v>
      </c>
      <c r="BX353" s="2">
        <f ca="1">IF(Table1[[#This Row],[felid of work]]="general work",Table1[[#This Row],[income]],0)</f>
        <v>0</v>
      </c>
      <c r="BY353" s="2">
        <f ca="1">IF(Table1[[#This Row],[felid of work]]="health",Table1[[#This Row],[income]],0)</f>
        <v>0</v>
      </c>
      <c r="BZ353" s="2">
        <f ca="1">IF(Table1[[#This Row],[felid of work]]="agriculture",Table1[[#This Row],[income]],0)</f>
        <v>0</v>
      </c>
      <c r="CA353" s="8">
        <f ca="1">IF(Table1[[#This Row],[felid of work]]="it",Table1[[#This Row],[income]],0)</f>
        <v>0</v>
      </c>
      <c r="CB353" s="2"/>
      <c r="CC353" s="7">
        <f t="shared" ca="1" si="143"/>
        <v>1</v>
      </c>
      <c r="CD353" s="8"/>
      <c r="CE353" s="2"/>
      <c r="CF353" s="2">
        <f ca="1">IF(Table1[[#This Row],[net worth]]&gt;CG352,Table1[[#This Row],[age]],0)</f>
        <v>36</v>
      </c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</row>
    <row r="354" spans="4:98">
      <c r="D354">
        <f t="shared" ca="1" si="127"/>
        <v>1</v>
      </c>
      <c r="E354" t="str">
        <f t="shared" ca="1" si="128"/>
        <v>men</v>
      </c>
      <c r="F354">
        <f t="shared" ca="1" si="129"/>
        <v>39</v>
      </c>
      <c r="G354">
        <f t="shared" ca="1" si="130"/>
        <v>4</v>
      </c>
      <c r="H354" t="str">
        <f t="shared" ca="1" si="131"/>
        <v>it</v>
      </c>
      <c r="I354">
        <f t="shared" ca="1" si="132"/>
        <v>2</v>
      </c>
      <c r="J354" t="str">
        <f t="shared" ca="1" si="133"/>
        <v>college</v>
      </c>
      <c r="K354">
        <f t="shared" ca="1" si="134"/>
        <v>1</v>
      </c>
      <c r="L354">
        <f t="shared" ca="1" si="135"/>
        <v>1</v>
      </c>
      <c r="M354">
        <f t="shared" ca="1" si="136"/>
        <v>705000</v>
      </c>
      <c r="N354">
        <f t="shared" ca="1" si="137"/>
        <v>9</v>
      </c>
      <c r="O354" t="str">
        <f t="shared" ca="1" si="138"/>
        <v>chennai</v>
      </c>
      <c r="P354">
        <f t="shared" ca="1" si="144"/>
        <v>2115000</v>
      </c>
      <c r="Q354">
        <f t="shared" ca="1" si="139"/>
        <v>1755044.2143569766</v>
      </c>
      <c r="R354">
        <f t="shared" ca="1" si="145"/>
        <v>644300.45613446552</v>
      </c>
      <c r="S354">
        <f t="shared" ca="1" si="140"/>
        <v>310698</v>
      </c>
      <c r="T354">
        <f t="shared" ca="1" si="146"/>
        <v>508942.46837385977</v>
      </c>
      <c r="U354">
        <f t="shared" ca="1" si="147"/>
        <v>296096.4870409756</v>
      </c>
      <c r="V354">
        <f t="shared" ca="1" si="148"/>
        <v>3055396.9431754411</v>
      </c>
      <c r="W354">
        <f t="shared" ca="1" si="149"/>
        <v>2710042.6704914421</v>
      </c>
      <c r="X354">
        <f t="shared" ca="1" si="150"/>
        <v>345354.27268399904</v>
      </c>
      <c r="Y354" s="2"/>
      <c r="Z354" s="7">
        <f ca="1">IF(Table1[[#This Row],[gender]]="men",1,0)</f>
        <v>1</v>
      </c>
      <c r="AA354" s="2">
        <f ca="1">IF(Table1[[#This Row],[gender]]="women",1,0)</f>
        <v>0</v>
      </c>
      <c r="AB354" s="2"/>
      <c r="AC354" s="2"/>
      <c r="AD354" s="8"/>
      <c r="AF354" s="7">
        <f ca="1">IF(Table1[[#This Row],[felid of work]]= "teaching",1,0)</f>
        <v>0</v>
      </c>
      <c r="AG354" s="2">
        <f ca="1">IF(Table1[[#This Row],[felid of work]]="agriculture",1,0)</f>
        <v>0</v>
      </c>
      <c r="AH354" s="12">
        <f ca="1">IF(Table1[[#This Row],[felid of work]]="general work",1,0)</f>
        <v>0</v>
      </c>
      <c r="AI354" s="12">
        <f ca="1">IF(Table1[[#This Row],[felid of work]]="construction",1,0)</f>
        <v>0</v>
      </c>
      <c r="AJ354" s="2">
        <f ca="1">IF(Table1[[#This Row],[felid of work]]="health",1,0)</f>
        <v>0</v>
      </c>
      <c r="AK354" s="2"/>
      <c r="AL354" s="2"/>
      <c r="AM354" s="2"/>
      <c r="AN354" s="2"/>
      <c r="AO354" s="2">
        <f ca="1">IF(Table1[[#This Row],[felid of work]]="it",1,0)</f>
        <v>1</v>
      </c>
      <c r="AP354" s="2"/>
      <c r="AQ354" s="2"/>
      <c r="AR354" s="2"/>
      <c r="AS354" s="2"/>
      <c r="AT354" s="2"/>
      <c r="AU354" s="2"/>
      <c r="AV354" s="8"/>
      <c r="AW354" s="2"/>
      <c r="AX354" s="21">
        <f t="shared" ca="1" si="141"/>
        <v>644300.45613446552</v>
      </c>
      <c r="AY354" s="2"/>
      <c r="AZ354" s="7">
        <f ca="1">IF(Table1[[#This Row],[value of the debts]]&gt;$BA$6,1,0)</f>
        <v>1</v>
      </c>
      <c r="BA354" s="2"/>
      <c r="BB354" s="2"/>
      <c r="BC354" s="8"/>
      <c r="BD354" s="24">
        <f ca="1">Table1[[#This Row],[mortage left]]/Table1[[#This Row],[value of house]]</f>
        <v>0.82980813917587548</v>
      </c>
      <c r="BE354" s="2">
        <f t="shared" ca="1" si="142"/>
        <v>0</v>
      </c>
      <c r="BF354" s="2"/>
      <c r="BG354" s="2"/>
      <c r="BH354" s="7">
        <f ca="1">IF(Table1[[#This Row],[area]]="america",Table1[[#This Row],[income]],0)</f>
        <v>0</v>
      </c>
      <c r="BI354" s="2">
        <f ca="1">IF(Table1[[#This Row],[area]]="anathapur",Table1[[#This Row],[income]],0)</f>
        <v>0</v>
      </c>
      <c r="BJ354" s="2">
        <f ca="1">IF(Table1[[#This Row],[area]]="banglore",Table1[[#This Row],[income]],0)</f>
        <v>0</v>
      </c>
      <c r="BK354" s="2">
        <f ca="1">IF(Table1[[#This Row],[area]]="chennai",Table1[[#This Row],[income]],0)</f>
        <v>705000</v>
      </c>
      <c r="BL354" s="2">
        <f ca="1">IF(Table1[[#This Row],[area]]="china",Table1[[#This Row],[income]],0)</f>
        <v>0</v>
      </c>
      <c r="BM354" s="2">
        <f ca="1">IF(Table1[[#This Row],[area]]="eluru",Table1[[#This Row],[income]],0)</f>
        <v>0</v>
      </c>
      <c r="BN354" s="2">
        <f ca="1">IF(Table1[[#This Row],[area]]="hanuman junction",Table1[[#This Row],[income]],0)</f>
        <v>0</v>
      </c>
      <c r="BO354" s="2">
        <f ca="1">IF(Table1[[#This Row],[area]]="hyderabad",Table1[[#This Row],[income]],0)</f>
        <v>0</v>
      </c>
      <c r="BP354" s="2">
        <f ca="1">IF(Table1[[#This Row],[area]]="japan",Table1[[#This Row],[income]],0)</f>
        <v>0</v>
      </c>
      <c r="BQ354" s="2">
        <f ca="1">IF(Table1[[#This Row],[area]]="srikakulam",Table1[[#This Row],[income]],0)</f>
        <v>0</v>
      </c>
      <c r="BR354" s="2">
        <f ca="1">IF(Table1[[#This Row],[area]]="tirupathi",Table1[[#This Row],[income]],0)</f>
        <v>0</v>
      </c>
      <c r="BS354" s="2">
        <f ca="1">IF(Table1[[#This Row],[area]]="vijayawada",Table1[[#This Row],[income]],0)</f>
        <v>0</v>
      </c>
      <c r="BT354" s="8">
        <f ca="1">IF(Table1[[#This Row],[area]]="vizag",Table1[[#This Row],[income]],0)</f>
        <v>0</v>
      </c>
      <c r="BU354" s="2"/>
      <c r="BV354" s="7">
        <f ca="1">IF(Table1[[#This Row],[felid of work]]="teaching",Table1[[#This Row],[income]],0)</f>
        <v>0</v>
      </c>
      <c r="BW354" s="2">
        <f ca="1">IF(Table1[[#This Row],[felid of work]]="construction",Table1[[#This Row],[income]],0)</f>
        <v>0</v>
      </c>
      <c r="BX354" s="2">
        <f ca="1">IF(Table1[[#This Row],[felid of work]]="general work",Table1[[#This Row],[income]],0)</f>
        <v>0</v>
      </c>
      <c r="BY354" s="2">
        <f ca="1">IF(Table1[[#This Row],[felid of work]]="health",Table1[[#This Row],[income]],0)</f>
        <v>0</v>
      </c>
      <c r="BZ354" s="2">
        <f ca="1">IF(Table1[[#This Row],[felid of work]]="agriculture",Table1[[#This Row],[income]],0)</f>
        <v>0</v>
      </c>
      <c r="CA354" s="8">
        <f ca="1">IF(Table1[[#This Row],[felid of work]]="it",Table1[[#This Row],[income]],0)</f>
        <v>705000</v>
      </c>
      <c r="CB354" s="2"/>
      <c r="CC354" s="7">
        <f t="shared" ca="1" si="143"/>
        <v>1</v>
      </c>
      <c r="CD354" s="8"/>
      <c r="CE354" s="2"/>
      <c r="CF354" s="2">
        <f ca="1">IF(Table1[[#This Row],[net worth]]&gt;CG353,Table1[[#This Row],[age]],0)</f>
        <v>39</v>
      </c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</row>
    <row r="355" spans="4:98">
      <c r="D355">
        <f t="shared" ca="1" si="127"/>
        <v>2</v>
      </c>
      <c r="E355" t="str">
        <f t="shared" ca="1" si="128"/>
        <v>women</v>
      </c>
      <c r="F355">
        <f t="shared" ca="1" si="129"/>
        <v>41</v>
      </c>
      <c r="G355">
        <f t="shared" ca="1" si="130"/>
        <v>2</v>
      </c>
      <c r="H355" t="str">
        <f t="shared" ca="1" si="131"/>
        <v>construction</v>
      </c>
      <c r="I355">
        <f t="shared" ca="1" si="132"/>
        <v>2</v>
      </c>
      <c r="J355" t="str">
        <f t="shared" ca="1" si="133"/>
        <v>college</v>
      </c>
      <c r="K355">
        <f t="shared" ca="1" si="134"/>
        <v>3</v>
      </c>
      <c r="L355">
        <f t="shared" ca="1" si="135"/>
        <v>1</v>
      </c>
      <c r="M355">
        <f t="shared" ca="1" si="136"/>
        <v>378165</v>
      </c>
      <c r="N355">
        <f t="shared" ca="1" si="137"/>
        <v>3</v>
      </c>
      <c r="O355" t="str">
        <f t="shared" ca="1" si="138"/>
        <v>hanuman junction</v>
      </c>
      <c r="P355">
        <f t="shared" ca="1" si="144"/>
        <v>2268990</v>
      </c>
      <c r="Q355">
        <f t="shared" ca="1" si="139"/>
        <v>417712.15104194084</v>
      </c>
      <c r="R355">
        <f t="shared" ca="1" si="145"/>
        <v>176200.28460130244</v>
      </c>
      <c r="S355">
        <f t="shared" ca="1" si="140"/>
        <v>70868</v>
      </c>
      <c r="T355">
        <f t="shared" ca="1" si="146"/>
        <v>225835.61560459694</v>
      </c>
      <c r="U355">
        <f t="shared" ca="1" si="147"/>
        <v>61266.655264462257</v>
      </c>
      <c r="V355">
        <f t="shared" ca="1" si="148"/>
        <v>2506456.9398657647</v>
      </c>
      <c r="W355">
        <f t="shared" ca="1" si="149"/>
        <v>664780.43564324325</v>
      </c>
      <c r="X355">
        <f t="shared" ca="1" si="150"/>
        <v>1841676.5042225216</v>
      </c>
      <c r="Y355" s="2"/>
      <c r="Z355" s="7">
        <f ca="1">IF(Table1[[#This Row],[gender]]="men",1,0)</f>
        <v>0</v>
      </c>
      <c r="AA355" s="2">
        <f ca="1">IF(Table1[[#This Row],[gender]]="women",1,0)</f>
        <v>1</v>
      </c>
      <c r="AB355" s="2"/>
      <c r="AC355" s="2"/>
      <c r="AD355" s="8"/>
      <c r="AF355" s="7">
        <f ca="1">IF(Table1[[#This Row],[felid of work]]= "teaching",1,0)</f>
        <v>0</v>
      </c>
      <c r="AG355" s="2">
        <f ca="1">IF(Table1[[#This Row],[felid of work]]="agriculture",1,0)</f>
        <v>0</v>
      </c>
      <c r="AH355" s="12">
        <f ca="1">IF(Table1[[#This Row],[felid of work]]="general work",1,0)</f>
        <v>0</v>
      </c>
      <c r="AI355" s="12">
        <f ca="1">IF(Table1[[#This Row],[felid of work]]="construction",1,0)</f>
        <v>1</v>
      </c>
      <c r="AJ355" s="2">
        <f ca="1">IF(Table1[[#This Row],[felid of work]]="health",1,0)</f>
        <v>0</v>
      </c>
      <c r="AK355" s="2"/>
      <c r="AL355" s="2"/>
      <c r="AM355" s="2"/>
      <c r="AN355" s="2"/>
      <c r="AO355" s="2">
        <f ca="1">IF(Table1[[#This Row],[felid of work]]="it",1,0)</f>
        <v>0</v>
      </c>
      <c r="AP355" s="2"/>
      <c r="AQ355" s="2"/>
      <c r="AR355" s="2"/>
      <c r="AS355" s="2"/>
      <c r="AT355" s="2"/>
      <c r="AU355" s="2"/>
      <c r="AV355" s="8"/>
      <c r="AW355" s="2"/>
      <c r="AX355" s="21">
        <f t="shared" ca="1" si="141"/>
        <v>176200.28460130244</v>
      </c>
      <c r="AY355" s="2"/>
      <c r="AZ355" s="7">
        <f ca="1">IF(Table1[[#This Row],[value of the debts]]&gt;$BA$6,1,0)</f>
        <v>1</v>
      </c>
      <c r="BA355" s="2"/>
      <c r="BB355" s="2"/>
      <c r="BC355" s="8"/>
      <c r="BD355" s="24">
        <f ca="1">Table1[[#This Row],[mortage left]]/Table1[[#This Row],[value of house]]</f>
        <v>0.18409607404260964</v>
      </c>
      <c r="BE355" s="2">
        <f t="shared" ca="1" si="142"/>
        <v>1</v>
      </c>
      <c r="BF355" s="2"/>
      <c r="BG355" s="2"/>
      <c r="BH355" s="7">
        <f ca="1">IF(Table1[[#This Row],[area]]="america",Table1[[#This Row],[income]],0)</f>
        <v>0</v>
      </c>
      <c r="BI355" s="2">
        <f ca="1">IF(Table1[[#This Row],[area]]="anathapur",Table1[[#This Row],[income]],0)</f>
        <v>0</v>
      </c>
      <c r="BJ355" s="2">
        <f ca="1">IF(Table1[[#This Row],[area]]="banglore",Table1[[#This Row],[income]],0)</f>
        <v>0</v>
      </c>
      <c r="BK355" s="2">
        <f ca="1">IF(Table1[[#This Row],[area]]="chennai",Table1[[#This Row],[income]],0)</f>
        <v>0</v>
      </c>
      <c r="BL355" s="2">
        <f ca="1">IF(Table1[[#This Row],[area]]="china",Table1[[#This Row],[income]],0)</f>
        <v>0</v>
      </c>
      <c r="BM355" s="2">
        <f ca="1">IF(Table1[[#This Row],[area]]="eluru",Table1[[#This Row],[income]],0)</f>
        <v>0</v>
      </c>
      <c r="BN355" s="2">
        <f ca="1">IF(Table1[[#This Row],[area]]="hanuman junction",Table1[[#This Row],[income]],0)</f>
        <v>378165</v>
      </c>
      <c r="BO355" s="2">
        <f ca="1">IF(Table1[[#This Row],[area]]="hyderabad",Table1[[#This Row],[income]],0)</f>
        <v>0</v>
      </c>
      <c r="BP355" s="2">
        <f ca="1">IF(Table1[[#This Row],[area]]="japan",Table1[[#This Row],[income]],0)</f>
        <v>0</v>
      </c>
      <c r="BQ355" s="2">
        <f ca="1">IF(Table1[[#This Row],[area]]="srikakulam",Table1[[#This Row],[income]],0)</f>
        <v>0</v>
      </c>
      <c r="BR355" s="2">
        <f ca="1">IF(Table1[[#This Row],[area]]="tirupathi",Table1[[#This Row],[income]],0)</f>
        <v>0</v>
      </c>
      <c r="BS355" s="2">
        <f ca="1">IF(Table1[[#This Row],[area]]="vijayawada",Table1[[#This Row],[income]],0)</f>
        <v>0</v>
      </c>
      <c r="BT355" s="8">
        <f ca="1">IF(Table1[[#This Row],[area]]="vizag",Table1[[#This Row],[income]],0)</f>
        <v>0</v>
      </c>
      <c r="BU355" s="2"/>
      <c r="BV355" s="7">
        <f ca="1">IF(Table1[[#This Row],[felid of work]]="teaching",Table1[[#This Row],[income]],0)</f>
        <v>0</v>
      </c>
      <c r="BW355" s="2">
        <f ca="1">IF(Table1[[#This Row],[felid of work]]="construction",Table1[[#This Row],[income]],0)</f>
        <v>378165</v>
      </c>
      <c r="BX355" s="2">
        <f ca="1">IF(Table1[[#This Row],[felid of work]]="general work",Table1[[#This Row],[income]],0)</f>
        <v>0</v>
      </c>
      <c r="BY355" s="2">
        <f ca="1">IF(Table1[[#This Row],[felid of work]]="health",Table1[[#This Row],[income]],0)</f>
        <v>0</v>
      </c>
      <c r="BZ355" s="2">
        <f ca="1">IF(Table1[[#This Row],[felid of work]]="agriculture",Table1[[#This Row],[income]],0)</f>
        <v>0</v>
      </c>
      <c r="CA355" s="8">
        <f ca="1">IF(Table1[[#This Row],[felid of work]]="it",Table1[[#This Row],[income]],0)</f>
        <v>0</v>
      </c>
      <c r="CB355" s="2"/>
      <c r="CC355" s="7">
        <f t="shared" ca="1" si="143"/>
        <v>1</v>
      </c>
      <c r="CD355" s="8"/>
      <c r="CE355" s="2"/>
      <c r="CF355" s="2">
        <f ca="1">IF(Table1[[#This Row],[net worth]]&gt;CG354,Table1[[#This Row],[age]],0)</f>
        <v>41</v>
      </c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</row>
    <row r="356" spans="4:98">
      <c r="D356">
        <f t="shared" ca="1" si="127"/>
        <v>1</v>
      </c>
      <c r="E356" t="str">
        <f t="shared" ca="1" si="128"/>
        <v>men</v>
      </c>
      <c r="F356">
        <f t="shared" ca="1" si="129"/>
        <v>34</v>
      </c>
      <c r="G356">
        <f t="shared" ca="1" si="130"/>
        <v>5</v>
      </c>
      <c r="H356" t="str">
        <f t="shared" ca="1" si="131"/>
        <v>general work</v>
      </c>
      <c r="I356">
        <f t="shared" ca="1" si="132"/>
        <v>2</v>
      </c>
      <c r="J356" t="str">
        <f t="shared" ca="1" si="133"/>
        <v>college</v>
      </c>
      <c r="K356">
        <f t="shared" ca="1" si="134"/>
        <v>4</v>
      </c>
      <c r="L356">
        <f t="shared" ca="1" si="135"/>
        <v>1</v>
      </c>
      <c r="M356">
        <f t="shared" ca="1" si="136"/>
        <v>311206</v>
      </c>
      <c r="N356">
        <f t="shared" ca="1" si="137"/>
        <v>14</v>
      </c>
      <c r="O356" t="str">
        <f t="shared" ca="1" si="138"/>
        <v>china</v>
      </c>
      <c r="P356">
        <f t="shared" ca="1" si="144"/>
        <v>933618</v>
      </c>
      <c r="Q356">
        <f t="shared" ca="1" si="139"/>
        <v>736271.76020248898</v>
      </c>
      <c r="R356">
        <f t="shared" ca="1" si="145"/>
        <v>289811.34547301359</v>
      </c>
      <c r="S356">
        <f t="shared" ca="1" si="140"/>
        <v>267010</v>
      </c>
      <c r="T356">
        <f t="shared" ca="1" si="146"/>
        <v>360971.83801696077</v>
      </c>
      <c r="U356">
        <f t="shared" ca="1" si="147"/>
        <v>260050.18772312906</v>
      </c>
      <c r="V356">
        <f t="shared" ca="1" si="148"/>
        <v>1483479.5331961426</v>
      </c>
      <c r="W356">
        <f t="shared" ca="1" si="149"/>
        <v>1293093.1056755027</v>
      </c>
      <c r="X356">
        <f t="shared" ca="1" si="150"/>
        <v>190386.42752063996</v>
      </c>
      <c r="Y356" s="2"/>
      <c r="Z356" s="7">
        <f ca="1">IF(Table1[[#This Row],[gender]]="men",1,0)</f>
        <v>1</v>
      </c>
      <c r="AA356" s="2">
        <f ca="1">IF(Table1[[#This Row],[gender]]="women",1,0)</f>
        <v>0</v>
      </c>
      <c r="AB356" s="2"/>
      <c r="AC356" s="2"/>
      <c r="AD356" s="8"/>
      <c r="AF356" s="7">
        <f ca="1">IF(Table1[[#This Row],[felid of work]]= "teaching",1,0)</f>
        <v>0</v>
      </c>
      <c r="AG356" s="2">
        <f ca="1">IF(Table1[[#This Row],[felid of work]]="agriculture",1,0)</f>
        <v>0</v>
      </c>
      <c r="AH356" s="12">
        <f ca="1">IF(Table1[[#This Row],[felid of work]]="general work",1,0)</f>
        <v>1</v>
      </c>
      <c r="AI356" s="12">
        <f ca="1">IF(Table1[[#This Row],[felid of work]]="construction",1,0)</f>
        <v>0</v>
      </c>
      <c r="AJ356" s="2">
        <f ca="1">IF(Table1[[#This Row],[felid of work]]="health",1,0)</f>
        <v>0</v>
      </c>
      <c r="AK356" s="2"/>
      <c r="AL356" s="2"/>
      <c r="AM356" s="2"/>
      <c r="AN356" s="2"/>
      <c r="AO356" s="2">
        <f ca="1">IF(Table1[[#This Row],[felid of work]]="it",1,0)</f>
        <v>0</v>
      </c>
      <c r="AP356" s="2"/>
      <c r="AQ356" s="2"/>
      <c r="AR356" s="2"/>
      <c r="AS356" s="2"/>
      <c r="AT356" s="2"/>
      <c r="AU356" s="2"/>
      <c r="AV356" s="8"/>
      <c r="AW356" s="2"/>
      <c r="AX356" s="21">
        <f t="shared" ca="1" si="141"/>
        <v>289811.34547301359</v>
      </c>
      <c r="AY356" s="2"/>
      <c r="AZ356" s="7">
        <f ca="1">IF(Table1[[#This Row],[value of the debts]]&gt;$BA$6,1,0)</f>
        <v>1</v>
      </c>
      <c r="BA356" s="2"/>
      <c r="BB356" s="2"/>
      <c r="BC356" s="8"/>
      <c r="BD356" s="24">
        <f ca="1">Table1[[#This Row],[mortage left]]/Table1[[#This Row],[value of house]]</f>
        <v>0.78862207048545441</v>
      </c>
      <c r="BE356" s="2">
        <f t="shared" ca="1" si="142"/>
        <v>0</v>
      </c>
      <c r="BF356" s="2"/>
      <c r="BG356" s="2"/>
      <c r="BH356" s="7">
        <f ca="1">IF(Table1[[#This Row],[area]]="america",Table1[[#This Row],[income]],0)</f>
        <v>0</v>
      </c>
      <c r="BI356" s="2">
        <f ca="1">IF(Table1[[#This Row],[area]]="anathapur",Table1[[#This Row],[income]],0)</f>
        <v>0</v>
      </c>
      <c r="BJ356" s="2">
        <f ca="1">IF(Table1[[#This Row],[area]]="banglore",Table1[[#This Row],[income]],0)</f>
        <v>0</v>
      </c>
      <c r="BK356" s="2">
        <f ca="1">IF(Table1[[#This Row],[area]]="chennai",Table1[[#This Row],[income]],0)</f>
        <v>0</v>
      </c>
      <c r="BL356" s="2">
        <f ca="1">IF(Table1[[#This Row],[area]]="china",Table1[[#This Row],[income]],0)</f>
        <v>311206</v>
      </c>
      <c r="BM356" s="2">
        <f ca="1">IF(Table1[[#This Row],[area]]="eluru",Table1[[#This Row],[income]],0)</f>
        <v>0</v>
      </c>
      <c r="BN356" s="2">
        <f ca="1">IF(Table1[[#This Row],[area]]="hanuman junction",Table1[[#This Row],[income]],0)</f>
        <v>0</v>
      </c>
      <c r="BO356" s="2">
        <f ca="1">IF(Table1[[#This Row],[area]]="hyderabad",Table1[[#This Row],[income]],0)</f>
        <v>0</v>
      </c>
      <c r="BP356" s="2">
        <f ca="1">IF(Table1[[#This Row],[area]]="japan",Table1[[#This Row],[income]],0)</f>
        <v>0</v>
      </c>
      <c r="BQ356" s="2">
        <f ca="1">IF(Table1[[#This Row],[area]]="srikakulam",Table1[[#This Row],[income]],0)</f>
        <v>0</v>
      </c>
      <c r="BR356" s="2">
        <f ca="1">IF(Table1[[#This Row],[area]]="tirupathi",Table1[[#This Row],[income]],0)</f>
        <v>0</v>
      </c>
      <c r="BS356" s="2">
        <f ca="1">IF(Table1[[#This Row],[area]]="vijayawada",Table1[[#This Row],[income]],0)</f>
        <v>0</v>
      </c>
      <c r="BT356" s="8">
        <f ca="1">IF(Table1[[#This Row],[area]]="vizag",Table1[[#This Row],[income]],0)</f>
        <v>0</v>
      </c>
      <c r="BU356" s="2"/>
      <c r="BV356" s="7">
        <f ca="1">IF(Table1[[#This Row],[felid of work]]="teaching",Table1[[#This Row],[income]],0)</f>
        <v>0</v>
      </c>
      <c r="BW356" s="2">
        <f ca="1">IF(Table1[[#This Row],[felid of work]]="construction",Table1[[#This Row],[income]],0)</f>
        <v>0</v>
      </c>
      <c r="BX356" s="2">
        <f ca="1">IF(Table1[[#This Row],[felid of work]]="general work",Table1[[#This Row],[income]],0)</f>
        <v>311206</v>
      </c>
      <c r="BY356" s="2">
        <f ca="1">IF(Table1[[#This Row],[felid of work]]="health",Table1[[#This Row],[income]],0)</f>
        <v>0</v>
      </c>
      <c r="BZ356" s="2">
        <f ca="1">IF(Table1[[#This Row],[felid of work]]="agriculture",Table1[[#This Row],[income]],0)</f>
        <v>0</v>
      </c>
      <c r="CA356" s="8">
        <f ca="1">IF(Table1[[#This Row],[felid of work]]="it",Table1[[#This Row],[income]],0)</f>
        <v>0</v>
      </c>
      <c r="CB356" s="2"/>
      <c r="CC356" s="7">
        <f t="shared" ca="1" si="143"/>
        <v>1</v>
      </c>
      <c r="CD356" s="8"/>
      <c r="CE356" s="2"/>
      <c r="CF356" s="2">
        <f ca="1">IF(Table1[[#This Row],[net worth]]&gt;CG355,Table1[[#This Row],[age]],0)</f>
        <v>34</v>
      </c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</row>
    <row r="357" spans="4:98">
      <c r="D357">
        <f t="shared" ca="1" si="127"/>
        <v>1</v>
      </c>
      <c r="E357" t="str">
        <f t="shared" ca="1" si="128"/>
        <v>men</v>
      </c>
      <c r="F357">
        <f t="shared" ca="1" si="129"/>
        <v>41</v>
      </c>
      <c r="G357">
        <f t="shared" ca="1" si="130"/>
        <v>6</v>
      </c>
      <c r="H357" t="str">
        <f t="shared" ca="1" si="131"/>
        <v>agriculture</v>
      </c>
      <c r="I357">
        <f t="shared" ca="1" si="132"/>
        <v>4</v>
      </c>
      <c r="J357" t="str">
        <f t="shared" ca="1" si="133"/>
        <v>techincal</v>
      </c>
      <c r="K357">
        <f t="shared" ca="1" si="134"/>
        <v>4</v>
      </c>
      <c r="L357">
        <f t="shared" ca="1" si="135"/>
        <v>1</v>
      </c>
      <c r="M357">
        <f t="shared" ca="1" si="136"/>
        <v>449916</v>
      </c>
      <c r="N357">
        <f t="shared" ca="1" si="137"/>
        <v>11</v>
      </c>
      <c r="O357" t="str">
        <f t="shared" ca="1" si="138"/>
        <v>america</v>
      </c>
      <c r="P357">
        <f t="shared" ca="1" si="144"/>
        <v>2699496</v>
      </c>
      <c r="Q357">
        <f t="shared" ca="1" si="139"/>
        <v>1819390.9207498708</v>
      </c>
      <c r="R357">
        <f t="shared" ca="1" si="145"/>
        <v>177569.97977541754</v>
      </c>
      <c r="S357">
        <f t="shared" ca="1" si="140"/>
        <v>27871</v>
      </c>
      <c r="T357">
        <f t="shared" ca="1" si="146"/>
        <v>683787.31817071955</v>
      </c>
      <c r="U357">
        <f t="shared" ca="1" si="147"/>
        <v>141734.87429520898</v>
      </c>
      <c r="V357">
        <f t="shared" ca="1" si="148"/>
        <v>3018800.8540706267</v>
      </c>
      <c r="W357">
        <f t="shared" ca="1" si="149"/>
        <v>2024831.9005252884</v>
      </c>
      <c r="X357">
        <f t="shared" ca="1" si="150"/>
        <v>993968.95354533824</v>
      </c>
      <c r="Y357" s="2"/>
      <c r="Z357" s="7">
        <f ca="1">IF(Table1[[#This Row],[gender]]="men",1,0)</f>
        <v>1</v>
      </c>
      <c r="AA357" s="2">
        <f ca="1">IF(Table1[[#This Row],[gender]]="women",1,0)</f>
        <v>0</v>
      </c>
      <c r="AB357" s="2"/>
      <c r="AC357" s="2"/>
      <c r="AD357" s="8"/>
      <c r="AF357" s="7">
        <f ca="1">IF(Table1[[#This Row],[felid of work]]= "teaching",1,0)</f>
        <v>0</v>
      </c>
      <c r="AG357" s="2">
        <f ca="1">IF(Table1[[#This Row],[felid of work]]="agriculture",1,0)</f>
        <v>1</v>
      </c>
      <c r="AH357" s="12">
        <f ca="1">IF(Table1[[#This Row],[felid of work]]="general work",1,0)</f>
        <v>0</v>
      </c>
      <c r="AI357" s="12">
        <f ca="1">IF(Table1[[#This Row],[felid of work]]="construction",1,0)</f>
        <v>0</v>
      </c>
      <c r="AJ357" s="2">
        <f ca="1">IF(Table1[[#This Row],[felid of work]]="health",1,0)</f>
        <v>0</v>
      </c>
      <c r="AK357" s="2"/>
      <c r="AL357" s="2"/>
      <c r="AM357" s="2"/>
      <c r="AN357" s="2"/>
      <c r="AO357" s="2">
        <f ca="1">IF(Table1[[#This Row],[felid of work]]="it",1,0)</f>
        <v>0</v>
      </c>
      <c r="AP357" s="2"/>
      <c r="AQ357" s="2"/>
      <c r="AR357" s="2"/>
      <c r="AS357" s="2"/>
      <c r="AT357" s="2"/>
      <c r="AU357" s="2"/>
      <c r="AV357" s="8"/>
      <c r="AW357" s="2"/>
      <c r="AX357" s="21">
        <f t="shared" ca="1" si="141"/>
        <v>177569.97977541754</v>
      </c>
      <c r="AY357" s="2"/>
      <c r="AZ357" s="7">
        <f ca="1">IF(Table1[[#This Row],[value of the debts]]&gt;$BA$6,1,0)</f>
        <v>1</v>
      </c>
      <c r="BA357" s="2"/>
      <c r="BB357" s="2"/>
      <c r="BC357" s="8"/>
      <c r="BD357" s="24">
        <f ca="1">Table1[[#This Row],[mortage left]]/Table1[[#This Row],[value of house]]</f>
        <v>0.67397429770218986</v>
      </c>
      <c r="BE357" s="2">
        <f t="shared" ca="1" si="142"/>
        <v>0</v>
      </c>
      <c r="BF357" s="2"/>
      <c r="BG357" s="2"/>
      <c r="BH357" s="7">
        <f ca="1">IF(Table1[[#This Row],[area]]="america",Table1[[#This Row],[income]],0)</f>
        <v>449916</v>
      </c>
      <c r="BI357" s="2">
        <f ca="1">IF(Table1[[#This Row],[area]]="anathapur",Table1[[#This Row],[income]],0)</f>
        <v>0</v>
      </c>
      <c r="BJ357" s="2">
        <f ca="1">IF(Table1[[#This Row],[area]]="banglore",Table1[[#This Row],[income]],0)</f>
        <v>0</v>
      </c>
      <c r="BK357" s="2">
        <f ca="1">IF(Table1[[#This Row],[area]]="chennai",Table1[[#This Row],[income]],0)</f>
        <v>0</v>
      </c>
      <c r="BL357" s="2">
        <f ca="1">IF(Table1[[#This Row],[area]]="china",Table1[[#This Row],[income]],0)</f>
        <v>0</v>
      </c>
      <c r="BM357" s="2">
        <f ca="1">IF(Table1[[#This Row],[area]]="eluru",Table1[[#This Row],[income]],0)</f>
        <v>0</v>
      </c>
      <c r="BN357" s="2">
        <f ca="1">IF(Table1[[#This Row],[area]]="hanuman junction",Table1[[#This Row],[income]],0)</f>
        <v>0</v>
      </c>
      <c r="BO357" s="2">
        <f ca="1">IF(Table1[[#This Row],[area]]="hyderabad",Table1[[#This Row],[income]],0)</f>
        <v>0</v>
      </c>
      <c r="BP357" s="2">
        <f ca="1">IF(Table1[[#This Row],[area]]="japan",Table1[[#This Row],[income]],0)</f>
        <v>0</v>
      </c>
      <c r="BQ357" s="2">
        <f ca="1">IF(Table1[[#This Row],[area]]="srikakulam",Table1[[#This Row],[income]],0)</f>
        <v>0</v>
      </c>
      <c r="BR357" s="2">
        <f ca="1">IF(Table1[[#This Row],[area]]="tirupathi",Table1[[#This Row],[income]],0)</f>
        <v>0</v>
      </c>
      <c r="BS357" s="2">
        <f ca="1">IF(Table1[[#This Row],[area]]="vijayawada",Table1[[#This Row],[income]],0)</f>
        <v>0</v>
      </c>
      <c r="BT357" s="8">
        <f ca="1">IF(Table1[[#This Row],[area]]="vizag",Table1[[#This Row],[income]],0)</f>
        <v>0</v>
      </c>
      <c r="BU357" s="2"/>
      <c r="BV357" s="7">
        <f ca="1">IF(Table1[[#This Row],[felid of work]]="teaching",Table1[[#This Row],[income]],0)</f>
        <v>0</v>
      </c>
      <c r="BW357" s="2">
        <f ca="1">IF(Table1[[#This Row],[felid of work]]="construction",Table1[[#This Row],[income]],0)</f>
        <v>0</v>
      </c>
      <c r="BX357" s="2">
        <f ca="1">IF(Table1[[#This Row],[felid of work]]="general work",Table1[[#This Row],[income]],0)</f>
        <v>0</v>
      </c>
      <c r="BY357" s="2">
        <f ca="1">IF(Table1[[#This Row],[felid of work]]="health",Table1[[#This Row],[income]],0)</f>
        <v>0</v>
      </c>
      <c r="BZ357" s="2">
        <f ca="1">IF(Table1[[#This Row],[felid of work]]="agriculture",Table1[[#This Row],[income]],0)</f>
        <v>449916</v>
      </c>
      <c r="CA357" s="8">
        <f ca="1">IF(Table1[[#This Row],[felid of work]]="it",Table1[[#This Row],[income]],0)</f>
        <v>0</v>
      </c>
      <c r="CB357" s="2"/>
      <c r="CC357" s="7">
        <f t="shared" ca="1" si="143"/>
        <v>1</v>
      </c>
      <c r="CD357" s="8"/>
      <c r="CE357" s="2"/>
      <c r="CF357" s="2">
        <f ca="1">IF(Table1[[#This Row],[net worth]]&gt;CG356,Table1[[#This Row],[age]],0)</f>
        <v>41</v>
      </c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</row>
    <row r="358" spans="4:98">
      <c r="D358">
        <f t="shared" ca="1" si="127"/>
        <v>2</v>
      </c>
      <c r="E358" t="str">
        <f t="shared" ca="1" si="128"/>
        <v>women</v>
      </c>
      <c r="F358">
        <f t="shared" ca="1" si="129"/>
        <v>26</v>
      </c>
      <c r="G358">
        <f t="shared" ca="1" si="130"/>
        <v>1</v>
      </c>
      <c r="H358" t="str">
        <f t="shared" ca="1" si="131"/>
        <v>health</v>
      </c>
      <c r="I358">
        <f t="shared" ca="1" si="132"/>
        <v>4</v>
      </c>
      <c r="J358" t="str">
        <f t="shared" ca="1" si="133"/>
        <v>techincal</v>
      </c>
      <c r="K358">
        <f t="shared" ca="1" si="134"/>
        <v>1</v>
      </c>
      <c r="L358">
        <f t="shared" ca="1" si="135"/>
        <v>2</v>
      </c>
      <c r="M358">
        <f t="shared" ca="1" si="136"/>
        <v>746333</v>
      </c>
      <c r="N358">
        <f t="shared" ca="1" si="137"/>
        <v>8</v>
      </c>
      <c r="O358" t="str">
        <f t="shared" ca="1" si="138"/>
        <v>banglore</v>
      </c>
      <c r="P358">
        <f t="shared" ca="1" si="144"/>
        <v>3731665</v>
      </c>
      <c r="Q358">
        <f t="shared" ca="1" si="139"/>
        <v>695748.79171156127</v>
      </c>
      <c r="R358">
        <f t="shared" ca="1" si="145"/>
        <v>1485208.3941210378</v>
      </c>
      <c r="S358">
        <f t="shared" ca="1" si="140"/>
        <v>8179</v>
      </c>
      <c r="T358">
        <f t="shared" ca="1" si="146"/>
        <v>71860.804566131104</v>
      </c>
      <c r="U358">
        <f t="shared" ca="1" si="147"/>
        <v>541195.70927089453</v>
      </c>
      <c r="V358">
        <f t="shared" ca="1" si="148"/>
        <v>5758069.1033919323</v>
      </c>
      <c r="W358">
        <f t="shared" ca="1" si="149"/>
        <v>2189136.1858325992</v>
      </c>
      <c r="X358">
        <f t="shared" ca="1" si="150"/>
        <v>3568932.9175593331</v>
      </c>
      <c r="Y358" s="2"/>
      <c r="Z358" s="7">
        <f ca="1">IF(Table1[[#This Row],[gender]]="men",1,0)</f>
        <v>0</v>
      </c>
      <c r="AA358" s="2">
        <f ca="1">IF(Table1[[#This Row],[gender]]="women",1,0)</f>
        <v>1</v>
      </c>
      <c r="AB358" s="2"/>
      <c r="AC358" s="2"/>
      <c r="AD358" s="8"/>
      <c r="AF358" s="7">
        <f ca="1">IF(Table1[[#This Row],[felid of work]]= "teaching",1,0)</f>
        <v>0</v>
      </c>
      <c r="AG358" s="2">
        <f ca="1">IF(Table1[[#This Row],[felid of work]]="agriculture",1,0)</f>
        <v>0</v>
      </c>
      <c r="AH358" s="12">
        <f ca="1">IF(Table1[[#This Row],[felid of work]]="general work",1,0)</f>
        <v>0</v>
      </c>
      <c r="AI358" s="12">
        <f ca="1">IF(Table1[[#This Row],[felid of work]]="construction",1,0)</f>
        <v>0</v>
      </c>
      <c r="AJ358" s="2">
        <f ca="1">IF(Table1[[#This Row],[felid of work]]="health",1,0)</f>
        <v>1</v>
      </c>
      <c r="AK358" s="2"/>
      <c r="AL358" s="2"/>
      <c r="AM358" s="2"/>
      <c r="AN358" s="2"/>
      <c r="AO358" s="2">
        <f ca="1">IF(Table1[[#This Row],[felid of work]]="it",1,0)</f>
        <v>0</v>
      </c>
      <c r="AP358" s="2"/>
      <c r="AQ358" s="2"/>
      <c r="AR358" s="2"/>
      <c r="AS358" s="2"/>
      <c r="AT358" s="2"/>
      <c r="AU358" s="2"/>
      <c r="AV358" s="8"/>
      <c r="AW358" s="2"/>
      <c r="AX358" s="21">
        <f t="shared" ca="1" si="141"/>
        <v>742604.1970605189</v>
      </c>
      <c r="AY358" s="2"/>
      <c r="AZ358" s="7">
        <f ca="1">IF(Table1[[#This Row],[value of the debts]]&gt;$BA$6,1,0)</f>
        <v>1</v>
      </c>
      <c r="BA358" s="2"/>
      <c r="BB358" s="2"/>
      <c r="BC358" s="8"/>
      <c r="BD358" s="24">
        <f ca="1">Table1[[#This Row],[mortage left]]/Table1[[#This Row],[value of house]]</f>
        <v>0.18644460092520665</v>
      </c>
      <c r="BE358" s="2">
        <f t="shared" ca="1" si="142"/>
        <v>1</v>
      </c>
      <c r="BF358" s="2"/>
      <c r="BG358" s="2"/>
      <c r="BH358" s="7">
        <f ca="1">IF(Table1[[#This Row],[area]]="america",Table1[[#This Row],[income]],0)</f>
        <v>0</v>
      </c>
      <c r="BI358" s="2">
        <f ca="1">IF(Table1[[#This Row],[area]]="anathapur",Table1[[#This Row],[income]],0)</f>
        <v>0</v>
      </c>
      <c r="BJ358" s="2">
        <f ca="1">IF(Table1[[#This Row],[area]]="banglore",Table1[[#This Row],[income]],0)</f>
        <v>746333</v>
      </c>
      <c r="BK358" s="2">
        <f ca="1">IF(Table1[[#This Row],[area]]="chennai",Table1[[#This Row],[income]],0)</f>
        <v>0</v>
      </c>
      <c r="BL358" s="2">
        <f ca="1">IF(Table1[[#This Row],[area]]="china",Table1[[#This Row],[income]],0)</f>
        <v>0</v>
      </c>
      <c r="BM358" s="2">
        <f ca="1">IF(Table1[[#This Row],[area]]="eluru",Table1[[#This Row],[income]],0)</f>
        <v>0</v>
      </c>
      <c r="BN358" s="2">
        <f ca="1">IF(Table1[[#This Row],[area]]="hanuman junction",Table1[[#This Row],[income]],0)</f>
        <v>0</v>
      </c>
      <c r="BO358" s="2">
        <f ca="1">IF(Table1[[#This Row],[area]]="hyderabad",Table1[[#This Row],[income]],0)</f>
        <v>0</v>
      </c>
      <c r="BP358" s="2">
        <f ca="1">IF(Table1[[#This Row],[area]]="japan",Table1[[#This Row],[income]],0)</f>
        <v>0</v>
      </c>
      <c r="BQ358" s="2">
        <f ca="1">IF(Table1[[#This Row],[area]]="srikakulam",Table1[[#This Row],[income]],0)</f>
        <v>0</v>
      </c>
      <c r="BR358" s="2">
        <f ca="1">IF(Table1[[#This Row],[area]]="tirupathi",Table1[[#This Row],[income]],0)</f>
        <v>0</v>
      </c>
      <c r="BS358" s="2">
        <f ca="1">IF(Table1[[#This Row],[area]]="vijayawada",Table1[[#This Row],[income]],0)</f>
        <v>0</v>
      </c>
      <c r="BT358" s="8">
        <f ca="1">IF(Table1[[#This Row],[area]]="vizag",Table1[[#This Row],[income]],0)</f>
        <v>0</v>
      </c>
      <c r="BU358" s="2"/>
      <c r="BV358" s="7">
        <f ca="1">IF(Table1[[#This Row],[felid of work]]="teaching",Table1[[#This Row],[income]],0)</f>
        <v>0</v>
      </c>
      <c r="BW358" s="2">
        <f ca="1">IF(Table1[[#This Row],[felid of work]]="construction",Table1[[#This Row],[income]],0)</f>
        <v>0</v>
      </c>
      <c r="BX358" s="2">
        <f ca="1">IF(Table1[[#This Row],[felid of work]]="general work",Table1[[#This Row],[income]],0)</f>
        <v>0</v>
      </c>
      <c r="BY358" s="2">
        <f ca="1">IF(Table1[[#This Row],[felid of work]]="health",Table1[[#This Row],[income]],0)</f>
        <v>746333</v>
      </c>
      <c r="BZ358" s="2">
        <f ca="1">IF(Table1[[#This Row],[felid of work]]="agriculture",Table1[[#This Row],[income]],0)</f>
        <v>0</v>
      </c>
      <c r="CA358" s="8">
        <f ca="1">IF(Table1[[#This Row],[felid of work]]="it",Table1[[#This Row],[income]],0)</f>
        <v>0</v>
      </c>
      <c r="CB358" s="2"/>
      <c r="CC358" s="7">
        <f t="shared" ca="1" si="143"/>
        <v>1</v>
      </c>
      <c r="CD358" s="8"/>
      <c r="CE358" s="2"/>
      <c r="CF358" s="2">
        <f ca="1">IF(Table1[[#This Row],[net worth]]&gt;CG357,Table1[[#This Row],[age]],0)</f>
        <v>26</v>
      </c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</row>
    <row r="359" spans="4:98">
      <c r="D359">
        <f t="shared" ca="1" si="127"/>
        <v>1</v>
      </c>
      <c r="E359" t="str">
        <f t="shared" ca="1" si="128"/>
        <v>men</v>
      </c>
      <c r="F359">
        <f t="shared" ca="1" si="129"/>
        <v>43</v>
      </c>
      <c r="G359">
        <f t="shared" ca="1" si="130"/>
        <v>4</v>
      </c>
      <c r="H359" t="str">
        <f t="shared" ca="1" si="131"/>
        <v>it</v>
      </c>
      <c r="I359">
        <f t="shared" ca="1" si="132"/>
        <v>5</v>
      </c>
      <c r="J359" t="str">
        <f t="shared" ca="1" si="133"/>
        <v>other</v>
      </c>
      <c r="K359">
        <f t="shared" ca="1" si="134"/>
        <v>3</v>
      </c>
      <c r="L359">
        <f t="shared" ca="1" si="135"/>
        <v>1</v>
      </c>
      <c r="M359">
        <f t="shared" ca="1" si="136"/>
        <v>268117</v>
      </c>
      <c r="N359">
        <f t="shared" ca="1" si="137"/>
        <v>14</v>
      </c>
      <c r="O359" t="str">
        <f t="shared" ca="1" si="138"/>
        <v>china</v>
      </c>
      <c r="P359">
        <f t="shared" ca="1" si="144"/>
        <v>1608702</v>
      </c>
      <c r="Q359">
        <f t="shared" ca="1" si="139"/>
        <v>345346.86315365601</v>
      </c>
      <c r="R359">
        <f t="shared" ca="1" si="145"/>
        <v>197563.01545394061</v>
      </c>
      <c r="S359">
        <f t="shared" ca="1" si="140"/>
        <v>143522</v>
      </c>
      <c r="T359">
        <f t="shared" ca="1" si="146"/>
        <v>10296.949498851021</v>
      </c>
      <c r="U359">
        <f t="shared" ca="1" si="147"/>
        <v>393638.33112860541</v>
      </c>
      <c r="V359">
        <f t="shared" ca="1" si="148"/>
        <v>2199903.3465825459</v>
      </c>
      <c r="W359">
        <f t="shared" ca="1" si="149"/>
        <v>686431.87860759662</v>
      </c>
      <c r="X359">
        <f t="shared" ca="1" si="150"/>
        <v>1513471.4679749492</v>
      </c>
      <c r="Y359" s="2"/>
      <c r="Z359" s="7">
        <f ca="1">IF(Table1[[#This Row],[gender]]="men",1,0)</f>
        <v>1</v>
      </c>
      <c r="AA359" s="2">
        <f ca="1">IF(Table1[[#This Row],[gender]]="women",1,0)</f>
        <v>0</v>
      </c>
      <c r="AB359" s="2"/>
      <c r="AC359" s="2"/>
      <c r="AD359" s="8"/>
      <c r="AF359" s="7">
        <f ca="1">IF(Table1[[#This Row],[felid of work]]= "teaching",1,0)</f>
        <v>0</v>
      </c>
      <c r="AG359" s="2">
        <f ca="1">IF(Table1[[#This Row],[felid of work]]="agriculture",1,0)</f>
        <v>0</v>
      </c>
      <c r="AH359" s="12">
        <f ca="1">IF(Table1[[#This Row],[felid of work]]="general work",1,0)</f>
        <v>0</v>
      </c>
      <c r="AI359" s="12">
        <f ca="1">IF(Table1[[#This Row],[felid of work]]="construction",1,0)</f>
        <v>0</v>
      </c>
      <c r="AJ359" s="2">
        <f ca="1">IF(Table1[[#This Row],[felid of work]]="health",1,0)</f>
        <v>0</v>
      </c>
      <c r="AK359" s="2"/>
      <c r="AL359" s="2"/>
      <c r="AM359" s="2"/>
      <c r="AN359" s="2"/>
      <c r="AO359" s="2">
        <f ca="1">IF(Table1[[#This Row],[felid of work]]="it",1,0)</f>
        <v>1</v>
      </c>
      <c r="AP359" s="2"/>
      <c r="AQ359" s="2"/>
      <c r="AR359" s="2"/>
      <c r="AS359" s="2"/>
      <c r="AT359" s="2"/>
      <c r="AU359" s="2"/>
      <c r="AV359" s="8"/>
      <c r="AW359" s="2"/>
      <c r="AX359" s="21">
        <f t="shared" ca="1" si="141"/>
        <v>197563.01545394061</v>
      </c>
      <c r="AY359" s="2"/>
      <c r="AZ359" s="7">
        <f ca="1">IF(Table1[[#This Row],[value of the debts]]&gt;$BA$6,1,0)</f>
        <v>1</v>
      </c>
      <c r="BA359" s="2"/>
      <c r="BB359" s="2"/>
      <c r="BC359" s="8"/>
      <c r="BD359" s="24">
        <f ca="1">Table1[[#This Row],[mortage left]]/Table1[[#This Row],[value of house]]</f>
        <v>0.21467423000260832</v>
      </c>
      <c r="BE359" s="2">
        <f t="shared" ca="1" si="142"/>
        <v>1</v>
      </c>
      <c r="BF359" s="2"/>
      <c r="BG359" s="2"/>
      <c r="BH359" s="7">
        <f ca="1">IF(Table1[[#This Row],[area]]="america",Table1[[#This Row],[income]],0)</f>
        <v>0</v>
      </c>
      <c r="BI359" s="2">
        <f ca="1">IF(Table1[[#This Row],[area]]="anathapur",Table1[[#This Row],[income]],0)</f>
        <v>0</v>
      </c>
      <c r="BJ359" s="2">
        <f ca="1">IF(Table1[[#This Row],[area]]="banglore",Table1[[#This Row],[income]],0)</f>
        <v>0</v>
      </c>
      <c r="BK359" s="2">
        <f ca="1">IF(Table1[[#This Row],[area]]="chennai",Table1[[#This Row],[income]],0)</f>
        <v>0</v>
      </c>
      <c r="BL359" s="2">
        <f ca="1">IF(Table1[[#This Row],[area]]="china",Table1[[#This Row],[income]],0)</f>
        <v>268117</v>
      </c>
      <c r="BM359" s="2">
        <f ca="1">IF(Table1[[#This Row],[area]]="eluru",Table1[[#This Row],[income]],0)</f>
        <v>0</v>
      </c>
      <c r="BN359" s="2">
        <f ca="1">IF(Table1[[#This Row],[area]]="hanuman junction",Table1[[#This Row],[income]],0)</f>
        <v>0</v>
      </c>
      <c r="BO359" s="2">
        <f ca="1">IF(Table1[[#This Row],[area]]="hyderabad",Table1[[#This Row],[income]],0)</f>
        <v>0</v>
      </c>
      <c r="BP359" s="2">
        <f ca="1">IF(Table1[[#This Row],[area]]="japan",Table1[[#This Row],[income]],0)</f>
        <v>0</v>
      </c>
      <c r="BQ359" s="2">
        <f ca="1">IF(Table1[[#This Row],[area]]="srikakulam",Table1[[#This Row],[income]],0)</f>
        <v>0</v>
      </c>
      <c r="BR359" s="2">
        <f ca="1">IF(Table1[[#This Row],[area]]="tirupathi",Table1[[#This Row],[income]],0)</f>
        <v>0</v>
      </c>
      <c r="BS359" s="2">
        <f ca="1">IF(Table1[[#This Row],[area]]="vijayawada",Table1[[#This Row],[income]],0)</f>
        <v>0</v>
      </c>
      <c r="BT359" s="8">
        <f ca="1">IF(Table1[[#This Row],[area]]="vizag",Table1[[#This Row],[income]],0)</f>
        <v>0</v>
      </c>
      <c r="BU359" s="2"/>
      <c r="BV359" s="7">
        <f ca="1">IF(Table1[[#This Row],[felid of work]]="teaching",Table1[[#This Row],[income]],0)</f>
        <v>0</v>
      </c>
      <c r="BW359" s="2">
        <f ca="1">IF(Table1[[#This Row],[felid of work]]="construction",Table1[[#This Row],[income]],0)</f>
        <v>0</v>
      </c>
      <c r="BX359" s="2">
        <f ca="1">IF(Table1[[#This Row],[felid of work]]="general work",Table1[[#This Row],[income]],0)</f>
        <v>0</v>
      </c>
      <c r="BY359" s="2">
        <f ca="1">IF(Table1[[#This Row],[felid of work]]="health",Table1[[#This Row],[income]],0)</f>
        <v>0</v>
      </c>
      <c r="BZ359" s="2">
        <f ca="1">IF(Table1[[#This Row],[felid of work]]="agriculture",Table1[[#This Row],[income]],0)</f>
        <v>0</v>
      </c>
      <c r="CA359" s="8">
        <f ca="1">IF(Table1[[#This Row],[felid of work]]="it",Table1[[#This Row],[income]],0)</f>
        <v>268117</v>
      </c>
      <c r="CB359" s="2"/>
      <c r="CC359" s="7">
        <f t="shared" ca="1" si="143"/>
        <v>1</v>
      </c>
      <c r="CD359" s="8"/>
      <c r="CE359" s="2"/>
      <c r="CF359" s="2">
        <f ca="1">IF(Table1[[#This Row],[net worth]]&gt;CG358,Table1[[#This Row],[age]],0)</f>
        <v>43</v>
      </c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</row>
    <row r="360" spans="4:98">
      <c r="D360">
        <f t="shared" ca="1" si="127"/>
        <v>1</v>
      </c>
      <c r="E360" t="str">
        <f t="shared" ca="1" si="128"/>
        <v>men</v>
      </c>
      <c r="F360">
        <f t="shared" ca="1" si="129"/>
        <v>29</v>
      </c>
      <c r="G360">
        <f t="shared" ca="1" si="130"/>
        <v>3</v>
      </c>
      <c r="H360" t="str">
        <f t="shared" ca="1" si="131"/>
        <v>teaching</v>
      </c>
      <c r="I360">
        <f t="shared" ca="1" si="132"/>
        <v>3</v>
      </c>
      <c r="J360" t="str">
        <f t="shared" ca="1" si="133"/>
        <v>university</v>
      </c>
      <c r="K360">
        <f t="shared" ca="1" si="134"/>
        <v>2</v>
      </c>
      <c r="L360">
        <f t="shared" ca="1" si="135"/>
        <v>1</v>
      </c>
      <c r="M360">
        <f t="shared" ca="1" si="136"/>
        <v>577517</v>
      </c>
      <c r="N360">
        <f t="shared" ca="1" si="137"/>
        <v>9</v>
      </c>
      <c r="O360" t="str">
        <f t="shared" ca="1" si="138"/>
        <v>chennai</v>
      </c>
      <c r="P360">
        <f t="shared" ca="1" si="144"/>
        <v>1732551</v>
      </c>
      <c r="Q360">
        <f t="shared" ca="1" si="139"/>
        <v>1669491.1522369548</v>
      </c>
      <c r="R360">
        <f t="shared" ca="1" si="145"/>
        <v>458940.42678805871</v>
      </c>
      <c r="S360">
        <f t="shared" ca="1" si="140"/>
        <v>235991</v>
      </c>
      <c r="T360">
        <f t="shared" ca="1" si="146"/>
        <v>917523.59783066961</v>
      </c>
      <c r="U360">
        <f t="shared" ca="1" si="147"/>
        <v>612211.46121083444</v>
      </c>
      <c r="V360">
        <f t="shared" ca="1" si="148"/>
        <v>2803702.8879988929</v>
      </c>
      <c r="W360">
        <f t="shared" ca="1" si="149"/>
        <v>2364422.5790250134</v>
      </c>
      <c r="X360">
        <f t="shared" ca="1" si="150"/>
        <v>439280.30897387955</v>
      </c>
      <c r="Y360" s="2"/>
      <c r="Z360" s="7">
        <f ca="1">IF(Table1[[#This Row],[gender]]="men",1,0)</f>
        <v>1</v>
      </c>
      <c r="AA360" s="2">
        <f ca="1">IF(Table1[[#This Row],[gender]]="women",1,0)</f>
        <v>0</v>
      </c>
      <c r="AB360" s="2"/>
      <c r="AC360" s="2"/>
      <c r="AD360" s="8"/>
      <c r="AF360" s="7">
        <f ca="1">IF(Table1[[#This Row],[felid of work]]= "teaching",1,0)</f>
        <v>1</v>
      </c>
      <c r="AG360" s="2">
        <f ca="1">IF(Table1[[#This Row],[felid of work]]="agriculture",1,0)</f>
        <v>0</v>
      </c>
      <c r="AH360" s="12">
        <f ca="1">IF(Table1[[#This Row],[felid of work]]="general work",1,0)</f>
        <v>0</v>
      </c>
      <c r="AI360" s="12">
        <f ca="1">IF(Table1[[#This Row],[felid of work]]="construction",1,0)</f>
        <v>0</v>
      </c>
      <c r="AJ360" s="2">
        <f ca="1">IF(Table1[[#This Row],[felid of work]]="health",1,0)</f>
        <v>0</v>
      </c>
      <c r="AK360" s="2"/>
      <c r="AL360" s="2"/>
      <c r="AM360" s="2"/>
      <c r="AN360" s="2"/>
      <c r="AO360" s="2">
        <f ca="1">IF(Table1[[#This Row],[felid of work]]="it",1,0)</f>
        <v>0</v>
      </c>
      <c r="AP360" s="2"/>
      <c r="AQ360" s="2"/>
      <c r="AR360" s="2"/>
      <c r="AS360" s="2"/>
      <c r="AT360" s="2"/>
      <c r="AU360" s="2"/>
      <c r="AV360" s="8"/>
      <c r="AW360" s="2"/>
      <c r="AX360" s="21">
        <f t="shared" ca="1" si="141"/>
        <v>458940.42678805871</v>
      </c>
      <c r="AY360" s="2"/>
      <c r="AZ360" s="7">
        <f ca="1">IF(Table1[[#This Row],[value of the debts]]&gt;$BA$6,1,0)</f>
        <v>1</v>
      </c>
      <c r="BA360" s="2"/>
      <c r="BB360" s="2"/>
      <c r="BC360" s="8"/>
      <c r="BD360" s="24">
        <f ca="1">Table1[[#This Row],[mortage left]]/Table1[[#This Row],[value of house]]</f>
        <v>0.96360289090304108</v>
      </c>
      <c r="BE360" s="2">
        <f t="shared" ca="1" si="142"/>
        <v>0</v>
      </c>
      <c r="BF360" s="2"/>
      <c r="BG360" s="2"/>
      <c r="BH360" s="7">
        <f ca="1">IF(Table1[[#This Row],[area]]="america",Table1[[#This Row],[income]],0)</f>
        <v>0</v>
      </c>
      <c r="BI360" s="2">
        <f ca="1">IF(Table1[[#This Row],[area]]="anathapur",Table1[[#This Row],[income]],0)</f>
        <v>0</v>
      </c>
      <c r="BJ360" s="2">
        <f ca="1">IF(Table1[[#This Row],[area]]="banglore",Table1[[#This Row],[income]],0)</f>
        <v>0</v>
      </c>
      <c r="BK360" s="2">
        <f ca="1">IF(Table1[[#This Row],[area]]="chennai",Table1[[#This Row],[income]],0)</f>
        <v>577517</v>
      </c>
      <c r="BL360" s="2">
        <f ca="1">IF(Table1[[#This Row],[area]]="china",Table1[[#This Row],[income]],0)</f>
        <v>0</v>
      </c>
      <c r="BM360" s="2">
        <f ca="1">IF(Table1[[#This Row],[area]]="eluru",Table1[[#This Row],[income]],0)</f>
        <v>0</v>
      </c>
      <c r="BN360" s="2">
        <f ca="1">IF(Table1[[#This Row],[area]]="hanuman junction",Table1[[#This Row],[income]],0)</f>
        <v>0</v>
      </c>
      <c r="BO360" s="2">
        <f ca="1">IF(Table1[[#This Row],[area]]="hyderabad",Table1[[#This Row],[income]],0)</f>
        <v>0</v>
      </c>
      <c r="BP360" s="2">
        <f ca="1">IF(Table1[[#This Row],[area]]="japan",Table1[[#This Row],[income]],0)</f>
        <v>0</v>
      </c>
      <c r="BQ360" s="2">
        <f ca="1">IF(Table1[[#This Row],[area]]="srikakulam",Table1[[#This Row],[income]],0)</f>
        <v>0</v>
      </c>
      <c r="BR360" s="2">
        <f ca="1">IF(Table1[[#This Row],[area]]="tirupathi",Table1[[#This Row],[income]],0)</f>
        <v>0</v>
      </c>
      <c r="BS360" s="2">
        <f ca="1">IF(Table1[[#This Row],[area]]="vijayawada",Table1[[#This Row],[income]],0)</f>
        <v>0</v>
      </c>
      <c r="BT360" s="8">
        <f ca="1">IF(Table1[[#This Row],[area]]="vizag",Table1[[#This Row],[income]],0)</f>
        <v>0</v>
      </c>
      <c r="BU360" s="2"/>
      <c r="BV360" s="7">
        <f ca="1">IF(Table1[[#This Row],[felid of work]]="teaching",Table1[[#This Row],[income]],0)</f>
        <v>577517</v>
      </c>
      <c r="BW360" s="2">
        <f ca="1">IF(Table1[[#This Row],[felid of work]]="construction",Table1[[#This Row],[income]],0)</f>
        <v>0</v>
      </c>
      <c r="BX360" s="2">
        <f ca="1">IF(Table1[[#This Row],[felid of work]]="general work",Table1[[#This Row],[income]],0)</f>
        <v>0</v>
      </c>
      <c r="BY360" s="2">
        <f ca="1">IF(Table1[[#This Row],[felid of work]]="health",Table1[[#This Row],[income]],0)</f>
        <v>0</v>
      </c>
      <c r="BZ360" s="2">
        <f ca="1">IF(Table1[[#This Row],[felid of work]]="agriculture",Table1[[#This Row],[income]],0)</f>
        <v>0</v>
      </c>
      <c r="CA360" s="8">
        <f ca="1">IF(Table1[[#This Row],[felid of work]]="it",Table1[[#This Row],[income]],0)</f>
        <v>0</v>
      </c>
      <c r="CB360" s="2"/>
      <c r="CC360" s="7">
        <f t="shared" ca="1" si="143"/>
        <v>1</v>
      </c>
      <c r="CD360" s="8"/>
      <c r="CE360" s="2"/>
      <c r="CF360" s="2">
        <f ca="1">IF(Table1[[#This Row],[net worth]]&gt;CG359,Table1[[#This Row],[age]],0)</f>
        <v>29</v>
      </c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</row>
    <row r="361" spans="4:98">
      <c r="D361">
        <f t="shared" ca="1" si="127"/>
        <v>2</v>
      </c>
      <c r="E361" t="str">
        <f t="shared" ca="1" si="128"/>
        <v>women</v>
      </c>
      <c r="F361">
        <f t="shared" ca="1" si="129"/>
        <v>26</v>
      </c>
      <c r="G361">
        <f t="shared" ca="1" si="130"/>
        <v>4</v>
      </c>
      <c r="H361" t="str">
        <f t="shared" ca="1" si="131"/>
        <v>it</v>
      </c>
      <c r="I361">
        <f t="shared" ca="1" si="132"/>
        <v>1</v>
      </c>
      <c r="J361" t="str">
        <f t="shared" ca="1" si="133"/>
        <v>highschool</v>
      </c>
      <c r="K361">
        <f t="shared" ca="1" si="134"/>
        <v>1</v>
      </c>
      <c r="L361">
        <f t="shared" ca="1" si="135"/>
        <v>1</v>
      </c>
      <c r="M361">
        <f t="shared" ca="1" si="136"/>
        <v>521611</v>
      </c>
      <c r="N361">
        <f t="shared" ca="1" si="137"/>
        <v>5</v>
      </c>
      <c r="O361" t="str">
        <f t="shared" ca="1" si="138"/>
        <v>srikakulam</v>
      </c>
      <c r="P361">
        <f t="shared" ca="1" si="144"/>
        <v>2086444</v>
      </c>
      <c r="Q361">
        <f t="shared" ca="1" si="139"/>
        <v>1908535.2320631573</v>
      </c>
      <c r="R361">
        <f t="shared" ca="1" si="145"/>
        <v>26957.078786708578</v>
      </c>
      <c r="S361">
        <f t="shared" ca="1" si="140"/>
        <v>10392</v>
      </c>
      <c r="T361">
        <f t="shared" ca="1" si="146"/>
        <v>951804.9331120752</v>
      </c>
      <c r="U361">
        <f t="shared" ca="1" si="147"/>
        <v>15869.542078069615</v>
      </c>
      <c r="V361">
        <f t="shared" ca="1" si="148"/>
        <v>2129270.6208647778</v>
      </c>
      <c r="W361">
        <f t="shared" ca="1" si="149"/>
        <v>1945884.3108498659</v>
      </c>
      <c r="X361">
        <f t="shared" ca="1" si="150"/>
        <v>183386.31001491193</v>
      </c>
      <c r="Y361" s="2"/>
      <c r="Z361" s="7">
        <f ca="1">IF(Table1[[#This Row],[gender]]="men",1,0)</f>
        <v>0</v>
      </c>
      <c r="AA361" s="2">
        <f ca="1">IF(Table1[[#This Row],[gender]]="women",1,0)</f>
        <v>1</v>
      </c>
      <c r="AB361" s="2"/>
      <c r="AC361" s="2"/>
      <c r="AD361" s="8"/>
      <c r="AF361" s="7">
        <f ca="1">IF(Table1[[#This Row],[felid of work]]= "teaching",1,0)</f>
        <v>0</v>
      </c>
      <c r="AG361" s="2">
        <f ca="1">IF(Table1[[#This Row],[felid of work]]="agriculture",1,0)</f>
        <v>0</v>
      </c>
      <c r="AH361" s="12">
        <f ca="1">IF(Table1[[#This Row],[felid of work]]="general work",1,0)</f>
        <v>0</v>
      </c>
      <c r="AI361" s="12">
        <f ca="1">IF(Table1[[#This Row],[felid of work]]="construction",1,0)</f>
        <v>0</v>
      </c>
      <c r="AJ361" s="2">
        <f ca="1">IF(Table1[[#This Row],[felid of work]]="health",1,0)</f>
        <v>0</v>
      </c>
      <c r="AK361" s="2"/>
      <c r="AL361" s="2"/>
      <c r="AM361" s="2"/>
      <c r="AN361" s="2"/>
      <c r="AO361" s="2">
        <f ca="1">IF(Table1[[#This Row],[felid of work]]="it",1,0)</f>
        <v>1</v>
      </c>
      <c r="AP361" s="2"/>
      <c r="AQ361" s="2"/>
      <c r="AR361" s="2"/>
      <c r="AS361" s="2"/>
      <c r="AT361" s="2"/>
      <c r="AU361" s="2"/>
      <c r="AV361" s="8"/>
      <c r="AW361" s="2"/>
      <c r="AX361" s="21">
        <f t="shared" ca="1" si="141"/>
        <v>26957.078786708578</v>
      </c>
      <c r="AY361" s="2"/>
      <c r="AZ361" s="7">
        <f ca="1">IF(Table1[[#This Row],[value of the debts]]&gt;$BA$6,1,0)</f>
        <v>1</v>
      </c>
      <c r="BA361" s="2"/>
      <c r="BB361" s="2"/>
      <c r="BC361" s="8"/>
      <c r="BD361" s="24">
        <f ca="1">Table1[[#This Row],[mortage left]]/Table1[[#This Row],[value of house]]</f>
        <v>0.91473110807822178</v>
      </c>
      <c r="BE361" s="2">
        <f t="shared" ca="1" si="142"/>
        <v>0</v>
      </c>
      <c r="BF361" s="2"/>
      <c r="BG361" s="2"/>
      <c r="BH361" s="7">
        <f ca="1">IF(Table1[[#This Row],[area]]="america",Table1[[#This Row],[income]],0)</f>
        <v>0</v>
      </c>
      <c r="BI361" s="2">
        <f ca="1">IF(Table1[[#This Row],[area]]="anathapur",Table1[[#This Row],[income]],0)</f>
        <v>0</v>
      </c>
      <c r="BJ361" s="2">
        <f ca="1">IF(Table1[[#This Row],[area]]="banglore",Table1[[#This Row],[income]],0)</f>
        <v>0</v>
      </c>
      <c r="BK361" s="2">
        <f ca="1">IF(Table1[[#This Row],[area]]="chennai",Table1[[#This Row],[income]],0)</f>
        <v>0</v>
      </c>
      <c r="BL361" s="2">
        <f ca="1">IF(Table1[[#This Row],[area]]="china",Table1[[#This Row],[income]],0)</f>
        <v>0</v>
      </c>
      <c r="BM361" s="2">
        <f ca="1">IF(Table1[[#This Row],[area]]="eluru",Table1[[#This Row],[income]],0)</f>
        <v>0</v>
      </c>
      <c r="BN361" s="2">
        <f ca="1">IF(Table1[[#This Row],[area]]="hanuman junction",Table1[[#This Row],[income]],0)</f>
        <v>0</v>
      </c>
      <c r="BO361" s="2">
        <f ca="1">IF(Table1[[#This Row],[area]]="hyderabad",Table1[[#This Row],[income]],0)</f>
        <v>0</v>
      </c>
      <c r="BP361" s="2">
        <f ca="1">IF(Table1[[#This Row],[area]]="japan",Table1[[#This Row],[income]],0)</f>
        <v>0</v>
      </c>
      <c r="BQ361" s="2">
        <f ca="1">IF(Table1[[#This Row],[area]]="srikakulam",Table1[[#This Row],[income]],0)</f>
        <v>521611</v>
      </c>
      <c r="BR361" s="2">
        <f ca="1">IF(Table1[[#This Row],[area]]="tirupathi",Table1[[#This Row],[income]],0)</f>
        <v>0</v>
      </c>
      <c r="BS361" s="2">
        <f ca="1">IF(Table1[[#This Row],[area]]="vijayawada",Table1[[#This Row],[income]],0)</f>
        <v>0</v>
      </c>
      <c r="BT361" s="8">
        <f ca="1">IF(Table1[[#This Row],[area]]="vizag",Table1[[#This Row],[income]],0)</f>
        <v>0</v>
      </c>
      <c r="BU361" s="2"/>
      <c r="BV361" s="7">
        <f ca="1">IF(Table1[[#This Row],[felid of work]]="teaching",Table1[[#This Row],[income]],0)</f>
        <v>0</v>
      </c>
      <c r="BW361" s="2">
        <f ca="1">IF(Table1[[#This Row],[felid of work]]="construction",Table1[[#This Row],[income]],0)</f>
        <v>0</v>
      </c>
      <c r="BX361" s="2">
        <f ca="1">IF(Table1[[#This Row],[felid of work]]="general work",Table1[[#This Row],[income]],0)</f>
        <v>0</v>
      </c>
      <c r="BY361" s="2">
        <f ca="1">IF(Table1[[#This Row],[felid of work]]="health",Table1[[#This Row],[income]],0)</f>
        <v>0</v>
      </c>
      <c r="BZ361" s="2">
        <f ca="1">IF(Table1[[#This Row],[felid of work]]="agriculture",Table1[[#This Row],[income]],0)</f>
        <v>0</v>
      </c>
      <c r="CA361" s="8">
        <f ca="1">IF(Table1[[#This Row],[felid of work]]="it",Table1[[#This Row],[income]],0)</f>
        <v>521611</v>
      </c>
      <c r="CB361" s="2"/>
      <c r="CC361" s="7">
        <f t="shared" ca="1" si="143"/>
        <v>1</v>
      </c>
      <c r="CD361" s="8"/>
      <c r="CE361" s="2"/>
      <c r="CF361" s="2">
        <f ca="1">IF(Table1[[#This Row],[net worth]]&gt;CG360,Table1[[#This Row],[age]],0)</f>
        <v>26</v>
      </c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</row>
    <row r="362" spans="4:98">
      <c r="D362">
        <f t="shared" ca="1" si="127"/>
        <v>1</v>
      </c>
      <c r="E362" t="str">
        <f t="shared" ca="1" si="128"/>
        <v>men</v>
      </c>
      <c r="F362">
        <f t="shared" ca="1" si="129"/>
        <v>37</v>
      </c>
      <c r="G362">
        <f t="shared" ca="1" si="130"/>
        <v>2</v>
      </c>
      <c r="H362" t="str">
        <f t="shared" ca="1" si="131"/>
        <v>construction</v>
      </c>
      <c r="I362">
        <f t="shared" ca="1" si="132"/>
        <v>5</v>
      </c>
      <c r="J362" t="str">
        <f t="shared" ca="1" si="133"/>
        <v>other</v>
      </c>
      <c r="K362">
        <f t="shared" ca="1" si="134"/>
        <v>2</v>
      </c>
      <c r="L362">
        <f t="shared" ca="1" si="135"/>
        <v>2</v>
      </c>
      <c r="M362">
        <f t="shared" ca="1" si="136"/>
        <v>448475</v>
      </c>
      <c r="N362">
        <f t="shared" ca="1" si="137"/>
        <v>9</v>
      </c>
      <c r="O362" t="str">
        <f t="shared" ca="1" si="138"/>
        <v>chennai</v>
      </c>
      <c r="P362">
        <f t="shared" ca="1" si="144"/>
        <v>2690850</v>
      </c>
      <c r="Q362">
        <f t="shared" ca="1" si="139"/>
        <v>2210228.90466143</v>
      </c>
      <c r="R362">
        <f t="shared" ca="1" si="145"/>
        <v>102200.26118885183</v>
      </c>
      <c r="S362">
        <f t="shared" ca="1" si="140"/>
        <v>70535</v>
      </c>
      <c r="T362">
        <f t="shared" ca="1" si="146"/>
        <v>700144.74387064821</v>
      </c>
      <c r="U362">
        <f t="shared" ca="1" si="147"/>
        <v>395569.55187774729</v>
      </c>
      <c r="V362">
        <f t="shared" ca="1" si="148"/>
        <v>3188619.813066599</v>
      </c>
      <c r="W362">
        <f t="shared" ca="1" si="149"/>
        <v>2382964.1658502817</v>
      </c>
      <c r="X362">
        <f t="shared" ca="1" si="150"/>
        <v>805655.64721631724</v>
      </c>
      <c r="Y362" s="2"/>
      <c r="Z362" s="7">
        <f ca="1">IF(Table1[[#This Row],[gender]]="men",1,0)</f>
        <v>1</v>
      </c>
      <c r="AA362" s="2">
        <f ca="1">IF(Table1[[#This Row],[gender]]="women",1,0)</f>
        <v>0</v>
      </c>
      <c r="AB362" s="2"/>
      <c r="AC362" s="2"/>
      <c r="AD362" s="8"/>
      <c r="AF362" s="7">
        <f ca="1">IF(Table1[[#This Row],[felid of work]]= "teaching",1,0)</f>
        <v>0</v>
      </c>
      <c r="AG362" s="2">
        <f ca="1">IF(Table1[[#This Row],[felid of work]]="agriculture",1,0)</f>
        <v>0</v>
      </c>
      <c r="AH362" s="12">
        <f ca="1">IF(Table1[[#This Row],[felid of work]]="general work",1,0)</f>
        <v>0</v>
      </c>
      <c r="AI362" s="12">
        <f ca="1">IF(Table1[[#This Row],[felid of work]]="construction",1,0)</f>
        <v>1</v>
      </c>
      <c r="AJ362" s="2">
        <f ca="1">IF(Table1[[#This Row],[felid of work]]="health",1,0)</f>
        <v>0</v>
      </c>
      <c r="AK362" s="2"/>
      <c r="AL362" s="2"/>
      <c r="AM362" s="2"/>
      <c r="AN362" s="2"/>
      <c r="AO362" s="2">
        <f ca="1">IF(Table1[[#This Row],[felid of work]]="it",1,0)</f>
        <v>0</v>
      </c>
      <c r="AP362" s="2"/>
      <c r="AQ362" s="2"/>
      <c r="AR362" s="2"/>
      <c r="AS362" s="2"/>
      <c r="AT362" s="2"/>
      <c r="AU362" s="2"/>
      <c r="AV362" s="8"/>
      <c r="AW362" s="2"/>
      <c r="AX362" s="21">
        <f t="shared" ca="1" si="141"/>
        <v>51100.130594425915</v>
      </c>
      <c r="AY362" s="2"/>
      <c r="AZ362" s="7">
        <f ca="1">IF(Table1[[#This Row],[value of the debts]]&gt;$BA$6,1,0)</f>
        <v>1</v>
      </c>
      <c r="BA362" s="2"/>
      <c r="BB362" s="2"/>
      <c r="BC362" s="8"/>
      <c r="BD362" s="24">
        <f ca="1">Table1[[#This Row],[mortage left]]/Table1[[#This Row],[value of house]]</f>
        <v>0.82138688691730499</v>
      </c>
      <c r="BE362" s="2">
        <f t="shared" ca="1" si="142"/>
        <v>0</v>
      </c>
      <c r="BF362" s="2"/>
      <c r="BG362" s="2"/>
      <c r="BH362" s="7">
        <f ca="1">IF(Table1[[#This Row],[area]]="america",Table1[[#This Row],[income]],0)</f>
        <v>0</v>
      </c>
      <c r="BI362" s="2">
        <f ca="1">IF(Table1[[#This Row],[area]]="anathapur",Table1[[#This Row],[income]],0)</f>
        <v>0</v>
      </c>
      <c r="BJ362" s="2">
        <f ca="1">IF(Table1[[#This Row],[area]]="banglore",Table1[[#This Row],[income]],0)</f>
        <v>0</v>
      </c>
      <c r="BK362" s="2">
        <f ca="1">IF(Table1[[#This Row],[area]]="chennai",Table1[[#This Row],[income]],0)</f>
        <v>448475</v>
      </c>
      <c r="BL362" s="2">
        <f ca="1">IF(Table1[[#This Row],[area]]="china",Table1[[#This Row],[income]],0)</f>
        <v>0</v>
      </c>
      <c r="BM362" s="2">
        <f ca="1">IF(Table1[[#This Row],[area]]="eluru",Table1[[#This Row],[income]],0)</f>
        <v>0</v>
      </c>
      <c r="BN362" s="2">
        <f ca="1">IF(Table1[[#This Row],[area]]="hanuman junction",Table1[[#This Row],[income]],0)</f>
        <v>0</v>
      </c>
      <c r="BO362" s="2">
        <f ca="1">IF(Table1[[#This Row],[area]]="hyderabad",Table1[[#This Row],[income]],0)</f>
        <v>0</v>
      </c>
      <c r="BP362" s="2">
        <f ca="1">IF(Table1[[#This Row],[area]]="japan",Table1[[#This Row],[income]],0)</f>
        <v>0</v>
      </c>
      <c r="BQ362" s="2">
        <f ca="1">IF(Table1[[#This Row],[area]]="srikakulam",Table1[[#This Row],[income]],0)</f>
        <v>0</v>
      </c>
      <c r="BR362" s="2">
        <f ca="1">IF(Table1[[#This Row],[area]]="tirupathi",Table1[[#This Row],[income]],0)</f>
        <v>0</v>
      </c>
      <c r="BS362" s="2">
        <f ca="1">IF(Table1[[#This Row],[area]]="vijayawada",Table1[[#This Row],[income]],0)</f>
        <v>0</v>
      </c>
      <c r="BT362" s="8">
        <f ca="1">IF(Table1[[#This Row],[area]]="vizag",Table1[[#This Row],[income]],0)</f>
        <v>0</v>
      </c>
      <c r="BU362" s="2"/>
      <c r="BV362" s="7">
        <f ca="1">IF(Table1[[#This Row],[felid of work]]="teaching",Table1[[#This Row],[income]],0)</f>
        <v>0</v>
      </c>
      <c r="BW362" s="2">
        <f ca="1">IF(Table1[[#This Row],[felid of work]]="construction",Table1[[#This Row],[income]],0)</f>
        <v>448475</v>
      </c>
      <c r="BX362" s="2">
        <f ca="1">IF(Table1[[#This Row],[felid of work]]="general work",Table1[[#This Row],[income]],0)</f>
        <v>0</v>
      </c>
      <c r="BY362" s="2">
        <f ca="1">IF(Table1[[#This Row],[felid of work]]="health",Table1[[#This Row],[income]],0)</f>
        <v>0</v>
      </c>
      <c r="BZ362" s="2">
        <f ca="1">IF(Table1[[#This Row],[felid of work]]="agriculture",Table1[[#This Row],[income]],0)</f>
        <v>0</v>
      </c>
      <c r="CA362" s="8">
        <f ca="1">IF(Table1[[#This Row],[felid of work]]="it",Table1[[#This Row],[income]],0)</f>
        <v>0</v>
      </c>
      <c r="CB362" s="2"/>
      <c r="CC362" s="7">
        <f t="shared" ca="1" si="143"/>
        <v>1</v>
      </c>
      <c r="CD362" s="8"/>
      <c r="CE362" s="2"/>
      <c r="CF362" s="2">
        <f ca="1">IF(Table1[[#This Row],[net worth]]&gt;CG361,Table1[[#This Row],[age]],0)</f>
        <v>37</v>
      </c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</row>
    <row r="363" spans="4:98">
      <c r="D363">
        <f t="shared" ca="1" si="127"/>
        <v>2</v>
      </c>
      <c r="E363" t="str">
        <f t="shared" ca="1" si="128"/>
        <v>women</v>
      </c>
      <c r="F363">
        <f t="shared" ca="1" si="129"/>
        <v>36</v>
      </c>
      <c r="G363">
        <f t="shared" ca="1" si="130"/>
        <v>6</v>
      </c>
      <c r="H363" t="str">
        <f t="shared" ca="1" si="131"/>
        <v>agriculture</v>
      </c>
      <c r="I363">
        <f t="shared" ca="1" si="132"/>
        <v>2</v>
      </c>
      <c r="J363" t="str">
        <f t="shared" ca="1" si="133"/>
        <v>college</v>
      </c>
      <c r="K363">
        <f t="shared" ca="1" si="134"/>
        <v>1</v>
      </c>
      <c r="L363">
        <f t="shared" ca="1" si="135"/>
        <v>1</v>
      </c>
      <c r="M363">
        <f t="shared" ca="1" si="136"/>
        <v>789681</v>
      </c>
      <c r="N363">
        <f t="shared" ca="1" si="137"/>
        <v>1</v>
      </c>
      <c r="O363" t="str">
        <f t="shared" ca="1" si="138"/>
        <v>eluru</v>
      </c>
      <c r="P363">
        <f t="shared" ca="1" si="144"/>
        <v>3158724</v>
      </c>
      <c r="Q363">
        <f t="shared" ca="1" si="139"/>
        <v>1454031.2823259735</v>
      </c>
      <c r="R363">
        <f t="shared" ca="1" si="145"/>
        <v>649901.64620437426</v>
      </c>
      <c r="S363">
        <f t="shared" ca="1" si="140"/>
        <v>579528</v>
      </c>
      <c r="T363">
        <f t="shared" ca="1" si="146"/>
        <v>1393784.0188629755</v>
      </c>
      <c r="U363">
        <f t="shared" ca="1" si="147"/>
        <v>858373.62911987072</v>
      </c>
      <c r="V363">
        <f t="shared" ca="1" si="148"/>
        <v>4666999.275324245</v>
      </c>
      <c r="W363">
        <f t="shared" ca="1" si="149"/>
        <v>2683460.9285303475</v>
      </c>
      <c r="X363">
        <f t="shared" ca="1" si="150"/>
        <v>1983538.3467938974</v>
      </c>
      <c r="Y363" s="2"/>
      <c r="Z363" s="7">
        <f ca="1">IF(Table1[[#This Row],[gender]]="men",1,0)</f>
        <v>0</v>
      </c>
      <c r="AA363" s="2">
        <f ca="1">IF(Table1[[#This Row],[gender]]="women",1,0)</f>
        <v>1</v>
      </c>
      <c r="AB363" s="2"/>
      <c r="AC363" s="2"/>
      <c r="AD363" s="8"/>
      <c r="AF363" s="7">
        <f ca="1">IF(Table1[[#This Row],[felid of work]]= "teaching",1,0)</f>
        <v>0</v>
      </c>
      <c r="AG363" s="2">
        <f ca="1">IF(Table1[[#This Row],[felid of work]]="agriculture",1,0)</f>
        <v>1</v>
      </c>
      <c r="AH363" s="12">
        <f ca="1">IF(Table1[[#This Row],[felid of work]]="general work",1,0)</f>
        <v>0</v>
      </c>
      <c r="AI363" s="12">
        <f ca="1">IF(Table1[[#This Row],[felid of work]]="construction",1,0)</f>
        <v>0</v>
      </c>
      <c r="AJ363" s="2">
        <f ca="1">IF(Table1[[#This Row],[felid of work]]="health",1,0)</f>
        <v>0</v>
      </c>
      <c r="AK363" s="2"/>
      <c r="AL363" s="2"/>
      <c r="AM363" s="2"/>
      <c r="AN363" s="2"/>
      <c r="AO363" s="2">
        <f ca="1">IF(Table1[[#This Row],[felid of work]]="it",1,0)</f>
        <v>0</v>
      </c>
      <c r="AP363" s="2"/>
      <c r="AQ363" s="2"/>
      <c r="AR363" s="2"/>
      <c r="AS363" s="2"/>
      <c r="AT363" s="2"/>
      <c r="AU363" s="2"/>
      <c r="AV363" s="8"/>
      <c r="AW363" s="2"/>
      <c r="AX363" s="21">
        <f t="shared" ca="1" si="141"/>
        <v>649901.64620437426</v>
      </c>
      <c r="AY363" s="2"/>
      <c r="AZ363" s="7">
        <f ca="1">IF(Table1[[#This Row],[value of the debts]]&gt;$BA$6,1,0)</f>
        <v>1</v>
      </c>
      <c r="BA363" s="2"/>
      <c r="BB363" s="2"/>
      <c r="BC363" s="8"/>
      <c r="BD363" s="24">
        <f ca="1">Table1[[#This Row],[mortage left]]/Table1[[#This Row],[value of house]]</f>
        <v>0.46032235875181671</v>
      </c>
      <c r="BE363" s="2">
        <f t="shared" ca="1" si="142"/>
        <v>0</v>
      </c>
      <c r="BF363" s="2"/>
      <c r="BG363" s="2"/>
      <c r="BH363" s="7">
        <f ca="1">IF(Table1[[#This Row],[area]]="america",Table1[[#This Row],[income]],0)</f>
        <v>0</v>
      </c>
      <c r="BI363" s="2">
        <f ca="1">IF(Table1[[#This Row],[area]]="anathapur",Table1[[#This Row],[income]],0)</f>
        <v>0</v>
      </c>
      <c r="BJ363" s="2">
        <f ca="1">IF(Table1[[#This Row],[area]]="banglore",Table1[[#This Row],[income]],0)</f>
        <v>0</v>
      </c>
      <c r="BK363" s="2">
        <f ca="1">IF(Table1[[#This Row],[area]]="chennai",Table1[[#This Row],[income]],0)</f>
        <v>0</v>
      </c>
      <c r="BL363" s="2">
        <f ca="1">IF(Table1[[#This Row],[area]]="china",Table1[[#This Row],[income]],0)</f>
        <v>0</v>
      </c>
      <c r="BM363" s="2">
        <f ca="1">IF(Table1[[#This Row],[area]]="eluru",Table1[[#This Row],[income]],0)</f>
        <v>789681</v>
      </c>
      <c r="BN363" s="2">
        <f ca="1">IF(Table1[[#This Row],[area]]="hanuman junction",Table1[[#This Row],[income]],0)</f>
        <v>0</v>
      </c>
      <c r="BO363" s="2">
        <f ca="1">IF(Table1[[#This Row],[area]]="hyderabad",Table1[[#This Row],[income]],0)</f>
        <v>0</v>
      </c>
      <c r="BP363" s="2">
        <f ca="1">IF(Table1[[#This Row],[area]]="japan",Table1[[#This Row],[income]],0)</f>
        <v>0</v>
      </c>
      <c r="BQ363" s="2">
        <f ca="1">IF(Table1[[#This Row],[area]]="srikakulam",Table1[[#This Row],[income]],0)</f>
        <v>0</v>
      </c>
      <c r="BR363" s="2">
        <f ca="1">IF(Table1[[#This Row],[area]]="tirupathi",Table1[[#This Row],[income]],0)</f>
        <v>0</v>
      </c>
      <c r="BS363" s="2">
        <f ca="1">IF(Table1[[#This Row],[area]]="vijayawada",Table1[[#This Row],[income]],0)</f>
        <v>0</v>
      </c>
      <c r="BT363" s="8">
        <f ca="1">IF(Table1[[#This Row],[area]]="vizag",Table1[[#This Row],[income]],0)</f>
        <v>0</v>
      </c>
      <c r="BU363" s="2"/>
      <c r="BV363" s="7">
        <f ca="1">IF(Table1[[#This Row],[felid of work]]="teaching",Table1[[#This Row],[income]],0)</f>
        <v>0</v>
      </c>
      <c r="BW363" s="2">
        <f ca="1">IF(Table1[[#This Row],[felid of work]]="construction",Table1[[#This Row],[income]],0)</f>
        <v>0</v>
      </c>
      <c r="BX363" s="2">
        <f ca="1">IF(Table1[[#This Row],[felid of work]]="general work",Table1[[#This Row],[income]],0)</f>
        <v>0</v>
      </c>
      <c r="BY363" s="2">
        <f ca="1">IF(Table1[[#This Row],[felid of work]]="health",Table1[[#This Row],[income]],0)</f>
        <v>0</v>
      </c>
      <c r="BZ363" s="2">
        <f ca="1">IF(Table1[[#This Row],[felid of work]]="agriculture",Table1[[#This Row],[income]],0)</f>
        <v>789681</v>
      </c>
      <c r="CA363" s="8">
        <f ca="1">IF(Table1[[#This Row],[felid of work]]="it",Table1[[#This Row],[income]],0)</f>
        <v>0</v>
      </c>
      <c r="CB363" s="2"/>
      <c r="CC363" s="7">
        <f t="shared" ca="1" si="143"/>
        <v>1</v>
      </c>
      <c r="CD363" s="8"/>
      <c r="CE363" s="2"/>
      <c r="CF363" s="2">
        <f ca="1">IF(Table1[[#This Row],[net worth]]&gt;CG362,Table1[[#This Row],[age]],0)</f>
        <v>36</v>
      </c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</row>
    <row r="364" spans="4:98">
      <c r="D364">
        <f t="shared" ca="1" si="127"/>
        <v>1</v>
      </c>
      <c r="E364" t="str">
        <f t="shared" ca="1" si="128"/>
        <v>men</v>
      </c>
      <c r="F364">
        <f t="shared" ca="1" si="129"/>
        <v>43</v>
      </c>
      <c r="G364">
        <f t="shared" ca="1" si="130"/>
        <v>2</v>
      </c>
      <c r="H364" t="str">
        <f t="shared" ca="1" si="131"/>
        <v>construction</v>
      </c>
      <c r="I364">
        <f t="shared" ca="1" si="132"/>
        <v>1</v>
      </c>
      <c r="J364" t="str">
        <f t="shared" ca="1" si="133"/>
        <v>highschool</v>
      </c>
      <c r="K364">
        <f t="shared" ca="1" si="134"/>
        <v>2</v>
      </c>
      <c r="L364">
        <f t="shared" ca="1" si="135"/>
        <v>2</v>
      </c>
      <c r="M364">
        <f t="shared" ca="1" si="136"/>
        <v>976452</v>
      </c>
      <c r="N364">
        <f t="shared" ca="1" si="137"/>
        <v>10</v>
      </c>
      <c r="O364" t="str">
        <f t="shared" ca="1" si="138"/>
        <v>hyderabad</v>
      </c>
      <c r="P364">
        <f t="shared" ca="1" si="144"/>
        <v>4882260</v>
      </c>
      <c r="Q364">
        <f t="shared" ca="1" si="139"/>
        <v>2314186.30737575</v>
      </c>
      <c r="R364">
        <f t="shared" ca="1" si="145"/>
        <v>1069198.1750788207</v>
      </c>
      <c r="S364">
        <f t="shared" ca="1" si="140"/>
        <v>59360</v>
      </c>
      <c r="T364">
        <f t="shared" ca="1" si="146"/>
        <v>993643.07949699357</v>
      </c>
      <c r="U364">
        <f t="shared" ca="1" si="147"/>
        <v>1421213.3928938811</v>
      </c>
      <c r="V364">
        <f t="shared" ca="1" si="148"/>
        <v>7372671.567972701</v>
      </c>
      <c r="W364">
        <f t="shared" ca="1" si="149"/>
        <v>3442744.4824545709</v>
      </c>
      <c r="X364">
        <f t="shared" ca="1" si="150"/>
        <v>3929927.0855181301</v>
      </c>
      <c r="Y364" s="2"/>
      <c r="Z364" s="7">
        <f ca="1">IF(Table1[[#This Row],[gender]]="men",1,0)</f>
        <v>1</v>
      </c>
      <c r="AA364" s="2">
        <f ca="1">IF(Table1[[#This Row],[gender]]="women",1,0)</f>
        <v>0</v>
      </c>
      <c r="AB364" s="2"/>
      <c r="AC364" s="2"/>
      <c r="AD364" s="8"/>
      <c r="AF364" s="7">
        <f ca="1">IF(Table1[[#This Row],[felid of work]]= "teaching",1,0)</f>
        <v>0</v>
      </c>
      <c r="AG364" s="2">
        <f ca="1">IF(Table1[[#This Row],[felid of work]]="agriculture",1,0)</f>
        <v>0</v>
      </c>
      <c r="AH364" s="12">
        <f ca="1">IF(Table1[[#This Row],[felid of work]]="general work",1,0)</f>
        <v>0</v>
      </c>
      <c r="AI364" s="12">
        <f ca="1">IF(Table1[[#This Row],[felid of work]]="construction",1,0)</f>
        <v>1</v>
      </c>
      <c r="AJ364" s="2">
        <f ca="1">IF(Table1[[#This Row],[felid of work]]="health",1,0)</f>
        <v>0</v>
      </c>
      <c r="AK364" s="2"/>
      <c r="AL364" s="2"/>
      <c r="AM364" s="2"/>
      <c r="AN364" s="2"/>
      <c r="AO364" s="2">
        <f ca="1">IF(Table1[[#This Row],[felid of work]]="it",1,0)</f>
        <v>0</v>
      </c>
      <c r="AP364" s="2"/>
      <c r="AQ364" s="2"/>
      <c r="AR364" s="2"/>
      <c r="AS364" s="2"/>
      <c r="AT364" s="2"/>
      <c r="AU364" s="2"/>
      <c r="AV364" s="8"/>
      <c r="AW364" s="2"/>
      <c r="AX364" s="21">
        <f t="shared" ca="1" si="141"/>
        <v>534599.08753941034</v>
      </c>
      <c r="AY364" s="2"/>
      <c r="AZ364" s="7">
        <f ca="1">IF(Table1[[#This Row],[value of the debts]]&gt;$BA$6,1,0)</f>
        <v>1</v>
      </c>
      <c r="BA364" s="2"/>
      <c r="BB364" s="2"/>
      <c r="BC364" s="8"/>
      <c r="BD364" s="24">
        <f ca="1">Table1[[#This Row],[mortage left]]/Table1[[#This Row],[value of house]]</f>
        <v>0.47399898968423437</v>
      </c>
      <c r="BE364" s="2">
        <f t="shared" ca="1" si="142"/>
        <v>0</v>
      </c>
      <c r="BF364" s="2"/>
      <c r="BG364" s="2"/>
      <c r="BH364" s="7">
        <f ca="1">IF(Table1[[#This Row],[area]]="america",Table1[[#This Row],[income]],0)</f>
        <v>0</v>
      </c>
      <c r="BI364" s="2">
        <f ca="1">IF(Table1[[#This Row],[area]]="anathapur",Table1[[#This Row],[income]],0)</f>
        <v>0</v>
      </c>
      <c r="BJ364" s="2">
        <f ca="1">IF(Table1[[#This Row],[area]]="banglore",Table1[[#This Row],[income]],0)</f>
        <v>0</v>
      </c>
      <c r="BK364" s="2">
        <f ca="1">IF(Table1[[#This Row],[area]]="chennai",Table1[[#This Row],[income]],0)</f>
        <v>0</v>
      </c>
      <c r="BL364" s="2">
        <f ca="1">IF(Table1[[#This Row],[area]]="china",Table1[[#This Row],[income]],0)</f>
        <v>0</v>
      </c>
      <c r="BM364" s="2">
        <f ca="1">IF(Table1[[#This Row],[area]]="eluru",Table1[[#This Row],[income]],0)</f>
        <v>0</v>
      </c>
      <c r="BN364" s="2">
        <f ca="1">IF(Table1[[#This Row],[area]]="hanuman junction",Table1[[#This Row],[income]],0)</f>
        <v>0</v>
      </c>
      <c r="BO364" s="2">
        <f ca="1">IF(Table1[[#This Row],[area]]="hyderabad",Table1[[#This Row],[income]],0)</f>
        <v>976452</v>
      </c>
      <c r="BP364" s="2">
        <f ca="1">IF(Table1[[#This Row],[area]]="japan",Table1[[#This Row],[income]],0)</f>
        <v>0</v>
      </c>
      <c r="BQ364" s="2">
        <f ca="1">IF(Table1[[#This Row],[area]]="srikakulam",Table1[[#This Row],[income]],0)</f>
        <v>0</v>
      </c>
      <c r="BR364" s="2">
        <f ca="1">IF(Table1[[#This Row],[area]]="tirupathi",Table1[[#This Row],[income]],0)</f>
        <v>0</v>
      </c>
      <c r="BS364" s="2">
        <f ca="1">IF(Table1[[#This Row],[area]]="vijayawada",Table1[[#This Row],[income]],0)</f>
        <v>0</v>
      </c>
      <c r="BT364" s="8">
        <f ca="1">IF(Table1[[#This Row],[area]]="vizag",Table1[[#This Row],[income]],0)</f>
        <v>0</v>
      </c>
      <c r="BU364" s="2"/>
      <c r="BV364" s="7">
        <f ca="1">IF(Table1[[#This Row],[felid of work]]="teaching",Table1[[#This Row],[income]],0)</f>
        <v>0</v>
      </c>
      <c r="BW364" s="2">
        <f ca="1">IF(Table1[[#This Row],[felid of work]]="construction",Table1[[#This Row],[income]],0)</f>
        <v>976452</v>
      </c>
      <c r="BX364" s="2">
        <f ca="1">IF(Table1[[#This Row],[felid of work]]="general work",Table1[[#This Row],[income]],0)</f>
        <v>0</v>
      </c>
      <c r="BY364" s="2">
        <f ca="1">IF(Table1[[#This Row],[felid of work]]="health",Table1[[#This Row],[income]],0)</f>
        <v>0</v>
      </c>
      <c r="BZ364" s="2">
        <f ca="1">IF(Table1[[#This Row],[felid of work]]="agriculture",Table1[[#This Row],[income]],0)</f>
        <v>0</v>
      </c>
      <c r="CA364" s="8">
        <f ca="1">IF(Table1[[#This Row],[felid of work]]="it",Table1[[#This Row],[income]],0)</f>
        <v>0</v>
      </c>
      <c r="CB364" s="2"/>
      <c r="CC364" s="7">
        <f t="shared" ca="1" si="143"/>
        <v>1</v>
      </c>
      <c r="CD364" s="8"/>
      <c r="CE364" s="2"/>
      <c r="CF364" s="2">
        <f ca="1">IF(Table1[[#This Row],[net worth]]&gt;CG363,Table1[[#This Row],[age]],0)</f>
        <v>43</v>
      </c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</row>
    <row r="365" spans="4:98">
      <c r="D365">
        <f t="shared" ca="1" si="127"/>
        <v>2</v>
      </c>
      <c r="E365" t="str">
        <f t="shared" ca="1" si="128"/>
        <v>women</v>
      </c>
      <c r="F365">
        <f t="shared" ca="1" si="129"/>
        <v>37</v>
      </c>
      <c r="G365">
        <f t="shared" ca="1" si="130"/>
        <v>6</v>
      </c>
      <c r="H365" t="str">
        <f t="shared" ca="1" si="131"/>
        <v>agriculture</v>
      </c>
      <c r="I365">
        <f t="shared" ca="1" si="132"/>
        <v>6</v>
      </c>
      <c r="J365" t="str">
        <f t="shared" ca="1" si="133"/>
        <v>other</v>
      </c>
      <c r="K365">
        <f t="shared" ca="1" si="134"/>
        <v>1</v>
      </c>
      <c r="L365">
        <f t="shared" ca="1" si="135"/>
        <v>1</v>
      </c>
      <c r="M365">
        <f t="shared" ca="1" si="136"/>
        <v>627629</v>
      </c>
      <c r="N365">
        <f t="shared" ca="1" si="137"/>
        <v>11</v>
      </c>
      <c r="O365" t="str">
        <f t="shared" ca="1" si="138"/>
        <v>america</v>
      </c>
      <c r="P365">
        <f t="shared" ca="1" si="144"/>
        <v>3138145</v>
      </c>
      <c r="Q365">
        <f t="shared" ca="1" si="139"/>
        <v>411467.12785571656</v>
      </c>
      <c r="R365">
        <f t="shared" ca="1" si="145"/>
        <v>625472.08136140055</v>
      </c>
      <c r="S365">
        <f t="shared" ca="1" si="140"/>
        <v>12240</v>
      </c>
      <c r="T365">
        <f t="shared" ca="1" si="146"/>
        <v>863863.94233237777</v>
      </c>
      <c r="U365">
        <f t="shared" ca="1" si="147"/>
        <v>100215.31447730878</v>
      </c>
      <c r="V365">
        <f t="shared" ca="1" si="148"/>
        <v>3863832.3958387091</v>
      </c>
      <c r="W365">
        <f t="shared" ca="1" si="149"/>
        <v>1049179.2092171172</v>
      </c>
      <c r="X365">
        <f t="shared" ca="1" si="150"/>
        <v>2814653.1866215919</v>
      </c>
      <c r="Y365" s="2"/>
      <c r="Z365" s="7">
        <f ca="1">IF(Table1[[#This Row],[gender]]="men",1,0)</f>
        <v>0</v>
      </c>
      <c r="AA365" s="2">
        <f ca="1">IF(Table1[[#This Row],[gender]]="women",1,0)</f>
        <v>1</v>
      </c>
      <c r="AB365" s="2"/>
      <c r="AC365" s="2"/>
      <c r="AD365" s="8"/>
      <c r="AF365" s="7">
        <f ca="1">IF(Table1[[#This Row],[felid of work]]= "teaching",1,0)</f>
        <v>0</v>
      </c>
      <c r="AG365" s="2">
        <f ca="1">IF(Table1[[#This Row],[felid of work]]="agriculture",1,0)</f>
        <v>1</v>
      </c>
      <c r="AH365" s="12">
        <f ca="1">IF(Table1[[#This Row],[felid of work]]="general work",1,0)</f>
        <v>0</v>
      </c>
      <c r="AI365" s="12">
        <f ca="1">IF(Table1[[#This Row],[felid of work]]="construction",1,0)</f>
        <v>0</v>
      </c>
      <c r="AJ365" s="2">
        <f ca="1">IF(Table1[[#This Row],[felid of work]]="health",1,0)</f>
        <v>0</v>
      </c>
      <c r="AK365" s="2"/>
      <c r="AL365" s="2"/>
      <c r="AM365" s="2"/>
      <c r="AN365" s="2"/>
      <c r="AO365" s="2">
        <f ca="1">IF(Table1[[#This Row],[felid of work]]="it",1,0)</f>
        <v>0</v>
      </c>
      <c r="AP365" s="2"/>
      <c r="AQ365" s="2"/>
      <c r="AR365" s="2"/>
      <c r="AS365" s="2"/>
      <c r="AT365" s="2"/>
      <c r="AU365" s="2"/>
      <c r="AV365" s="8"/>
      <c r="AW365" s="2"/>
      <c r="AX365" s="21">
        <f t="shared" ca="1" si="141"/>
        <v>625472.08136140055</v>
      </c>
      <c r="AY365" s="2"/>
      <c r="AZ365" s="7">
        <f ca="1">IF(Table1[[#This Row],[value of the debts]]&gt;$BA$6,1,0)</f>
        <v>1</v>
      </c>
      <c r="BA365" s="2"/>
      <c r="BB365" s="2"/>
      <c r="BC365" s="8"/>
      <c r="BD365" s="24">
        <f ca="1">Table1[[#This Row],[mortage left]]/Table1[[#This Row],[value of house]]</f>
        <v>0.13111794638415897</v>
      </c>
      <c r="BE365" s="2">
        <f t="shared" ca="1" si="142"/>
        <v>1</v>
      </c>
      <c r="BF365" s="2"/>
      <c r="BG365" s="2"/>
      <c r="BH365" s="7">
        <f ca="1">IF(Table1[[#This Row],[area]]="america",Table1[[#This Row],[income]],0)</f>
        <v>627629</v>
      </c>
      <c r="BI365" s="2">
        <f ca="1">IF(Table1[[#This Row],[area]]="anathapur",Table1[[#This Row],[income]],0)</f>
        <v>0</v>
      </c>
      <c r="BJ365" s="2">
        <f ca="1">IF(Table1[[#This Row],[area]]="banglore",Table1[[#This Row],[income]],0)</f>
        <v>0</v>
      </c>
      <c r="BK365" s="2">
        <f ca="1">IF(Table1[[#This Row],[area]]="chennai",Table1[[#This Row],[income]],0)</f>
        <v>0</v>
      </c>
      <c r="BL365" s="2">
        <f ca="1">IF(Table1[[#This Row],[area]]="china",Table1[[#This Row],[income]],0)</f>
        <v>0</v>
      </c>
      <c r="BM365" s="2">
        <f ca="1">IF(Table1[[#This Row],[area]]="eluru",Table1[[#This Row],[income]],0)</f>
        <v>0</v>
      </c>
      <c r="BN365" s="2">
        <f ca="1">IF(Table1[[#This Row],[area]]="hanuman junction",Table1[[#This Row],[income]],0)</f>
        <v>0</v>
      </c>
      <c r="BO365" s="2">
        <f ca="1">IF(Table1[[#This Row],[area]]="hyderabad",Table1[[#This Row],[income]],0)</f>
        <v>0</v>
      </c>
      <c r="BP365" s="2">
        <f ca="1">IF(Table1[[#This Row],[area]]="japan",Table1[[#This Row],[income]],0)</f>
        <v>0</v>
      </c>
      <c r="BQ365" s="2">
        <f ca="1">IF(Table1[[#This Row],[area]]="srikakulam",Table1[[#This Row],[income]],0)</f>
        <v>0</v>
      </c>
      <c r="BR365" s="2">
        <f ca="1">IF(Table1[[#This Row],[area]]="tirupathi",Table1[[#This Row],[income]],0)</f>
        <v>0</v>
      </c>
      <c r="BS365" s="2">
        <f ca="1">IF(Table1[[#This Row],[area]]="vijayawada",Table1[[#This Row],[income]],0)</f>
        <v>0</v>
      </c>
      <c r="BT365" s="8">
        <f ca="1">IF(Table1[[#This Row],[area]]="vizag",Table1[[#This Row],[income]],0)</f>
        <v>0</v>
      </c>
      <c r="BU365" s="2"/>
      <c r="BV365" s="7">
        <f ca="1">IF(Table1[[#This Row],[felid of work]]="teaching",Table1[[#This Row],[income]],0)</f>
        <v>0</v>
      </c>
      <c r="BW365" s="2">
        <f ca="1">IF(Table1[[#This Row],[felid of work]]="construction",Table1[[#This Row],[income]],0)</f>
        <v>0</v>
      </c>
      <c r="BX365" s="2">
        <f ca="1">IF(Table1[[#This Row],[felid of work]]="general work",Table1[[#This Row],[income]],0)</f>
        <v>0</v>
      </c>
      <c r="BY365" s="2">
        <f ca="1">IF(Table1[[#This Row],[felid of work]]="health",Table1[[#This Row],[income]],0)</f>
        <v>0</v>
      </c>
      <c r="BZ365" s="2">
        <f ca="1">IF(Table1[[#This Row],[felid of work]]="agriculture",Table1[[#This Row],[income]],0)</f>
        <v>627629</v>
      </c>
      <c r="CA365" s="8">
        <f ca="1">IF(Table1[[#This Row],[felid of work]]="it",Table1[[#This Row],[income]],0)</f>
        <v>0</v>
      </c>
      <c r="CB365" s="2"/>
      <c r="CC365" s="7">
        <f t="shared" ca="1" si="143"/>
        <v>1</v>
      </c>
      <c r="CD365" s="8"/>
      <c r="CE365" s="2"/>
      <c r="CF365" s="2">
        <f ca="1">IF(Table1[[#This Row],[net worth]]&gt;CG364,Table1[[#This Row],[age]],0)</f>
        <v>37</v>
      </c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</row>
    <row r="366" spans="4:98">
      <c r="D366">
        <f t="shared" ca="1" si="127"/>
        <v>1</v>
      </c>
      <c r="E366" t="str">
        <f t="shared" ca="1" si="128"/>
        <v>men</v>
      </c>
      <c r="F366">
        <f t="shared" ca="1" si="129"/>
        <v>38</v>
      </c>
      <c r="G366">
        <f t="shared" ca="1" si="130"/>
        <v>2</v>
      </c>
      <c r="H366" t="str">
        <f t="shared" ca="1" si="131"/>
        <v>construction</v>
      </c>
      <c r="I366">
        <f t="shared" ca="1" si="132"/>
        <v>2</v>
      </c>
      <c r="J366" t="str">
        <f t="shared" ca="1" si="133"/>
        <v>college</v>
      </c>
      <c r="K366">
        <f t="shared" ca="1" si="134"/>
        <v>4</v>
      </c>
      <c r="L366">
        <f t="shared" ca="1" si="135"/>
        <v>1</v>
      </c>
      <c r="M366">
        <f t="shared" ca="1" si="136"/>
        <v>962016</v>
      </c>
      <c r="N366">
        <f t="shared" ca="1" si="137"/>
        <v>10</v>
      </c>
      <c r="O366" t="str">
        <f t="shared" ca="1" si="138"/>
        <v>hyderabad</v>
      </c>
      <c r="P366">
        <f t="shared" ca="1" si="144"/>
        <v>2886048</v>
      </c>
      <c r="Q366">
        <f t="shared" ca="1" si="139"/>
        <v>1708637.7054058381</v>
      </c>
      <c r="R366">
        <f t="shared" ca="1" si="145"/>
        <v>699341.33437905496</v>
      </c>
      <c r="S366">
        <f t="shared" ca="1" si="140"/>
        <v>60004</v>
      </c>
      <c r="T366">
        <f t="shared" ca="1" si="146"/>
        <v>1742905.7420608839</v>
      </c>
      <c r="U366">
        <f t="shared" ca="1" si="147"/>
        <v>37701.787249025539</v>
      </c>
      <c r="V366">
        <f t="shared" ca="1" si="148"/>
        <v>3623091.1216280805</v>
      </c>
      <c r="W366">
        <f t="shared" ca="1" si="149"/>
        <v>2467983.0397848929</v>
      </c>
      <c r="X366">
        <f t="shared" ca="1" si="150"/>
        <v>1155108.0818431876</v>
      </c>
      <c r="Y366" s="2"/>
      <c r="Z366" s="7">
        <f ca="1">IF(Table1[[#This Row],[gender]]="men",1,0)</f>
        <v>1</v>
      </c>
      <c r="AA366" s="2">
        <f ca="1">IF(Table1[[#This Row],[gender]]="women",1,0)</f>
        <v>0</v>
      </c>
      <c r="AB366" s="2"/>
      <c r="AC366" s="2"/>
      <c r="AD366" s="8"/>
      <c r="AF366" s="7">
        <f ca="1">IF(Table1[[#This Row],[felid of work]]= "teaching",1,0)</f>
        <v>0</v>
      </c>
      <c r="AG366" s="2">
        <f ca="1">IF(Table1[[#This Row],[felid of work]]="agriculture",1,0)</f>
        <v>0</v>
      </c>
      <c r="AH366" s="12">
        <f ca="1">IF(Table1[[#This Row],[felid of work]]="general work",1,0)</f>
        <v>0</v>
      </c>
      <c r="AI366" s="12">
        <f ca="1">IF(Table1[[#This Row],[felid of work]]="construction",1,0)</f>
        <v>1</v>
      </c>
      <c r="AJ366" s="2">
        <f ca="1">IF(Table1[[#This Row],[felid of work]]="health",1,0)</f>
        <v>0</v>
      </c>
      <c r="AK366" s="2"/>
      <c r="AL366" s="2"/>
      <c r="AM366" s="2"/>
      <c r="AN366" s="2"/>
      <c r="AO366" s="2">
        <f ca="1">IF(Table1[[#This Row],[felid of work]]="it",1,0)</f>
        <v>0</v>
      </c>
      <c r="AP366" s="2"/>
      <c r="AQ366" s="2"/>
      <c r="AR366" s="2"/>
      <c r="AS366" s="2"/>
      <c r="AT366" s="2"/>
      <c r="AU366" s="2"/>
      <c r="AV366" s="8"/>
      <c r="AW366" s="2"/>
      <c r="AX366" s="21">
        <f t="shared" ca="1" si="141"/>
        <v>699341.33437905496</v>
      </c>
      <c r="AY366" s="2"/>
      <c r="AZ366" s="7">
        <f ca="1">IF(Table1[[#This Row],[value of the debts]]&gt;$BA$6,1,0)</f>
        <v>1</v>
      </c>
      <c r="BA366" s="2"/>
      <c r="BB366" s="2"/>
      <c r="BC366" s="8"/>
      <c r="BD366" s="24">
        <f ca="1">Table1[[#This Row],[mortage left]]/Table1[[#This Row],[value of house]]</f>
        <v>0.59203371025216422</v>
      </c>
      <c r="BE366" s="2">
        <f t="shared" ca="1" si="142"/>
        <v>0</v>
      </c>
      <c r="BF366" s="2"/>
      <c r="BG366" s="2"/>
      <c r="BH366" s="7">
        <f ca="1">IF(Table1[[#This Row],[area]]="america",Table1[[#This Row],[income]],0)</f>
        <v>0</v>
      </c>
      <c r="BI366" s="2">
        <f ca="1">IF(Table1[[#This Row],[area]]="anathapur",Table1[[#This Row],[income]],0)</f>
        <v>0</v>
      </c>
      <c r="BJ366" s="2">
        <f ca="1">IF(Table1[[#This Row],[area]]="banglore",Table1[[#This Row],[income]],0)</f>
        <v>0</v>
      </c>
      <c r="BK366" s="2">
        <f ca="1">IF(Table1[[#This Row],[area]]="chennai",Table1[[#This Row],[income]],0)</f>
        <v>0</v>
      </c>
      <c r="BL366" s="2">
        <f ca="1">IF(Table1[[#This Row],[area]]="china",Table1[[#This Row],[income]],0)</f>
        <v>0</v>
      </c>
      <c r="BM366" s="2">
        <f ca="1">IF(Table1[[#This Row],[area]]="eluru",Table1[[#This Row],[income]],0)</f>
        <v>0</v>
      </c>
      <c r="BN366" s="2">
        <f ca="1">IF(Table1[[#This Row],[area]]="hanuman junction",Table1[[#This Row],[income]],0)</f>
        <v>0</v>
      </c>
      <c r="BO366" s="2">
        <f ca="1">IF(Table1[[#This Row],[area]]="hyderabad",Table1[[#This Row],[income]],0)</f>
        <v>962016</v>
      </c>
      <c r="BP366" s="2">
        <f ca="1">IF(Table1[[#This Row],[area]]="japan",Table1[[#This Row],[income]],0)</f>
        <v>0</v>
      </c>
      <c r="BQ366" s="2">
        <f ca="1">IF(Table1[[#This Row],[area]]="srikakulam",Table1[[#This Row],[income]],0)</f>
        <v>0</v>
      </c>
      <c r="BR366" s="2">
        <f ca="1">IF(Table1[[#This Row],[area]]="tirupathi",Table1[[#This Row],[income]],0)</f>
        <v>0</v>
      </c>
      <c r="BS366" s="2">
        <f ca="1">IF(Table1[[#This Row],[area]]="vijayawada",Table1[[#This Row],[income]],0)</f>
        <v>0</v>
      </c>
      <c r="BT366" s="8">
        <f ca="1">IF(Table1[[#This Row],[area]]="vizag",Table1[[#This Row],[income]],0)</f>
        <v>0</v>
      </c>
      <c r="BU366" s="2"/>
      <c r="BV366" s="7">
        <f ca="1">IF(Table1[[#This Row],[felid of work]]="teaching",Table1[[#This Row],[income]],0)</f>
        <v>0</v>
      </c>
      <c r="BW366" s="2">
        <f ca="1">IF(Table1[[#This Row],[felid of work]]="construction",Table1[[#This Row],[income]],0)</f>
        <v>962016</v>
      </c>
      <c r="BX366" s="2">
        <f ca="1">IF(Table1[[#This Row],[felid of work]]="general work",Table1[[#This Row],[income]],0)</f>
        <v>0</v>
      </c>
      <c r="BY366" s="2">
        <f ca="1">IF(Table1[[#This Row],[felid of work]]="health",Table1[[#This Row],[income]],0)</f>
        <v>0</v>
      </c>
      <c r="BZ366" s="2">
        <f ca="1">IF(Table1[[#This Row],[felid of work]]="agriculture",Table1[[#This Row],[income]],0)</f>
        <v>0</v>
      </c>
      <c r="CA366" s="8">
        <f ca="1">IF(Table1[[#This Row],[felid of work]]="it",Table1[[#This Row],[income]],0)</f>
        <v>0</v>
      </c>
      <c r="CB366" s="2"/>
      <c r="CC366" s="7">
        <f t="shared" ca="1" si="143"/>
        <v>1</v>
      </c>
      <c r="CD366" s="8"/>
      <c r="CE366" s="2"/>
      <c r="CF366" s="2">
        <f ca="1">IF(Table1[[#This Row],[net worth]]&gt;CG365,Table1[[#This Row],[age]],0)</f>
        <v>38</v>
      </c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</row>
    <row r="367" spans="4:98">
      <c r="D367">
        <f t="shared" ca="1" si="127"/>
        <v>1</v>
      </c>
      <c r="E367" t="str">
        <f t="shared" ca="1" si="128"/>
        <v>men</v>
      </c>
      <c r="F367">
        <f t="shared" ca="1" si="129"/>
        <v>43</v>
      </c>
      <c r="G367">
        <f t="shared" ca="1" si="130"/>
        <v>3</v>
      </c>
      <c r="H367" t="str">
        <f t="shared" ca="1" si="131"/>
        <v>teaching</v>
      </c>
      <c r="I367">
        <f t="shared" ca="1" si="132"/>
        <v>6</v>
      </c>
      <c r="J367" t="str">
        <f t="shared" ca="1" si="133"/>
        <v>other</v>
      </c>
      <c r="K367">
        <f t="shared" ca="1" si="134"/>
        <v>4</v>
      </c>
      <c r="L367">
        <f t="shared" ca="1" si="135"/>
        <v>1</v>
      </c>
      <c r="M367">
        <f t="shared" ca="1" si="136"/>
        <v>254566</v>
      </c>
      <c r="N367">
        <f t="shared" ca="1" si="137"/>
        <v>10</v>
      </c>
      <c r="O367" t="str">
        <f t="shared" ca="1" si="138"/>
        <v>hyderabad</v>
      </c>
      <c r="P367">
        <f t="shared" ca="1" si="144"/>
        <v>1272830</v>
      </c>
      <c r="Q367">
        <f t="shared" ca="1" si="139"/>
        <v>285132.42051849456</v>
      </c>
      <c r="R367">
        <f t="shared" ca="1" si="145"/>
        <v>232665.17390858228</v>
      </c>
      <c r="S367">
        <f t="shared" ca="1" si="140"/>
        <v>43381</v>
      </c>
      <c r="T367">
        <f t="shared" ca="1" si="146"/>
        <v>99096.516994325852</v>
      </c>
      <c r="U367">
        <f t="shared" ca="1" si="147"/>
        <v>263441.82229943329</v>
      </c>
      <c r="V367">
        <f t="shared" ca="1" si="148"/>
        <v>1768936.9962080154</v>
      </c>
      <c r="W367">
        <f t="shared" ca="1" si="149"/>
        <v>561178.59442707687</v>
      </c>
      <c r="X367">
        <f t="shared" ca="1" si="150"/>
        <v>1207758.4017809385</v>
      </c>
      <c r="Y367" s="2"/>
      <c r="Z367" s="7">
        <f ca="1">IF(Table1[[#This Row],[gender]]="men",1,0)</f>
        <v>1</v>
      </c>
      <c r="AA367" s="2">
        <f ca="1">IF(Table1[[#This Row],[gender]]="women",1,0)</f>
        <v>0</v>
      </c>
      <c r="AB367" s="2"/>
      <c r="AC367" s="2"/>
      <c r="AD367" s="8"/>
      <c r="AF367" s="7">
        <f ca="1">IF(Table1[[#This Row],[felid of work]]= "teaching",1,0)</f>
        <v>1</v>
      </c>
      <c r="AG367" s="2">
        <f ca="1">IF(Table1[[#This Row],[felid of work]]="agriculture",1,0)</f>
        <v>0</v>
      </c>
      <c r="AH367" s="12">
        <f ca="1">IF(Table1[[#This Row],[felid of work]]="general work",1,0)</f>
        <v>0</v>
      </c>
      <c r="AI367" s="12">
        <f ca="1">IF(Table1[[#This Row],[felid of work]]="construction",1,0)</f>
        <v>0</v>
      </c>
      <c r="AJ367" s="2">
        <f ca="1">IF(Table1[[#This Row],[felid of work]]="health",1,0)</f>
        <v>0</v>
      </c>
      <c r="AK367" s="2"/>
      <c r="AL367" s="2"/>
      <c r="AM367" s="2"/>
      <c r="AN367" s="2"/>
      <c r="AO367" s="2">
        <f ca="1">IF(Table1[[#This Row],[felid of work]]="it",1,0)</f>
        <v>0</v>
      </c>
      <c r="AP367" s="2"/>
      <c r="AQ367" s="2"/>
      <c r="AR367" s="2"/>
      <c r="AS367" s="2"/>
      <c r="AT367" s="2"/>
      <c r="AU367" s="2"/>
      <c r="AV367" s="8"/>
      <c r="AW367" s="2"/>
      <c r="AX367" s="21">
        <f t="shared" ca="1" si="141"/>
        <v>232665.17390858228</v>
      </c>
      <c r="AY367" s="2"/>
      <c r="AZ367" s="7">
        <f ca="1">IF(Table1[[#This Row],[value of the debts]]&gt;$BA$6,1,0)</f>
        <v>1</v>
      </c>
      <c r="BA367" s="2"/>
      <c r="BB367" s="2"/>
      <c r="BC367" s="8"/>
      <c r="BD367" s="24">
        <f ca="1">Table1[[#This Row],[mortage left]]/Table1[[#This Row],[value of house]]</f>
        <v>0.22401453494849632</v>
      </c>
      <c r="BE367" s="2">
        <f t="shared" ca="1" si="142"/>
        <v>1</v>
      </c>
      <c r="BF367" s="2"/>
      <c r="BG367" s="2"/>
      <c r="BH367" s="7">
        <f ca="1">IF(Table1[[#This Row],[area]]="america",Table1[[#This Row],[income]],0)</f>
        <v>0</v>
      </c>
      <c r="BI367" s="2">
        <f ca="1">IF(Table1[[#This Row],[area]]="anathapur",Table1[[#This Row],[income]],0)</f>
        <v>0</v>
      </c>
      <c r="BJ367" s="2">
        <f ca="1">IF(Table1[[#This Row],[area]]="banglore",Table1[[#This Row],[income]],0)</f>
        <v>0</v>
      </c>
      <c r="BK367" s="2">
        <f ca="1">IF(Table1[[#This Row],[area]]="chennai",Table1[[#This Row],[income]],0)</f>
        <v>0</v>
      </c>
      <c r="BL367" s="2">
        <f ca="1">IF(Table1[[#This Row],[area]]="china",Table1[[#This Row],[income]],0)</f>
        <v>0</v>
      </c>
      <c r="BM367" s="2">
        <f ca="1">IF(Table1[[#This Row],[area]]="eluru",Table1[[#This Row],[income]],0)</f>
        <v>0</v>
      </c>
      <c r="BN367" s="2">
        <f ca="1">IF(Table1[[#This Row],[area]]="hanuman junction",Table1[[#This Row],[income]],0)</f>
        <v>0</v>
      </c>
      <c r="BO367" s="2">
        <f ca="1">IF(Table1[[#This Row],[area]]="hyderabad",Table1[[#This Row],[income]],0)</f>
        <v>254566</v>
      </c>
      <c r="BP367" s="2">
        <f ca="1">IF(Table1[[#This Row],[area]]="japan",Table1[[#This Row],[income]],0)</f>
        <v>0</v>
      </c>
      <c r="BQ367" s="2">
        <f ca="1">IF(Table1[[#This Row],[area]]="srikakulam",Table1[[#This Row],[income]],0)</f>
        <v>0</v>
      </c>
      <c r="BR367" s="2">
        <f ca="1">IF(Table1[[#This Row],[area]]="tirupathi",Table1[[#This Row],[income]],0)</f>
        <v>0</v>
      </c>
      <c r="BS367" s="2">
        <f ca="1">IF(Table1[[#This Row],[area]]="vijayawada",Table1[[#This Row],[income]],0)</f>
        <v>0</v>
      </c>
      <c r="BT367" s="8">
        <f ca="1">IF(Table1[[#This Row],[area]]="vizag",Table1[[#This Row],[income]],0)</f>
        <v>0</v>
      </c>
      <c r="BU367" s="2"/>
      <c r="BV367" s="7">
        <f ca="1">IF(Table1[[#This Row],[felid of work]]="teaching",Table1[[#This Row],[income]],0)</f>
        <v>254566</v>
      </c>
      <c r="BW367" s="2">
        <f ca="1">IF(Table1[[#This Row],[felid of work]]="construction",Table1[[#This Row],[income]],0)</f>
        <v>0</v>
      </c>
      <c r="BX367" s="2">
        <f ca="1">IF(Table1[[#This Row],[felid of work]]="general work",Table1[[#This Row],[income]],0)</f>
        <v>0</v>
      </c>
      <c r="BY367" s="2">
        <f ca="1">IF(Table1[[#This Row],[felid of work]]="health",Table1[[#This Row],[income]],0)</f>
        <v>0</v>
      </c>
      <c r="BZ367" s="2">
        <f ca="1">IF(Table1[[#This Row],[felid of work]]="agriculture",Table1[[#This Row],[income]],0)</f>
        <v>0</v>
      </c>
      <c r="CA367" s="8">
        <f ca="1">IF(Table1[[#This Row],[felid of work]]="it",Table1[[#This Row],[income]],0)</f>
        <v>0</v>
      </c>
      <c r="CB367" s="2"/>
      <c r="CC367" s="7">
        <f t="shared" ca="1" si="143"/>
        <v>1</v>
      </c>
      <c r="CD367" s="8"/>
      <c r="CE367" s="2"/>
      <c r="CF367" s="2">
        <f ca="1">IF(Table1[[#This Row],[net worth]]&gt;CG366,Table1[[#This Row],[age]],0)</f>
        <v>43</v>
      </c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</row>
    <row r="368" spans="4:98">
      <c r="D368">
        <f t="shared" ca="1" si="127"/>
        <v>1</v>
      </c>
      <c r="E368" t="str">
        <f t="shared" ca="1" si="128"/>
        <v>men</v>
      </c>
      <c r="F368">
        <f t="shared" ca="1" si="129"/>
        <v>42</v>
      </c>
      <c r="G368">
        <f t="shared" ca="1" si="130"/>
        <v>2</v>
      </c>
      <c r="H368" t="str">
        <f t="shared" ca="1" si="131"/>
        <v>construction</v>
      </c>
      <c r="I368">
        <f t="shared" ca="1" si="132"/>
        <v>6</v>
      </c>
      <c r="J368" t="str">
        <f t="shared" ca="1" si="133"/>
        <v>other</v>
      </c>
      <c r="K368">
        <f t="shared" ca="1" si="134"/>
        <v>4</v>
      </c>
      <c r="L368">
        <f t="shared" ca="1" si="135"/>
        <v>2</v>
      </c>
      <c r="M368">
        <f t="shared" ca="1" si="136"/>
        <v>780249</v>
      </c>
      <c r="N368">
        <f t="shared" ca="1" si="137"/>
        <v>9</v>
      </c>
      <c r="O368" t="str">
        <f t="shared" ca="1" si="138"/>
        <v>chennai</v>
      </c>
      <c r="P368">
        <f t="shared" ca="1" si="144"/>
        <v>3901245</v>
      </c>
      <c r="Q368">
        <f t="shared" ca="1" si="139"/>
        <v>1564522.855181901</v>
      </c>
      <c r="R368">
        <f t="shared" ca="1" si="145"/>
        <v>1133204.9023639834</v>
      </c>
      <c r="S368">
        <f t="shared" ca="1" si="140"/>
        <v>200008</v>
      </c>
      <c r="T368">
        <f t="shared" ca="1" si="146"/>
        <v>111504.5862485226</v>
      </c>
      <c r="U368">
        <f t="shared" ca="1" si="147"/>
        <v>428409.12977318937</v>
      </c>
      <c r="V368">
        <f t="shared" ca="1" si="148"/>
        <v>5462859.0321371732</v>
      </c>
      <c r="W368">
        <f t="shared" ca="1" si="149"/>
        <v>2897735.7575458847</v>
      </c>
      <c r="X368">
        <f t="shared" ca="1" si="150"/>
        <v>2565123.2745912885</v>
      </c>
      <c r="Y368" s="2"/>
      <c r="Z368" s="7">
        <f ca="1">IF(Table1[[#This Row],[gender]]="men",1,0)</f>
        <v>1</v>
      </c>
      <c r="AA368" s="2">
        <f ca="1">IF(Table1[[#This Row],[gender]]="women",1,0)</f>
        <v>0</v>
      </c>
      <c r="AB368" s="2"/>
      <c r="AC368" s="2"/>
      <c r="AD368" s="8"/>
      <c r="AF368" s="7">
        <f ca="1">IF(Table1[[#This Row],[felid of work]]= "teaching",1,0)</f>
        <v>0</v>
      </c>
      <c r="AG368" s="2">
        <f ca="1">IF(Table1[[#This Row],[felid of work]]="agriculture",1,0)</f>
        <v>0</v>
      </c>
      <c r="AH368" s="12">
        <f ca="1">IF(Table1[[#This Row],[felid of work]]="general work",1,0)</f>
        <v>0</v>
      </c>
      <c r="AI368" s="12">
        <f ca="1">IF(Table1[[#This Row],[felid of work]]="construction",1,0)</f>
        <v>1</v>
      </c>
      <c r="AJ368" s="2">
        <f ca="1">IF(Table1[[#This Row],[felid of work]]="health",1,0)</f>
        <v>0</v>
      </c>
      <c r="AK368" s="2"/>
      <c r="AL368" s="2"/>
      <c r="AM368" s="2"/>
      <c r="AN368" s="2"/>
      <c r="AO368" s="2">
        <f ca="1">IF(Table1[[#This Row],[felid of work]]="it",1,0)</f>
        <v>0</v>
      </c>
      <c r="AP368" s="2"/>
      <c r="AQ368" s="2"/>
      <c r="AR368" s="2"/>
      <c r="AS368" s="2"/>
      <c r="AT368" s="2"/>
      <c r="AU368" s="2"/>
      <c r="AV368" s="8"/>
      <c r="AW368" s="2"/>
      <c r="AX368" s="21">
        <f t="shared" ca="1" si="141"/>
        <v>566602.45118199172</v>
      </c>
      <c r="AY368" s="2"/>
      <c r="AZ368" s="7">
        <f ca="1">IF(Table1[[#This Row],[value of the debts]]&gt;$BA$6,1,0)</f>
        <v>1</v>
      </c>
      <c r="BA368" s="2"/>
      <c r="BB368" s="2"/>
      <c r="BC368" s="8"/>
      <c r="BD368" s="24">
        <f ca="1">Table1[[#This Row],[mortage left]]/Table1[[#This Row],[value of house]]</f>
        <v>0.40103168480367191</v>
      </c>
      <c r="BE368" s="2">
        <f t="shared" ca="1" si="142"/>
        <v>0</v>
      </c>
      <c r="BF368" s="2"/>
      <c r="BG368" s="2"/>
      <c r="BH368" s="7">
        <f ca="1">IF(Table1[[#This Row],[area]]="america",Table1[[#This Row],[income]],0)</f>
        <v>0</v>
      </c>
      <c r="BI368" s="2">
        <f ca="1">IF(Table1[[#This Row],[area]]="anathapur",Table1[[#This Row],[income]],0)</f>
        <v>0</v>
      </c>
      <c r="BJ368" s="2">
        <f ca="1">IF(Table1[[#This Row],[area]]="banglore",Table1[[#This Row],[income]],0)</f>
        <v>0</v>
      </c>
      <c r="BK368" s="2">
        <f ca="1">IF(Table1[[#This Row],[area]]="chennai",Table1[[#This Row],[income]],0)</f>
        <v>780249</v>
      </c>
      <c r="BL368" s="2">
        <f ca="1">IF(Table1[[#This Row],[area]]="china",Table1[[#This Row],[income]],0)</f>
        <v>0</v>
      </c>
      <c r="BM368" s="2">
        <f ca="1">IF(Table1[[#This Row],[area]]="eluru",Table1[[#This Row],[income]],0)</f>
        <v>0</v>
      </c>
      <c r="BN368" s="2">
        <f ca="1">IF(Table1[[#This Row],[area]]="hanuman junction",Table1[[#This Row],[income]],0)</f>
        <v>0</v>
      </c>
      <c r="BO368" s="2">
        <f ca="1">IF(Table1[[#This Row],[area]]="hyderabad",Table1[[#This Row],[income]],0)</f>
        <v>0</v>
      </c>
      <c r="BP368" s="2">
        <f ca="1">IF(Table1[[#This Row],[area]]="japan",Table1[[#This Row],[income]],0)</f>
        <v>0</v>
      </c>
      <c r="BQ368" s="2">
        <f ca="1">IF(Table1[[#This Row],[area]]="srikakulam",Table1[[#This Row],[income]],0)</f>
        <v>0</v>
      </c>
      <c r="BR368" s="2">
        <f ca="1">IF(Table1[[#This Row],[area]]="tirupathi",Table1[[#This Row],[income]],0)</f>
        <v>0</v>
      </c>
      <c r="BS368" s="2">
        <f ca="1">IF(Table1[[#This Row],[area]]="vijayawada",Table1[[#This Row],[income]],0)</f>
        <v>0</v>
      </c>
      <c r="BT368" s="8">
        <f ca="1">IF(Table1[[#This Row],[area]]="vizag",Table1[[#This Row],[income]],0)</f>
        <v>0</v>
      </c>
      <c r="BU368" s="2"/>
      <c r="BV368" s="7">
        <f ca="1">IF(Table1[[#This Row],[felid of work]]="teaching",Table1[[#This Row],[income]],0)</f>
        <v>0</v>
      </c>
      <c r="BW368" s="2">
        <f ca="1">IF(Table1[[#This Row],[felid of work]]="construction",Table1[[#This Row],[income]],0)</f>
        <v>780249</v>
      </c>
      <c r="BX368" s="2">
        <f ca="1">IF(Table1[[#This Row],[felid of work]]="general work",Table1[[#This Row],[income]],0)</f>
        <v>0</v>
      </c>
      <c r="BY368" s="2">
        <f ca="1">IF(Table1[[#This Row],[felid of work]]="health",Table1[[#This Row],[income]],0)</f>
        <v>0</v>
      </c>
      <c r="BZ368" s="2">
        <f ca="1">IF(Table1[[#This Row],[felid of work]]="agriculture",Table1[[#This Row],[income]],0)</f>
        <v>0</v>
      </c>
      <c r="CA368" s="8">
        <f ca="1">IF(Table1[[#This Row],[felid of work]]="it",Table1[[#This Row],[income]],0)</f>
        <v>0</v>
      </c>
      <c r="CB368" s="2"/>
      <c r="CC368" s="7">
        <f t="shared" ca="1" si="143"/>
        <v>1</v>
      </c>
      <c r="CD368" s="8"/>
      <c r="CE368" s="2"/>
      <c r="CF368" s="2">
        <f ca="1">IF(Table1[[#This Row],[net worth]]&gt;CG367,Table1[[#This Row],[age]],0)</f>
        <v>42</v>
      </c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</row>
    <row r="369" spans="4:98">
      <c r="D369">
        <f t="shared" ca="1" si="127"/>
        <v>2</v>
      </c>
      <c r="E369" t="str">
        <f t="shared" ca="1" si="128"/>
        <v>women</v>
      </c>
      <c r="F369">
        <f t="shared" ca="1" si="129"/>
        <v>29</v>
      </c>
      <c r="G369">
        <f t="shared" ca="1" si="130"/>
        <v>3</v>
      </c>
      <c r="H369" t="str">
        <f t="shared" ca="1" si="131"/>
        <v>teaching</v>
      </c>
      <c r="I369">
        <f t="shared" ca="1" si="132"/>
        <v>1</v>
      </c>
      <c r="J369" t="str">
        <f t="shared" ca="1" si="133"/>
        <v>highschool</v>
      </c>
      <c r="K369">
        <f t="shared" ca="1" si="134"/>
        <v>3</v>
      </c>
      <c r="L369">
        <f t="shared" ca="1" si="135"/>
        <v>1</v>
      </c>
      <c r="M369">
        <f t="shared" ca="1" si="136"/>
        <v>293181</v>
      </c>
      <c r="N369">
        <f t="shared" ca="1" si="137"/>
        <v>13</v>
      </c>
      <c r="O369" t="str">
        <f t="shared" ca="1" si="138"/>
        <v>china</v>
      </c>
      <c r="P369">
        <f t="shared" ca="1" si="144"/>
        <v>1465905</v>
      </c>
      <c r="Q369">
        <f t="shared" ca="1" si="139"/>
        <v>670128.71944982454</v>
      </c>
      <c r="R369">
        <f t="shared" ca="1" si="145"/>
        <v>212445.55299761042</v>
      </c>
      <c r="S369">
        <f t="shared" ca="1" si="140"/>
        <v>27835</v>
      </c>
      <c r="T369">
        <f t="shared" ca="1" si="146"/>
        <v>441199.83970579255</v>
      </c>
      <c r="U369">
        <f t="shared" ca="1" si="147"/>
        <v>130869.19030062787</v>
      </c>
      <c r="V369">
        <f t="shared" ca="1" si="148"/>
        <v>1809219.7432982384</v>
      </c>
      <c r="W369">
        <f t="shared" ca="1" si="149"/>
        <v>910409.27244743495</v>
      </c>
      <c r="X369">
        <f t="shared" ca="1" si="150"/>
        <v>898810.47085080342</v>
      </c>
      <c r="Y369" s="2"/>
      <c r="Z369" s="7">
        <f ca="1">IF(Table1[[#This Row],[gender]]="men",1,0)</f>
        <v>0</v>
      </c>
      <c r="AA369" s="2">
        <f ca="1">IF(Table1[[#This Row],[gender]]="women",1,0)</f>
        <v>1</v>
      </c>
      <c r="AB369" s="2"/>
      <c r="AC369" s="2"/>
      <c r="AD369" s="8"/>
      <c r="AF369" s="7">
        <f ca="1">IF(Table1[[#This Row],[felid of work]]= "teaching",1,0)</f>
        <v>1</v>
      </c>
      <c r="AG369" s="2">
        <f ca="1">IF(Table1[[#This Row],[felid of work]]="agriculture",1,0)</f>
        <v>0</v>
      </c>
      <c r="AH369" s="12">
        <f ca="1">IF(Table1[[#This Row],[felid of work]]="general work",1,0)</f>
        <v>0</v>
      </c>
      <c r="AI369" s="12">
        <f ca="1">IF(Table1[[#This Row],[felid of work]]="construction",1,0)</f>
        <v>0</v>
      </c>
      <c r="AJ369" s="2">
        <f ca="1">IF(Table1[[#This Row],[felid of work]]="health",1,0)</f>
        <v>0</v>
      </c>
      <c r="AK369" s="2"/>
      <c r="AL369" s="2"/>
      <c r="AM369" s="2"/>
      <c r="AN369" s="2"/>
      <c r="AO369" s="2">
        <f ca="1">IF(Table1[[#This Row],[felid of work]]="it",1,0)</f>
        <v>0</v>
      </c>
      <c r="AP369" s="2"/>
      <c r="AQ369" s="2"/>
      <c r="AR369" s="2"/>
      <c r="AS369" s="2"/>
      <c r="AT369" s="2"/>
      <c r="AU369" s="2"/>
      <c r="AV369" s="8"/>
      <c r="AW369" s="2"/>
      <c r="AX369" s="21">
        <f t="shared" ca="1" si="141"/>
        <v>212445.55299761042</v>
      </c>
      <c r="AY369" s="2"/>
      <c r="AZ369" s="7">
        <f ca="1">IF(Table1[[#This Row],[value of the debts]]&gt;$BA$6,1,0)</f>
        <v>1</v>
      </c>
      <c r="BA369" s="2"/>
      <c r="BB369" s="2"/>
      <c r="BC369" s="8"/>
      <c r="BD369" s="24">
        <f ca="1">Table1[[#This Row],[mortage left]]/Table1[[#This Row],[value of house]]</f>
        <v>0.45714334793170397</v>
      </c>
      <c r="BE369" s="2">
        <f t="shared" ca="1" si="142"/>
        <v>0</v>
      </c>
      <c r="BF369" s="2"/>
      <c r="BG369" s="2"/>
      <c r="BH369" s="7">
        <f ca="1">IF(Table1[[#This Row],[area]]="america",Table1[[#This Row],[income]],0)</f>
        <v>0</v>
      </c>
      <c r="BI369" s="2">
        <f ca="1">IF(Table1[[#This Row],[area]]="anathapur",Table1[[#This Row],[income]],0)</f>
        <v>0</v>
      </c>
      <c r="BJ369" s="2">
        <f ca="1">IF(Table1[[#This Row],[area]]="banglore",Table1[[#This Row],[income]],0)</f>
        <v>0</v>
      </c>
      <c r="BK369" s="2">
        <f ca="1">IF(Table1[[#This Row],[area]]="chennai",Table1[[#This Row],[income]],0)</f>
        <v>0</v>
      </c>
      <c r="BL369" s="2">
        <f ca="1">IF(Table1[[#This Row],[area]]="china",Table1[[#This Row],[income]],0)</f>
        <v>293181</v>
      </c>
      <c r="BM369" s="2">
        <f ca="1">IF(Table1[[#This Row],[area]]="eluru",Table1[[#This Row],[income]],0)</f>
        <v>0</v>
      </c>
      <c r="BN369" s="2">
        <f ca="1">IF(Table1[[#This Row],[area]]="hanuman junction",Table1[[#This Row],[income]],0)</f>
        <v>0</v>
      </c>
      <c r="BO369" s="2">
        <f ca="1">IF(Table1[[#This Row],[area]]="hyderabad",Table1[[#This Row],[income]],0)</f>
        <v>0</v>
      </c>
      <c r="BP369" s="2">
        <f ca="1">IF(Table1[[#This Row],[area]]="japan",Table1[[#This Row],[income]],0)</f>
        <v>0</v>
      </c>
      <c r="BQ369" s="2">
        <f ca="1">IF(Table1[[#This Row],[area]]="srikakulam",Table1[[#This Row],[income]],0)</f>
        <v>0</v>
      </c>
      <c r="BR369" s="2">
        <f ca="1">IF(Table1[[#This Row],[area]]="tirupathi",Table1[[#This Row],[income]],0)</f>
        <v>0</v>
      </c>
      <c r="BS369" s="2">
        <f ca="1">IF(Table1[[#This Row],[area]]="vijayawada",Table1[[#This Row],[income]],0)</f>
        <v>0</v>
      </c>
      <c r="BT369" s="8">
        <f ca="1">IF(Table1[[#This Row],[area]]="vizag",Table1[[#This Row],[income]],0)</f>
        <v>0</v>
      </c>
      <c r="BU369" s="2"/>
      <c r="BV369" s="7">
        <f ca="1">IF(Table1[[#This Row],[felid of work]]="teaching",Table1[[#This Row],[income]],0)</f>
        <v>293181</v>
      </c>
      <c r="BW369" s="2">
        <f ca="1">IF(Table1[[#This Row],[felid of work]]="construction",Table1[[#This Row],[income]],0)</f>
        <v>0</v>
      </c>
      <c r="BX369" s="2">
        <f ca="1">IF(Table1[[#This Row],[felid of work]]="general work",Table1[[#This Row],[income]],0)</f>
        <v>0</v>
      </c>
      <c r="BY369" s="2">
        <f ca="1">IF(Table1[[#This Row],[felid of work]]="health",Table1[[#This Row],[income]],0)</f>
        <v>0</v>
      </c>
      <c r="BZ369" s="2">
        <f ca="1">IF(Table1[[#This Row],[felid of work]]="agriculture",Table1[[#This Row],[income]],0)</f>
        <v>0</v>
      </c>
      <c r="CA369" s="8">
        <f ca="1">IF(Table1[[#This Row],[felid of work]]="it",Table1[[#This Row],[income]],0)</f>
        <v>0</v>
      </c>
      <c r="CB369" s="2"/>
      <c r="CC369" s="7">
        <f t="shared" ca="1" si="143"/>
        <v>1</v>
      </c>
      <c r="CD369" s="8"/>
      <c r="CE369" s="2"/>
      <c r="CF369" s="2">
        <f ca="1">IF(Table1[[#This Row],[net worth]]&gt;CG368,Table1[[#This Row],[age]],0)</f>
        <v>29</v>
      </c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</row>
    <row r="370" spans="4:98">
      <c r="D370">
        <f t="shared" ca="1" si="127"/>
        <v>2</v>
      </c>
      <c r="E370" t="str">
        <f t="shared" ca="1" si="128"/>
        <v>women</v>
      </c>
      <c r="F370">
        <f t="shared" ca="1" si="129"/>
        <v>27</v>
      </c>
      <c r="G370">
        <f t="shared" ca="1" si="130"/>
        <v>5</v>
      </c>
      <c r="H370" t="str">
        <f t="shared" ca="1" si="131"/>
        <v>general work</v>
      </c>
      <c r="I370">
        <f t="shared" ca="1" si="132"/>
        <v>3</v>
      </c>
      <c r="J370" t="str">
        <f t="shared" ca="1" si="133"/>
        <v>university</v>
      </c>
      <c r="K370">
        <f t="shared" ca="1" si="134"/>
        <v>2</v>
      </c>
      <c r="L370">
        <f t="shared" ca="1" si="135"/>
        <v>2</v>
      </c>
      <c r="M370">
        <f t="shared" ca="1" si="136"/>
        <v>705608</v>
      </c>
      <c r="N370">
        <f t="shared" ca="1" si="137"/>
        <v>6</v>
      </c>
      <c r="O370" t="str">
        <f t="shared" ca="1" si="138"/>
        <v>tirupathi</v>
      </c>
      <c r="P370">
        <f t="shared" ca="1" si="144"/>
        <v>3528040</v>
      </c>
      <c r="Q370">
        <f t="shared" ca="1" si="139"/>
        <v>2669666.361608793</v>
      </c>
      <c r="R370">
        <f t="shared" ca="1" si="145"/>
        <v>236373.98494232658</v>
      </c>
      <c r="S370">
        <f t="shared" ca="1" si="140"/>
        <v>74104</v>
      </c>
      <c r="T370">
        <f t="shared" ca="1" si="146"/>
        <v>399857.33240291494</v>
      </c>
      <c r="U370">
        <f t="shared" ca="1" si="147"/>
        <v>134358.39994574682</v>
      </c>
      <c r="V370">
        <f t="shared" ca="1" si="148"/>
        <v>3898772.3848880734</v>
      </c>
      <c r="W370">
        <f t="shared" ca="1" si="149"/>
        <v>2980144.3465511198</v>
      </c>
      <c r="X370">
        <f t="shared" ca="1" si="150"/>
        <v>918628.03833695361</v>
      </c>
      <c r="Y370" s="2"/>
      <c r="Z370" s="7">
        <f ca="1">IF(Table1[[#This Row],[gender]]="men",1,0)</f>
        <v>0</v>
      </c>
      <c r="AA370" s="2">
        <f ca="1">IF(Table1[[#This Row],[gender]]="women",1,0)</f>
        <v>1</v>
      </c>
      <c r="AB370" s="2"/>
      <c r="AC370" s="2"/>
      <c r="AD370" s="8"/>
      <c r="AF370" s="7">
        <f ca="1">IF(Table1[[#This Row],[felid of work]]= "teaching",1,0)</f>
        <v>0</v>
      </c>
      <c r="AG370" s="2">
        <f ca="1">IF(Table1[[#This Row],[felid of work]]="agriculture",1,0)</f>
        <v>0</v>
      </c>
      <c r="AH370" s="12">
        <f ca="1">IF(Table1[[#This Row],[felid of work]]="general work",1,0)</f>
        <v>1</v>
      </c>
      <c r="AI370" s="12">
        <f ca="1">IF(Table1[[#This Row],[felid of work]]="construction",1,0)</f>
        <v>0</v>
      </c>
      <c r="AJ370" s="2">
        <f ca="1">IF(Table1[[#This Row],[felid of work]]="health",1,0)</f>
        <v>0</v>
      </c>
      <c r="AK370" s="2"/>
      <c r="AL370" s="2"/>
      <c r="AM370" s="2"/>
      <c r="AN370" s="2"/>
      <c r="AO370" s="2">
        <f ca="1">IF(Table1[[#This Row],[felid of work]]="it",1,0)</f>
        <v>0</v>
      </c>
      <c r="AP370" s="2"/>
      <c r="AQ370" s="2"/>
      <c r="AR370" s="2"/>
      <c r="AS370" s="2"/>
      <c r="AT370" s="2"/>
      <c r="AU370" s="2"/>
      <c r="AV370" s="8"/>
      <c r="AW370" s="2"/>
      <c r="AX370" s="21">
        <f t="shared" ca="1" si="141"/>
        <v>118186.99247116329</v>
      </c>
      <c r="AY370" s="2"/>
      <c r="AZ370" s="7">
        <f ca="1">IF(Table1[[#This Row],[value of the debts]]&gt;$BA$6,1,0)</f>
        <v>1</v>
      </c>
      <c r="BA370" s="2"/>
      <c r="BB370" s="2"/>
      <c r="BC370" s="8"/>
      <c r="BD370" s="24">
        <f ca="1">Table1[[#This Row],[mortage left]]/Table1[[#This Row],[value of house]]</f>
        <v>0.75669957302320634</v>
      </c>
      <c r="BE370" s="2">
        <f t="shared" ca="1" si="142"/>
        <v>0</v>
      </c>
      <c r="BF370" s="2"/>
      <c r="BG370" s="2"/>
      <c r="BH370" s="7">
        <f ca="1">IF(Table1[[#This Row],[area]]="america",Table1[[#This Row],[income]],0)</f>
        <v>0</v>
      </c>
      <c r="BI370" s="2">
        <f ca="1">IF(Table1[[#This Row],[area]]="anathapur",Table1[[#This Row],[income]],0)</f>
        <v>0</v>
      </c>
      <c r="BJ370" s="2">
        <f ca="1">IF(Table1[[#This Row],[area]]="banglore",Table1[[#This Row],[income]],0)</f>
        <v>0</v>
      </c>
      <c r="BK370" s="2">
        <f ca="1">IF(Table1[[#This Row],[area]]="chennai",Table1[[#This Row],[income]],0)</f>
        <v>0</v>
      </c>
      <c r="BL370" s="2">
        <f ca="1">IF(Table1[[#This Row],[area]]="china",Table1[[#This Row],[income]],0)</f>
        <v>0</v>
      </c>
      <c r="BM370" s="2">
        <f ca="1">IF(Table1[[#This Row],[area]]="eluru",Table1[[#This Row],[income]],0)</f>
        <v>0</v>
      </c>
      <c r="BN370" s="2">
        <f ca="1">IF(Table1[[#This Row],[area]]="hanuman junction",Table1[[#This Row],[income]],0)</f>
        <v>0</v>
      </c>
      <c r="BO370" s="2">
        <f ca="1">IF(Table1[[#This Row],[area]]="hyderabad",Table1[[#This Row],[income]],0)</f>
        <v>0</v>
      </c>
      <c r="BP370" s="2">
        <f ca="1">IF(Table1[[#This Row],[area]]="japan",Table1[[#This Row],[income]],0)</f>
        <v>0</v>
      </c>
      <c r="BQ370" s="2">
        <f ca="1">IF(Table1[[#This Row],[area]]="srikakulam",Table1[[#This Row],[income]],0)</f>
        <v>0</v>
      </c>
      <c r="BR370" s="2">
        <f ca="1">IF(Table1[[#This Row],[area]]="tirupathi",Table1[[#This Row],[income]],0)</f>
        <v>705608</v>
      </c>
      <c r="BS370" s="2">
        <f ca="1">IF(Table1[[#This Row],[area]]="vijayawada",Table1[[#This Row],[income]],0)</f>
        <v>0</v>
      </c>
      <c r="BT370" s="8">
        <f ca="1">IF(Table1[[#This Row],[area]]="vizag",Table1[[#This Row],[income]],0)</f>
        <v>0</v>
      </c>
      <c r="BU370" s="2"/>
      <c r="BV370" s="7">
        <f ca="1">IF(Table1[[#This Row],[felid of work]]="teaching",Table1[[#This Row],[income]],0)</f>
        <v>0</v>
      </c>
      <c r="BW370" s="2">
        <f ca="1">IF(Table1[[#This Row],[felid of work]]="construction",Table1[[#This Row],[income]],0)</f>
        <v>0</v>
      </c>
      <c r="BX370" s="2">
        <f ca="1">IF(Table1[[#This Row],[felid of work]]="general work",Table1[[#This Row],[income]],0)</f>
        <v>705608</v>
      </c>
      <c r="BY370" s="2">
        <f ca="1">IF(Table1[[#This Row],[felid of work]]="health",Table1[[#This Row],[income]],0)</f>
        <v>0</v>
      </c>
      <c r="BZ370" s="2">
        <f ca="1">IF(Table1[[#This Row],[felid of work]]="agriculture",Table1[[#This Row],[income]],0)</f>
        <v>0</v>
      </c>
      <c r="CA370" s="8">
        <f ca="1">IF(Table1[[#This Row],[felid of work]]="it",Table1[[#This Row],[income]],0)</f>
        <v>0</v>
      </c>
      <c r="CB370" s="2"/>
      <c r="CC370" s="7">
        <f t="shared" ca="1" si="143"/>
        <v>1</v>
      </c>
      <c r="CD370" s="8"/>
      <c r="CE370" s="2"/>
      <c r="CF370" s="2">
        <f ca="1">IF(Table1[[#This Row],[net worth]]&gt;CG369,Table1[[#This Row],[age]],0)</f>
        <v>27</v>
      </c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</row>
    <row r="371" spans="4:98">
      <c r="D371">
        <f t="shared" ca="1" si="127"/>
        <v>1</v>
      </c>
      <c r="E371" t="str">
        <f t="shared" ca="1" si="128"/>
        <v>men</v>
      </c>
      <c r="F371">
        <f t="shared" ca="1" si="129"/>
        <v>26</v>
      </c>
      <c r="G371">
        <f t="shared" ca="1" si="130"/>
        <v>2</v>
      </c>
      <c r="H371" t="str">
        <f t="shared" ca="1" si="131"/>
        <v>construction</v>
      </c>
      <c r="I371">
        <f t="shared" ca="1" si="132"/>
        <v>4</v>
      </c>
      <c r="J371" t="str">
        <f t="shared" ca="1" si="133"/>
        <v>techincal</v>
      </c>
      <c r="K371">
        <f t="shared" ca="1" si="134"/>
        <v>3</v>
      </c>
      <c r="L371">
        <f t="shared" ca="1" si="135"/>
        <v>1</v>
      </c>
      <c r="M371">
        <f t="shared" ca="1" si="136"/>
        <v>591271</v>
      </c>
      <c r="N371">
        <f t="shared" ca="1" si="137"/>
        <v>13</v>
      </c>
      <c r="O371" t="str">
        <f t="shared" ca="1" si="138"/>
        <v>china</v>
      </c>
      <c r="P371">
        <f t="shared" ca="1" si="144"/>
        <v>2956355</v>
      </c>
      <c r="Q371">
        <f t="shared" ca="1" si="139"/>
        <v>2786285.3852537288</v>
      </c>
      <c r="R371">
        <f t="shared" ca="1" si="145"/>
        <v>305234.53560637904</v>
      </c>
      <c r="S371">
        <f t="shared" ca="1" si="140"/>
        <v>127178</v>
      </c>
      <c r="T371">
        <f t="shared" ca="1" si="146"/>
        <v>575722.32773290086</v>
      </c>
      <c r="U371">
        <f t="shared" ca="1" si="147"/>
        <v>869332.84953291086</v>
      </c>
      <c r="V371">
        <f t="shared" ca="1" si="148"/>
        <v>4130922.3851392902</v>
      </c>
      <c r="W371">
        <f t="shared" ca="1" si="149"/>
        <v>3218697.920860108</v>
      </c>
      <c r="X371">
        <f t="shared" ca="1" si="150"/>
        <v>912224.46427918226</v>
      </c>
      <c r="Y371" s="2"/>
      <c r="Z371" s="7">
        <f ca="1">IF(Table1[[#This Row],[gender]]="men",1,0)</f>
        <v>1</v>
      </c>
      <c r="AA371" s="2">
        <f ca="1">IF(Table1[[#This Row],[gender]]="women",1,0)</f>
        <v>0</v>
      </c>
      <c r="AB371" s="2"/>
      <c r="AC371" s="2"/>
      <c r="AD371" s="8"/>
      <c r="AF371" s="7">
        <f ca="1">IF(Table1[[#This Row],[felid of work]]= "teaching",1,0)</f>
        <v>0</v>
      </c>
      <c r="AG371" s="2">
        <f ca="1">IF(Table1[[#This Row],[felid of work]]="agriculture",1,0)</f>
        <v>0</v>
      </c>
      <c r="AH371" s="12">
        <f ca="1">IF(Table1[[#This Row],[felid of work]]="general work",1,0)</f>
        <v>0</v>
      </c>
      <c r="AI371" s="12">
        <f ca="1">IF(Table1[[#This Row],[felid of work]]="construction",1,0)</f>
        <v>1</v>
      </c>
      <c r="AJ371" s="2">
        <f ca="1">IF(Table1[[#This Row],[felid of work]]="health",1,0)</f>
        <v>0</v>
      </c>
      <c r="AK371" s="2"/>
      <c r="AL371" s="2"/>
      <c r="AM371" s="2"/>
      <c r="AN371" s="2"/>
      <c r="AO371" s="2">
        <f ca="1">IF(Table1[[#This Row],[felid of work]]="it",1,0)</f>
        <v>0</v>
      </c>
      <c r="AP371" s="2"/>
      <c r="AQ371" s="2"/>
      <c r="AR371" s="2"/>
      <c r="AS371" s="2"/>
      <c r="AT371" s="2"/>
      <c r="AU371" s="2"/>
      <c r="AV371" s="8"/>
      <c r="AW371" s="2"/>
      <c r="AX371" s="21">
        <f t="shared" ca="1" si="141"/>
        <v>305234.53560637904</v>
      </c>
      <c r="AY371" s="2"/>
      <c r="AZ371" s="7">
        <f ca="1">IF(Table1[[#This Row],[value of the debts]]&gt;$BA$6,1,0)</f>
        <v>1</v>
      </c>
      <c r="BA371" s="2"/>
      <c r="BB371" s="2"/>
      <c r="BC371" s="8"/>
      <c r="BD371" s="24">
        <f ca="1">Table1[[#This Row],[mortage left]]/Table1[[#This Row],[value of house]]</f>
        <v>0.9424732094940319</v>
      </c>
      <c r="BE371" s="2">
        <f t="shared" ca="1" si="142"/>
        <v>0</v>
      </c>
      <c r="BF371" s="2"/>
      <c r="BG371" s="2"/>
      <c r="BH371" s="7">
        <f ca="1">IF(Table1[[#This Row],[area]]="america",Table1[[#This Row],[income]],0)</f>
        <v>0</v>
      </c>
      <c r="BI371" s="2">
        <f ca="1">IF(Table1[[#This Row],[area]]="anathapur",Table1[[#This Row],[income]],0)</f>
        <v>0</v>
      </c>
      <c r="BJ371" s="2">
        <f ca="1">IF(Table1[[#This Row],[area]]="banglore",Table1[[#This Row],[income]],0)</f>
        <v>0</v>
      </c>
      <c r="BK371" s="2">
        <f ca="1">IF(Table1[[#This Row],[area]]="chennai",Table1[[#This Row],[income]],0)</f>
        <v>0</v>
      </c>
      <c r="BL371" s="2">
        <f ca="1">IF(Table1[[#This Row],[area]]="china",Table1[[#This Row],[income]],0)</f>
        <v>591271</v>
      </c>
      <c r="BM371" s="2">
        <f ca="1">IF(Table1[[#This Row],[area]]="eluru",Table1[[#This Row],[income]],0)</f>
        <v>0</v>
      </c>
      <c r="BN371" s="2">
        <f ca="1">IF(Table1[[#This Row],[area]]="hanuman junction",Table1[[#This Row],[income]],0)</f>
        <v>0</v>
      </c>
      <c r="BO371" s="2">
        <f ca="1">IF(Table1[[#This Row],[area]]="hyderabad",Table1[[#This Row],[income]],0)</f>
        <v>0</v>
      </c>
      <c r="BP371" s="2">
        <f ca="1">IF(Table1[[#This Row],[area]]="japan",Table1[[#This Row],[income]],0)</f>
        <v>0</v>
      </c>
      <c r="BQ371" s="2">
        <f ca="1">IF(Table1[[#This Row],[area]]="srikakulam",Table1[[#This Row],[income]],0)</f>
        <v>0</v>
      </c>
      <c r="BR371" s="2">
        <f ca="1">IF(Table1[[#This Row],[area]]="tirupathi",Table1[[#This Row],[income]],0)</f>
        <v>0</v>
      </c>
      <c r="BS371" s="2">
        <f ca="1">IF(Table1[[#This Row],[area]]="vijayawada",Table1[[#This Row],[income]],0)</f>
        <v>0</v>
      </c>
      <c r="BT371" s="8">
        <f ca="1">IF(Table1[[#This Row],[area]]="vizag",Table1[[#This Row],[income]],0)</f>
        <v>0</v>
      </c>
      <c r="BU371" s="2"/>
      <c r="BV371" s="7">
        <f ca="1">IF(Table1[[#This Row],[felid of work]]="teaching",Table1[[#This Row],[income]],0)</f>
        <v>0</v>
      </c>
      <c r="BW371" s="2">
        <f ca="1">IF(Table1[[#This Row],[felid of work]]="construction",Table1[[#This Row],[income]],0)</f>
        <v>591271</v>
      </c>
      <c r="BX371" s="2">
        <f ca="1">IF(Table1[[#This Row],[felid of work]]="general work",Table1[[#This Row],[income]],0)</f>
        <v>0</v>
      </c>
      <c r="BY371" s="2">
        <f ca="1">IF(Table1[[#This Row],[felid of work]]="health",Table1[[#This Row],[income]],0)</f>
        <v>0</v>
      </c>
      <c r="BZ371" s="2">
        <f ca="1">IF(Table1[[#This Row],[felid of work]]="agriculture",Table1[[#This Row],[income]],0)</f>
        <v>0</v>
      </c>
      <c r="CA371" s="8">
        <f ca="1">IF(Table1[[#This Row],[felid of work]]="it",Table1[[#This Row],[income]],0)</f>
        <v>0</v>
      </c>
      <c r="CB371" s="2"/>
      <c r="CC371" s="7">
        <f t="shared" ca="1" si="143"/>
        <v>1</v>
      </c>
      <c r="CD371" s="8"/>
      <c r="CE371" s="2"/>
      <c r="CF371" s="2">
        <f ca="1">IF(Table1[[#This Row],[net worth]]&gt;CG370,Table1[[#This Row],[age]],0)</f>
        <v>26</v>
      </c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</row>
    <row r="372" spans="4:98">
      <c r="D372">
        <f t="shared" ca="1" si="127"/>
        <v>2</v>
      </c>
      <c r="E372" t="str">
        <f t="shared" ca="1" si="128"/>
        <v>women</v>
      </c>
      <c r="F372">
        <f t="shared" ca="1" si="129"/>
        <v>26</v>
      </c>
      <c r="G372">
        <f t="shared" ca="1" si="130"/>
        <v>6</v>
      </c>
      <c r="H372" t="str">
        <f t="shared" ca="1" si="131"/>
        <v>agriculture</v>
      </c>
      <c r="I372">
        <f t="shared" ca="1" si="132"/>
        <v>1</v>
      </c>
      <c r="J372" t="str">
        <f t="shared" ca="1" si="133"/>
        <v>highschool</v>
      </c>
      <c r="K372">
        <f t="shared" ca="1" si="134"/>
        <v>1</v>
      </c>
      <c r="L372">
        <f t="shared" ca="1" si="135"/>
        <v>2</v>
      </c>
      <c r="M372">
        <f t="shared" ca="1" si="136"/>
        <v>266032</v>
      </c>
      <c r="N372">
        <f t="shared" ca="1" si="137"/>
        <v>9</v>
      </c>
      <c r="O372" t="str">
        <f t="shared" ca="1" si="138"/>
        <v>chennai</v>
      </c>
      <c r="P372">
        <f t="shared" ca="1" si="144"/>
        <v>1330160</v>
      </c>
      <c r="Q372">
        <f t="shared" ca="1" si="139"/>
        <v>210132.53268213218</v>
      </c>
      <c r="R372">
        <f t="shared" ca="1" si="145"/>
        <v>502961.05622998526</v>
      </c>
      <c r="S372">
        <f t="shared" ca="1" si="140"/>
        <v>429722</v>
      </c>
      <c r="T372">
        <f t="shared" ca="1" si="146"/>
        <v>311055.11959681119</v>
      </c>
      <c r="U372">
        <f t="shared" ca="1" si="147"/>
        <v>109868.05000776812</v>
      </c>
      <c r="V372">
        <f t="shared" ca="1" si="148"/>
        <v>1942989.1062377535</v>
      </c>
      <c r="W372">
        <f t="shared" ca="1" si="149"/>
        <v>1142815.5889121173</v>
      </c>
      <c r="X372">
        <f t="shared" ca="1" si="150"/>
        <v>800173.51732563623</v>
      </c>
      <c r="Y372" s="2"/>
      <c r="Z372" s="7">
        <f ca="1">IF(Table1[[#This Row],[gender]]="men",1,0)</f>
        <v>0</v>
      </c>
      <c r="AA372" s="2">
        <f ca="1">IF(Table1[[#This Row],[gender]]="women",1,0)</f>
        <v>1</v>
      </c>
      <c r="AB372" s="2"/>
      <c r="AC372" s="2"/>
      <c r="AD372" s="8"/>
      <c r="AF372" s="7">
        <f ca="1">IF(Table1[[#This Row],[felid of work]]= "teaching",1,0)</f>
        <v>0</v>
      </c>
      <c r="AG372" s="2">
        <f ca="1">IF(Table1[[#This Row],[felid of work]]="agriculture",1,0)</f>
        <v>1</v>
      </c>
      <c r="AH372" s="12">
        <f ca="1">IF(Table1[[#This Row],[felid of work]]="general work",1,0)</f>
        <v>0</v>
      </c>
      <c r="AI372" s="12">
        <f ca="1">IF(Table1[[#This Row],[felid of work]]="construction",1,0)</f>
        <v>0</v>
      </c>
      <c r="AJ372" s="2">
        <f ca="1">IF(Table1[[#This Row],[felid of work]]="health",1,0)</f>
        <v>0</v>
      </c>
      <c r="AK372" s="2"/>
      <c r="AL372" s="2"/>
      <c r="AM372" s="2"/>
      <c r="AN372" s="2"/>
      <c r="AO372" s="2">
        <f ca="1">IF(Table1[[#This Row],[felid of work]]="it",1,0)</f>
        <v>0</v>
      </c>
      <c r="AP372" s="2"/>
      <c r="AQ372" s="2"/>
      <c r="AR372" s="2"/>
      <c r="AS372" s="2"/>
      <c r="AT372" s="2"/>
      <c r="AU372" s="2"/>
      <c r="AV372" s="8"/>
      <c r="AW372" s="2"/>
      <c r="AX372" s="21">
        <f t="shared" ca="1" si="141"/>
        <v>251480.52811499263</v>
      </c>
      <c r="AY372" s="2"/>
      <c r="AZ372" s="7">
        <f ca="1">IF(Table1[[#This Row],[value of the debts]]&gt;$BA$6,1,0)</f>
        <v>1</v>
      </c>
      <c r="BA372" s="2"/>
      <c r="BB372" s="2"/>
      <c r="BC372" s="8"/>
      <c r="BD372" s="24">
        <f ca="1">Table1[[#This Row],[mortage left]]/Table1[[#This Row],[value of house]]</f>
        <v>0.15797538091818442</v>
      </c>
      <c r="BE372" s="2">
        <f t="shared" ca="1" si="142"/>
        <v>1</v>
      </c>
      <c r="BF372" s="2"/>
      <c r="BG372" s="2"/>
      <c r="BH372" s="7">
        <f ca="1">IF(Table1[[#This Row],[area]]="america",Table1[[#This Row],[income]],0)</f>
        <v>0</v>
      </c>
      <c r="BI372" s="2">
        <f ca="1">IF(Table1[[#This Row],[area]]="anathapur",Table1[[#This Row],[income]],0)</f>
        <v>0</v>
      </c>
      <c r="BJ372" s="2">
        <f ca="1">IF(Table1[[#This Row],[area]]="banglore",Table1[[#This Row],[income]],0)</f>
        <v>0</v>
      </c>
      <c r="BK372" s="2">
        <f ca="1">IF(Table1[[#This Row],[area]]="chennai",Table1[[#This Row],[income]],0)</f>
        <v>266032</v>
      </c>
      <c r="BL372" s="2">
        <f ca="1">IF(Table1[[#This Row],[area]]="china",Table1[[#This Row],[income]],0)</f>
        <v>0</v>
      </c>
      <c r="BM372" s="2">
        <f ca="1">IF(Table1[[#This Row],[area]]="eluru",Table1[[#This Row],[income]],0)</f>
        <v>0</v>
      </c>
      <c r="BN372" s="2">
        <f ca="1">IF(Table1[[#This Row],[area]]="hanuman junction",Table1[[#This Row],[income]],0)</f>
        <v>0</v>
      </c>
      <c r="BO372" s="2">
        <f ca="1">IF(Table1[[#This Row],[area]]="hyderabad",Table1[[#This Row],[income]],0)</f>
        <v>0</v>
      </c>
      <c r="BP372" s="2">
        <f ca="1">IF(Table1[[#This Row],[area]]="japan",Table1[[#This Row],[income]],0)</f>
        <v>0</v>
      </c>
      <c r="BQ372" s="2">
        <f ca="1">IF(Table1[[#This Row],[area]]="srikakulam",Table1[[#This Row],[income]],0)</f>
        <v>0</v>
      </c>
      <c r="BR372" s="2">
        <f ca="1">IF(Table1[[#This Row],[area]]="tirupathi",Table1[[#This Row],[income]],0)</f>
        <v>0</v>
      </c>
      <c r="BS372" s="2">
        <f ca="1">IF(Table1[[#This Row],[area]]="vijayawada",Table1[[#This Row],[income]],0)</f>
        <v>0</v>
      </c>
      <c r="BT372" s="8">
        <f ca="1">IF(Table1[[#This Row],[area]]="vizag",Table1[[#This Row],[income]],0)</f>
        <v>0</v>
      </c>
      <c r="BU372" s="2"/>
      <c r="BV372" s="7">
        <f ca="1">IF(Table1[[#This Row],[felid of work]]="teaching",Table1[[#This Row],[income]],0)</f>
        <v>0</v>
      </c>
      <c r="BW372" s="2">
        <f ca="1">IF(Table1[[#This Row],[felid of work]]="construction",Table1[[#This Row],[income]],0)</f>
        <v>0</v>
      </c>
      <c r="BX372" s="2">
        <f ca="1">IF(Table1[[#This Row],[felid of work]]="general work",Table1[[#This Row],[income]],0)</f>
        <v>0</v>
      </c>
      <c r="BY372" s="2">
        <f ca="1">IF(Table1[[#This Row],[felid of work]]="health",Table1[[#This Row],[income]],0)</f>
        <v>0</v>
      </c>
      <c r="BZ372" s="2">
        <f ca="1">IF(Table1[[#This Row],[felid of work]]="agriculture",Table1[[#This Row],[income]],0)</f>
        <v>266032</v>
      </c>
      <c r="CA372" s="8">
        <f ca="1">IF(Table1[[#This Row],[felid of work]]="it",Table1[[#This Row],[income]],0)</f>
        <v>0</v>
      </c>
      <c r="CB372" s="2"/>
      <c r="CC372" s="7">
        <f t="shared" ca="1" si="143"/>
        <v>1</v>
      </c>
      <c r="CD372" s="8"/>
      <c r="CE372" s="2"/>
      <c r="CF372" s="2">
        <f ca="1">IF(Table1[[#This Row],[net worth]]&gt;CG371,Table1[[#This Row],[age]],0)</f>
        <v>26</v>
      </c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</row>
    <row r="373" spans="4:98">
      <c r="D373">
        <f t="shared" ca="1" si="127"/>
        <v>2</v>
      </c>
      <c r="E373" t="str">
        <f t="shared" ca="1" si="128"/>
        <v>women</v>
      </c>
      <c r="F373">
        <f t="shared" ca="1" si="129"/>
        <v>43</v>
      </c>
      <c r="G373">
        <f t="shared" ca="1" si="130"/>
        <v>1</v>
      </c>
      <c r="H373" t="str">
        <f t="shared" ca="1" si="131"/>
        <v>health</v>
      </c>
      <c r="I373">
        <f t="shared" ca="1" si="132"/>
        <v>6</v>
      </c>
      <c r="J373" t="str">
        <f t="shared" ca="1" si="133"/>
        <v>other</v>
      </c>
      <c r="K373">
        <f t="shared" ca="1" si="134"/>
        <v>2</v>
      </c>
      <c r="L373">
        <f t="shared" ca="1" si="135"/>
        <v>2</v>
      </c>
      <c r="M373">
        <f t="shared" ca="1" si="136"/>
        <v>403497</v>
      </c>
      <c r="N373">
        <f t="shared" ca="1" si="137"/>
        <v>6</v>
      </c>
      <c r="O373" t="str">
        <f t="shared" ca="1" si="138"/>
        <v>tirupathi</v>
      </c>
      <c r="P373">
        <f t="shared" ca="1" si="144"/>
        <v>2017485</v>
      </c>
      <c r="Q373">
        <f t="shared" ca="1" si="139"/>
        <v>896032.45845945261</v>
      </c>
      <c r="R373">
        <f t="shared" ca="1" si="145"/>
        <v>190731.55262944795</v>
      </c>
      <c r="S373">
        <f t="shared" ca="1" si="140"/>
        <v>64837</v>
      </c>
      <c r="T373">
        <f t="shared" ca="1" si="146"/>
        <v>292258.91145364312</v>
      </c>
      <c r="U373">
        <f t="shared" ca="1" si="147"/>
        <v>185507.38879133339</v>
      </c>
      <c r="V373">
        <f t="shared" ca="1" si="148"/>
        <v>2393723.9414207814</v>
      </c>
      <c r="W373">
        <f t="shared" ca="1" si="149"/>
        <v>1151601.0110889005</v>
      </c>
      <c r="X373">
        <f t="shared" ca="1" si="150"/>
        <v>1242122.9303318809</v>
      </c>
      <c r="Y373" s="2"/>
      <c r="Z373" s="7">
        <f ca="1">IF(Table1[[#This Row],[gender]]="men",1,0)</f>
        <v>0</v>
      </c>
      <c r="AA373" s="2">
        <f ca="1">IF(Table1[[#This Row],[gender]]="women",1,0)</f>
        <v>1</v>
      </c>
      <c r="AB373" s="2"/>
      <c r="AC373" s="2"/>
      <c r="AD373" s="8"/>
      <c r="AF373" s="7">
        <f ca="1">IF(Table1[[#This Row],[felid of work]]= "teaching",1,0)</f>
        <v>0</v>
      </c>
      <c r="AG373" s="2">
        <f ca="1">IF(Table1[[#This Row],[felid of work]]="agriculture",1,0)</f>
        <v>0</v>
      </c>
      <c r="AH373" s="12">
        <f ca="1">IF(Table1[[#This Row],[felid of work]]="general work",1,0)</f>
        <v>0</v>
      </c>
      <c r="AI373" s="12">
        <f ca="1">IF(Table1[[#This Row],[felid of work]]="construction",1,0)</f>
        <v>0</v>
      </c>
      <c r="AJ373" s="2">
        <f ca="1">IF(Table1[[#This Row],[felid of work]]="health",1,0)</f>
        <v>1</v>
      </c>
      <c r="AK373" s="2"/>
      <c r="AL373" s="2"/>
      <c r="AM373" s="2"/>
      <c r="AN373" s="2"/>
      <c r="AO373" s="2">
        <f ca="1">IF(Table1[[#This Row],[felid of work]]="it",1,0)</f>
        <v>0</v>
      </c>
      <c r="AP373" s="2"/>
      <c r="AQ373" s="2"/>
      <c r="AR373" s="2"/>
      <c r="AS373" s="2"/>
      <c r="AT373" s="2"/>
      <c r="AU373" s="2"/>
      <c r="AV373" s="8"/>
      <c r="AW373" s="2"/>
      <c r="AX373" s="21">
        <f t="shared" ca="1" si="141"/>
        <v>95365.776314723975</v>
      </c>
      <c r="AY373" s="2"/>
      <c r="AZ373" s="7">
        <f ca="1">IF(Table1[[#This Row],[value of the debts]]&gt;$BA$6,1,0)</f>
        <v>1</v>
      </c>
      <c r="BA373" s="2"/>
      <c r="BB373" s="2"/>
      <c r="BC373" s="8"/>
      <c r="BD373" s="24">
        <f ca="1">Table1[[#This Row],[mortage left]]/Table1[[#This Row],[value of house]]</f>
        <v>0.44413339304106481</v>
      </c>
      <c r="BE373" s="2">
        <f t="shared" ca="1" si="142"/>
        <v>0</v>
      </c>
      <c r="BF373" s="2"/>
      <c r="BG373" s="2"/>
      <c r="BH373" s="7">
        <f ca="1">IF(Table1[[#This Row],[area]]="america",Table1[[#This Row],[income]],0)</f>
        <v>0</v>
      </c>
      <c r="BI373" s="2">
        <f ca="1">IF(Table1[[#This Row],[area]]="anathapur",Table1[[#This Row],[income]],0)</f>
        <v>0</v>
      </c>
      <c r="BJ373" s="2">
        <f ca="1">IF(Table1[[#This Row],[area]]="banglore",Table1[[#This Row],[income]],0)</f>
        <v>0</v>
      </c>
      <c r="BK373" s="2">
        <f ca="1">IF(Table1[[#This Row],[area]]="chennai",Table1[[#This Row],[income]],0)</f>
        <v>0</v>
      </c>
      <c r="BL373" s="2">
        <f ca="1">IF(Table1[[#This Row],[area]]="china",Table1[[#This Row],[income]],0)</f>
        <v>0</v>
      </c>
      <c r="BM373" s="2">
        <f ca="1">IF(Table1[[#This Row],[area]]="eluru",Table1[[#This Row],[income]],0)</f>
        <v>0</v>
      </c>
      <c r="BN373" s="2">
        <f ca="1">IF(Table1[[#This Row],[area]]="hanuman junction",Table1[[#This Row],[income]],0)</f>
        <v>0</v>
      </c>
      <c r="BO373" s="2">
        <f ca="1">IF(Table1[[#This Row],[area]]="hyderabad",Table1[[#This Row],[income]],0)</f>
        <v>0</v>
      </c>
      <c r="BP373" s="2">
        <f ca="1">IF(Table1[[#This Row],[area]]="japan",Table1[[#This Row],[income]],0)</f>
        <v>0</v>
      </c>
      <c r="BQ373" s="2">
        <f ca="1">IF(Table1[[#This Row],[area]]="srikakulam",Table1[[#This Row],[income]],0)</f>
        <v>0</v>
      </c>
      <c r="BR373" s="2">
        <f ca="1">IF(Table1[[#This Row],[area]]="tirupathi",Table1[[#This Row],[income]],0)</f>
        <v>403497</v>
      </c>
      <c r="BS373" s="2">
        <f ca="1">IF(Table1[[#This Row],[area]]="vijayawada",Table1[[#This Row],[income]],0)</f>
        <v>0</v>
      </c>
      <c r="BT373" s="8">
        <f ca="1">IF(Table1[[#This Row],[area]]="vizag",Table1[[#This Row],[income]],0)</f>
        <v>0</v>
      </c>
      <c r="BU373" s="2"/>
      <c r="BV373" s="7">
        <f ca="1">IF(Table1[[#This Row],[felid of work]]="teaching",Table1[[#This Row],[income]],0)</f>
        <v>0</v>
      </c>
      <c r="BW373" s="2">
        <f ca="1">IF(Table1[[#This Row],[felid of work]]="construction",Table1[[#This Row],[income]],0)</f>
        <v>0</v>
      </c>
      <c r="BX373" s="2">
        <f ca="1">IF(Table1[[#This Row],[felid of work]]="general work",Table1[[#This Row],[income]],0)</f>
        <v>0</v>
      </c>
      <c r="BY373" s="2">
        <f ca="1">IF(Table1[[#This Row],[felid of work]]="health",Table1[[#This Row],[income]],0)</f>
        <v>403497</v>
      </c>
      <c r="BZ373" s="2">
        <f ca="1">IF(Table1[[#This Row],[felid of work]]="agriculture",Table1[[#This Row],[income]],0)</f>
        <v>0</v>
      </c>
      <c r="CA373" s="8">
        <f ca="1">IF(Table1[[#This Row],[felid of work]]="it",Table1[[#This Row],[income]],0)</f>
        <v>0</v>
      </c>
      <c r="CB373" s="2"/>
      <c r="CC373" s="7">
        <f t="shared" ca="1" si="143"/>
        <v>1</v>
      </c>
      <c r="CD373" s="8"/>
      <c r="CE373" s="2"/>
      <c r="CF373" s="2">
        <f ca="1">IF(Table1[[#This Row],[net worth]]&gt;CG372,Table1[[#This Row],[age]],0)</f>
        <v>43</v>
      </c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</row>
    <row r="374" spans="4:98">
      <c r="D374">
        <f t="shared" ca="1" si="127"/>
        <v>2</v>
      </c>
      <c r="E374" t="str">
        <f t="shared" ca="1" si="128"/>
        <v>women</v>
      </c>
      <c r="F374">
        <f t="shared" ca="1" si="129"/>
        <v>35</v>
      </c>
      <c r="G374">
        <f t="shared" ca="1" si="130"/>
        <v>3</v>
      </c>
      <c r="H374" t="str">
        <f t="shared" ca="1" si="131"/>
        <v>teaching</v>
      </c>
      <c r="I374">
        <f t="shared" ca="1" si="132"/>
        <v>3</v>
      </c>
      <c r="J374" t="str">
        <f t="shared" ca="1" si="133"/>
        <v>university</v>
      </c>
      <c r="K374">
        <f t="shared" ca="1" si="134"/>
        <v>3</v>
      </c>
      <c r="L374">
        <f t="shared" ca="1" si="135"/>
        <v>1</v>
      </c>
      <c r="M374">
        <f t="shared" ca="1" si="136"/>
        <v>839913</v>
      </c>
      <c r="N374">
        <f t="shared" ca="1" si="137"/>
        <v>6</v>
      </c>
      <c r="O374" t="str">
        <f t="shared" ca="1" si="138"/>
        <v>tirupathi</v>
      </c>
      <c r="P374">
        <f t="shared" ca="1" si="144"/>
        <v>2519739</v>
      </c>
      <c r="Q374">
        <f t="shared" ca="1" si="139"/>
        <v>757473.35408584867</v>
      </c>
      <c r="R374">
        <f t="shared" ca="1" si="145"/>
        <v>7660.9735079456023</v>
      </c>
      <c r="S374">
        <f t="shared" ca="1" si="140"/>
        <v>7278</v>
      </c>
      <c r="T374">
        <f t="shared" ca="1" si="146"/>
        <v>486092.75743836671</v>
      </c>
      <c r="U374">
        <f t="shared" ca="1" si="147"/>
        <v>232133.76942243546</v>
      </c>
      <c r="V374">
        <f t="shared" ca="1" si="148"/>
        <v>2759533.7429303811</v>
      </c>
      <c r="W374">
        <f t="shared" ca="1" si="149"/>
        <v>772412.32759379433</v>
      </c>
      <c r="X374">
        <f t="shared" ca="1" si="150"/>
        <v>1987121.4153365868</v>
      </c>
      <c r="Y374" s="2"/>
      <c r="Z374" s="7">
        <f ca="1">IF(Table1[[#This Row],[gender]]="men",1,0)</f>
        <v>0</v>
      </c>
      <c r="AA374" s="2">
        <f ca="1">IF(Table1[[#This Row],[gender]]="women",1,0)</f>
        <v>1</v>
      </c>
      <c r="AB374" s="2"/>
      <c r="AC374" s="2"/>
      <c r="AD374" s="8"/>
      <c r="AF374" s="7">
        <f ca="1">IF(Table1[[#This Row],[felid of work]]= "teaching",1,0)</f>
        <v>1</v>
      </c>
      <c r="AG374" s="2">
        <f ca="1">IF(Table1[[#This Row],[felid of work]]="agriculture",1,0)</f>
        <v>0</v>
      </c>
      <c r="AH374" s="12">
        <f ca="1">IF(Table1[[#This Row],[felid of work]]="general work",1,0)</f>
        <v>0</v>
      </c>
      <c r="AI374" s="12">
        <f ca="1">IF(Table1[[#This Row],[felid of work]]="construction",1,0)</f>
        <v>0</v>
      </c>
      <c r="AJ374" s="2">
        <f ca="1">IF(Table1[[#This Row],[felid of work]]="health",1,0)</f>
        <v>0</v>
      </c>
      <c r="AK374" s="2"/>
      <c r="AL374" s="2"/>
      <c r="AM374" s="2"/>
      <c r="AN374" s="2"/>
      <c r="AO374" s="2">
        <f ca="1">IF(Table1[[#This Row],[felid of work]]="it",1,0)</f>
        <v>0</v>
      </c>
      <c r="AP374" s="2"/>
      <c r="AQ374" s="2"/>
      <c r="AR374" s="2"/>
      <c r="AS374" s="2"/>
      <c r="AT374" s="2"/>
      <c r="AU374" s="2"/>
      <c r="AV374" s="8"/>
      <c r="AW374" s="2"/>
      <c r="AX374" s="21">
        <f t="shared" ca="1" si="141"/>
        <v>7660.9735079456023</v>
      </c>
      <c r="AY374" s="2"/>
      <c r="AZ374" s="7">
        <f ca="1">IF(Table1[[#This Row],[value of the debts]]&gt;$BA$6,1,0)</f>
        <v>1</v>
      </c>
      <c r="BA374" s="2"/>
      <c r="BB374" s="2"/>
      <c r="BC374" s="8"/>
      <c r="BD374" s="24">
        <f ca="1">Table1[[#This Row],[mortage left]]/Table1[[#This Row],[value of house]]</f>
        <v>0.30061579952758943</v>
      </c>
      <c r="BE374" s="2">
        <f t="shared" ca="1" si="142"/>
        <v>0</v>
      </c>
      <c r="BF374" s="2"/>
      <c r="BG374" s="2"/>
      <c r="BH374" s="7">
        <f ca="1">IF(Table1[[#This Row],[area]]="america",Table1[[#This Row],[income]],0)</f>
        <v>0</v>
      </c>
      <c r="BI374" s="2">
        <f ca="1">IF(Table1[[#This Row],[area]]="anathapur",Table1[[#This Row],[income]],0)</f>
        <v>0</v>
      </c>
      <c r="BJ374" s="2">
        <f ca="1">IF(Table1[[#This Row],[area]]="banglore",Table1[[#This Row],[income]],0)</f>
        <v>0</v>
      </c>
      <c r="BK374" s="2">
        <f ca="1">IF(Table1[[#This Row],[area]]="chennai",Table1[[#This Row],[income]],0)</f>
        <v>0</v>
      </c>
      <c r="BL374" s="2">
        <f ca="1">IF(Table1[[#This Row],[area]]="china",Table1[[#This Row],[income]],0)</f>
        <v>0</v>
      </c>
      <c r="BM374" s="2">
        <f ca="1">IF(Table1[[#This Row],[area]]="eluru",Table1[[#This Row],[income]],0)</f>
        <v>0</v>
      </c>
      <c r="BN374" s="2">
        <f ca="1">IF(Table1[[#This Row],[area]]="hanuman junction",Table1[[#This Row],[income]],0)</f>
        <v>0</v>
      </c>
      <c r="BO374" s="2">
        <f ca="1">IF(Table1[[#This Row],[area]]="hyderabad",Table1[[#This Row],[income]],0)</f>
        <v>0</v>
      </c>
      <c r="BP374" s="2">
        <f ca="1">IF(Table1[[#This Row],[area]]="japan",Table1[[#This Row],[income]],0)</f>
        <v>0</v>
      </c>
      <c r="BQ374" s="2">
        <f ca="1">IF(Table1[[#This Row],[area]]="srikakulam",Table1[[#This Row],[income]],0)</f>
        <v>0</v>
      </c>
      <c r="BR374" s="2">
        <f ca="1">IF(Table1[[#This Row],[area]]="tirupathi",Table1[[#This Row],[income]],0)</f>
        <v>839913</v>
      </c>
      <c r="BS374" s="2">
        <f ca="1">IF(Table1[[#This Row],[area]]="vijayawada",Table1[[#This Row],[income]],0)</f>
        <v>0</v>
      </c>
      <c r="BT374" s="8">
        <f ca="1">IF(Table1[[#This Row],[area]]="vizag",Table1[[#This Row],[income]],0)</f>
        <v>0</v>
      </c>
      <c r="BU374" s="2"/>
      <c r="BV374" s="7">
        <f ca="1">IF(Table1[[#This Row],[felid of work]]="teaching",Table1[[#This Row],[income]],0)</f>
        <v>839913</v>
      </c>
      <c r="BW374" s="2">
        <f ca="1">IF(Table1[[#This Row],[felid of work]]="construction",Table1[[#This Row],[income]],0)</f>
        <v>0</v>
      </c>
      <c r="BX374" s="2">
        <f ca="1">IF(Table1[[#This Row],[felid of work]]="general work",Table1[[#This Row],[income]],0)</f>
        <v>0</v>
      </c>
      <c r="BY374" s="2">
        <f ca="1">IF(Table1[[#This Row],[felid of work]]="health",Table1[[#This Row],[income]],0)</f>
        <v>0</v>
      </c>
      <c r="BZ374" s="2">
        <f ca="1">IF(Table1[[#This Row],[felid of work]]="agriculture",Table1[[#This Row],[income]],0)</f>
        <v>0</v>
      </c>
      <c r="CA374" s="8">
        <f ca="1">IF(Table1[[#This Row],[felid of work]]="it",Table1[[#This Row],[income]],0)</f>
        <v>0</v>
      </c>
      <c r="CB374" s="2"/>
      <c r="CC374" s="7">
        <f t="shared" ca="1" si="143"/>
        <v>0</v>
      </c>
      <c r="CD374" s="8"/>
      <c r="CE374" s="2"/>
      <c r="CF374" s="2">
        <f ca="1">IF(Table1[[#This Row],[net worth]]&gt;CG373,Table1[[#This Row],[age]],0)</f>
        <v>35</v>
      </c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</row>
    <row r="375" spans="4:98">
      <c r="D375">
        <f t="shared" ca="1" si="127"/>
        <v>2</v>
      </c>
      <c r="E375" t="str">
        <f t="shared" ca="1" si="128"/>
        <v>women</v>
      </c>
      <c r="F375">
        <f t="shared" ca="1" si="129"/>
        <v>41</v>
      </c>
      <c r="G375">
        <f t="shared" ca="1" si="130"/>
        <v>3</v>
      </c>
      <c r="H375" t="str">
        <f t="shared" ca="1" si="131"/>
        <v>teaching</v>
      </c>
      <c r="I375">
        <f t="shared" ca="1" si="132"/>
        <v>4</v>
      </c>
      <c r="J375" t="str">
        <f t="shared" ca="1" si="133"/>
        <v>techincal</v>
      </c>
      <c r="K375">
        <f t="shared" ca="1" si="134"/>
        <v>2</v>
      </c>
      <c r="L375">
        <f t="shared" ca="1" si="135"/>
        <v>2</v>
      </c>
      <c r="M375">
        <f t="shared" ca="1" si="136"/>
        <v>818127</v>
      </c>
      <c r="N375">
        <f t="shared" ca="1" si="137"/>
        <v>8</v>
      </c>
      <c r="O375" t="str">
        <f t="shared" ca="1" si="138"/>
        <v>banglore</v>
      </c>
      <c r="P375">
        <f t="shared" ca="1" si="144"/>
        <v>3272508</v>
      </c>
      <c r="Q375">
        <f t="shared" ca="1" si="139"/>
        <v>2357409.8875676654</v>
      </c>
      <c r="R375">
        <f t="shared" ca="1" si="145"/>
        <v>1485925.0575845218</v>
      </c>
      <c r="S375">
        <f t="shared" ca="1" si="140"/>
        <v>1046834</v>
      </c>
      <c r="T375">
        <f t="shared" ca="1" si="146"/>
        <v>1515183.6576965724</v>
      </c>
      <c r="U375">
        <f t="shared" ca="1" si="147"/>
        <v>1061930.7865635422</v>
      </c>
      <c r="V375">
        <f t="shared" ca="1" si="148"/>
        <v>5820363.844148064</v>
      </c>
      <c r="W375">
        <f t="shared" ca="1" si="149"/>
        <v>4890168.9451521877</v>
      </c>
      <c r="X375">
        <f t="shared" ca="1" si="150"/>
        <v>930194.89899587631</v>
      </c>
      <c r="Y375" s="2"/>
      <c r="Z375" s="7">
        <f ca="1">IF(Table1[[#This Row],[gender]]="men",1,0)</f>
        <v>0</v>
      </c>
      <c r="AA375" s="2">
        <f ca="1">IF(Table1[[#This Row],[gender]]="women",1,0)</f>
        <v>1</v>
      </c>
      <c r="AB375" s="2"/>
      <c r="AC375" s="2"/>
      <c r="AD375" s="8"/>
      <c r="AF375" s="7">
        <f ca="1">IF(Table1[[#This Row],[felid of work]]= "teaching",1,0)</f>
        <v>1</v>
      </c>
      <c r="AG375" s="2">
        <f ca="1">IF(Table1[[#This Row],[felid of work]]="agriculture",1,0)</f>
        <v>0</v>
      </c>
      <c r="AH375" s="12">
        <f ca="1">IF(Table1[[#This Row],[felid of work]]="general work",1,0)</f>
        <v>0</v>
      </c>
      <c r="AI375" s="12">
        <f ca="1">IF(Table1[[#This Row],[felid of work]]="construction",1,0)</f>
        <v>0</v>
      </c>
      <c r="AJ375" s="2">
        <f ca="1">IF(Table1[[#This Row],[felid of work]]="health",1,0)</f>
        <v>0</v>
      </c>
      <c r="AK375" s="2"/>
      <c r="AL375" s="2"/>
      <c r="AM375" s="2"/>
      <c r="AN375" s="2"/>
      <c r="AO375" s="2">
        <f ca="1">IF(Table1[[#This Row],[felid of work]]="it",1,0)</f>
        <v>0</v>
      </c>
      <c r="AP375" s="2"/>
      <c r="AQ375" s="2"/>
      <c r="AR375" s="2"/>
      <c r="AS375" s="2"/>
      <c r="AT375" s="2"/>
      <c r="AU375" s="2"/>
      <c r="AV375" s="8"/>
      <c r="AW375" s="2"/>
      <c r="AX375" s="21">
        <f t="shared" ca="1" si="141"/>
        <v>742962.52879226091</v>
      </c>
      <c r="AY375" s="2"/>
      <c r="AZ375" s="7">
        <f ca="1">IF(Table1[[#This Row],[value of the debts]]&gt;$BA$6,1,0)</f>
        <v>1</v>
      </c>
      <c r="BA375" s="2"/>
      <c r="BB375" s="2"/>
      <c r="BC375" s="8"/>
      <c r="BD375" s="24">
        <f ca="1">Table1[[#This Row],[mortage left]]/Table1[[#This Row],[value of house]]</f>
        <v>0.72036795252071661</v>
      </c>
      <c r="BE375" s="2">
        <f t="shared" ca="1" si="142"/>
        <v>0</v>
      </c>
      <c r="BF375" s="2"/>
      <c r="BG375" s="2"/>
      <c r="BH375" s="7">
        <f ca="1">IF(Table1[[#This Row],[area]]="america",Table1[[#This Row],[income]],0)</f>
        <v>0</v>
      </c>
      <c r="BI375" s="2">
        <f ca="1">IF(Table1[[#This Row],[area]]="anathapur",Table1[[#This Row],[income]],0)</f>
        <v>0</v>
      </c>
      <c r="BJ375" s="2">
        <f ca="1">IF(Table1[[#This Row],[area]]="banglore",Table1[[#This Row],[income]],0)</f>
        <v>818127</v>
      </c>
      <c r="BK375" s="2">
        <f ca="1">IF(Table1[[#This Row],[area]]="chennai",Table1[[#This Row],[income]],0)</f>
        <v>0</v>
      </c>
      <c r="BL375" s="2">
        <f ca="1">IF(Table1[[#This Row],[area]]="china",Table1[[#This Row],[income]],0)</f>
        <v>0</v>
      </c>
      <c r="BM375" s="2">
        <f ca="1">IF(Table1[[#This Row],[area]]="eluru",Table1[[#This Row],[income]],0)</f>
        <v>0</v>
      </c>
      <c r="BN375" s="2">
        <f ca="1">IF(Table1[[#This Row],[area]]="hanuman junction",Table1[[#This Row],[income]],0)</f>
        <v>0</v>
      </c>
      <c r="BO375" s="2">
        <f ca="1">IF(Table1[[#This Row],[area]]="hyderabad",Table1[[#This Row],[income]],0)</f>
        <v>0</v>
      </c>
      <c r="BP375" s="2">
        <f ca="1">IF(Table1[[#This Row],[area]]="japan",Table1[[#This Row],[income]],0)</f>
        <v>0</v>
      </c>
      <c r="BQ375" s="2">
        <f ca="1">IF(Table1[[#This Row],[area]]="srikakulam",Table1[[#This Row],[income]],0)</f>
        <v>0</v>
      </c>
      <c r="BR375" s="2">
        <f ca="1">IF(Table1[[#This Row],[area]]="tirupathi",Table1[[#This Row],[income]],0)</f>
        <v>0</v>
      </c>
      <c r="BS375" s="2">
        <f ca="1">IF(Table1[[#This Row],[area]]="vijayawada",Table1[[#This Row],[income]],0)</f>
        <v>0</v>
      </c>
      <c r="BT375" s="8">
        <f ca="1">IF(Table1[[#This Row],[area]]="vizag",Table1[[#This Row],[income]],0)</f>
        <v>0</v>
      </c>
      <c r="BU375" s="2"/>
      <c r="BV375" s="7">
        <f ca="1">IF(Table1[[#This Row],[felid of work]]="teaching",Table1[[#This Row],[income]],0)</f>
        <v>818127</v>
      </c>
      <c r="BW375" s="2">
        <f ca="1">IF(Table1[[#This Row],[felid of work]]="construction",Table1[[#This Row],[income]],0)</f>
        <v>0</v>
      </c>
      <c r="BX375" s="2">
        <f ca="1">IF(Table1[[#This Row],[felid of work]]="general work",Table1[[#This Row],[income]],0)</f>
        <v>0</v>
      </c>
      <c r="BY375" s="2">
        <f ca="1">IF(Table1[[#This Row],[felid of work]]="health",Table1[[#This Row],[income]],0)</f>
        <v>0</v>
      </c>
      <c r="BZ375" s="2">
        <f ca="1">IF(Table1[[#This Row],[felid of work]]="agriculture",Table1[[#This Row],[income]],0)</f>
        <v>0</v>
      </c>
      <c r="CA375" s="8">
        <f ca="1">IF(Table1[[#This Row],[felid of work]]="it",Table1[[#This Row],[income]],0)</f>
        <v>0</v>
      </c>
      <c r="CB375" s="2"/>
      <c r="CC375" s="7">
        <f t="shared" ca="1" si="143"/>
        <v>1</v>
      </c>
      <c r="CD375" s="8"/>
      <c r="CE375" s="2"/>
      <c r="CF375" s="2">
        <f ca="1">IF(Table1[[#This Row],[net worth]]&gt;CG374,Table1[[#This Row],[age]],0)</f>
        <v>41</v>
      </c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</row>
    <row r="376" spans="4:98">
      <c r="D376">
        <f t="shared" ca="1" si="127"/>
        <v>1</v>
      </c>
      <c r="E376" t="str">
        <f t="shared" ca="1" si="128"/>
        <v>men</v>
      </c>
      <c r="F376">
        <f t="shared" ca="1" si="129"/>
        <v>45</v>
      </c>
      <c r="G376">
        <f t="shared" ca="1" si="130"/>
        <v>3</v>
      </c>
      <c r="H376" t="str">
        <f t="shared" ca="1" si="131"/>
        <v>teaching</v>
      </c>
      <c r="I376">
        <f t="shared" ca="1" si="132"/>
        <v>4</v>
      </c>
      <c r="J376" t="str">
        <f t="shared" ca="1" si="133"/>
        <v>techincal</v>
      </c>
      <c r="K376">
        <f t="shared" ca="1" si="134"/>
        <v>4</v>
      </c>
      <c r="L376">
        <f t="shared" ca="1" si="135"/>
        <v>2</v>
      </c>
      <c r="M376">
        <f t="shared" ca="1" si="136"/>
        <v>312384</v>
      </c>
      <c r="N376">
        <f t="shared" ca="1" si="137"/>
        <v>13</v>
      </c>
      <c r="O376" t="str">
        <f t="shared" ca="1" si="138"/>
        <v>china</v>
      </c>
      <c r="P376">
        <f t="shared" ca="1" si="144"/>
        <v>937152</v>
      </c>
      <c r="Q376">
        <f t="shared" ca="1" si="139"/>
        <v>80371.176435562753</v>
      </c>
      <c r="R376">
        <f t="shared" ca="1" si="145"/>
        <v>510722.55805952585</v>
      </c>
      <c r="S376">
        <f t="shared" ca="1" si="140"/>
        <v>312857</v>
      </c>
      <c r="T376">
        <f t="shared" ca="1" si="146"/>
        <v>70939.971256358724</v>
      </c>
      <c r="U376">
        <f t="shared" ca="1" si="147"/>
        <v>357281.43489647668</v>
      </c>
      <c r="V376">
        <f t="shared" ca="1" si="148"/>
        <v>1805155.9929560027</v>
      </c>
      <c r="W376">
        <f t="shared" ca="1" si="149"/>
        <v>903950.73449508857</v>
      </c>
      <c r="X376">
        <f t="shared" ca="1" si="150"/>
        <v>901205.25846091413</v>
      </c>
      <c r="Y376" s="2"/>
      <c r="Z376" s="7">
        <f ca="1">IF(Table1[[#This Row],[gender]]="men",1,0)</f>
        <v>1</v>
      </c>
      <c r="AA376" s="2">
        <f ca="1">IF(Table1[[#This Row],[gender]]="women",1,0)</f>
        <v>0</v>
      </c>
      <c r="AB376" s="2"/>
      <c r="AC376" s="2"/>
      <c r="AD376" s="8"/>
      <c r="AF376" s="7">
        <f ca="1">IF(Table1[[#This Row],[felid of work]]= "teaching",1,0)</f>
        <v>1</v>
      </c>
      <c r="AG376" s="2">
        <f ca="1">IF(Table1[[#This Row],[felid of work]]="agriculture",1,0)</f>
        <v>0</v>
      </c>
      <c r="AH376" s="12">
        <f ca="1">IF(Table1[[#This Row],[felid of work]]="general work",1,0)</f>
        <v>0</v>
      </c>
      <c r="AI376" s="12">
        <f ca="1">IF(Table1[[#This Row],[felid of work]]="construction",1,0)</f>
        <v>0</v>
      </c>
      <c r="AJ376" s="2">
        <f ca="1">IF(Table1[[#This Row],[felid of work]]="health",1,0)</f>
        <v>0</v>
      </c>
      <c r="AK376" s="2"/>
      <c r="AL376" s="2"/>
      <c r="AM376" s="2"/>
      <c r="AN376" s="2"/>
      <c r="AO376" s="2">
        <f ca="1">IF(Table1[[#This Row],[felid of work]]="it",1,0)</f>
        <v>0</v>
      </c>
      <c r="AP376" s="2"/>
      <c r="AQ376" s="2"/>
      <c r="AR376" s="2"/>
      <c r="AS376" s="2"/>
      <c r="AT376" s="2"/>
      <c r="AU376" s="2"/>
      <c r="AV376" s="8"/>
      <c r="AW376" s="2"/>
      <c r="AX376" s="21">
        <f t="shared" ca="1" si="141"/>
        <v>255361.27902976293</v>
      </c>
      <c r="AY376" s="2"/>
      <c r="AZ376" s="7">
        <f ca="1">IF(Table1[[#This Row],[value of the debts]]&gt;$BA$6,1,0)</f>
        <v>1</v>
      </c>
      <c r="BA376" s="2"/>
      <c r="BB376" s="2"/>
      <c r="BC376" s="8"/>
      <c r="BD376" s="24">
        <f ca="1">Table1[[#This Row],[mortage left]]/Table1[[#This Row],[value of house]]</f>
        <v>8.5761089380978484E-2</v>
      </c>
      <c r="BE376" s="2">
        <f t="shared" ca="1" si="142"/>
        <v>1</v>
      </c>
      <c r="BF376" s="2"/>
      <c r="BG376" s="2"/>
      <c r="BH376" s="7">
        <f ca="1">IF(Table1[[#This Row],[area]]="america",Table1[[#This Row],[income]],0)</f>
        <v>0</v>
      </c>
      <c r="BI376" s="2">
        <f ca="1">IF(Table1[[#This Row],[area]]="anathapur",Table1[[#This Row],[income]],0)</f>
        <v>0</v>
      </c>
      <c r="BJ376" s="2">
        <f ca="1">IF(Table1[[#This Row],[area]]="banglore",Table1[[#This Row],[income]],0)</f>
        <v>0</v>
      </c>
      <c r="BK376" s="2">
        <f ca="1">IF(Table1[[#This Row],[area]]="chennai",Table1[[#This Row],[income]],0)</f>
        <v>0</v>
      </c>
      <c r="BL376" s="2">
        <f ca="1">IF(Table1[[#This Row],[area]]="china",Table1[[#This Row],[income]],0)</f>
        <v>312384</v>
      </c>
      <c r="BM376" s="2">
        <f ca="1">IF(Table1[[#This Row],[area]]="eluru",Table1[[#This Row],[income]],0)</f>
        <v>0</v>
      </c>
      <c r="BN376" s="2">
        <f ca="1">IF(Table1[[#This Row],[area]]="hanuman junction",Table1[[#This Row],[income]],0)</f>
        <v>0</v>
      </c>
      <c r="BO376" s="2">
        <f ca="1">IF(Table1[[#This Row],[area]]="hyderabad",Table1[[#This Row],[income]],0)</f>
        <v>0</v>
      </c>
      <c r="BP376" s="2">
        <f ca="1">IF(Table1[[#This Row],[area]]="japan",Table1[[#This Row],[income]],0)</f>
        <v>0</v>
      </c>
      <c r="BQ376" s="2">
        <f ca="1">IF(Table1[[#This Row],[area]]="srikakulam",Table1[[#This Row],[income]],0)</f>
        <v>0</v>
      </c>
      <c r="BR376" s="2">
        <f ca="1">IF(Table1[[#This Row],[area]]="tirupathi",Table1[[#This Row],[income]],0)</f>
        <v>0</v>
      </c>
      <c r="BS376" s="2">
        <f ca="1">IF(Table1[[#This Row],[area]]="vijayawada",Table1[[#This Row],[income]],0)</f>
        <v>0</v>
      </c>
      <c r="BT376" s="8">
        <f ca="1">IF(Table1[[#This Row],[area]]="vizag",Table1[[#This Row],[income]],0)</f>
        <v>0</v>
      </c>
      <c r="BU376" s="2"/>
      <c r="BV376" s="7">
        <f ca="1">IF(Table1[[#This Row],[felid of work]]="teaching",Table1[[#This Row],[income]],0)</f>
        <v>312384</v>
      </c>
      <c r="BW376" s="2">
        <f ca="1">IF(Table1[[#This Row],[felid of work]]="construction",Table1[[#This Row],[income]],0)</f>
        <v>0</v>
      </c>
      <c r="BX376" s="2">
        <f ca="1">IF(Table1[[#This Row],[felid of work]]="general work",Table1[[#This Row],[income]],0)</f>
        <v>0</v>
      </c>
      <c r="BY376" s="2">
        <f ca="1">IF(Table1[[#This Row],[felid of work]]="health",Table1[[#This Row],[income]],0)</f>
        <v>0</v>
      </c>
      <c r="BZ376" s="2">
        <f ca="1">IF(Table1[[#This Row],[felid of work]]="agriculture",Table1[[#This Row],[income]],0)</f>
        <v>0</v>
      </c>
      <c r="CA376" s="8">
        <f ca="1">IF(Table1[[#This Row],[felid of work]]="it",Table1[[#This Row],[income]],0)</f>
        <v>0</v>
      </c>
      <c r="CB376" s="2"/>
      <c r="CC376" s="7">
        <f t="shared" ca="1" si="143"/>
        <v>1</v>
      </c>
      <c r="CD376" s="8"/>
      <c r="CE376" s="2"/>
      <c r="CF376" s="2">
        <f ca="1">IF(Table1[[#This Row],[net worth]]&gt;CG375,Table1[[#This Row],[age]],0)</f>
        <v>45</v>
      </c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</row>
    <row r="377" spans="4:98">
      <c r="D377">
        <f t="shared" ca="1" si="127"/>
        <v>2</v>
      </c>
      <c r="E377" t="str">
        <f t="shared" ca="1" si="128"/>
        <v>women</v>
      </c>
      <c r="F377">
        <f t="shared" ca="1" si="129"/>
        <v>29</v>
      </c>
      <c r="G377">
        <f t="shared" ca="1" si="130"/>
        <v>4</v>
      </c>
      <c r="H377" t="str">
        <f t="shared" ca="1" si="131"/>
        <v>it</v>
      </c>
      <c r="I377">
        <f t="shared" ca="1" si="132"/>
        <v>1</v>
      </c>
      <c r="J377" t="str">
        <f t="shared" ca="1" si="133"/>
        <v>highschool</v>
      </c>
      <c r="K377">
        <f t="shared" ca="1" si="134"/>
        <v>3</v>
      </c>
      <c r="L377">
        <f t="shared" ca="1" si="135"/>
        <v>2</v>
      </c>
      <c r="M377">
        <f t="shared" ca="1" si="136"/>
        <v>266572</v>
      </c>
      <c r="N377">
        <f t="shared" ca="1" si="137"/>
        <v>2</v>
      </c>
      <c r="O377" t="str">
        <f t="shared" ca="1" si="138"/>
        <v>vijayawada</v>
      </c>
      <c r="P377">
        <f t="shared" ca="1" si="144"/>
        <v>1599432</v>
      </c>
      <c r="Q377">
        <f t="shared" ca="1" si="139"/>
        <v>802446.10345349531</v>
      </c>
      <c r="R377">
        <f t="shared" ca="1" si="145"/>
        <v>291640.91780988162</v>
      </c>
      <c r="S377">
        <f t="shared" ca="1" si="140"/>
        <v>103267</v>
      </c>
      <c r="T377">
        <f t="shared" ca="1" si="146"/>
        <v>530807.72947677039</v>
      </c>
      <c r="U377">
        <f t="shared" ca="1" si="147"/>
        <v>206894.83100597869</v>
      </c>
      <c r="V377">
        <f t="shared" ca="1" si="148"/>
        <v>2097967.7488158606</v>
      </c>
      <c r="W377">
        <f t="shared" ca="1" si="149"/>
        <v>1197354.0212633768</v>
      </c>
      <c r="X377">
        <f t="shared" ca="1" si="150"/>
        <v>900613.72755248379</v>
      </c>
      <c r="Y377" s="2"/>
      <c r="Z377" s="7">
        <f ca="1">IF(Table1[[#This Row],[gender]]="men",1,0)</f>
        <v>0</v>
      </c>
      <c r="AA377" s="2">
        <f ca="1">IF(Table1[[#This Row],[gender]]="women",1,0)</f>
        <v>1</v>
      </c>
      <c r="AB377" s="2"/>
      <c r="AC377" s="2"/>
      <c r="AD377" s="8"/>
      <c r="AF377" s="7">
        <f ca="1">IF(Table1[[#This Row],[felid of work]]= "teaching",1,0)</f>
        <v>0</v>
      </c>
      <c r="AG377" s="2">
        <f ca="1">IF(Table1[[#This Row],[felid of work]]="agriculture",1,0)</f>
        <v>0</v>
      </c>
      <c r="AH377" s="12">
        <f ca="1">IF(Table1[[#This Row],[felid of work]]="general work",1,0)</f>
        <v>0</v>
      </c>
      <c r="AI377" s="12">
        <f ca="1">IF(Table1[[#This Row],[felid of work]]="construction",1,0)</f>
        <v>0</v>
      </c>
      <c r="AJ377" s="2">
        <f ca="1">IF(Table1[[#This Row],[felid of work]]="health",1,0)</f>
        <v>0</v>
      </c>
      <c r="AK377" s="2"/>
      <c r="AL377" s="2"/>
      <c r="AM377" s="2"/>
      <c r="AN377" s="2"/>
      <c r="AO377" s="2">
        <f ca="1">IF(Table1[[#This Row],[felid of work]]="it",1,0)</f>
        <v>1</v>
      </c>
      <c r="AP377" s="2"/>
      <c r="AQ377" s="2"/>
      <c r="AR377" s="2"/>
      <c r="AS377" s="2"/>
      <c r="AT377" s="2"/>
      <c r="AU377" s="2"/>
      <c r="AV377" s="8"/>
      <c r="AW377" s="2"/>
      <c r="AX377" s="21">
        <f t="shared" ca="1" si="141"/>
        <v>145820.45890494081</v>
      </c>
      <c r="AY377" s="2"/>
      <c r="AZ377" s="7">
        <f ca="1">IF(Table1[[#This Row],[value of the debts]]&gt;$BA$6,1,0)</f>
        <v>1</v>
      </c>
      <c r="BA377" s="2"/>
      <c r="BB377" s="2"/>
      <c r="BC377" s="8"/>
      <c r="BD377" s="24">
        <f ca="1">Table1[[#This Row],[mortage left]]/Table1[[#This Row],[value of house]]</f>
        <v>0.50170692061525302</v>
      </c>
      <c r="BE377" s="2">
        <f t="shared" ca="1" si="142"/>
        <v>0</v>
      </c>
      <c r="BF377" s="2"/>
      <c r="BG377" s="2"/>
      <c r="BH377" s="7">
        <f ca="1">IF(Table1[[#This Row],[area]]="america",Table1[[#This Row],[income]],0)</f>
        <v>0</v>
      </c>
      <c r="BI377" s="2">
        <f ca="1">IF(Table1[[#This Row],[area]]="anathapur",Table1[[#This Row],[income]],0)</f>
        <v>0</v>
      </c>
      <c r="BJ377" s="2">
        <f ca="1">IF(Table1[[#This Row],[area]]="banglore",Table1[[#This Row],[income]],0)</f>
        <v>0</v>
      </c>
      <c r="BK377" s="2">
        <f ca="1">IF(Table1[[#This Row],[area]]="chennai",Table1[[#This Row],[income]],0)</f>
        <v>0</v>
      </c>
      <c r="BL377" s="2">
        <f ca="1">IF(Table1[[#This Row],[area]]="china",Table1[[#This Row],[income]],0)</f>
        <v>0</v>
      </c>
      <c r="BM377" s="2">
        <f ca="1">IF(Table1[[#This Row],[area]]="eluru",Table1[[#This Row],[income]],0)</f>
        <v>0</v>
      </c>
      <c r="BN377" s="2">
        <f ca="1">IF(Table1[[#This Row],[area]]="hanuman junction",Table1[[#This Row],[income]],0)</f>
        <v>0</v>
      </c>
      <c r="BO377" s="2">
        <f ca="1">IF(Table1[[#This Row],[area]]="hyderabad",Table1[[#This Row],[income]],0)</f>
        <v>0</v>
      </c>
      <c r="BP377" s="2">
        <f ca="1">IF(Table1[[#This Row],[area]]="japan",Table1[[#This Row],[income]],0)</f>
        <v>0</v>
      </c>
      <c r="BQ377" s="2">
        <f ca="1">IF(Table1[[#This Row],[area]]="srikakulam",Table1[[#This Row],[income]],0)</f>
        <v>0</v>
      </c>
      <c r="BR377" s="2">
        <f ca="1">IF(Table1[[#This Row],[area]]="tirupathi",Table1[[#This Row],[income]],0)</f>
        <v>0</v>
      </c>
      <c r="BS377" s="2">
        <f ca="1">IF(Table1[[#This Row],[area]]="vijayawada",Table1[[#This Row],[income]],0)</f>
        <v>266572</v>
      </c>
      <c r="BT377" s="8">
        <f ca="1">IF(Table1[[#This Row],[area]]="vizag",Table1[[#This Row],[income]],0)</f>
        <v>0</v>
      </c>
      <c r="BU377" s="2"/>
      <c r="BV377" s="7">
        <f ca="1">IF(Table1[[#This Row],[felid of work]]="teaching",Table1[[#This Row],[income]],0)</f>
        <v>0</v>
      </c>
      <c r="BW377" s="2">
        <f ca="1">IF(Table1[[#This Row],[felid of work]]="construction",Table1[[#This Row],[income]],0)</f>
        <v>0</v>
      </c>
      <c r="BX377" s="2">
        <f ca="1">IF(Table1[[#This Row],[felid of work]]="general work",Table1[[#This Row],[income]],0)</f>
        <v>0</v>
      </c>
      <c r="BY377" s="2">
        <f ca="1">IF(Table1[[#This Row],[felid of work]]="health",Table1[[#This Row],[income]],0)</f>
        <v>0</v>
      </c>
      <c r="BZ377" s="2">
        <f ca="1">IF(Table1[[#This Row],[felid of work]]="agriculture",Table1[[#This Row],[income]],0)</f>
        <v>0</v>
      </c>
      <c r="CA377" s="8">
        <f ca="1">IF(Table1[[#This Row],[felid of work]]="it",Table1[[#This Row],[income]],0)</f>
        <v>266572</v>
      </c>
      <c r="CB377" s="2"/>
      <c r="CC377" s="7">
        <f t="shared" ca="1" si="143"/>
        <v>1</v>
      </c>
      <c r="CD377" s="8"/>
      <c r="CE377" s="2"/>
      <c r="CF377" s="2">
        <f ca="1">IF(Table1[[#This Row],[net worth]]&gt;CG376,Table1[[#This Row],[age]],0)</f>
        <v>29</v>
      </c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</row>
    <row r="378" spans="4:98">
      <c r="D378">
        <f t="shared" ca="1" si="127"/>
        <v>1</v>
      </c>
      <c r="E378" t="str">
        <f t="shared" ca="1" si="128"/>
        <v>men</v>
      </c>
      <c r="F378">
        <f t="shared" ca="1" si="129"/>
        <v>45</v>
      </c>
      <c r="G378">
        <f t="shared" ca="1" si="130"/>
        <v>5</v>
      </c>
      <c r="H378" t="str">
        <f t="shared" ca="1" si="131"/>
        <v>general work</v>
      </c>
      <c r="I378">
        <f t="shared" ca="1" si="132"/>
        <v>5</v>
      </c>
      <c r="J378" t="str">
        <f t="shared" ca="1" si="133"/>
        <v>other</v>
      </c>
      <c r="K378">
        <f t="shared" ca="1" si="134"/>
        <v>4</v>
      </c>
      <c r="L378">
        <f t="shared" ca="1" si="135"/>
        <v>2</v>
      </c>
      <c r="M378">
        <f t="shared" ca="1" si="136"/>
        <v>866283</v>
      </c>
      <c r="N378">
        <f t="shared" ca="1" si="137"/>
        <v>2</v>
      </c>
      <c r="O378" t="str">
        <f t="shared" ca="1" si="138"/>
        <v>vijayawada</v>
      </c>
      <c r="P378">
        <f t="shared" ca="1" si="144"/>
        <v>4331415</v>
      </c>
      <c r="Q378">
        <f t="shared" ca="1" si="139"/>
        <v>3715633.793009005</v>
      </c>
      <c r="R378">
        <f t="shared" ca="1" si="145"/>
        <v>1209812.1971648699</v>
      </c>
      <c r="S378">
        <f t="shared" ca="1" si="140"/>
        <v>390834</v>
      </c>
      <c r="T378">
        <f t="shared" ca="1" si="146"/>
        <v>319892.19916254276</v>
      </c>
      <c r="U378">
        <f t="shared" ca="1" si="147"/>
        <v>326394.01529057033</v>
      </c>
      <c r="V378">
        <f t="shared" ca="1" si="148"/>
        <v>5867621.2124554403</v>
      </c>
      <c r="W378">
        <f t="shared" ca="1" si="149"/>
        <v>5316279.9901738744</v>
      </c>
      <c r="X378">
        <f t="shared" ca="1" si="150"/>
        <v>551341.22228156589</v>
      </c>
      <c r="Y378" s="2"/>
      <c r="Z378" s="7">
        <f ca="1">IF(Table1[[#This Row],[gender]]="men",1,0)</f>
        <v>1</v>
      </c>
      <c r="AA378" s="2">
        <f ca="1">IF(Table1[[#This Row],[gender]]="women",1,0)</f>
        <v>0</v>
      </c>
      <c r="AB378" s="2"/>
      <c r="AC378" s="2"/>
      <c r="AD378" s="8"/>
      <c r="AF378" s="7">
        <f ca="1">IF(Table1[[#This Row],[felid of work]]= "teaching",1,0)</f>
        <v>0</v>
      </c>
      <c r="AG378" s="2">
        <f ca="1">IF(Table1[[#This Row],[felid of work]]="agriculture",1,0)</f>
        <v>0</v>
      </c>
      <c r="AH378" s="12">
        <f ca="1">IF(Table1[[#This Row],[felid of work]]="general work",1,0)</f>
        <v>1</v>
      </c>
      <c r="AI378" s="12">
        <f ca="1">IF(Table1[[#This Row],[felid of work]]="construction",1,0)</f>
        <v>0</v>
      </c>
      <c r="AJ378" s="2">
        <f ca="1">IF(Table1[[#This Row],[felid of work]]="health",1,0)</f>
        <v>0</v>
      </c>
      <c r="AK378" s="2"/>
      <c r="AL378" s="2"/>
      <c r="AM378" s="2"/>
      <c r="AN378" s="2"/>
      <c r="AO378" s="2">
        <f ca="1">IF(Table1[[#This Row],[felid of work]]="it",1,0)</f>
        <v>0</v>
      </c>
      <c r="AP378" s="2"/>
      <c r="AQ378" s="2"/>
      <c r="AR378" s="2"/>
      <c r="AS378" s="2"/>
      <c r="AT378" s="2"/>
      <c r="AU378" s="2"/>
      <c r="AV378" s="8"/>
      <c r="AW378" s="2"/>
      <c r="AX378" s="21">
        <f t="shared" ca="1" si="141"/>
        <v>604906.09858243493</v>
      </c>
      <c r="AY378" s="2"/>
      <c r="AZ378" s="7">
        <f ca="1">IF(Table1[[#This Row],[value of the debts]]&gt;$BA$6,1,0)</f>
        <v>1</v>
      </c>
      <c r="BA378" s="2"/>
      <c r="BB378" s="2"/>
      <c r="BC378" s="8"/>
      <c r="BD378" s="24">
        <f ca="1">Table1[[#This Row],[mortage left]]/Table1[[#This Row],[value of house]]</f>
        <v>0.8578337086169312</v>
      </c>
      <c r="BE378" s="2">
        <f t="shared" ca="1" si="142"/>
        <v>0</v>
      </c>
      <c r="BF378" s="2"/>
      <c r="BG378" s="2"/>
      <c r="BH378" s="7">
        <f ca="1">IF(Table1[[#This Row],[area]]="america",Table1[[#This Row],[income]],0)</f>
        <v>0</v>
      </c>
      <c r="BI378" s="2">
        <f ca="1">IF(Table1[[#This Row],[area]]="anathapur",Table1[[#This Row],[income]],0)</f>
        <v>0</v>
      </c>
      <c r="BJ378" s="2">
        <f ca="1">IF(Table1[[#This Row],[area]]="banglore",Table1[[#This Row],[income]],0)</f>
        <v>0</v>
      </c>
      <c r="BK378" s="2">
        <f ca="1">IF(Table1[[#This Row],[area]]="chennai",Table1[[#This Row],[income]],0)</f>
        <v>0</v>
      </c>
      <c r="BL378" s="2">
        <f ca="1">IF(Table1[[#This Row],[area]]="china",Table1[[#This Row],[income]],0)</f>
        <v>0</v>
      </c>
      <c r="BM378" s="2">
        <f ca="1">IF(Table1[[#This Row],[area]]="eluru",Table1[[#This Row],[income]],0)</f>
        <v>0</v>
      </c>
      <c r="BN378" s="2">
        <f ca="1">IF(Table1[[#This Row],[area]]="hanuman junction",Table1[[#This Row],[income]],0)</f>
        <v>0</v>
      </c>
      <c r="BO378" s="2">
        <f ca="1">IF(Table1[[#This Row],[area]]="hyderabad",Table1[[#This Row],[income]],0)</f>
        <v>0</v>
      </c>
      <c r="BP378" s="2">
        <f ca="1">IF(Table1[[#This Row],[area]]="japan",Table1[[#This Row],[income]],0)</f>
        <v>0</v>
      </c>
      <c r="BQ378" s="2">
        <f ca="1">IF(Table1[[#This Row],[area]]="srikakulam",Table1[[#This Row],[income]],0)</f>
        <v>0</v>
      </c>
      <c r="BR378" s="2">
        <f ca="1">IF(Table1[[#This Row],[area]]="tirupathi",Table1[[#This Row],[income]],0)</f>
        <v>0</v>
      </c>
      <c r="BS378" s="2">
        <f ca="1">IF(Table1[[#This Row],[area]]="vijayawada",Table1[[#This Row],[income]],0)</f>
        <v>866283</v>
      </c>
      <c r="BT378" s="8">
        <f ca="1">IF(Table1[[#This Row],[area]]="vizag",Table1[[#This Row],[income]],0)</f>
        <v>0</v>
      </c>
      <c r="BU378" s="2"/>
      <c r="BV378" s="7">
        <f ca="1">IF(Table1[[#This Row],[felid of work]]="teaching",Table1[[#This Row],[income]],0)</f>
        <v>0</v>
      </c>
      <c r="BW378" s="2">
        <f ca="1">IF(Table1[[#This Row],[felid of work]]="construction",Table1[[#This Row],[income]],0)</f>
        <v>0</v>
      </c>
      <c r="BX378" s="2">
        <f ca="1">IF(Table1[[#This Row],[felid of work]]="general work",Table1[[#This Row],[income]],0)</f>
        <v>866283</v>
      </c>
      <c r="BY378" s="2">
        <f ca="1">IF(Table1[[#This Row],[felid of work]]="health",Table1[[#This Row],[income]],0)</f>
        <v>0</v>
      </c>
      <c r="BZ378" s="2">
        <f ca="1">IF(Table1[[#This Row],[felid of work]]="agriculture",Table1[[#This Row],[income]],0)</f>
        <v>0</v>
      </c>
      <c r="CA378" s="8">
        <f ca="1">IF(Table1[[#This Row],[felid of work]]="it",Table1[[#This Row],[income]],0)</f>
        <v>0</v>
      </c>
      <c r="CB378" s="2"/>
      <c r="CC378" s="7">
        <f t="shared" ca="1" si="143"/>
        <v>1</v>
      </c>
      <c r="CD378" s="8"/>
      <c r="CE378" s="2"/>
      <c r="CF378" s="2">
        <f ca="1">IF(Table1[[#This Row],[net worth]]&gt;CG377,Table1[[#This Row],[age]],0)</f>
        <v>45</v>
      </c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</row>
    <row r="379" spans="4:98">
      <c r="D379">
        <f t="shared" ca="1" si="127"/>
        <v>2</v>
      </c>
      <c r="E379" t="str">
        <f t="shared" ca="1" si="128"/>
        <v>women</v>
      </c>
      <c r="F379">
        <f t="shared" ca="1" si="129"/>
        <v>43</v>
      </c>
      <c r="G379">
        <f t="shared" ca="1" si="130"/>
        <v>1</v>
      </c>
      <c r="H379" t="str">
        <f t="shared" ca="1" si="131"/>
        <v>health</v>
      </c>
      <c r="I379">
        <f t="shared" ca="1" si="132"/>
        <v>4</v>
      </c>
      <c r="J379" t="str">
        <f t="shared" ca="1" si="133"/>
        <v>techincal</v>
      </c>
      <c r="K379">
        <f t="shared" ca="1" si="134"/>
        <v>1</v>
      </c>
      <c r="L379">
        <f t="shared" ca="1" si="135"/>
        <v>1</v>
      </c>
      <c r="M379">
        <f t="shared" ca="1" si="136"/>
        <v>743473</v>
      </c>
      <c r="N379">
        <f t="shared" ca="1" si="137"/>
        <v>13</v>
      </c>
      <c r="O379" t="str">
        <f t="shared" ca="1" si="138"/>
        <v>china</v>
      </c>
      <c r="P379">
        <f t="shared" ca="1" si="144"/>
        <v>2973892</v>
      </c>
      <c r="Q379">
        <f t="shared" ca="1" si="139"/>
        <v>735726.49454080244</v>
      </c>
      <c r="R379">
        <f t="shared" ca="1" si="145"/>
        <v>488736.97601281252</v>
      </c>
      <c r="S379">
        <f t="shared" ca="1" si="140"/>
        <v>422680</v>
      </c>
      <c r="T379">
        <f t="shared" ca="1" si="146"/>
        <v>764214.91627557972</v>
      </c>
      <c r="U379">
        <f t="shared" ca="1" si="147"/>
        <v>31025.960648012271</v>
      </c>
      <c r="V379">
        <f t="shared" ca="1" si="148"/>
        <v>3493654.9366608248</v>
      </c>
      <c r="W379">
        <f t="shared" ca="1" si="149"/>
        <v>1647143.4705536149</v>
      </c>
      <c r="X379">
        <f t="shared" ca="1" si="150"/>
        <v>1846511.4661072099</v>
      </c>
      <c r="Y379" s="2"/>
      <c r="Z379" s="7">
        <f ca="1">IF(Table1[[#This Row],[gender]]="men",1,0)</f>
        <v>0</v>
      </c>
      <c r="AA379" s="2">
        <f ca="1">IF(Table1[[#This Row],[gender]]="women",1,0)</f>
        <v>1</v>
      </c>
      <c r="AB379" s="2"/>
      <c r="AC379" s="2"/>
      <c r="AD379" s="8"/>
      <c r="AF379" s="7">
        <f ca="1">IF(Table1[[#This Row],[felid of work]]= "teaching",1,0)</f>
        <v>0</v>
      </c>
      <c r="AG379" s="2">
        <f ca="1">IF(Table1[[#This Row],[felid of work]]="agriculture",1,0)</f>
        <v>0</v>
      </c>
      <c r="AH379" s="12">
        <f ca="1">IF(Table1[[#This Row],[felid of work]]="general work",1,0)</f>
        <v>0</v>
      </c>
      <c r="AI379" s="12">
        <f ca="1">IF(Table1[[#This Row],[felid of work]]="construction",1,0)</f>
        <v>0</v>
      </c>
      <c r="AJ379" s="2">
        <f ca="1">IF(Table1[[#This Row],[felid of work]]="health",1,0)</f>
        <v>1</v>
      </c>
      <c r="AK379" s="2"/>
      <c r="AL379" s="2"/>
      <c r="AM379" s="2"/>
      <c r="AN379" s="2"/>
      <c r="AO379" s="2">
        <f ca="1">IF(Table1[[#This Row],[felid of work]]="it",1,0)</f>
        <v>0</v>
      </c>
      <c r="AP379" s="2"/>
      <c r="AQ379" s="2"/>
      <c r="AR379" s="2"/>
      <c r="AS379" s="2"/>
      <c r="AT379" s="2"/>
      <c r="AU379" s="2"/>
      <c r="AV379" s="8"/>
      <c r="AW379" s="2"/>
      <c r="AX379" s="21">
        <f t="shared" ca="1" si="141"/>
        <v>488736.97601281252</v>
      </c>
      <c r="AY379" s="2"/>
      <c r="AZ379" s="7">
        <f ca="1">IF(Table1[[#This Row],[value of the debts]]&gt;$BA$6,1,0)</f>
        <v>1</v>
      </c>
      <c r="BA379" s="2"/>
      <c r="BB379" s="2"/>
      <c r="BC379" s="8"/>
      <c r="BD379" s="24">
        <f ca="1">Table1[[#This Row],[mortage left]]/Table1[[#This Row],[value of house]]</f>
        <v>0.2473951624809517</v>
      </c>
      <c r="BE379" s="2">
        <f t="shared" ca="1" si="142"/>
        <v>1</v>
      </c>
      <c r="BF379" s="2"/>
      <c r="BG379" s="2"/>
      <c r="BH379" s="7">
        <f ca="1">IF(Table1[[#This Row],[area]]="america",Table1[[#This Row],[income]],0)</f>
        <v>0</v>
      </c>
      <c r="BI379" s="2">
        <f ca="1">IF(Table1[[#This Row],[area]]="anathapur",Table1[[#This Row],[income]],0)</f>
        <v>0</v>
      </c>
      <c r="BJ379" s="2">
        <f ca="1">IF(Table1[[#This Row],[area]]="banglore",Table1[[#This Row],[income]],0)</f>
        <v>0</v>
      </c>
      <c r="BK379" s="2">
        <f ca="1">IF(Table1[[#This Row],[area]]="chennai",Table1[[#This Row],[income]],0)</f>
        <v>0</v>
      </c>
      <c r="BL379" s="2">
        <f ca="1">IF(Table1[[#This Row],[area]]="china",Table1[[#This Row],[income]],0)</f>
        <v>743473</v>
      </c>
      <c r="BM379" s="2">
        <f ca="1">IF(Table1[[#This Row],[area]]="eluru",Table1[[#This Row],[income]],0)</f>
        <v>0</v>
      </c>
      <c r="BN379" s="2">
        <f ca="1">IF(Table1[[#This Row],[area]]="hanuman junction",Table1[[#This Row],[income]],0)</f>
        <v>0</v>
      </c>
      <c r="BO379" s="2">
        <f ca="1">IF(Table1[[#This Row],[area]]="hyderabad",Table1[[#This Row],[income]],0)</f>
        <v>0</v>
      </c>
      <c r="BP379" s="2">
        <f ca="1">IF(Table1[[#This Row],[area]]="japan",Table1[[#This Row],[income]],0)</f>
        <v>0</v>
      </c>
      <c r="BQ379" s="2">
        <f ca="1">IF(Table1[[#This Row],[area]]="srikakulam",Table1[[#This Row],[income]],0)</f>
        <v>0</v>
      </c>
      <c r="BR379" s="2">
        <f ca="1">IF(Table1[[#This Row],[area]]="tirupathi",Table1[[#This Row],[income]],0)</f>
        <v>0</v>
      </c>
      <c r="BS379" s="2">
        <f ca="1">IF(Table1[[#This Row],[area]]="vijayawada",Table1[[#This Row],[income]],0)</f>
        <v>0</v>
      </c>
      <c r="BT379" s="8">
        <f ca="1">IF(Table1[[#This Row],[area]]="vizag",Table1[[#This Row],[income]],0)</f>
        <v>0</v>
      </c>
      <c r="BU379" s="2"/>
      <c r="BV379" s="7">
        <f ca="1">IF(Table1[[#This Row],[felid of work]]="teaching",Table1[[#This Row],[income]],0)</f>
        <v>0</v>
      </c>
      <c r="BW379" s="2">
        <f ca="1">IF(Table1[[#This Row],[felid of work]]="construction",Table1[[#This Row],[income]],0)</f>
        <v>0</v>
      </c>
      <c r="BX379" s="2">
        <f ca="1">IF(Table1[[#This Row],[felid of work]]="general work",Table1[[#This Row],[income]],0)</f>
        <v>0</v>
      </c>
      <c r="BY379" s="2">
        <f ca="1">IF(Table1[[#This Row],[felid of work]]="health",Table1[[#This Row],[income]],0)</f>
        <v>743473</v>
      </c>
      <c r="BZ379" s="2">
        <f ca="1">IF(Table1[[#This Row],[felid of work]]="agriculture",Table1[[#This Row],[income]],0)</f>
        <v>0</v>
      </c>
      <c r="CA379" s="8">
        <f ca="1">IF(Table1[[#This Row],[felid of work]]="it",Table1[[#This Row],[income]],0)</f>
        <v>0</v>
      </c>
      <c r="CB379" s="2"/>
      <c r="CC379" s="7">
        <f t="shared" ca="1" si="143"/>
        <v>1</v>
      </c>
      <c r="CD379" s="8"/>
      <c r="CE379" s="2"/>
      <c r="CF379" s="2">
        <f ca="1">IF(Table1[[#This Row],[net worth]]&gt;CG378,Table1[[#This Row],[age]],0)</f>
        <v>43</v>
      </c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</row>
    <row r="380" spans="4:98">
      <c r="D380">
        <f t="shared" ca="1" si="127"/>
        <v>1</v>
      </c>
      <c r="E380" t="str">
        <f t="shared" ca="1" si="128"/>
        <v>men</v>
      </c>
      <c r="F380">
        <f t="shared" ca="1" si="129"/>
        <v>25</v>
      </c>
      <c r="G380">
        <f t="shared" ca="1" si="130"/>
        <v>6</v>
      </c>
      <c r="H380" t="str">
        <f t="shared" ca="1" si="131"/>
        <v>agriculture</v>
      </c>
      <c r="I380">
        <f t="shared" ca="1" si="132"/>
        <v>3</v>
      </c>
      <c r="J380" t="str">
        <f t="shared" ca="1" si="133"/>
        <v>university</v>
      </c>
      <c r="K380">
        <f t="shared" ca="1" si="134"/>
        <v>4</v>
      </c>
      <c r="L380">
        <f t="shared" ca="1" si="135"/>
        <v>2</v>
      </c>
      <c r="M380">
        <f t="shared" ca="1" si="136"/>
        <v>358864</v>
      </c>
      <c r="N380">
        <f t="shared" ca="1" si="137"/>
        <v>9</v>
      </c>
      <c r="O380" t="str">
        <f t="shared" ca="1" si="138"/>
        <v>chennai</v>
      </c>
      <c r="P380">
        <f t="shared" ca="1" si="144"/>
        <v>1435456</v>
      </c>
      <c r="Q380">
        <f t="shared" ca="1" si="139"/>
        <v>36237.734937320616</v>
      </c>
      <c r="R380">
        <f t="shared" ca="1" si="145"/>
        <v>73720.383506802697</v>
      </c>
      <c r="S380">
        <f t="shared" ca="1" si="140"/>
        <v>27051</v>
      </c>
      <c r="T380">
        <f t="shared" ca="1" si="146"/>
        <v>129689.88486482289</v>
      </c>
      <c r="U380">
        <f t="shared" ca="1" si="147"/>
        <v>530544.72186613863</v>
      </c>
      <c r="V380">
        <f t="shared" ca="1" si="148"/>
        <v>2039721.1053729411</v>
      </c>
      <c r="W380">
        <f t="shared" ca="1" si="149"/>
        <v>137009.11844412331</v>
      </c>
      <c r="X380">
        <f t="shared" ca="1" si="150"/>
        <v>1902711.9869288178</v>
      </c>
      <c r="Y380" s="2"/>
      <c r="Z380" s="7">
        <f ca="1">IF(Table1[[#This Row],[gender]]="men",1,0)</f>
        <v>1</v>
      </c>
      <c r="AA380" s="2">
        <f ca="1">IF(Table1[[#This Row],[gender]]="women",1,0)</f>
        <v>0</v>
      </c>
      <c r="AB380" s="2"/>
      <c r="AC380" s="2"/>
      <c r="AD380" s="8"/>
      <c r="AF380" s="7">
        <f ca="1">IF(Table1[[#This Row],[felid of work]]= "teaching",1,0)</f>
        <v>0</v>
      </c>
      <c r="AG380" s="2">
        <f ca="1">IF(Table1[[#This Row],[felid of work]]="agriculture",1,0)</f>
        <v>1</v>
      </c>
      <c r="AH380" s="12">
        <f ca="1">IF(Table1[[#This Row],[felid of work]]="general work",1,0)</f>
        <v>0</v>
      </c>
      <c r="AI380" s="12">
        <f ca="1">IF(Table1[[#This Row],[felid of work]]="construction",1,0)</f>
        <v>0</v>
      </c>
      <c r="AJ380" s="2">
        <f ca="1">IF(Table1[[#This Row],[felid of work]]="health",1,0)</f>
        <v>0</v>
      </c>
      <c r="AK380" s="2"/>
      <c r="AL380" s="2"/>
      <c r="AM380" s="2"/>
      <c r="AN380" s="2"/>
      <c r="AO380" s="2">
        <f ca="1">IF(Table1[[#This Row],[felid of work]]="it",1,0)</f>
        <v>0</v>
      </c>
      <c r="AP380" s="2"/>
      <c r="AQ380" s="2"/>
      <c r="AR380" s="2"/>
      <c r="AS380" s="2"/>
      <c r="AT380" s="2"/>
      <c r="AU380" s="2"/>
      <c r="AV380" s="8"/>
      <c r="AW380" s="2"/>
      <c r="AX380" s="21">
        <f t="shared" ca="1" si="141"/>
        <v>36860.191753401348</v>
      </c>
      <c r="AY380" s="2"/>
      <c r="AZ380" s="7">
        <f ca="1">IF(Table1[[#This Row],[value of the debts]]&gt;$BA$6,1,0)</f>
        <v>1</v>
      </c>
      <c r="BA380" s="2"/>
      <c r="BB380" s="2"/>
      <c r="BC380" s="8"/>
      <c r="BD380" s="24">
        <f ca="1">Table1[[#This Row],[mortage left]]/Table1[[#This Row],[value of house]]</f>
        <v>2.5244754933150593E-2</v>
      </c>
      <c r="BE380" s="2">
        <f t="shared" ca="1" si="142"/>
        <v>1</v>
      </c>
      <c r="BF380" s="2"/>
      <c r="BG380" s="2"/>
      <c r="BH380" s="7">
        <f ca="1">IF(Table1[[#This Row],[area]]="america",Table1[[#This Row],[income]],0)</f>
        <v>0</v>
      </c>
      <c r="BI380" s="2">
        <f ca="1">IF(Table1[[#This Row],[area]]="anathapur",Table1[[#This Row],[income]],0)</f>
        <v>0</v>
      </c>
      <c r="BJ380" s="2">
        <f ca="1">IF(Table1[[#This Row],[area]]="banglore",Table1[[#This Row],[income]],0)</f>
        <v>0</v>
      </c>
      <c r="BK380" s="2">
        <f ca="1">IF(Table1[[#This Row],[area]]="chennai",Table1[[#This Row],[income]],0)</f>
        <v>358864</v>
      </c>
      <c r="BL380" s="2">
        <f ca="1">IF(Table1[[#This Row],[area]]="china",Table1[[#This Row],[income]],0)</f>
        <v>0</v>
      </c>
      <c r="BM380" s="2">
        <f ca="1">IF(Table1[[#This Row],[area]]="eluru",Table1[[#This Row],[income]],0)</f>
        <v>0</v>
      </c>
      <c r="BN380" s="2">
        <f ca="1">IF(Table1[[#This Row],[area]]="hanuman junction",Table1[[#This Row],[income]],0)</f>
        <v>0</v>
      </c>
      <c r="BO380" s="2">
        <f ca="1">IF(Table1[[#This Row],[area]]="hyderabad",Table1[[#This Row],[income]],0)</f>
        <v>0</v>
      </c>
      <c r="BP380" s="2">
        <f ca="1">IF(Table1[[#This Row],[area]]="japan",Table1[[#This Row],[income]],0)</f>
        <v>0</v>
      </c>
      <c r="BQ380" s="2">
        <f ca="1">IF(Table1[[#This Row],[area]]="srikakulam",Table1[[#This Row],[income]],0)</f>
        <v>0</v>
      </c>
      <c r="BR380" s="2">
        <f ca="1">IF(Table1[[#This Row],[area]]="tirupathi",Table1[[#This Row],[income]],0)</f>
        <v>0</v>
      </c>
      <c r="BS380" s="2">
        <f ca="1">IF(Table1[[#This Row],[area]]="vijayawada",Table1[[#This Row],[income]],0)</f>
        <v>0</v>
      </c>
      <c r="BT380" s="8">
        <f ca="1">IF(Table1[[#This Row],[area]]="vizag",Table1[[#This Row],[income]],0)</f>
        <v>0</v>
      </c>
      <c r="BU380" s="2"/>
      <c r="BV380" s="7">
        <f ca="1">IF(Table1[[#This Row],[felid of work]]="teaching",Table1[[#This Row],[income]],0)</f>
        <v>0</v>
      </c>
      <c r="BW380" s="2">
        <f ca="1">IF(Table1[[#This Row],[felid of work]]="construction",Table1[[#This Row],[income]],0)</f>
        <v>0</v>
      </c>
      <c r="BX380" s="2">
        <f ca="1">IF(Table1[[#This Row],[felid of work]]="general work",Table1[[#This Row],[income]],0)</f>
        <v>0</v>
      </c>
      <c r="BY380" s="2">
        <f ca="1">IF(Table1[[#This Row],[felid of work]]="health",Table1[[#This Row],[income]],0)</f>
        <v>0</v>
      </c>
      <c r="BZ380" s="2">
        <f ca="1">IF(Table1[[#This Row],[felid of work]]="agriculture",Table1[[#This Row],[income]],0)</f>
        <v>358864</v>
      </c>
      <c r="CA380" s="8">
        <f ca="1">IF(Table1[[#This Row],[felid of work]]="it",Table1[[#This Row],[income]],0)</f>
        <v>0</v>
      </c>
      <c r="CB380" s="2"/>
      <c r="CC380" s="7">
        <f t="shared" ca="1" si="143"/>
        <v>0</v>
      </c>
      <c r="CD380" s="8"/>
      <c r="CE380" s="2"/>
      <c r="CF380" s="2">
        <f ca="1">IF(Table1[[#This Row],[net worth]]&gt;CG379,Table1[[#This Row],[age]],0)</f>
        <v>25</v>
      </c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</row>
    <row r="381" spans="4:98">
      <c r="D381">
        <f t="shared" ca="1" si="127"/>
        <v>2</v>
      </c>
      <c r="E381" t="str">
        <f t="shared" ca="1" si="128"/>
        <v>women</v>
      </c>
      <c r="F381">
        <f t="shared" ca="1" si="129"/>
        <v>25</v>
      </c>
      <c r="G381">
        <f t="shared" ca="1" si="130"/>
        <v>3</v>
      </c>
      <c r="H381" t="str">
        <f t="shared" ca="1" si="131"/>
        <v>teaching</v>
      </c>
      <c r="I381">
        <f t="shared" ca="1" si="132"/>
        <v>1</v>
      </c>
      <c r="J381" t="str">
        <f t="shared" ca="1" si="133"/>
        <v>highschool</v>
      </c>
      <c r="K381">
        <f t="shared" ca="1" si="134"/>
        <v>3</v>
      </c>
      <c r="L381">
        <f t="shared" ca="1" si="135"/>
        <v>1</v>
      </c>
      <c r="M381">
        <f t="shared" ca="1" si="136"/>
        <v>318025</v>
      </c>
      <c r="N381">
        <f t="shared" ca="1" si="137"/>
        <v>7</v>
      </c>
      <c r="O381" t="str">
        <f t="shared" ca="1" si="138"/>
        <v>anathapur</v>
      </c>
      <c r="P381">
        <f t="shared" ca="1" si="144"/>
        <v>1908150</v>
      </c>
      <c r="Q381">
        <f t="shared" ca="1" si="139"/>
        <v>822210.38587178104</v>
      </c>
      <c r="R381">
        <f t="shared" ca="1" si="145"/>
        <v>135211.31533188821</v>
      </c>
      <c r="S381">
        <f t="shared" ca="1" si="140"/>
        <v>16682</v>
      </c>
      <c r="T381">
        <f t="shared" ca="1" si="146"/>
        <v>18439.620260281747</v>
      </c>
      <c r="U381">
        <f t="shared" ca="1" si="147"/>
        <v>343945.89174342528</v>
      </c>
      <c r="V381">
        <f t="shared" ca="1" si="148"/>
        <v>2387307.2070753137</v>
      </c>
      <c r="W381">
        <f t="shared" ca="1" si="149"/>
        <v>974103.70120366919</v>
      </c>
      <c r="X381">
        <f t="shared" ca="1" si="150"/>
        <v>1413203.5058716445</v>
      </c>
      <c r="Y381" s="2"/>
      <c r="Z381" s="7">
        <f ca="1">IF(Table1[[#This Row],[gender]]="men",1,0)</f>
        <v>0</v>
      </c>
      <c r="AA381" s="2">
        <f ca="1">IF(Table1[[#This Row],[gender]]="women",1,0)</f>
        <v>1</v>
      </c>
      <c r="AB381" s="2"/>
      <c r="AC381" s="2"/>
      <c r="AD381" s="8"/>
      <c r="AF381" s="7">
        <f ca="1">IF(Table1[[#This Row],[felid of work]]= "teaching",1,0)</f>
        <v>1</v>
      </c>
      <c r="AG381" s="2">
        <f ca="1">IF(Table1[[#This Row],[felid of work]]="agriculture",1,0)</f>
        <v>0</v>
      </c>
      <c r="AH381" s="12">
        <f ca="1">IF(Table1[[#This Row],[felid of work]]="general work",1,0)</f>
        <v>0</v>
      </c>
      <c r="AI381" s="12">
        <f ca="1">IF(Table1[[#This Row],[felid of work]]="construction",1,0)</f>
        <v>0</v>
      </c>
      <c r="AJ381" s="2">
        <f ca="1">IF(Table1[[#This Row],[felid of work]]="health",1,0)</f>
        <v>0</v>
      </c>
      <c r="AK381" s="2"/>
      <c r="AL381" s="2"/>
      <c r="AM381" s="2"/>
      <c r="AN381" s="2"/>
      <c r="AO381" s="2">
        <f ca="1">IF(Table1[[#This Row],[felid of work]]="it",1,0)</f>
        <v>0</v>
      </c>
      <c r="AP381" s="2"/>
      <c r="AQ381" s="2"/>
      <c r="AR381" s="2"/>
      <c r="AS381" s="2"/>
      <c r="AT381" s="2"/>
      <c r="AU381" s="2"/>
      <c r="AV381" s="8"/>
      <c r="AW381" s="2"/>
      <c r="AX381" s="21">
        <f t="shared" ca="1" si="141"/>
        <v>135211.31533188821</v>
      </c>
      <c r="AY381" s="2"/>
      <c r="AZ381" s="7">
        <f ca="1">IF(Table1[[#This Row],[value of the debts]]&gt;$BA$6,1,0)</f>
        <v>1</v>
      </c>
      <c r="BA381" s="2"/>
      <c r="BB381" s="2"/>
      <c r="BC381" s="8"/>
      <c r="BD381" s="24">
        <f ca="1">Table1[[#This Row],[mortage left]]/Table1[[#This Row],[value of house]]</f>
        <v>0.43089399988039778</v>
      </c>
      <c r="BE381" s="2">
        <f t="shared" ca="1" si="142"/>
        <v>0</v>
      </c>
      <c r="BF381" s="2"/>
      <c r="BG381" s="2"/>
      <c r="BH381" s="7">
        <f ca="1">IF(Table1[[#This Row],[area]]="america",Table1[[#This Row],[income]],0)</f>
        <v>0</v>
      </c>
      <c r="BI381" s="2">
        <f ca="1">IF(Table1[[#This Row],[area]]="anathapur",Table1[[#This Row],[income]],0)</f>
        <v>318025</v>
      </c>
      <c r="BJ381" s="2">
        <f ca="1">IF(Table1[[#This Row],[area]]="banglore",Table1[[#This Row],[income]],0)</f>
        <v>0</v>
      </c>
      <c r="BK381" s="2">
        <f ca="1">IF(Table1[[#This Row],[area]]="chennai",Table1[[#This Row],[income]],0)</f>
        <v>0</v>
      </c>
      <c r="BL381" s="2">
        <f ca="1">IF(Table1[[#This Row],[area]]="china",Table1[[#This Row],[income]],0)</f>
        <v>0</v>
      </c>
      <c r="BM381" s="2">
        <f ca="1">IF(Table1[[#This Row],[area]]="eluru",Table1[[#This Row],[income]],0)</f>
        <v>0</v>
      </c>
      <c r="BN381" s="2">
        <f ca="1">IF(Table1[[#This Row],[area]]="hanuman junction",Table1[[#This Row],[income]],0)</f>
        <v>0</v>
      </c>
      <c r="BO381" s="2">
        <f ca="1">IF(Table1[[#This Row],[area]]="hyderabad",Table1[[#This Row],[income]],0)</f>
        <v>0</v>
      </c>
      <c r="BP381" s="2">
        <f ca="1">IF(Table1[[#This Row],[area]]="japan",Table1[[#This Row],[income]],0)</f>
        <v>0</v>
      </c>
      <c r="BQ381" s="2">
        <f ca="1">IF(Table1[[#This Row],[area]]="srikakulam",Table1[[#This Row],[income]],0)</f>
        <v>0</v>
      </c>
      <c r="BR381" s="2">
        <f ca="1">IF(Table1[[#This Row],[area]]="tirupathi",Table1[[#This Row],[income]],0)</f>
        <v>0</v>
      </c>
      <c r="BS381" s="2">
        <f ca="1">IF(Table1[[#This Row],[area]]="vijayawada",Table1[[#This Row],[income]],0)</f>
        <v>0</v>
      </c>
      <c r="BT381" s="8">
        <f ca="1">IF(Table1[[#This Row],[area]]="vizag",Table1[[#This Row],[income]],0)</f>
        <v>0</v>
      </c>
      <c r="BU381" s="2"/>
      <c r="BV381" s="7">
        <f ca="1">IF(Table1[[#This Row],[felid of work]]="teaching",Table1[[#This Row],[income]],0)</f>
        <v>318025</v>
      </c>
      <c r="BW381" s="2">
        <f ca="1">IF(Table1[[#This Row],[felid of work]]="construction",Table1[[#This Row],[income]],0)</f>
        <v>0</v>
      </c>
      <c r="BX381" s="2">
        <f ca="1">IF(Table1[[#This Row],[felid of work]]="general work",Table1[[#This Row],[income]],0)</f>
        <v>0</v>
      </c>
      <c r="BY381" s="2">
        <f ca="1">IF(Table1[[#This Row],[felid of work]]="health",Table1[[#This Row],[income]],0)</f>
        <v>0</v>
      </c>
      <c r="BZ381" s="2">
        <f ca="1">IF(Table1[[#This Row],[felid of work]]="agriculture",Table1[[#This Row],[income]],0)</f>
        <v>0</v>
      </c>
      <c r="CA381" s="8">
        <f ca="1">IF(Table1[[#This Row],[felid of work]]="it",Table1[[#This Row],[income]],0)</f>
        <v>0</v>
      </c>
      <c r="CB381" s="2"/>
      <c r="CC381" s="7">
        <f t="shared" ca="1" si="143"/>
        <v>1</v>
      </c>
      <c r="CD381" s="8"/>
      <c r="CE381" s="2"/>
      <c r="CF381" s="2">
        <f ca="1">IF(Table1[[#This Row],[net worth]]&gt;CG380,Table1[[#This Row],[age]],0)</f>
        <v>25</v>
      </c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</row>
    <row r="382" spans="4:98">
      <c r="D382">
        <f t="shared" ca="1" si="127"/>
        <v>2</v>
      </c>
      <c r="E382" t="str">
        <f t="shared" ca="1" si="128"/>
        <v>women</v>
      </c>
      <c r="F382">
        <f t="shared" ca="1" si="129"/>
        <v>36</v>
      </c>
      <c r="G382">
        <f t="shared" ca="1" si="130"/>
        <v>1</v>
      </c>
      <c r="H382" t="str">
        <f t="shared" ca="1" si="131"/>
        <v>health</v>
      </c>
      <c r="I382">
        <f t="shared" ca="1" si="132"/>
        <v>2</v>
      </c>
      <c r="J382" t="str">
        <f t="shared" ca="1" si="133"/>
        <v>college</v>
      </c>
      <c r="K382">
        <f t="shared" ca="1" si="134"/>
        <v>2</v>
      </c>
      <c r="L382">
        <f t="shared" ca="1" si="135"/>
        <v>2</v>
      </c>
      <c r="M382">
        <f t="shared" ca="1" si="136"/>
        <v>920421</v>
      </c>
      <c r="N382">
        <f t="shared" ca="1" si="137"/>
        <v>12</v>
      </c>
      <c r="O382" t="str">
        <f t="shared" ca="1" si="138"/>
        <v>japan</v>
      </c>
      <c r="P382">
        <f t="shared" ca="1" si="144"/>
        <v>3681684</v>
      </c>
      <c r="Q382">
        <f t="shared" ca="1" si="139"/>
        <v>1622652.6832328788</v>
      </c>
      <c r="R382">
        <f t="shared" ca="1" si="145"/>
        <v>1210516.2339059997</v>
      </c>
      <c r="S382">
        <f t="shared" ca="1" si="140"/>
        <v>670753</v>
      </c>
      <c r="T382">
        <f t="shared" ca="1" si="146"/>
        <v>1398737.1782884509</v>
      </c>
      <c r="U382">
        <f t="shared" ca="1" si="147"/>
        <v>841018.54212875618</v>
      </c>
      <c r="V382">
        <f t="shared" ca="1" si="148"/>
        <v>5733218.7760347556</v>
      </c>
      <c r="W382">
        <f t="shared" ca="1" si="149"/>
        <v>3503921.9171388783</v>
      </c>
      <c r="X382">
        <f t="shared" ca="1" si="150"/>
        <v>2229296.8588958774</v>
      </c>
      <c r="Y382" s="2"/>
      <c r="Z382" s="7">
        <f ca="1">IF(Table1[[#This Row],[gender]]="men",1,0)</f>
        <v>0</v>
      </c>
      <c r="AA382" s="2">
        <f ca="1">IF(Table1[[#This Row],[gender]]="women",1,0)</f>
        <v>1</v>
      </c>
      <c r="AB382" s="2"/>
      <c r="AC382" s="2"/>
      <c r="AD382" s="8"/>
      <c r="AF382" s="7">
        <f ca="1">IF(Table1[[#This Row],[felid of work]]= "teaching",1,0)</f>
        <v>0</v>
      </c>
      <c r="AG382" s="2">
        <f ca="1">IF(Table1[[#This Row],[felid of work]]="agriculture",1,0)</f>
        <v>0</v>
      </c>
      <c r="AH382" s="12">
        <f ca="1">IF(Table1[[#This Row],[felid of work]]="general work",1,0)</f>
        <v>0</v>
      </c>
      <c r="AI382" s="12">
        <f ca="1">IF(Table1[[#This Row],[felid of work]]="construction",1,0)</f>
        <v>0</v>
      </c>
      <c r="AJ382" s="2">
        <f ca="1">IF(Table1[[#This Row],[felid of work]]="health",1,0)</f>
        <v>1</v>
      </c>
      <c r="AK382" s="2"/>
      <c r="AL382" s="2"/>
      <c r="AM382" s="2"/>
      <c r="AN382" s="2"/>
      <c r="AO382" s="2">
        <f ca="1">IF(Table1[[#This Row],[felid of work]]="it",1,0)</f>
        <v>0</v>
      </c>
      <c r="AP382" s="2"/>
      <c r="AQ382" s="2"/>
      <c r="AR382" s="2"/>
      <c r="AS382" s="2"/>
      <c r="AT382" s="2"/>
      <c r="AU382" s="2"/>
      <c r="AV382" s="8"/>
      <c r="AW382" s="2"/>
      <c r="AX382" s="21">
        <f t="shared" ca="1" si="141"/>
        <v>605258.11695299984</v>
      </c>
      <c r="AY382" s="2"/>
      <c r="AZ382" s="7">
        <f ca="1">IF(Table1[[#This Row],[value of the debts]]&gt;$BA$6,1,0)</f>
        <v>1</v>
      </c>
      <c r="BA382" s="2"/>
      <c r="BB382" s="2"/>
      <c r="BC382" s="8"/>
      <c r="BD382" s="24">
        <f ca="1">Table1[[#This Row],[mortage left]]/Table1[[#This Row],[value of house]]</f>
        <v>0.44073654426422226</v>
      </c>
      <c r="BE382" s="2">
        <f t="shared" ca="1" si="142"/>
        <v>0</v>
      </c>
      <c r="BF382" s="2"/>
      <c r="BG382" s="2"/>
      <c r="BH382" s="7">
        <f ca="1">IF(Table1[[#This Row],[area]]="america",Table1[[#This Row],[income]],0)</f>
        <v>0</v>
      </c>
      <c r="BI382" s="2">
        <f ca="1">IF(Table1[[#This Row],[area]]="anathapur",Table1[[#This Row],[income]],0)</f>
        <v>0</v>
      </c>
      <c r="BJ382" s="2">
        <f ca="1">IF(Table1[[#This Row],[area]]="banglore",Table1[[#This Row],[income]],0)</f>
        <v>0</v>
      </c>
      <c r="BK382" s="2">
        <f ca="1">IF(Table1[[#This Row],[area]]="chennai",Table1[[#This Row],[income]],0)</f>
        <v>0</v>
      </c>
      <c r="BL382" s="2">
        <f ca="1">IF(Table1[[#This Row],[area]]="china",Table1[[#This Row],[income]],0)</f>
        <v>0</v>
      </c>
      <c r="BM382" s="2">
        <f ca="1">IF(Table1[[#This Row],[area]]="eluru",Table1[[#This Row],[income]],0)</f>
        <v>0</v>
      </c>
      <c r="BN382" s="2">
        <f ca="1">IF(Table1[[#This Row],[area]]="hanuman junction",Table1[[#This Row],[income]],0)</f>
        <v>0</v>
      </c>
      <c r="BO382" s="2">
        <f ca="1">IF(Table1[[#This Row],[area]]="hyderabad",Table1[[#This Row],[income]],0)</f>
        <v>0</v>
      </c>
      <c r="BP382" s="2">
        <f ca="1">IF(Table1[[#This Row],[area]]="japan",Table1[[#This Row],[income]],0)</f>
        <v>920421</v>
      </c>
      <c r="BQ382" s="2">
        <f ca="1">IF(Table1[[#This Row],[area]]="srikakulam",Table1[[#This Row],[income]],0)</f>
        <v>0</v>
      </c>
      <c r="BR382" s="2">
        <f ca="1">IF(Table1[[#This Row],[area]]="tirupathi",Table1[[#This Row],[income]],0)</f>
        <v>0</v>
      </c>
      <c r="BS382" s="2">
        <f ca="1">IF(Table1[[#This Row],[area]]="vijayawada",Table1[[#This Row],[income]],0)</f>
        <v>0</v>
      </c>
      <c r="BT382" s="8">
        <f ca="1">IF(Table1[[#This Row],[area]]="vizag",Table1[[#This Row],[income]],0)</f>
        <v>0</v>
      </c>
      <c r="BU382" s="2"/>
      <c r="BV382" s="7">
        <f ca="1">IF(Table1[[#This Row],[felid of work]]="teaching",Table1[[#This Row],[income]],0)</f>
        <v>0</v>
      </c>
      <c r="BW382" s="2">
        <f ca="1">IF(Table1[[#This Row],[felid of work]]="construction",Table1[[#This Row],[income]],0)</f>
        <v>0</v>
      </c>
      <c r="BX382" s="2">
        <f ca="1">IF(Table1[[#This Row],[felid of work]]="general work",Table1[[#This Row],[income]],0)</f>
        <v>0</v>
      </c>
      <c r="BY382" s="2">
        <f ca="1">IF(Table1[[#This Row],[felid of work]]="health",Table1[[#This Row],[income]],0)</f>
        <v>920421</v>
      </c>
      <c r="BZ382" s="2">
        <f ca="1">IF(Table1[[#This Row],[felid of work]]="agriculture",Table1[[#This Row],[income]],0)</f>
        <v>0</v>
      </c>
      <c r="CA382" s="8">
        <f ca="1">IF(Table1[[#This Row],[felid of work]]="it",Table1[[#This Row],[income]],0)</f>
        <v>0</v>
      </c>
      <c r="CB382" s="2"/>
      <c r="CC382" s="7">
        <f t="shared" ca="1" si="143"/>
        <v>1</v>
      </c>
      <c r="CD382" s="8"/>
      <c r="CE382" s="2"/>
      <c r="CF382" s="2">
        <f ca="1">IF(Table1[[#This Row],[net worth]]&gt;CG381,Table1[[#This Row],[age]],0)</f>
        <v>36</v>
      </c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</row>
    <row r="383" spans="4:98">
      <c r="D383">
        <f t="shared" ca="1" si="127"/>
        <v>1</v>
      </c>
      <c r="E383" t="str">
        <f t="shared" ca="1" si="128"/>
        <v>men</v>
      </c>
      <c r="F383">
        <f t="shared" ca="1" si="129"/>
        <v>39</v>
      </c>
      <c r="G383">
        <f t="shared" ca="1" si="130"/>
        <v>6</v>
      </c>
      <c r="H383" t="str">
        <f t="shared" ca="1" si="131"/>
        <v>agriculture</v>
      </c>
      <c r="I383">
        <f t="shared" ca="1" si="132"/>
        <v>5</v>
      </c>
      <c r="J383" t="str">
        <f t="shared" ca="1" si="133"/>
        <v>other</v>
      </c>
      <c r="K383">
        <f t="shared" ca="1" si="134"/>
        <v>2</v>
      </c>
      <c r="L383">
        <f t="shared" ca="1" si="135"/>
        <v>1</v>
      </c>
      <c r="M383">
        <f t="shared" ca="1" si="136"/>
        <v>848790</v>
      </c>
      <c r="N383">
        <f t="shared" ca="1" si="137"/>
        <v>1</v>
      </c>
      <c r="O383" t="str">
        <f t="shared" ca="1" si="138"/>
        <v>eluru</v>
      </c>
      <c r="P383">
        <f t="shared" ca="1" si="144"/>
        <v>5092740</v>
      </c>
      <c r="Q383">
        <f t="shared" ca="1" si="139"/>
        <v>2103340.4557706388</v>
      </c>
      <c r="R383">
        <f t="shared" ca="1" si="145"/>
        <v>43253.910852579662</v>
      </c>
      <c r="S383">
        <f t="shared" ca="1" si="140"/>
        <v>6564</v>
      </c>
      <c r="T383">
        <f t="shared" ca="1" si="146"/>
        <v>157275.40088152129</v>
      </c>
      <c r="U383">
        <f t="shared" ca="1" si="147"/>
        <v>783772.61563385907</v>
      </c>
      <c r="V383">
        <f t="shared" ca="1" si="148"/>
        <v>5919766.5264864387</v>
      </c>
      <c r="W383">
        <f t="shared" ca="1" si="149"/>
        <v>2153158.3666232186</v>
      </c>
      <c r="X383">
        <f t="shared" ca="1" si="150"/>
        <v>3766608.1598632201</v>
      </c>
      <c r="Y383" s="2"/>
      <c r="Z383" s="7">
        <f ca="1">IF(Table1[[#This Row],[gender]]="men",1,0)</f>
        <v>1</v>
      </c>
      <c r="AA383" s="2">
        <f ca="1">IF(Table1[[#This Row],[gender]]="women",1,0)</f>
        <v>0</v>
      </c>
      <c r="AB383" s="2"/>
      <c r="AC383" s="2"/>
      <c r="AD383" s="8"/>
      <c r="AF383" s="7">
        <f ca="1">IF(Table1[[#This Row],[felid of work]]= "teaching",1,0)</f>
        <v>0</v>
      </c>
      <c r="AG383" s="2">
        <f ca="1">IF(Table1[[#This Row],[felid of work]]="agriculture",1,0)</f>
        <v>1</v>
      </c>
      <c r="AH383" s="12">
        <f ca="1">IF(Table1[[#This Row],[felid of work]]="general work",1,0)</f>
        <v>0</v>
      </c>
      <c r="AI383" s="12">
        <f ca="1">IF(Table1[[#This Row],[felid of work]]="construction",1,0)</f>
        <v>0</v>
      </c>
      <c r="AJ383" s="2">
        <f ca="1">IF(Table1[[#This Row],[felid of work]]="health",1,0)</f>
        <v>0</v>
      </c>
      <c r="AK383" s="2"/>
      <c r="AL383" s="2"/>
      <c r="AM383" s="2"/>
      <c r="AN383" s="2"/>
      <c r="AO383" s="2">
        <f ca="1">IF(Table1[[#This Row],[felid of work]]="it",1,0)</f>
        <v>0</v>
      </c>
      <c r="AP383" s="2"/>
      <c r="AQ383" s="2"/>
      <c r="AR383" s="2"/>
      <c r="AS383" s="2"/>
      <c r="AT383" s="2"/>
      <c r="AU383" s="2"/>
      <c r="AV383" s="8"/>
      <c r="AW383" s="2"/>
      <c r="AX383" s="21">
        <f t="shared" ca="1" si="141"/>
        <v>43253.910852579662</v>
      </c>
      <c r="AY383" s="2"/>
      <c r="AZ383" s="7">
        <f ca="1">IF(Table1[[#This Row],[value of the debts]]&gt;$BA$6,1,0)</f>
        <v>1</v>
      </c>
      <c r="BA383" s="2"/>
      <c r="BB383" s="2"/>
      <c r="BC383" s="8"/>
      <c r="BD383" s="24">
        <f ca="1">Table1[[#This Row],[mortage left]]/Table1[[#This Row],[value of house]]</f>
        <v>0.41300762571241389</v>
      </c>
      <c r="BE383" s="2">
        <f t="shared" ca="1" si="142"/>
        <v>0</v>
      </c>
      <c r="BF383" s="2"/>
      <c r="BG383" s="2"/>
      <c r="BH383" s="7">
        <f ca="1">IF(Table1[[#This Row],[area]]="america",Table1[[#This Row],[income]],0)</f>
        <v>0</v>
      </c>
      <c r="BI383" s="2">
        <f ca="1">IF(Table1[[#This Row],[area]]="anathapur",Table1[[#This Row],[income]],0)</f>
        <v>0</v>
      </c>
      <c r="BJ383" s="2">
        <f ca="1">IF(Table1[[#This Row],[area]]="banglore",Table1[[#This Row],[income]],0)</f>
        <v>0</v>
      </c>
      <c r="BK383" s="2">
        <f ca="1">IF(Table1[[#This Row],[area]]="chennai",Table1[[#This Row],[income]],0)</f>
        <v>0</v>
      </c>
      <c r="BL383" s="2">
        <f ca="1">IF(Table1[[#This Row],[area]]="china",Table1[[#This Row],[income]],0)</f>
        <v>0</v>
      </c>
      <c r="BM383" s="2">
        <f ca="1">IF(Table1[[#This Row],[area]]="eluru",Table1[[#This Row],[income]],0)</f>
        <v>848790</v>
      </c>
      <c r="BN383" s="2">
        <f ca="1">IF(Table1[[#This Row],[area]]="hanuman junction",Table1[[#This Row],[income]],0)</f>
        <v>0</v>
      </c>
      <c r="BO383" s="2">
        <f ca="1">IF(Table1[[#This Row],[area]]="hyderabad",Table1[[#This Row],[income]],0)</f>
        <v>0</v>
      </c>
      <c r="BP383" s="2">
        <f ca="1">IF(Table1[[#This Row],[area]]="japan",Table1[[#This Row],[income]],0)</f>
        <v>0</v>
      </c>
      <c r="BQ383" s="2">
        <f ca="1">IF(Table1[[#This Row],[area]]="srikakulam",Table1[[#This Row],[income]],0)</f>
        <v>0</v>
      </c>
      <c r="BR383" s="2">
        <f ca="1">IF(Table1[[#This Row],[area]]="tirupathi",Table1[[#This Row],[income]],0)</f>
        <v>0</v>
      </c>
      <c r="BS383" s="2">
        <f ca="1">IF(Table1[[#This Row],[area]]="vijayawada",Table1[[#This Row],[income]],0)</f>
        <v>0</v>
      </c>
      <c r="BT383" s="8">
        <f ca="1">IF(Table1[[#This Row],[area]]="vizag",Table1[[#This Row],[income]],0)</f>
        <v>0</v>
      </c>
      <c r="BU383" s="2"/>
      <c r="BV383" s="7">
        <f ca="1">IF(Table1[[#This Row],[felid of work]]="teaching",Table1[[#This Row],[income]],0)</f>
        <v>0</v>
      </c>
      <c r="BW383" s="2">
        <f ca="1">IF(Table1[[#This Row],[felid of work]]="construction",Table1[[#This Row],[income]],0)</f>
        <v>0</v>
      </c>
      <c r="BX383" s="2">
        <f ca="1">IF(Table1[[#This Row],[felid of work]]="general work",Table1[[#This Row],[income]],0)</f>
        <v>0</v>
      </c>
      <c r="BY383" s="2">
        <f ca="1">IF(Table1[[#This Row],[felid of work]]="health",Table1[[#This Row],[income]],0)</f>
        <v>0</v>
      </c>
      <c r="BZ383" s="2">
        <f ca="1">IF(Table1[[#This Row],[felid of work]]="agriculture",Table1[[#This Row],[income]],0)</f>
        <v>848790</v>
      </c>
      <c r="CA383" s="8">
        <f ca="1">IF(Table1[[#This Row],[felid of work]]="it",Table1[[#This Row],[income]],0)</f>
        <v>0</v>
      </c>
      <c r="CB383" s="2"/>
      <c r="CC383" s="7">
        <f t="shared" ca="1" si="143"/>
        <v>1</v>
      </c>
      <c r="CD383" s="8"/>
      <c r="CE383" s="2"/>
      <c r="CF383" s="2">
        <f ca="1">IF(Table1[[#This Row],[net worth]]&gt;CG382,Table1[[#This Row],[age]],0)</f>
        <v>39</v>
      </c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</row>
    <row r="384" spans="4:98">
      <c r="D384">
        <f t="shared" ca="1" si="127"/>
        <v>2</v>
      </c>
      <c r="E384" t="str">
        <f t="shared" ca="1" si="128"/>
        <v>women</v>
      </c>
      <c r="F384">
        <f t="shared" ca="1" si="129"/>
        <v>38</v>
      </c>
      <c r="G384">
        <f t="shared" ca="1" si="130"/>
        <v>1</v>
      </c>
      <c r="H384" t="str">
        <f t="shared" ca="1" si="131"/>
        <v>health</v>
      </c>
      <c r="I384">
        <f t="shared" ca="1" si="132"/>
        <v>5</v>
      </c>
      <c r="J384" t="str">
        <f t="shared" ca="1" si="133"/>
        <v>other</v>
      </c>
      <c r="K384">
        <f t="shared" ca="1" si="134"/>
        <v>1</v>
      </c>
      <c r="L384">
        <f t="shared" ca="1" si="135"/>
        <v>1</v>
      </c>
      <c r="M384">
        <f t="shared" ca="1" si="136"/>
        <v>702921</v>
      </c>
      <c r="N384">
        <f t="shared" ca="1" si="137"/>
        <v>6</v>
      </c>
      <c r="O384" t="str">
        <f t="shared" ca="1" si="138"/>
        <v>tirupathi</v>
      </c>
      <c r="P384">
        <f t="shared" ca="1" si="144"/>
        <v>4217526</v>
      </c>
      <c r="Q384">
        <f t="shared" ca="1" si="139"/>
        <v>1473431.5633530456</v>
      </c>
      <c r="R384">
        <f t="shared" ca="1" si="145"/>
        <v>74863.305325467794</v>
      </c>
      <c r="S384">
        <f t="shared" ca="1" si="140"/>
        <v>54974</v>
      </c>
      <c r="T384">
        <f t="shared" ca="1" si="146"/>
        <v>266247.4676149672</v>
      </c>
      <c r="U384">
        <f t="shared" ca="1" si="147"/>
        <v>174261.21964191479</v>
      </c>
      <c r="V384">
        <f t="shared" ca="1" si="148"/>
        <v>4466650.5249673827</v>
      </c>
      <c r="W384">
        <f t="shared" ca="1" si="149"/>
        <v>1603268.8686785134</v>
      </c>
      <c r="X384">
        <f t="shared" ca="1" si="150"/>
        <v>2863381.6562888692</v>
      </c>
      <c r="Y384" s="2"/>
      <c r="Z384" s="7">
        <f ca="1">IF(Table1[[#This Row],[gender]]="men",1,0)</f>
        <v>0</v>
      </c>
      <c r="AA384" s="2">
        <f ca="1">IF(Table1[[#This Row],[gender]]="women",1,0)</f>
        <v>1</v>
      </c>
      <c r="AB384" s="2"/>
      <c r="AC384" s="2"/>
      <c r="AD384" s="8"/>
      <c r="AF384" s="7">
        <f ca="1">IF(Table1[[#This Row],[felid of work]]= "teaching",1,0)</f>
        <v>0</v>
      </c>
      <c r="AG384" s="2">
        <f ca="1">IF(Table1[[#This Row],[felid of work]]="agriculture",1,0)</f>
        <v>0</v>
      </c>
      <c r="AH384" s="12">
        <f ca="1">IF(Table1[[#This Row],[felid of work]]="general work",1,0)</f>
        <v>0</v>
      </c>
      <c r="AI384" s="12">
        <f ca="1">IF(Table1[[#This Row],[felid of work]]="construction",1,0)</f>
        <v>0</v>
      </c>
      <c r="AJ384" s="2">
        <f ca="1">IF(Table1[[#This Row],[felid of work]]="health",1,0)</f>
        <v>1</v>
      </c>
      <c r="AK384" s="2"/>
      <c r="AL384" s="2"/>
      <c r="AM384" s="2"/>
      <c r="AN384" s="2"/>
      <c r="AO384" s="2">
        <f ca="1">IF(Table1[[#This Row],[felid of work]]="it",1,0)</f>
        <v>0</v>
      </c>
      <c r="AP384" s="2"/>
      <c r="AQ384" s="2"/>
      <c r="AR384" s="2"/>
      <c r="AS384" s="2"/>
      <c r="AT384" s="2"/>
      <c r="AU384" s="2"/>
      <c r="AV384" s="8"/>
      <c r="AW384" s="2"/>
      <c r="AX384" s="21">
        <f t="shared" ca="1" si="141"/>
        <v>74863.305325467794</v>
      </c>
      <c r="AY384" s="2"/>
      <c r="AZ384" s="7">
        <f ca="1">IF(Table1[[#This Row],[value of the debts]]&gt;$BA$6,1,0)</f>
        <v>1</v>
      </c>
      <c r="BA384" s="2"/>
      <c r="BB384" s="2"/>
      <c r="BC384" s="8"/>
      <c r="BD384" s="24">
        <f ca="1">Table1[[#This Row],[mortage left]]/Table1[[#This Row],[value of house]]</f>
        <v>0.34935921280699767</v>
      </c>
      <c r="BE384" s="2">
        <f t="shared" ca="1" si="142"/>
        <v>0</v>
      </c>
      <c r="BF384" s="2"/>
      <c r="BG384" s="2"/>
      <c r="BH384" s="7">
        <f ca="1">IF(Table1[[#This Row],[area]]="america",Table1[[#This Row],[income]],0)</f>
        <v>0</v>
      </c>
      <c r="BI384" s="2">
        <f ca="1">IF(Table1[[#This Row],[area]]="anathapur",Table1[[#This Row],[income]],0)</f>
        <v>0</v>
      </c>
      <c r="BJ384" s="2">
        <f ca="1">IF(Table1[[#This Row],[area]]="banglore",Table1[[#This Row],[income]],0)</f>
        <v>0</v>
      </c>
      <c r="BK384" s="2">
        <f ca="1">IF(Table1[[#This Row],[area]]="chennai",Table1[[#This Row],[income]],0)</f>
        <v>0</v>
      </c>
      <c r="BL384" s="2">
        <f ca="1">IF(Table1[[#This Row],[area]]="china",Table1[[#This Row],[income]],0)</f>
        <v>0</v>
      </c>
      <c r="BM384" s="2">
        <f ca="1">IF(Table1[[#This Row],[area]]="eluru",Table1[[#This Row],[income]],0)</f>
        <v>0</v>
      </c>
      <c r="BN384" s="2">
        <f ca="1">IF(Table1[[#This Row],[area]]="hanuman junction",Table1[[#This Row],[income]],0)</f>
        <v>0</v>
      </c>
      <c r="BO384" s="2">
        <f ca="1">IF(Table1[[#This Row],[area]]="hyderabad",Table1[[#This Row],[income]],0)</f>
        <v>0</v>
      </c>
      <c r="BP384" s="2">
        <f ca="1">IF(Table1[[#This Row],[area]]="japan",Table1[[#This Row],[income]],0)</f>
        <v>0</v>
      </c>
      <c r="BQ384" s="2">
        <f ca="1">IF(Table1[[#This Row],[area]]="srikakulam",Table1[[#This Row],[income]],0)</f>
        <v>0</v>
      </c>
      <c r="BR384" s="2">
        <f ca="1">IF(Table1[[#This Row],[area]]="tirupathi",Table1[[#This Row],[income]],0)</f>
        <v>702921</v>
      </c>
      <c r="BS384" s="2">
        <f ca="1">IF(Table1[[#This Row],[area]]="vijayawada",Table1[[#This Row],[income]],0)</f>
        <v>0</v>
      </c>
      <c r="BT384" s="8">
        <f ca="1">IF(Table1[[#This Row],[area]]="vizag",Table1[[#This Row],[income]],0)</f>
        <v>0</v>
      </c>
      <c r="BU384" s="2"/>
      <c r="BV384" s="7">
        <f ca="1">IF(Table1[[#This Row],[felid of work]]="teaching",Table1[[#This Row],[income]],0)</f>
        <v>0</v>
      </c>
      <c r="BW384" s="2">
        <f ca="1">IF(Table1[[#This Row],[felid of work]]="construction",Table1[[#This Row],[income]],0)</f>
        <v>0</v>
      </c>
      <c r="BX384" s="2">
        <f ca="1">IF(Table1[[#This Row],[felid of work]]="general work",Table1[[#This Row],[income]],0)</f>
        <v>0</v>
      </c>
      <c r="BY384" s="2">
        <f ca="1">IF(Table1[[#This Row],[felid of work]]="health",Table1[[#This Row],[income]],0)</f>
        <v>702921</v>
      </c>
      <c r="BZ384" s="2">
        <f ca="1">IF(Table1[[#This Row],[felid of work]]="agriculture",Table1[[#This Row],[income]],0)</f>
        <v>0</v>
      </c>
      <c r="CA384" s="8">
        <f ca="1">IF(Table1[[#This Row],[felid of work]]="it",Table1[[#This Row],[income]],0)</f>
        <v>0</v>
      </c>
      <c r="CB384" s="2"/>
      <c r="CC384" s="7">
        <f t="shared" ca="1" si="143"/>
        <v>1</v>
      </c>
      <c r="CD384" s="8"/>
      <c r="CE384" s="2"/>
      <c r="CF384" s="2">
        <f ca="1">IF(Table1[[#This Row],[net worth]]&gt;CG383,Table1[[#This Row],[age]],0)</f>
        <v>38</v>
      </c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</row>
    <row r="385" spans="4:98">
      <c r="D385">
        <f t="shared" ca="1" si="127"/>
        <v>2</v>
      </c>
      <c r="E385" t="str">
        <f t="shared" ca="1" si="128"/>
        <v>women</v>
      </c>
      <c r="F385">
        <f t="shared" ca="1" si="129"/>
        <v>39</v>
      </c>
      <c r="G385">
        <f t="shared" ca="1" si="130"/>
        <v>3</v>
      </c>
      <c r="H385" t="str">
        <f t="shared" ca="1" si="131"/>
        <v>teaching</v>
      </c>
      <c r="I385">
        <f t="shared" ca="1" si="132"/>
        <v>6</v>
      </c>
      <c r="J385" t="str">
        <f t="shared" ca="1" si="133"/>
        <v>other</v>
      </c>
      <c r="K385">
        <f t="shared" ca="1" si="134"/>
        <v>3</v>
      </c>
      <c r="L385">
        <f t="shared" ca="1" si="135"/>
        <v>2</v>
      </c>
      <c r="M385">
        <f t="shared" ca="1" si="136"/>
        <v>419508</v>
      </c>
      <c r="N385">
        <f t="shared" ca="1" si="137"/>
        <v>1</v>
      </c>
      <c r="O385" t="str">
        <f t="shared" ca="1" si="138"/>
        <v>eluru</v>
      </c>
      <c r="P385">
        <f t="shared" ca="1" si="144"/>
        <v>1678032</v>
      </c>
      <c r="Q385">
        <f t="shared" ca="1" si="139"/>
        <v>1320668.9182870106</v>
      </c>
      <c r="R385">
        <f t="shared" ca="1" si="145"/>
        <v>837793.33794856234</v>
      </c>
      <c r="S385">
        <f t="shared" ca="1" si="140"/>
        <v>48062</v>
      </c>
      <c r="T385">
        <f t="shared" ca="1" si="146"/>
        <v>267377.09867247398</v>
      </c>
      <c r="U385">
        <f t="shared" ca="1" si="147"/>
        <v>52595.374197946177</v>
      </c>
      <c r="V385">
        <f t="shared" ca="1" si="148"/>
        <v>2568420.712146509</v>
      </c>
      <c r="W385">
        <f t="shared" ca="1" si="149"/>
        <v>2206524.256235573</v>
      </c>
      <c r="X385">
        <f t="shared" ca="1" si="150"/>
        <v>361896.455910936</v>
      </c>
      <c r="Y385" s="2"/>
      <c r="Z385" s="7">
        <f ca="1">IF(Table1[[#This Row],[gender]]="men",1,0)</f>
        <v>0</v>
      </c>
      <c r="AA385" s="2">
        <f ca="1">IF(Table1[[#This Row],[gender]]="women",1,0)</f>
        <v>1</v>
      </c>
      <c r="AB385" s="2"/>
      <c r="AC385" s="2"/>
      <c r="AD385" s="8"/>
      <c r="AF385" s="7">
        <f ca="1">IF(Table1[[#This Row],[felid of work]]= "teaching",1,0)</f>
        <v>1</v>
      </c>
      <c r="AG385" s="2">
        <f ca="1">IF(Table1[[#This Row],[felid of work]]="agriculture",1,0)</f>
        <v>0</v>
      </c>
      <c r="AH385" s="12">
        <f ca="1">IF(Table1[[#This Row],[felid of work]]="general work",1,0)</f>
        <v>0</v>
      </c>
      <c r="AI385" s="12">
        <f ca="1">IF(Table1[[#This Row],[felid of work]]="construction",1,0)</f>
        <v>0</v>
      </c>
      <c r="AJ385" s="2">
        <f ca="1">IF(Table1[[#This Row],[felid of work]]="health",1,0)</f>
        <v>0</v>
      </c>
      <c r="AK385" s="2"/>
      <c r="AL385" s="2"/>
      <c r="AM385" s="2"/>
      <c r="AN385" s="2"/>
      <c r="AO385" s="2">
        <f ca="1">IF(Table1[[#This Row],[felid of work]]="it",1,0)</f>
        <v>0</v>
      </c>
      <c r="AP385" s="2"/>
      <c r="AQ385" s="2"/>
      <c r="AR385" s="2"/>
      <c r="AS385" s="2"/>
      <c r="AT385" s="2"/>
      <c r="AU385" s="2"/>
      <c r="AV385" s="8"/>
      <c r="AW385" s="2"/>
      <c r="AX385" s="21">
        <f t="shared" ca="1" si="141"/>
        <v>418896.66897428117</v>
      </c>
      <c r="AY385" s="2"/>
      <c r="AZ385" s="7">
        <f ca="1">IF(Table1[[#This Row],[value of the debts]]&gt;$BA$6,1,0)</f>
        <v>1</v>
      </c>
      <c r="BA385" s="2"/>
      <c r="BB385" s="2"/>
      <c r="BC385" s="8"/>
      <c r="BD385" s="24">
        <f ca="1">Table1[[#This Row],[mortage left]]/Table1[[#This Row],[value of house]]</f>
        <v>0.78703440595114438</v>
      </c>
      <c r="BE385" s="2">
        <f t="shared" ca="1" si="142"/>
        <v>0</v>
      </c>
      <c r="BF385" s="2"/>
      <c r="BG385" s="2"/>
      <c r="BH385" s="7">
        <f ca="1">IF(Table1[[#This Row],[area]]="america",Table1[[#This Row],[income]],0)</f>
        <v>0</v>
      </c>
      <c r="BI385" s="2">
        <f ca="1">IF(Table1[[#This Row],[area]]="anathapur",Table1[[#This Row],[income]],0)</f>
        <v>0</v>
      </c>
      <c r="BJ385" s="2">
        <f ca="1">IF(Table1[[#This Row],[area]]="banglore",Table1[[#This Row],[income]],0)</f>
        <v>0</v>
      </c>
      <c r="BK385" s="2">
        <f ca="1">IF(Table1[[#This Row],[area]]="chennai",Table1[[#This Row],[income]],0)</f>
        <v>0</v>
      </c>
      <c r="BL385" s="2">
        <f ca="1">IF(Table1[[#This Row],[area]]="china",Table1[[#This Row],[income]],0)</f>
        <v>0</v>
      </c>
      <c r="BM385" s="2">
        <f ca="1">IF(Table1[[#This Row],[area]]="eluru",Table1[[#This Row],[income]],0)</f>
        <v>419508</v>
      </c>
      <c r="BN385" s="2">
        <f ca="1">IF(Table1[[#This Row],[area]]="hanuman junction",Table1[[#This Row],[income]],0)</f>
        <v>0</v>
      </c>
      <c r="BO385" s="2">
        <f ca="1">IF(Table1[[#This Row],[area]]="hyderabad",Table1[[#This Row],[income]],0)</f>
        <v>0</v>
      </c>
      <c r="BP385" s="2">
        <f ca="1">IF(Table1[[#This Row],[area]]="japan",Table1[[#This Row],[income]],0)</f>
        <v>0</v>
      </c>
      <c r="BQ385" s="2">
        <f ca="1">IF(Table1[[#This Row],[area]]="srikakulam",Table1[[#This Row],[income]],0)</f>
        <v>0</v>
      </c>
      <c r="BR385" s="2">
        <f ca="1">IF(Table1[[#This Row],[area]]="tirupathi",Table1[[#This Row],[income]],0)</f>
        <v>0</v>
      </c>
      <c r="BS385" s="2">
        <f ca="1">IF(Table1[[#This Row],[area]]="vijayawada",Table1[[#This Row],[income]],0)</f>
        <v>0</v>
      </c>
      <c r="BT385" s="8">
        <f ca="1">IF(Table1[[#This Row],[area]]="vizag",Table1[[#This Row],[income]],0)</f>
        <v>0</v>
      </c>
      <c r="BU385" s="2"/>
      <c r="BV385" s="7">
        <f ca="1">IF(Table1[[#This Row],[felid of work]]="teaching",Table1[[#This Row],[income]],0)</f>
        <v>419508</v>
      </c>
      <c r="BW385" s="2">
        <f ca="1">IF(Table1[[#This Row],[felid of work]]="construction",Table1[[#This Row],[income]],0)</f>
        <v>0</v>
      </c>
      <c r="BX385" s="2">
        <f ca="1">IF(Table1[[#This Row],[felid of work]]="general work",Table1[[#This Row],[income]],0)</f>
        <v>0</v>
      </c>
      <c r="BY385" s="2">
        <f ca="1">IF(Table1[[#This Row],[felid of work]]="health",Table1[[#This Row],[income]],0)</f>
        <v>0</v>
      </c>
      <c r="BZ385" s="2">
        <f ca="1">IF(Table1[[#This Row],[felid of work]]="agriculture",Table1[[#This Row],[income]],0)</f>
        <v>0</v>
      </c>
      <c r="CA385" s="8">
        <f ca="1">IF(Table1[[#This Row],[felid of work]]="it",Table1[[#This Row],[income]],0)</f>
        <v>0</v>
      </c>
      <c r="CB385" s="2"/>
      <c r="CC385" s="7">
        <f t="shared" ca="1" si="143"/>
        <v>1</v>
      </c>
      <c r="CD385" s="8"/>
      <c r="CE385" s="2"/>
      <c r="CF385" s="2">
        <f ca="1">IF(Table1[[#This Row],[net worth]]&gt;CG384,Table1[[#This Row],[age]],0)</f>
        <v>39</v>
      </c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</row>
    <row r="386" spans="4:98">
      <c r="D386">
        <f t="shared" ca="1" si="127"/>
        <v>2</v>
      </c>
      <c r="E386" t="str">
        <f t="shared" ca="1" si="128"/>
        <v>women</v>
      </c>
      <c r="F386">
        <f t="shared" ca="1" si="129"/>
        <v>27</v>
      </c>
      <c r="G386">
        <f t="shared" ca="1" si="130"/>
        <v>5</v>
      </c>
      <c r="H386" t="str">
        <f t="shared" ca="1" si="131"/>
        <v>general work</v>
      </c>
      <c r="I386">
        <f t="shared" ca="1" si="132"/>
        <v>5</v>
      </c>
      <c r="J386" t="str">
        <f t="shared" ca="1" si="133"/>
        <v>other</v>
      </c>
      <c r="K386">
        <f t="shared" ca="1" si="134"/>
        <v>1</v>
      </c>
      <c r="L386">
        <f t="shared" ca="1" si="135"/>
        <v>1</v>
      </c>
      <c r="M386">
        <f t="shared" ca="1" si="136"/>
        <v>895047</v>
      </c>
      <c r="N386">
        <f t="shared" ca="1" si="137"/>
        <v>13</v>
      </c>
      <c r="O386" t="str">
        <f t="shared" ca="1" si="138"/>
        <v>china</v>
      </c>
      <c r="P386">
        <f t="shared" ca="1" si="144"/>
        <v>4475235</v>
      </c>
      <c r="Q386">
        <f t="shared" ca="1" si="139"/>
        <v>773519.13953741081</v>
      </c>
      <c r="R386">
        <f t="shared" ca="1" si="145"/>
        <v>522610.80965591804</v>
      </c>
      <c r="S386">
        <f t="shared" ca="1" si="140"/>
        <v>394163</v>
      </c>
      <c r="T386">
        <f t="shared" ca="1" si="146"/>
        <v>83359.782229733522</v>
      </c>
      <c r="U386">
        <f t="shared" ca="1" si="147"/>
        <v>1055703.8450228907</v>
      </c>
      <c r="V386">
        <f t="shared" ca="1" si="148"/>
        <v>6053549.6546788085</v>
      </c>
      <c r="W386">
        <f t="shared" ca="1" si="149"/>
        <v>1690292.9491933289</v>
      </c>
      <c r="X386">
        <f t="shared" ca="1" si="150"/>
        <v>4363256.7054854799</v>
      </c>
      <c r="Y386" s="2"/>
      <c r="Z386" s="7">
        <f ca="1">IF(Table1[[#This Row],[gender]]="men",1,0)</f>
        <v>0</v>
      </c>
      <c r="AA386" s="2">
        <f ca="1">IF(Table1[[#This Row],[gender]]="women",1,0)</f>
        <v>1</v>
      </c>
      <c r="AB386" s="2"/>
      <c r="AC386" s="2"/>
      <c r="AD386" s="8"/>
      <c r="AF386" s="7">
        <f ca="1">IF(Table1[[#This Row],[felid of work]]= "teaching",1,0)</f>
        <v>0</v>
      </c>
      <c r="AG386" s="2">
        <f ca="1">IF(Table1[[#This Row],[felid of work]]="agriculture",1,0)</f>
        <v>0</v>
      </c>
      <c r="AH386" s="12">
        <f ca="1">IF(Table1[[#This Row],[felid of work]]="general work",1,0)</f>
        <v>1</v>
      </c>
      <c r="AI386" s="12">
        <f ca="1">IF(Table1[[#This Row],[felid of work]]="construction",1,0)</f>
        <v>0</v>
      </c>
      <c r="AJ386" s="2">
        <f ca="1">IF(Table1[[#This Row],[felid of work]]="health",1,0)</f>
        <v>0</v>
      </c>
      <c r="AK386" s="2"/>
      <c r="AL386" s="2"/>
      <c r="AM386" s="2"/>
      <c r="AN386" s="2"/>
      <c r="AO386" s="2">
        <f ca="1">IF(Table1[[#This Row],[felid of work]]="it",1,0)</f>
        <v>0</v>
      </c>
      <c r="AP386" s="2"/>
      <c r="AQ386" s="2"/>
      <c r="AR386" s="2"/>
      <c r="AS386" s="2"/>
      <c r="AT386" s="2"/>
      <c r="AU386" s="2"/>
      <c r="AV386" s="8"/>
      <c r="AW386" s="2"/>
      <c r="AX386" s="21">
        <f t="shared" ca="1" si="141"/>
        <v>522610.80965591804</v>
      </c>
      <c r="AY386" s="2"/>
      <c r="AZ386" s="7">
        <f ca="1">IF(Table1[[#This Row],[value of the debts]]&gt;$BA$6,1,0)</f>
        <v>1</v>
      </c>
      <c r="BA386" s="2"/>
      <c r="BB386" s="2"/>
      <c r="BC386" s="8"/>
      <c r="BD386" s="24">
        <f ca="1">Table1[[#This Row],[mortage left]]/Table1[[#This Row],[value of house]]</f>
        <v>0.17284436225972732</v>
      </c>
      <c r="BE386" s="2">
        <f t="shared" ca="1" si="142"/>
        <v>1</v>
      </c>
      <c r="BF386" s="2"/>
      <c r="BG386" s="2"/>
      <c r="BH386" s="7">
        <f ca="1">IF(Table1[[#This Row],[area]]="america",Table1[[#This Row],[income]],0)</f>
        <v>0</v>
      </c>
      <c r="BI386" s="2">
        <f ca="1">IF(Table1[[#This Row],[area]]="anathapur",Table1[[#This Row],[income]],0)</f>
        <v>0</v>
      </c>
      <c r="BJ386" s="2">
        <f ca="1">IF(Table1[[#This Row],[area]]="banglore",Table1[[#This Row],[income]],0)</f>
        <v>0</v>
      </c>
      <c r="BK386" s="2">
        <f ca="1">IF(Table1[[#This Row],[area]]="chennai",Table1[[#This Row],[income]],0)</f>
        <v>0</v>
      </c>
      <c r="BL386" s="2">
        <f ca="1">IF(Table1[[#This Row],[area]]="china",Table1[[#This Row],[income]],0)</f>
        <v>895047</v>
      </c>
      <c r="BM386" s="2">
        <f ca="1">IF(Table1[[#This Row],[area]]="eluru",Table1[[#This Row],[income]],0)</f>
        <v>0</v>
      </c>
      <c r="BN386" s="2">
        <f ca="1">IF(Table1[[#This Row],[area]]="hanuman junction",Table1[[#This Row],[income]],0)</f>
        <v>0</v>
      </c>
      <c r="BO386" s="2">
        <f ca="1">IF(Table1[[#This Row],[area]]="hyderabad",Table1[[#This Row],[income]],0)</f>
        <v>0</v>
      </c>
      <c r="BP386" s="2">
        <f ca="1">IF(Table1[[#This Row],[area]]="japan",Table1[[#This Row],[income]],0)</f>
        <v>0</v>
      </c>
      <c r="BQ386" s="2">
        <f ca="1">IF(Table1[[#This Row],[area]]="srikakulam",Table1[[#This Row],[income]],0)</f>
        <v>0</v>
      </c>
      <c r="BR386" s="2">
        <f ca="1">IF(Table1[[#This Row],[area]]="tirupathi",Table1[[#This Row],[income]],0)</f>
        <v>0</v>
      </c>
      <c r="BS386" s="2">
        <f ca="1">IF(Table1[[#This Row],[area]]="vijayawada",Table1[[#This Row],[income]],0)</f>
        <v>0</v>
      </c>
      <c r="BT386" s="8">
        <f ca="1">IF(Table1[[#This Row],[area]]="vizag",Table1[[#This Row],[income]],0)</f>
        <v>0</v>
      </c>
      <c r="BU386" s="2"/>
      <c r="BV386" s="7">
        <f ca="1">IF(Table1[[#This Row],[felid of work]]="teaching",Table1[[#This Row],[income]],0)</f>
        <v>0</v>
      </c>
      <c r="BW386" s="2">
        <f ca="1">IF(Table1[[#This Row],[felid of work]]="construction",Table1[[#This Row],[income]],0)</f>
        <v>0</v>
      </c>
      <c r="BX386" s="2">
        <f ca="1">IF(Table1[[#This Row],[felid of work]]="general work",Table1[[#This Row],[income]],0)</f>
        <v>895047</v>
      </c>
      <c r="BY386" s="2">
        <f ca="1">IF(Table1[[#This Row],[felid of work]]="health",Table1[[#This Row],[income]],0)</f>
        <v>0</v>
      </c>
      <c r="BZ386" s="2">
        <f ca="1">IF(Table1[[#This Row],[felid of work]]="agriculture",Table1[[#This Row],[income]],0)</f>
        <v>0</v>
      </c>
      <c r="CA386" s="8">
        <f ca="1">IF(Table1[[#This Row],[felid of work]]="it",Table1[[#This Row],[income]],0)</f>
        <v>0</v>
      </c>
      <c r="CB386" s="2"/>
      <c r="CC386" s="7">
        <f t="shared" ca="1" si="143"/>
        <v>1</v>
      </c>
      <c r="CD386" s="8"/>
      <c r="CE386" s="2"/>
      <c r="CF386" s="2">
        <f ca="1">IF(Table1[[#This Row],[net worth]]&gt;CG385,Table1[[#This Row],[age]],0)</f>
        <v>27</v>
      </c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</row>
    <row r="387" spans="4:98">
      <c r="D387">
        <f t="shared" ca="1" si="127"/>
        <v>1</v>
      </c>
      <c r="E387" t="str">
        <f t="shared" ca="1" si="128"/>
        <v>men</v>
      </c>
      <c r="F387">
        <f t="shared" ca="1" si="129"/>
        <v>37</v>
      </c>
      <c r="G387">
        <f t="shared" ca="1" si="130"/>
        <v>3</v>
      </c>
      <c r="H387" t="str">
        <f t="shared" ca="1" si="131"/>
        <v>teaching</v>
      </c>
      <c r="I387">
        <f t="shared" ca="1" si="132"/>
        <v>3</v>
      </c>
      <c r="J387" t="str">
        <f t="shared" ca="1" si="133"/>
        <v>university</v>
      </c>
      <c r="K387">
        <f t="shared" ca="1" si="134"/>
        <v>4</v>
      </c>
      <c r="L387">
        <f t="shared" ca="1" si="135"/>
        <v>1</v>
      </c>
      <c r="M387">
        <f t="shared" ca="1" si="136"/>
        <v>421920</v>
      </c>
      <c r="N387">
        <f t="shared" ca="1" si="137"/>
        <v>4</v>
      </c>
      <c r="O387" t="str">
        <f t="shared" ca="1" si="138"/>
        <v>vizag</v>
      </c>
      <c r="P387">
        <f t="shared" ca="1" si="144"/>
        <v>2109600</v>
      </c>
      <c r="Q387">
        <f t="shared" ca="1" si="139"/>
        <v>797931.978088932</v>
      </c>
      <c r="R387">
        <f t="shared" ca="1" si="145"/>
        <v>103996.69295724761</v>
      </c>
      <c r="S387">
        <f t="shared" ca="1" si="140"/>
        <v>100394</v>
      </c>
      <c r="T387">
        <f t="shared" ca="1" si="146"/>
        <v>46708.799229239026</v>
      </c>
      <c r="U387">
        <f t="shared" ca="1" si="147"/>
        <v>395961.12451533187</v>
      </c>
      <c r="V387">
        <f t="shared" ca="1" si="148"/>
        <v>2609557.8174725794</v>
      </c>
      <c r="W387">
        <f t="shared" ca="1" si="149"/>
        <v>1002322.6710461796</v>
      </c>
      <c r="X387">
        <f t="shared" ca="1" si="150"/>
        <v>1607235.1464263997</v>
      </c>
      <c r="Y387" s="2"/>
      <c r="Z387" s="7">
        <f ca="1">IF(Table1[[#This Row],[gender]]="men",1,0)</f>
        <v>1</v>
      </c>
      <c r="AA387" s="2">
        <f ca="1">IF(Table1[[#This Row],[gender]]="women",1,0)</f>
        <v>0</v>
      </c>
      <c r="AB387" s="2"/>
      <c r="AC387" s="2"/>
      <c r="AD387" s="8"/>
      <c r="AF387" s="7">
        <f ca="1">IF(Table1[[#This Row],[felid of work]]= "teaching",1,0)</f>
        <v>1</v>
      </c>
      <c r="AG387" s="2">
        <f ca="1">IF(Table1[[#This Row],[felid of work]]="agriculture",1,0)</f>
        <v>0</v>
      </c>
      <c r="AH387" s="12">
        <f ca="1">IF(Table1[[#This Row],[felid of work]]="general work",1,0)</f>
        <v>0</v>
      </c>
      <c r="AI387" s="12">
        <f ca="1">IF(Table1[[#This Row],[felid of work]]="construction",1,0)</f>
        <v>0</v>
      </c>
      <c r="AJ387" s="2">
        <f ca="1">IF(Table1[[#This Row],[felid of work]]="health",1,0)</f>
        <v>0</v>
      </c>
      <c r="AK387" s="2"/>
      <c r="AL387" s="2"/>
      <c r="AM387" s="2"/>
      <c r="AN387" s="2"/>
      <c r="AO387" s="2">
        <f ca="1">IF(Table1[[#This Row],[felid of work]]="it",1,0)</f>
        <v>0</v>
      </c>
      <c r="AP387" s="2"/>
      <c r="AQ387" s="2"/>
      <c r="AR387" s="2"/>
      <c r="AS387" s="2"/>
      <c r="AT387" s="2"/>
      <c r="AU387" s="2"/>
      <c r="AV387" s="8"/>
      <c r="AW387" s="2"/>
      <c r="AX387" s="21">
        <f t="shared" ca="1" si="141"/>
        <v>103996.69295724761</v>
      </c>
      <c r="AY387" s="2"/>
      <c r="AZ387" s="7">
        <f ca="1">IF(Table1[[#This Row],[value of the debts]]&gt;$BA$6,1,0)</f>
        <v>1</v>
      </c>
      <c r="BA387" s="2"/>
      <c r="BB387" s="2"/>
      <c r="BC387" s="8"/>
      <c r="BD387" s="24">
        <f ca="1">Table1[[#This Row],[mortage left]]/Table1[[#This Row],[value of house]]</f>
        <v>0.37823851824465871</v>
      </c>
      <c r="BE387" s="2">
        <f t="shared" ca="1" si="142"/>
        <v>0</v>
      </c>
      <c r="BF387" s="2"/>
      <c r="BG387" s="2"/>
      <c r="BH387" s="7">
        <f ca="1">IF(Table1[[#This Row],[area]]="america",Table1[[#This Row],[income]],0)</f>
        <v>0</v>
      </c>
      <c r="BI387" s="2">
        <f ca="1">IF(Table1[[#This Row],[area]]="anathapur",Table1[[#This Row],[income]],0)</f>
        <v>0</v>
      </c>
      <c r="BJ387" s="2">
        <f ca="1">IF(Table1[[#This Row],[area]]="banglore",Table1[[#This Row],[income]],0)</f>
        <v>0</v>
      </c>
      <c r="BK387" s="2">
        <f ca="1">IF(Table1[[#This Row],[area]]="chennai",Table1[[#This Row],[income]],0)</f>
        <v>0</v>
      </c>
      <c r="BL387" s="2">
        <f ca="1">IF(Table1[[#This Row],[area]]="china",Table1[[#This Row],[income]],0)</f>
        <v>0</v>
      </c>
      <c r="BM387" s="2">
        <f ca="1">IF(Table1[[#This Row],[area]]="eluru",Table1[[#This Row],[income]],0)</f>
        <v>0</v>
      </c>
      <c r="BN387" s="2">
        <f ca="1">IF(Table1[[#This Row],[area]]="hanuman junction",Table1[[#This Row],[income]],0)</f>
        <v>0</v>
      </c>
      <c r="BO387" s="2">
        <f ca="1">IF(Table1[[#This Row],[area]]="hyderabad",Table1[[#This Row],[income]],0)</f>
        <v>0</v>
      </c>
      <c r="BP387" s="2">
        <f ca="1">IF(Table1[[#This Row],[area]]="japan",Table1[[#This Row],[income]],0)</f>
        <v>0</v>
      </c>
      <c r="BQ387" s="2">
        <f ca="1">IF(Table1[[#This Row],[area]]="srikakulam",Table1[[#This Row],[income]],0)</f>
        <v>0</v>
      </c>
      <c r="BR387" s="2">
        <f ca="1">IF(Table1[[#This Row],[area]]="tirupathi",Table1[[#This Row],[income]],0)</f>
        <v>0</v>
      </c>
      <c r="BS387" s="2">
        <f ca="1">IF(Table1[[#This Row],[area]]="vijayawada",Table1[[#This Row],[income]],0)</f>
        <v>0</v>
      </c>
      <c r="BT387" s="8">
        <f ca="1">IF(Table1[[#This Row],[area]]="vizag",Table1[[#This Row],[income]],0)</f>
        <v>421920</v>
      </c>
      <c r="BU387" s="2"/>
      <c r="BV387" s="7">
        <f ca="1">IF(Table1[[#This Row],[felid of work]]="teaching",Table1[[#This Row],[income]],0)</f>
        <v>421920</v>
      </c>
      <c r="BW387" s="2">
        <f ca="1">IF(Table1[[#This Row],[felid of work]]="construction",Table1[[#This Row],[income]],0)</f>
        <v>0</v>
      </c>
      <c r="BX387" s="2">
        <f ca="1">IF(Table1[[#This Row],[felid of work]]="general work",Table1[[#This Row],[income]],0)</f>
        <v>0</v>
      </c>
      <c r="BY387" s="2">
        <f ca="1">IF(Table1[[#This Row],[felid of work]]="health",Table1[[#This Row],[income]],0)</f>
        <v>0</v>
      </c>
      <c r="BZ387" s="2">
        <f ca="1">IF(Table1[[#This Row],[felid of work]]="agriculture",Table1[[#This Row],[income]],0)</f>
        <v>0</v>
      </c>
      <c r="CA387" s="8">
        <f ca="1">IF(Table1[[#This Row],[felid of work]]="it",Table1[[#This Row],[income]],0)</f>
        <v>0</v>
      </c>
      <c r="CB387" s="2"/>
      <c r="CC387" s="7">
        <f t="shared" ca="1" si="143"/>
        <v>1</v>
      </c>
      <c r="CD387" s="8"/>
      <c r="CE387" s="2"/>
      <c r="CF387" s="2">
        <f ca="1">IF(Table1[[#This Row],[net worth]]&gt;CG386,Table1[[#This Row],[age]],0)</f>
        <v>37</v>
      </c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</row>
    <row r="388" spans="4:98">
      <c r="D388">
        <f t="shared" ca="1" si="127"/>
        <v>2</v>
      </c>
      <c r="E388" t="str">
        <f t="shared" ca="1" si="128"/>
        <v>women</v>
      </c>
      <c r="F388">
        <f t="shared" ca="1" si="129"/>
        <v>40</v>
      </c>
      <c r="G388">
        <f t="shared" ca="1" si="130"/>
        <v>4</v>
      </c>
      <c r="H388" t="str">
        <f t="shared" ca="1" si="131"/>
        <v>it</v>
      </c>
      <c r="I388">
        <f t="shared" ca="1" si="132"/>
        <v>4</v>
      </c>
      <c r="J388" t="str">
        <f t="shared" ca="1" si="133"/>
        <v>techincal</v>
      </c>
      <c r="K388">
        <f t="shared" ca="1" si="134"/>
        <v>4</v>
      </c>
      <c r="L388">
        <f t="shared" ca="1" si="135"/>
        <v>2</v>
      </c>
      <c r="M388">
        <f t="shared" ca="1" si="136"/>
        <v>422951</v>
      </c>
      <c r="N388">
        <f t="shared" ca="1" si="137"/>
        <v>3</v>
      </c>
      <c r="O388" t="str">
        <f t="shared" ca="1" si="138"/>
        <v>hanuman junction</v>
      </c>
      <c r="P388">
        <f t="shared" ca="1" si="144"/>
        <v>1268853</v>
      </c>
      <c r="Q388">
        <f t="shared" ca="1" si="139"/>
        <v>280741.87400747702</v>
      </c>
      <c r="R388">
        <f t="shared" ca="1" si="145"/>
        <v>350541.86280698597</v>
      </c>
      <c r="S388">
        <f t="shared" ca="1" si="140"/>
        <v>208287</v>
      </c>
      <c r="T388">
        <f t="shared" ca="1" si="146"/>
        <v>18317.275923859557</v>
      </c>
      <c r="U388">
        <f t="shared" ca="1" si="147"/>
        <v>591238.0718766225</v>
      </c>
      <c r="V388">
        <f t="shared" ca="1" si="148"/>
        <v>2210632.9346836088</v>
      </c>
      <c r="W388">
        <f t="shared" ca="1" si="149"/>
        <v>839570.73681446305</v>
      </c>
      <c r="X388">
        <f t="shared" ca="1" si="150"/>
        <v>1371062.1978691458</v>
      </c>
      <c r="Y388" s="2"/>
      <c r="Z388" s="7">
        <f ca="1">IF(Table1[[#This Row],[gender]]="men",1,0)</f>
        <v>0</v>
      </c>
      <c r="AA388" s="2">
        <f ca="1">IF(Table1[[#This Row],[gender]]="women",1,0)</f>
        <v>1</v>
      </c>
      <c r="AB388" s="2"/>
      <c r="AC388" s="2"/>
      <c r="AD388" s="8"/>
      <c r="AF388" s="7">
        <f ca="1">IF(Table1[[#This Row],[felid of work]]= "teaching",1,0)</f>
        <v>0</v>
      </c>
      <c r="AG388" s="2">
        <f ca="1">IF(Table1[[#This Row],[felid of work]]="agriculture",1,0)</f>
        <v>0</v>
      </c>
      <c r="AH388" s="12">
        <f ca="1">IF(Table1[[#This Row],[felid of work]]="general work",1,0)</f>
        <v>0</v>
      </c>
      <c r="AI388" s="12">
        <f ca="1">IF(Table1[[#This Row],[felid of work]]="construction",1,0)</f>
        <v>0</v>
      </c>
      <c r="AJ388" s="2">
        <f ca="1">IF(Table1[[#This Row],[felid of work]]="health",1,0)</f>
        <v>0</v>
      </c>
      <c r="AK388" s="2"/>
      <c r="AL388" s="2"/>
      <c r="AM388" s="2"/>
      <c r="AN388" s="2"/>
      <c r="AO388" s="2">
        <f ca="1">IF(Table1[[#This Row],[felid of work]]="it",1,0)</f>
        <v>1</v>
      </c>
      <c r="AP388" s="2"/>
      <c r="AQ388" s="2"/>
      <c r="AR388" s="2"/>
      <c r="AS388" s="2"/>
      <c r="AT388" s="2"/>
      <c r="AU388" s="2"/>
      <c r="AV388" s="8"/>
      <c r="AW388" s="2"/>
      <c r="AX388" s="21">
        <f t="shared" ca="1" si="141"/>
        <v>175270.93140349298</v>
      </c>
      <c r="AY388" s="2"/>
      <c r="AZ388" s="7">
        <f ca="1">IF(Table1[[#This Row],[value of the debts]]&gt;$BA$6,1,0)</f>
        <v>1</v>
      </c>
      <c r="BA388" s="2"/>
      <c r="BB388" s="2"/>
      <c r="BC388" s="8"/>
      <c r="BD388" s="24">
        <f ca="1">Table1[[#This Row],[mortage left]]/Table1[[#This Row],[value of house]]</f>
        <v>0.22125642135651413</v>
      </c>
      <c r="BE388" s="2">
        <f t="shared" ca="1" si="142"/>
        <v>1</v>
      </c>
      <c r="BF388" s="2"/>
      <c r="BG388" s="2"/>
      <c r="BH388" s="7">
        <f ca="1">IF(Table1[[#This Row],[area]]="america",Table1[[#This Row],[income]],0)</f>
        <v>0</v>
      </c>
      <c r="BI388" s="2">
        <f ca="1">IF(Table1[[#This Row],[area]]="anathapur",Table1[[#This Row],[income]],0)</f>
        <v>0</v>
      </c>
      <c r="BJ388" s="2">
        <f ca="1">IF(Table1[[#This Row],[area]]="banglore",Table1[[#This Row],[income]],0)</f>
        <v>0</v>
      </c>
      <c r="BK388" s="2">
        <f ca="1">IF(Table1[[#This Row],[area]]="chennai",Table1[[#This Row],[income]],0)</f>
        <v>0</v>
      </c>
      <c r="BL388" s="2">
        <f ca="1">IF(Table1[[#This Row],[area]]="china",Table1[[#This Row],[income]],0)</f>
        <v>0</v>
      </c>
      <c r="BM388" s="2">
        <f ca="1">IF(Table1[[#This Row],[area]]="eluru",Table1[[#This Row],[income]],0)</f>
        <v>0</v>
      </c>
      <c r="BN388" s="2">
        <f ca="1">IF(Table1[[#This Row],[area]]="hanuman junction",Table1[[#This Row],[income]],0)</f>
        <v>422951</v>
      </c>
      <c r="BO388" s="2">
        <f ca="1">IF(Table1[[#This Row],[area]]="hyderabad",Table1[[#This Row],[income]],0)</f>
        <v>0</v>
      </c>
      <c r="BP388" s="2">
        <f ca="1">IF(Table1[[#This Row],[area]]="japan",Table1[[#This Row],[income]],0)</f>
        <v>0</v>
      </c>
      <c r="BQ388" s="2">
        <f ca="1">IF(Table1[[#This Row],[area]]="srikakulam",Table1[[#This Row],[income]],0)</f>
        <v>0</v>
      </c>
      <c r="BR388" s="2">
        <f ca="1">IF(Table1[[#This Row],[area]]="tirupathi",Table1[[#This Row],[income]],0)</f>
        <v>0</v>
      </c>
      <c r="BS388" s="2">
        <f ca="1">IF(Table1[[#This Row],[area]]="vijayawada",Table1[[#This Row],[income]],0)</f>
        <v>0</v>
      </c>
      <c r="BT388" s="8">
        <f ca="1">IF(Table1[[#This Row],[area]]="vizag",Table1[[#This Row],[income]],0)</f>
        <v>0</v>
      </c>
      <c r="BU388" s="2"/>
      <c r="BV388" s="7">
        <f ca="1">IF(Table1[[#This Row],[felid of work]]="teaching",Table1[[#This Row],[income]],0)</f>
        <v>0</v>
      </c>
      <c r="BW388" s="2">
        <f ca="1">IF(Table1[[#This Row],[felid of work]]="construction",Table1[[#This Row],[income]],0)</f>
        <v>0</v>
      </c>
      <c r="BX388" s="2">
        <f ca="1">IF(Table1[[#This Row],[felid of work]]="general work",Table1[[#This Row],[income]],0)</f>
        <v>0</v>
      </c>
      <c r="BY388" s="2">
        <f ca="1">IF(Table1[[#This Row],[felid of work]]="health",Table1[[#This Row],[income]],0)</f>
        <v>0</v>
      </c>
      <c r="BZ388" s="2">
        <f ca="1">IF(Table1[[#This Row],[felid of work]]="agriculture",Table1[[#This Row],[income]],0)</f>
        <v>0</v>
      </c>
      <c r="CA388" s="8">
        <f ca="1">IF(Table1[[#This Row],[felid of work]]="it",Table1[[#This Row],[income]],0)</f>
        <v>422951</v>
      </c>
      <c r="CB388" s="2"/>
      <c r="CC388" s="7">
        <f t="shared" ca="1" si="143"/>
        <v>1</v>
      </c>
      <c r="CD388" s="8"/>
      <c r="CE388" s="2"/>
      <c r="CF388" s="2">
        <f ca="1">IF(Table1[[#This Row],[net worth]]&gt;CG387,Table1[[#This Row],[age]],0)</f>
        <v>40</v>
      </c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</row>
    <row r="389" spans="4:98">
      <c r="D389">
        <f t="shared" ca="1" si="127"/>
        <v>1</v>
      </c>
      <c r="E389" t="str">
        <f t="shared" ca="1" si="128"/>
        <v>men</v>
      </c>
      <c r="F389">
        <f t="shared" ca="1" si="129"/>
        <v>31</v>
      </c>
      <c r="G389">
        <f t="shared" ca="1" si="130"/>
        <v>3</v>
      </c>
      <c r="H389" t="str">
        <f t="shared" ca="1" si="131"/>
        <v>teaching</v>
      </c>
      <c r="I389">
        <f t="shared" ca="1" si="132"/>
        <v>6</v>
      </c>
      <c r="J389" t="str">
        <f t="shared" ca="1" si="133"/>
        <v>other</v>
      </c>
      <c r="K389">
        <f t="shared" ca="1" si="134"/>
        <v>1</v>
      </c>
      <c r="L389">
        <f t="shared" ca="1" si="135"/>
        <v>2</v>
      </c>
      <c r="M389">
        <f t="shared" ca="1" si="136"/>
        <v>679799</v>
      </c>
      <c r="N389">
        <f t="shared" ca="1" si="137"/>
        <v>8</v>
      </c>
      <c r="O389" t="str">
        <f t="shared" ca="1" si="138"/>
        <v>banglore</v>
      </c>
      <c r="P389">
        <f t="shared" ca="1" si="144"/>
        <v>2039397</v>
      </c>
      <c r="Q389">
        <f t="shared" ca="1" si="139"/>
        <v>406321.88124916342</v>
      </c>
      <c r="R389">
        <f t="shared" ca="1" si="145"/>
        <v>664290.55305559398</v>
      </c>
      <c r="S389">
        <f t="shared" ca="1" si="140"/>
        <v>616785</v>
      </c>
      <c r="T389">
        <f t="shared" ca="1" si="146"/>
        <v>835956.14408686513</v>
      </c>
      <c r="U389">
        <f t="shared" ca="1" si="147"/>
        <v>125391.64829548431</v>
      </c>
      <c r="V389">
        <f t="shared" ca="1" si="148"/>
        <v>2829079.2013510782</v>
      </c>
      <c r="W389">
        <f t="shared" ca="1" si="149"/>
        <v>1687397.4343047575</v>
      </c>
      <c r="X389">
        <f t="shared" ca="1" si="150"/>
        <v>1141681.7670463207</v>
      </c>
      <c r="Y389" s="2"/>
      <c r="Z389" s="7">
        <f ca="1">IF(Table1[[#This Row],[gender]]="men",1,0)</f>
        <v>1</v>
      </c>
      <c r="AA389" s="2">
        <f ca="1">IF(Table1[[#This Row],[gender]]="women",1,0)</f>
        <v>0</v>
      </c>
      <c r="AB389" s="2"/>
      <c r="AC389" s="2"/>
      <c r="AD389" s="8"/>
      <c r="AF389" s="7">
        <f ca="1">IF(Table1[[#This Row],[felid of work]]= "teaching",1,0)</f>
        <v>1</v>
      </c>
      <c r="AG389" s="2">
        <f ca="1">IF(Table1[[#This Row],[felid of work]]="agriculture",1,0)</f>
        <v>0</v>
      </c>
      <c r="AH389" s="12">
        <f ca="1">IF(Table1[[#This Row],[felid of work]]="general work",1,0)</f>
        <v>0</v>
      </c>
      <c r="AI389" s="12">
        <f ca="1">IF(Table1[[#This Row],[felid of work]]="construction",1,0)</f>
        <v>0</v>
      </c>
      <c r="AJ389" s="2">
        <f ca="1">IF(Table1[[#This Row],[felid of work]]="health",1,0)</f>
        <v>0</v>
      </c>
      <c r="AK389" s="2"/>
      <c r="AL389" s="2"/>
      <c r="AM389" s="2"/>
      <c r="AN389" s="2"/>
      <c r="AO389" s="2">
        <f ca="1">IF(Table1[[#This Row],[felid of work]]="it",1,0)</f>
        <v>0</v>
      </c>
      <c r="AP389" s="2"/>
      <c r="AQ389" s="2"/>
      <c r="AR389" s="2"/>
      <c r="AS389" s="2"/>
      <c r="AT389" s="2"/>
      <c r="AU389" s="2"/>
      <c r="AV389" s="8"/>
      <c r="AW389" s="2"/>
      <c r="AX389" s="21">
        <f t="shared" ca="1" si="141"/>
        <v>332145.27652779699</v>
      </c>
      <c r="AY389" s="2"/>
      <c r="AZ389" s="7">
        <f ca="1">IF(Table1[[#This Row],[value of the debts]]&gt;$BA$6,1,0)</f>
        <v>1</v>
      </c>
      <c r="BA389" s="2"/>
      <c r="BB389" s="2"/>
      <c r="BC389" s="8"/>
      <c r="BD389" s="24">
        <f ca="1">Table1[[#This Row],[mortage left]]/Table1[[#This Row],[value of house]]</f>
        <v>0.19923628467099022</v>
      </c>
      <c r="BE389" s="2">
        <f t="shared" ca="1" si="142"/>
        <v>1</v>
      </c>
      <c r="BF389" s="2"/>
      <c r="BG389" s="2"/>
      <c r="BH389" s="7">
        <f ca="1">IF(Table1[[#This Row],[area]]="america",Table1[[#This Row],[income]],0)</f>
        <v>0</v>
      </c>
      <c r="BI389" s="2">
        <f ca="1">IF(Table1[[#This Row],[area]]="anathapur",Table1[[#This Row],[income]],0)</f>
        <v>0</v>
      </c>
      <c r="BJ389" s="2">
        <f ca="1">IF(Table1[[#This Row],[area]]="banglore",Table1[[#This Row],[income]],0)</f>
        <v>679799</v>
      </c>
      <c r="BK389" s="2">
        <f ca="1">IF(Table1[[#This Row],[area]]="chennai",Table1[[#This Row],[income]],0)</f>
        <v>0</v>
      </c>
      <c r="BL389" s="2">
        <f ca="1">IF(Table1[[#This Row],[area]]="china",Table1[[#This Row],[income]],0)</f>
        <v>0</v>
      </c>
      <c r="BM389" s="2">
        <f ca="1">IF(Table1[[#This Row],[area]]="eluru",Table1[[#This Row],[income]],0)</f>
        <v>0</v>
      </c>
      <c r="BN389" s="2">
        <f ca="1">IF(Table1[[#This Row],[area]]="hanuman junction",Table1[[#This Row],[income]],0)</f>
        <v>0</v>
      </c>
      <c r="BO389" s="2">
        <f ca="1">IF(Table1[[#This Row],[area]]="hyderabad",Table1[[#This Row],[income]],0)</f>
        <v>0</v>
      </c>
      <c r="BP389" s="2">
        <f ca="1">IF(Table1[[#This Row],[area]]="japan",Table1[[#This Row],[income]],0)</f>
        <v>0</v>
      </c>
      <c r="BQ389" s="2">
        <f ca="1">IF(Table1[[#This Row],[area]]="srikakulam",Table1[[#This Row],[income]],0)</f>
        <v>0</v>
      </c>
      <c r="BR389" s="2">
        <f ca="1">IF(Table1[[#This Row],[area]]="tirupathi",Table1[[#This Row],[income]],0)</f>
        <v>0</v>
      </c>
      <c r="BS389" s="2">
        <f ca="1">IF(Table1[[#This Row],[area]]="vijayawada",Table1[[#This Row],[income]],0)</f>
        <v>0</v>
      </c>
      <c r="BT389" s="8">
        <f ca="1">IF(Table1[[#This Row],[area]]="vizag",Table1[[#This Row],[income]],0)</f>
        <v>0</v>
      </c>
      <c r="BU389" s="2"/>
      <c r="BV389" s="7">
        <f ca="1">IF(Table1[[#This Row],[felid of work]]="teaching",Table1[[#This Row],[income]],0)</f>
        <v>679799</v>
      </c>
      <c r="BW389" s="2">
        <f ca="1">IF(Table1[[#This Row],[felid of work]]="construction",Table1[[#This Row],[income]],0)</f>
        <v>0</v>
      </c>
      <c r="BX389" s="2">
        <f ca="1">IF(Table1[[#This Row],[felid of work]]="general work",Table1[[#This Row],[income]],0)</f>
        <v>0</v>
      </c>
      <c r="BY389" s="2">
        <f ca="1">IF(Table1[[#This Row],[felid of work]]="health",Table1[[#This Row],[income]],0)</f>
        <v>0</v>
      </c>
      <c r="BZ389" s="2">
        <f ca="1">IF(Table1[[#This Row],[felid of work]]="agriculture",Table1[[#This Row],[income]],0)</f>
        <v>0</v>
      </c>
      <c r="CA389" s="8">
        <f ca="1">IF(Table1[[#This Row],[felid of work]]="it",Table1[[#This Row],[income]],0)</f>
        <v>0</v>
      </c>
      <c r="CB389" s="2"/>
      <c r="CC389" s="7">
        <f t="shared" ca="1" si="143"/>
        <v>1</v>
      </c>
      <c r="CD389" s="8"/>
      <c r="CE389" s="2"/>
      <c r="CF389" s="2">
        <f ca="1">IF(Table1[[#This Row],[net worth]]&gt;CG388,Table1[[#This Row],[age]],0)</f>
        <v>31</v>
      </c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</row>
    <row r="390" spans="4:98">
      <c r="D390">
        <f t="shared" ca="1" si="127"/>
        <v>1</v>
      </c>
      <c r="E390" t="str">
        <f t="shared" ca="1" si="128"/>
        <v>men</v>
      </c>
      <c r="F390">
        <f t="shared" ca="1" si="129"/>
        <v>33</v>
      </c>
      <c r="G390">
        <f t="shared" ca="1" si="130"/>
        <v>2</v>
      </c>
      <c r="H390" t="str">
        <f t="shared" ca="1" si="131"/>
        <v>construction</v>
      </c>
      <c r="I390">
        <f t="shared" ca="1" si="132"/>
        <v>6</v>
      </c>
      <c r="J390" t="str">
        <f t="shared" ca="1" si="133"/>
        <v>other</v>
      </c>
      <c r="K390">
        <f t="shared" ca="1" si="134"/>
        <v>4</v>
      </c>
      <c r="L390">
        <f t="shared" ca="1" si="135"/>
        <v>1</v>
      </c>
      <c r="M390">
        <f t="shared" ca="1" si="136"/>
        <v>476481</v>
      </c>
      <c r="N390">
        <f t="shared" ca="1" si="137"/>
        <v>4</v>
      </c>
      <c r="O390" t="str">
        <f t="shared" ca="1" si="138"/>
        <v>vizag</v>
      </c>
      <c r="P390">
        <f t="shared" ca="1" si="144"/>
        <v>1905924</v>
      </c>
      <c r="Q390">
        <f t="shared" ca="1" si="139"/>
        <v>902094.67375070974</v>
      </c>
      <c r="R390">
        <f t="shared" ca="1" si="145"/>
        <v>200759.0272563037</v>
      </c>
      <c r="S390">
        <f t="shared" ca="1" si="140"/>
        <v>58003</v>
      </c>
      <c r="T390">
        <f t="shared" ca="1" si="146"/>
        <v>363208.48234399216</v>
      </c>
      <c r="U390">
        <f t="shared" ca="1" si="147"/>
        <v>382453.60829606245</v>
      </c>
      <c r="V390">
        <f t="shared" ca="1" si="148"/>
        <v>2489136.6355523658</v>
      </c>
      <c r="W390">
        <f t="shared" ca="1" si="149"/>
        <v>1160856.7010070134</v>
      </c>
      <c r="X390">
        <f t="shared" ca="1" si="150"/>
        <v>1328279.9345453524</v>
      </c>
      <c r="Y390" s="2"/>
      <c r="Z390" s="7">
        <f ca="1">IF(Table1[[#This Row],[gender]]="men",1,0)</f>
        <v>1</v>
      </c>
      <c r="AA390" s="2">
        <f ca="1">IF(Table1[[#This Row],[gender]]="women",1,0)</f>
        <v>0</v>
      </c>
      <c r="AB390" s="2"/>
      <c r="AC390" s="2"/>
      <c r="AD390" s="8"/>
      <c r="AF390" s="7">
        <f ca="1">IF(Table1[[#This Row],[felid of work]]= "teaching",1,0)</f>
        <v>0</v>
      </c>
      <c r="AG390" s="2">
        <f ca="1">IF(Table1[[#This Row],[felid of work]]="agriculture",1,0)</f>
        <v>0</v>
      </c>
      <c r="AH390" s="12">
        <f ca="1">IF(Table1[[#This Row],[felid of work]]="general work",1,0)</f>
        <v>0</v>
      </c>
      <c r="AI390" s="12">
        <f ca="1">IF(Table1[[#This Row],[felid of work]]="construction",1,0)</f>
        <v>1</v>
      </c>
      <c r="AJ390" s="2">
        <f ca="1">IF(Table1[[#This Row],[felid of work]]="health",1,0)</f>
        <v>0</v>
      </c>
      <c r="AK390" s="2"/>
      <c r="AL390" s="2"/>
      <c r="AM390" s="2"/>
      <c r="AN390" s="2"/>
      <c r="AO390" s="2">
        <f ca="1">IF(Table1[[#This Row],[felid of work]]="it",1,0)</f>
        <v>0</v>
      </c>
      <c r="AP390" s="2"/>
      <c r="AQ390" s="2"/>
      <c r="AR390" s="2"/>
      <c r="AS390" s="2"/>
      <c r="AT390" s="2"/>
      <c r="AU390" s="2"/>
      <c r="AV390" s="8"/>
      <c r="AW390" s="2"/>
      <c r="AX390" s="21">
        <f t="shared" ca="1" si="141"/>
        <v>200759.0272563037</v>
      </c>
      <c r="AY390" s="2"/>
      <c r="AZ390" s="7">
        <f ca="1">IF(Table1[[#This Row],[value of the debts]]&gt;$BA$6,1,0)</f>
        <v>1</v>
      </c>
      <c r="BA390" s="2"/>
      <c r="BB390" s="2"/>
      <c r="BC390" s="8"/>
      <c r="BD390" s="24">
        <f ca="1">Table1[[#This Row],[mortage left]]/Table1[[#This Row],[value of house]]</f>
        <v>0.47331093671663182</v>
      </c>
      <c r="BE390" s="2">
        <f t="shared" ca="1" si="142"/>
        <v>0</v>
      </c>
      <c r="BF390" s="2"/>
      <c r="BG390" s="2"/>
      <c r="BH390" s="7">
        <f ca="1">IF(Table1[[#This Row],[area]]="america",Table1[[#This Row],[income]],0)</f>
        <v>0</v>
      </c>
      <c r="BI390" s="2">
        <f ca="1">IF(Table1[[#This Row],[area]]="anathapur",Table1[[#This Row],[income]],0)</f>
        <v>0</v>
      </c>
      <c r="BJ390" s="2">
        <f ca="1">IF(Table1[[#This Row],[area]]="banglore",Table1[[#This Row],[income]],0)</f>
        <v>0</v>
      </c>
      <c r="BK390" s="2">
        <f ca="1">IF(Table1[[#This Row],[area]]="chennai",Table1[[#This Row],[income]],0)</f>
        <v>0</v>
      </c>
      <c r="BL390" s="2">
        <f ca="1">IF(Table1[[#This Row],[area]]="china",Table1[[#This Row],[income]],0)</f>
        <v>0</v>
      </c>
      <c r="BM390" s="2">
        <f ca="1">IF(Table1[[#This Row],[area]]="eluru",Table1[[#This Row],[income]],0)</f>
        <v>0</v>
      </c>
      <c r="BN390" s="2">
        <f ca="1">IF(Table1[[#This Row],[area]]="hanuman junction",Table1[[#This Row],[income]],0)</f>
        <v>0</v>
      </c>
      <c r="BO390" s="2">
        <f ca="1">IF(Table1[[#This Row],[area]]="hyderabad",Table1[[#This Row],[income]],0)</f>
        <v>0</v>
      </c>
      <c r="BP390" s="2">
        <f ca="1">IF(Table1[[#This Row],[area]]="japan",Table1[[#This Row],[income]],0)</f>
        <v>0</v>
      </c>
      <c r="BQ390" s="2">
        <f ca="1">IF(Table1[[#This Row],[area]]="srikakulam",Table1[[#This Row],[income]],0)</f>
        <v>0</v>
      </c>
      <c r="BR390" s="2">
        <f ca="1">IF(Table1[[#This Row],[area]]="tirupathi",Table1[[#This Row],[income]],0)</f>
        <v>0</v>
      </c>
      <c r="BS390" s="2">
        <f ca="1">IF(Table1[[#This Row],[area]]="vijayawada",Table1[[#This Row],[income]],0)</f>
        <v>0</v>
      </c>
      <c r="BT390" s="8">
        <f ca="1">IF(Table1[[#This Row],[area]]="vizag",Table1[[#This Row],[income]],0)</f>
        <v>476481</v>
      </c>
      <c r="BU390" s="2"/>
      <c r="BV390" s="7">
        <f ca="1">IF(Table1[[#This Row],[felid of work]]="teaching",Table1[[#This Row],[income]],0)</f>
        <v>0</v>
      </c>
      <c r="BW390" s="2">
        <f ca="1">IF(Table1[[#This Row],[felid of work]]="construction",Table1[[#This Row],[income]],0)</f>
        <v>476481</v>
      </c>
      <c r="BX390" s="2">
        <f ca="1">IF(Table1[[#This Row],[felid of work]]="general work",Table1[[#This Row],[income]],0)</f>
        <v>0</v>
      </c>
      <c r="BY390" s="2">
        <f ca="1">IF(Table1[[#This Row],[felid of work]]="health",Table1[[#This Row],[income]],0)</f>
        <v>0</v>
      </c>
      <c r="BZ390" s="2">
        <f ca="1">IF(Table1[[#This Row],[felid of work]]="agriculture",Table1[[#This Row],[income]],0)</f>
        <v>0</v>
      </c>
      <c r="CA390" s="8">
        <f ca="1">IF(Table1[[#This Row],[felid of work]]="it",Table1[[#This Row],[income]],0)</f>
        <v>0</v>
      </c>
      <c r="CB390" s="2"/>
      <c r="CC390" s="7">
        <f t="shared" ca="1" si="143"/>
        <v>1</v>
      </c>
      <c r="CD390" s="8"/>
      <c r="CE390" s="2"/>
      <c r="CF390" s="2">
        <f ca="1">IF(Table1[[#This Row],[net worth]]&gt;CG389,Table1[[#This Row],[age]],0)</f>
        <v>33</v>
      </c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</row>
    <row r="391" spans="4:98">
      <c r="D391">
        <f t="shared" ca="1" si="127"/>
        <v>1</v>
      </c>
      <c r="E391" t="str">
        <f t="shared" ca="1" si="128"/>
        <v>men</v>
      </c>
      <c r="F391">
        <f t="shared" ca="1" si="129"/>
        <v>33</v>
      </c>
      <c r="G391">
        <f t="shared" ca="1" si="130"/>
        <v>5</v>
      </c>
      <c r="H391" t="str">
        <f t="shared" ca="1" si="131"/>
        <v>general work</v>
      </c>
      <c r="I391">
        <f t="shared" ca="1" si="132"/>
        <v>3</v>
      </c>
      <c r="J391" t="str">
        <f t="shared" ca="1" si="133"/>
        <v>university</v>
      </c>
      <c r="K391">
        <f t="shared" ca="1" si="134"/>
        <v>4</v>
      </c>
      <c r="L391">
        <f t="shared" ca="1" si="135"/>
        <v>1</v>
      </c>
      <c r="M391">
        <f t="shared" ca="1" si="136"/>
        <v>881327</v>
      </c>
      <c r="N391">
        <f t="shared" ca="1" si="137"/>
        <v>7</v>
      </c>
      <c r="O391" t="str">
        <f t="shared" ca="1" si="138"/>
        <v>anathapur</v>
      </c>
      <c r="P391">
        <f t="shared" ca="1" si="144"/>
        <v>5287962</v>
      </c>
      <c r="Q391">
        <f t="shared" ca="1" si="139"/>
        <v>2527957.974532465</v>
      </c>
      <c r="R391">
        <f t="shared" ca="1" si="145"/>
        <v>70027.491974958801</v>
      </c>
      <c r="S391">
        <f t="shared" ca="1" si="140"/>
        <v>46190</v>
      </c>
      <c r="T391">
        <f t="shared" ca="1" si="146"/>
        <v>70601.363122563009</v>
      </c>
      <c r="U391">
        <f t="shared" ca="1" si="147"/>
        <v>165373.50426265888</v>
      </c>
      <c r="V391">
        <f t="shared" ca="1" si="148"/>
        <v>5523362.9962376179</v>
      </c>
      <c r="W391">
        <f t="shared" ca="1" si="149"/>
        <v>2644175.4665074237</v>
      </c>
      <c r="X391">
        <f t="shared" ca="1" si="150"/>
        <v>2879187.5297301942</v>
      </c>
      <c r="Y391" s="2"/>
      <c r="Z391" s="7">
        <f ca="1">IF(Table1[[#This Row],[gender]]="men",1,0)</f>
        <v>1</v>
      </c>
      <c r="AA391" s="2">
        <f ca="1">IF(Table1[[#This Row],[gender]]="women",1,0)</f>
        <v>0</v>
      </c>
      <c r="AB391" s="2"/>
      <c r="AC391" s="2"/>
      <c r="AD391" s="8"/>
      <c r="AF391" s="7">
        <f ca="1">IF(Table1[[#This Row],[felid of work]]= "teaching",1,0)</f>
        <v>0</v>
      </c>
      <c r="AG391" s="2">
        <f ca="1">IF(Table1[[#This Row],[felid of work]]="agriculture",1,0)</f>
        <v>0</v>
      </c>
      <c r="AH391" s="12">
        <f ca="1">IF(Table1[[#This Row],[felid of work]]="general work",1,0)</f>
        <v>1</v>
      </c>
      <c r="AI391" s="12">
        <f ca="1">IF(Table1[[#This Row],[felid of work]]="construction",1,0)</f>
        <v>0</v>
      </c>
      <c r="AJ391" s="2">
        <f ca="1">IF(Table1[[#This Row],[felid of work]]="health",1,0)</f>
        <v>0</v>
      </c>
      <c r="AK391" s="2"/>
      <c r="AL391" s="2"/>
      <c r="AM391" s="2"/>
      <c r="AN391" s="2"/>
      <c r="AO391" s="2">
        <f ca="1">IF(Table1[[#This Row],[felid of work]]="it",1,0)</f>
        <v>0</v>
      </c>
      <c r="AP391" s="2"/>
      <c r="AQ391" s="2"/>
      <c r="AR391" s="2"/>
      <c r="AS391" s="2"/>
      <c r="AT391" s="2"/>
      <c r="AU391" s="2"/>
      <c r="AV391" s="8"/>
      <c r="AW391" s="2"/>
      <c r="AX391" s="21">
        <f t="shared" ca="1" si="141"/>
        <v>70027.491974958801</v>
      </c>
      <c r="AY391" s="2"/>
      <c r="AZ391" s="7">
        <f ca="1">IF(Table1[[#This Row],[value of the debts]]&gt;$BA$6,1,0)</f>
        <v>1</v>
      </c>
      <c r="BA391" s="2"/>
      <c r="BB391" s="2"/>
      <c r="BC391" s="8"/>
      <c r="BD391" s="24">
        <f ca="1">Table1[[#This Row],[mortage left]]/Table1[[#This Row],[value of house]]</f>
        <v>0.47805902813455636</v>
      </c>
      <c r="BE391" s="2">
        <f t="shared" ca="1" si="142"/>
        <v>0</v>
      </c>
      <c r="BF391" s="2"/>
      <c r="BG391" s="2"/>
      <c r="BH391" s="7">
        <f ca="1">IF(Table1[[#This Row],[area]]="america",Table1[[#This Row],[income]],0)</f>
        <v>0</v>
      </c>
      <c r="BI391" s="2">
        <f ca="1">IF(Table1[[#This Row],[area]]="anathapur",Table1[[#This Row],[income]],0)</f>
        <v>881327</v>
      </c>
      <c r="BJ391" s="2">
        <f ca="1">IF(Table1[[#This Row],[area]]="banglore",Table1[[#This Row],[income]],0)</f>
        <v>0</v>
      </c>
      <c r="BK391" s="2">
        <f ca="1">IF(Table1[[#This Row],[area]]="chennai",Table1[[#This Row],[income]],0)</f>
        <v>0</v>
      </c>
      <c r="BL391" s="2">
        <f ca="1">IF(Table1[[#This Row],[area]]="china",Table1[[#This Row],[income]],0)</f>
        <v>0</v>
      </c>
      <c r="BM391" s="2">
        <f ca="1">IF(Table1[[#This Row],[area]]="eluru",Table1[[#This Row],[income]],0)</f>
        <v>0</v>
      </c>
      <c r="BN391" s="2">
        <f ca="1">IF(Table1[[#This Row],[area]]="hanuman junction",Table1[[#This Row],[income]],0)</f>
        <v>0</v>
      </c>
      <c r="BO391" s="2">
        <f ca="1">IF(Table1[[#This Row],[area]]="hyderabad",Table1[[#This Row],[income]],0)</f>
        <v>0</v>
      </c>
      <c r="BP391" s="2">
        <f ca="1">IF(Table1[[#This Row],[area]]="japan",Table1[[#This Row],[income]],0)</f>
        <v>0</v>
      </c>
      <c r="BQ391" s="2">
        <f ca="1">IF(Table1[[#This Row],[area]]="srikakulam",Table1[[#This Row],[income]],0)</f>
        <v>0</v>
      </c>
      <c r="BR391" s="2">
        <f ca="1">IF(Table1[[#This Row],[area]]="tirupathi",Table1[[#This Row],[income]],0)</f>
        <v>0</v>
      </c>
      <c r="BS391" s="2">
        <f ca="1">IF(Table1[[#This Row],[area]]="vijayawada",Table1[[#This Row],[income]],0)</f>
        <v>0</v>
      </c>
      <c r="BT391" s="8">
        <f ca="1">IF(Table1[[#This Row],[area]]="vizag",Table1[[#This Row],[income]],0)</f>
        <v>0</v>
      </c>
      <c r="BU391" s="2"/>
      <c r="BV391" s="7">
        <f ca="1">IF(Table1[[#This Row],[felid of work]]="teaching",Table1[[#This Row],[income]],0)</f>
        <v>0</v>
      </c>
      <c r="BW391" s="2">
        <f ca="1">IF(Table1[[#This Row],[felid of work]]="construction",Table1[[#This Row],[income]],0)</f>
        <v>0</v>
      </c>
      <c r="BX391" s="2">
        <f ca="1">IF(Table1[[#This Row],[felid of work]]="general work",Table1[[#This Row],[income]],0)</f>
        <v>881327</v>
      </c>
      <c r="BY391" s="2">
        <f ca="1">IF(Table1[[#This Row],[felid of work]]="health",Table1[[#This Row],[income]],0)</f>
        <v>0</v>
      </c>
      <c r="BZ391" s="2">
        <f ca="1">IF(Table1[[#This Row],[felid of work]]="agriculture",Table1[[#This Row],[income]],0)</f>
        <v>0</v>
      </c>
      <c r="CA391" s="8">
        <f ca="1">IF(Table1[[#This Row],[felid of work]]="it",Table1[[#This Row],[income]],0)</f>
        <v>0</v>
      </c>
      <c r="CB391" s="2"/>
      <c r="CC391" s="7">
        <f t="shared" ca="1" si="143"/>
        <v>1</v>
      </c>
      <c r="CD391" s="8"/>
      <c r="CE391" s="2"/>
      <c r="CF391" s="2">
        <f ca="1">IF(Table1[[#This Row],[net worth]]&gt;CG390,Table1[[#This Row],[age]],0)</f>
        <v>33</v>
      </c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</row>
    <row r="392" spans="4:98">
      <c r="D392">
        <f t="shared" ref="D392:D455" ca="1" si="151">RANDBETWEEN(1,2)</f>
        <v>2</v>
      </c>
      <c r="E392" t="str">
        <f t="shared" ref="E392:E455" ca="1" si="152">IF(D392=1,"men","women")</f>
        <v>women</v>
      </c>
      <c r="F392">
        <f t="shared" ref="F392:F455" ca="1" si="153">RANDBETWEEN(25,45)</f>
        <v>28</v>
      </c>
      <c r="G392">
        <f t="shared" ref="G392:G455" ca="1" si="154">RANDBETWEEN(1,6)</f>
        <v>6</v>
      </c>
      <c r="H392" t="str">
        <f t="shared" ref="H392:H455" ca="1" si="155">VLOOKUP(G392,$AK$7:$AL$12,2)</f>
        <v>agriculture</v>
      </c>
      <c r="I392">
        <f t="shared" ref="I392:I455" ca="1" si="156">RANDBETWEEN(1,6)</f>
        <v>4</v>
      </c>
      <c r="J392" t="str">
        <f t="shared" ref="J392:J455" ca="1" si="157">VLOOKUP(I392,$AM$6:$AN$10,2)</f>
        <v>techincal</v>
      </c>
      <c r="K392">
        <f t="shared" ref="K392:K455" ca="1" si="158">RANDBETWEEN(1,4)</f>
        <v>4</v>
      </c>
      <c r="L392">
        <f t="shared" ref="L392:L455" ca="1" si="159">RANDBETWEEN(1,2)</f>
        <v>1</v>
      </c>
      <c r="M392">
        <f t="shared" ref="M392:M455" ca="1" si="160">RANDBETWEEN(250000,978000)</f>
        <v>276007</v>
      </c>
      <c r="N392">
        <f t="shared" ref="N392:N455" ca="1" si="161">RANDBETWEEN(1,14)</f>
        <v>13</v>
      </c>
      <c r="O392" t="str">
        <f t="shared" ref="O392:O455" ca="1" si="162">VLOOKUP(N392,$AL$16:$AM$28,2)</f>
        <v>china</v>
      </c>
      <c r="P392">
        <f t="shared" ca="1" si="144"/>
        <v>1104028</v>
      </c>
      <c r="Q392">
        <f t="shared" ref="Q392:Q455" ca="1" si="163">RAND()*P392</f>
        <v>66711.466382516213</v>
      </c>
      <c r="R392">
        <f t="shared" ca="1" si="145"/>
        <v>73484.664430338569</v>
      </c>
      <c r="S392">
        <f t="shared" ref="S392:S455" ca="1" si="164">RANDBETWEEN(0,R392)</f>
        <v>7878</v>
      </c>
      <c r="T392">
        <f t="shared" ca="1" si="146"/>
        <v>186304.23195370106</v>
      </c>
      <c r="U392">
        <f t="shared" ca="1" si="147"/>
        <v>317959.68163848692</v>
      </c>
      <c r="V392">
        <f t="shared" ca="1" si="148"/>
        <v>1495472.3460688256</v>
      </c>
      <c r="W392">
        <f t="shared" ca="1" si="149"/>
        <v>148074.1308128548</v>
      </c>
      <c r="X392">
        <f t="shared" ca="1" si="150"/>
        <v>1347398.2152559708</v>
      </c>
      <c r="Y392" s="2"/>
      <c r="Z392" s="7">
        <f ca="1">IF(Table1[[#This Row],[gender]]="men",1,0)</f>
        <v>0</v>
      </c>
      <c r="AA392" s="2">
        <f ca="1">IF(Table1[[#This Row],[gender]]="women",1,0)</f>
        <v>1</v>
      </c>
      <c r="AB392" s="2"/>
      <c r="AC392" s="2"/>
      <c r="AD392" s="8"/>
      <c r="AF392" s="7">
        <f ca="1">IF(Table1[[#This Row],[felid of work]]= "teaching",1,0)</f>
        <v>0</v>
      </c>
      <c r="AG392" s="2">
        <f ca="1">IF(Table1[[#This Row],[felid of work]]="agriculture",1,0)</f>
        <v>1</v>
      </c>
      <c r="AH392" s="12">
        <f ca="1">IF(Table1[[#This Row],[felid of work]]="general work",1,0)</f>
        <v>0</v>
      </c>
      <c r="AI392" s="12">
        <f ca="1">IF(Table1[[#This Row],[felid of work]]="construction",1,0)</f>
        <v>0</v>
      </c>
      <c r="AJ392" s="2">
        <f ca="1">IF(Table1[[#This Row],[felid of work]]="health",1,0)</f>
        <v>0</v>
      </c>
      <c r="AK392" s="2"/>
      <c r="AL392" s="2"/>
      <c r="AM392" s="2"/>
      <c r="AN392" s="2"/>
      <c r="AO392" s="2">
        <f ca="1">IF(Table1[[#This Row],[felid of work]]="it",1,0)</f>
        <v>0</v>
      </c>
      <c r="AP392" s="2"/>
      <c r="AQ392" s="2"/>
      <c r="AR392" s="2"/>
      <c r="AS392" s="2"/>
      <c r="AT392" s="2"/>
      <c r="AU392" s="2"/>
      <c r="AV392" s="8"/>
      <c r="AW392" s="2"/>
      <c r="AX392" s="21">
        <f t="shared" ref="AX392:AX455" ca="1" si="165">R392/L392</f>
        <v>73484.664430338569</v>
      </c>
      <c r="AY392" s="2"/>
      <c r="AZ392" s="7">
        <f ca="1">IF(Table1[[#This Row],[value of the debts]]&gt;$BA$6,1,0)</f>
        <v>1</v>
      </c>
      <c r="BA392" s="2"/>
      <c r="BB392" s="2"/>
      <c r="BC392" s="8"/>
      <c r="BD392" s="24">
        <f ca="1">Table1[[#This Row],[mortage left]]/Table1[[#This Row],[value of house]]</f>
        <v>6.0425520351400704E-2</v>
      </c>
      <c r="BE392" s="2">
        <f t="shared" ref="BE392:BE455" ca="1" si="166">IF(BD392&lt;$BF$6,1,0)</f>
        <v>1</v>
      </c>
      <c r="BF392" s="2"/>
      <c r="BG392" s="2"/>
      <c r="BH392" s="7">
        <f ca="1">IF(Table1[[#This Row],[area]]="america",Table1[[#This Row],[income]],0)</f>
        <v>0</v>
      </c>
      <c r="BI392" s="2">
        <f ca="1">IF(Table1[[#This Row],[area]]="anathapur",Table1[[#This Row],[income]],0)</f>
        <v>0</v>
      </c>
      <c r="BJ392" s="2">
        <f ca="1">IF(Table1[[#This Row],[area]]="banglore",Table1[[#This Row],[income]],0)</f>
        <v>0</v>
      </c>
      <c r="BK392" s="2">
        <f ca="1">IF(Table1[[#This Row],[area]]="chennai",Table1[[#This Row],[income]],0)</f>
        <v>0</v>
      </c>
      <c r="BL392" s="2">
        <f ca="1">IF(Table1[[#This Row],[area]]="china",Table1[[#This Row],[income]],0)</f>
        <v>276007</v>
      </c>
      <c r="BM392" s="2">
        <f ca="1">IF(Table1[[#This Row],[area]]="eluru",Table1[[#This Row],[income]],0)</f>
        <v>0</v>
      </c>
      <c r="BN392" s="2">
        <f ca="1">IF(Table1[[#This Row],[area]]="hanuman junction",Table1[[#This Row],[income]],0)</f>
        <v>0</v>
      </c>
      <c r="BO392" s="2">
        <f ca="1">IF(Table1[[#This Row],[area]]="hyderabad",Table1[[#This Row],[income]],0)</f>
        <v>0</v>
      </c>
      <c r="BP392" s="2">
        <f ca="1">IF(Table1[[#This Row],[area]]="japan",Table1[[#This Row],[income]],0)</f>
        <v>0</v>
      </c>
      <c r="BQ392" s="2">
        <f ca="1">IF(Table1[[#This Row],[area]]="srikakulam",Table1[[#This Row],[income]],0)</f>
        <v>0</v>
      </c>
      <c r="BR392" s="2">
        <f ca="1">IF(Table1[[#This Row],[area]]="tirupathi",Table1[[#This Row],[income]],0)</f>
        <v>0</v>
      </c>
      <c r="BS392" s="2">
        <f ca="1">IF(Table1[[#This Row],[area]]="vijayawada",Table1[[#This Row],[income]],0)</f>
        <v>0</v>
      </c>
      <c r="BT392" s="8">
        <f ca="1">IF(Table1[[#This Row],[area]]="vizag",Table1[[#This Row],[income]],0)</f>
        <v>0</v>
      </c>
      <c r="BU392" s="2"/>
      <c r="BV392" s="7">
        <f ca="1">IF(Table1[[#This Row],[felid of work]]="teaching",Table1[[#This Row],[income]],0)</f>
        <v>0</v>
      </c>
      <c r="BW392" s="2">
        <f ca="1">IF(Table1[[#This Row],[felid of work]]="construction",Table1[[#This Row],[income]],0)</f>
        <v>0</v>
      </c>
      <c r="BX392" s="2">
        <f ca="1">IF(Table1[[#This Row],[felid of work]]="general work",Table1[[#This Row],[income]],0)</f>
        <v>0</v>
      </c>
      <c r="BY392" s="2">
        <f ca="1">IF(Table1[[#This Row],[felid of work]]="health",Table1[[#This Row],[income]],0)</f>
        <v>0</v>
      </c>
      <c r="BZ392" s="2">
        <f ca="1">IF(Table1[[#This Row],[felid of work]]="agriculture",Table1[[#This Row],[income]],0)</f>
        <v>276007</v>
      </c>
      <c r="CA392" s="8">
        <f ca="1">IF(Table1[[#This Row],[felid of work]]="it",Table1[[#This Row],[income]],0)</f>
        <v>0</v>
      </c>
      <c r="CB392" s="2"/>
      <c r="CC392" s="7">
        <f t="shared" ref="CC392:CC455" ca="1" si="167">IF(W392&gt;M392,1,0)</f>
        <v>0</v>
      </c>
      <c r="CD392" s="8"/>
      <c r="CE392" s="2"/>
      <c r="CF392" s="2">
        <f ca="1">IF(Table1[[#This Row],[net worth]]&gt;CG391,Table1[[#This Row],[age]],0)</f>
        <v>28</v>
      </c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</row>
    <row r="393" spans="4:98">
      <c r="D393">
        <f t="shared" ca="1" si="151"/>
        <v>2</v>
      </c>
      <c r="E393" t="str">
        <f t="shared" ca="1" si="152"/>
        <v>women</v>
      </c>
      <c r="F393">
        <f t="shared" ca="1" si="153"/>
        <v>29</v>
      </c>
      <c r="G393">
        <f t="shared" ca="1" si="154"/>
        <v>6</v>
      </c>
      <c r="H393" t="str">
        <f t="shared" ca="1" si="155"/>
        <v>agriculture</v>
      </c>
      <c r="I393">
        <f t="shared" ca="1" si="156"/>
        <v>6</v>
      </c>
      <c r="J393" t="str">
        <f t="shared" ca="1" si="157"/>
        <v>other</v>
      </c>
      <c r="K393">
        <f t="shared" ca="1" si="158"/>
        <v>3</v>
      </c>
      <c r="L393">
        <f t="shared" ca="1" si="159"/>
        <v>1</v>
      </c>
      <c r="M393">
        <f t="shared" ca="1" si="160"/>
        <v>922584</v>
      </c>
      <c r="N393">
        <f t="shared" ca="1" si="161"/>
        <v>12</v>
      </c>
      <c r="O393" t="str">
        <f t="shared" ca="1" si="162"/>
        <v>japan</v>
      </c>
      <c r="P393">
        <f t="shared" ca="1" si="144"/>
        <v>2767752</v>
      </c>
      <c r="Q393">
        <f t="shared" ca="1" si="163"/>
        <v>401091.8965936621</v>
      </c>
      <c r="R393">
        <f t="shared" ca="1" si="145"/>
        <v>846424.5261319814</v>
      </c>
      <c r="S393">
        <f t="shared" ca="1" si="164"/>
        <v>721506</v>
      </c>
      <c r="T393">
        <f t="shared" ca="1" si="146"/>
        <v>762641.48181698599</v>
      </c>
      <c r="U393">
        <f t="shared" ca="1" si="147"/>
        <v>350313.94782119035</v>
      </c>
      <c r="V393">
        <f t="shared" ca="1" si="148"/>
        <v>3964490.4739531716</v>
      </c>
      <c r="W393">
        <f t="shared" ca="1" si="149"/>
        <v>1969022.4227256435</v>
      </c>
      <c r="X393">
        <f t="shared" ca="1" si="150"/>
        <v>1995468.0512275281</v>
      </c>
      <c r="Y393" s="2"/>
      <c r="Z393" s="7">
        <f ca="1">IF(Table1[[#This Row],[gender]]="men",1,0)</f>
        <v>0</v>
      </c>
      <c r="AA393" s="2">
        <f ca="1">IF(Table1[[#This Row],[gender]]="women",1,0)</f>
        <v>1</v>
      </c>
      <c r="AB393" s="2"/>
      <c r="AC393" s="2"/>
      <c r="AD393" s="8"/>
      <c r="AF393" s="7">
        <f ca="1">IF(Table1[[#This Row],[felid of work]]= "teaching",1,0)</f>
        <v>0</v>
      </c>
      <c r="AG393" s="2">
        <f ca="1">IF(Table1[[#This Row],[felid of work]]="agriculture",1,0)</f>
        <v>1</v>
      </c>
      <c r="AH393" s="12">
        <f ca="1">IF(Table1[[#This Row],[felid of work]]="general work",1,0)</f>
        <v>0</v>
      </c>
      <c r="AI393" s="12">
        <f ca="1">IF(Table1[[#This Row],[felid of work]]="construction",1,0)</f>
        <v>0</v>
      </c>
      <c r="AJ393" s="2">
        <f ca="1">IF(Table1[[#This Row],[felid of work]]="health",1,0)</f>
        <v>0</v>
      </c>
      <c r="AK393" s="2"/>
      <c r="AL393" s="2"/>
      <c r="AM393" s="2"/>
      <c r="AN393" s="2"/>
      <c r="AO393" s="2">
        <f ca="1">IF(Table1[[#This Row],[felid of work]]="it",1,0)</f>
        <v>0</v>
      </c>
      <c r="AP393" s="2"/>
      <c r="AQ393" s="2"/>
      <c r="AR393" s="2"/>
      <c r="AS393" s="2"/>
      <c r="AT393" s="2"/>
      <c r="AU393" s="2"/>
      <c r="AV393" s="8"/>
      <c r="AW393" s="2"/>
      <c r="AX393" s="21">
        <f t="shared" ca="1" si="165"/>
        <v>846424.5261319814</v>
      </c>
      <c r="AY393" s="2"/>
      <c r="AZ393" s="7">
        <f ca="1">IF(Table1[[#This Row],[value of the debts]]&gt;$BA$6,1,0)</f>
        <v>1</v>
      </c>
      <c r="BA393" s="2"/>
      <c r="BB393" s="2"/>
      <c r="BC393" s="8"/>
      <c r="BD393" s="24">
        <f ca="1">Table1[[#This Row],[mortage left]]/Table1[[#This Row],[value of house]]</f>
        <v>0.14491612564769607</v>
      </c>
      <c r="BE393" s="2">
        <f t="shared" ca="1" si="166"/>
        <v>1</v>
      </c>
      <c r="BF393" s="2"/>
      <c r="BG393" s="2"/>
      <c r="BH393" s="7">
        <f ca="1">IF(Table1[[#This Row],[area]]="america",Table1[[#This Row],[income]],0)</f>
        <v>0</v>
      </c>
      <c r="BI393" s="2">
        <f ca="1">IF(Table1[[#This Row],[area]]="anathapur",Table1[[#This Row],[income]],0)</f>
        <v>0</v>
      </c>
      <c r="BJ393" s="2">
        <f ca="1">IF(Table1[[#This Row],[area]]="banglore",Table1[[#This Row],[income]],0)</f>
        <v>0</v>
      </c>
      <c r="BK393" s="2">
        <f ca="1">IF(Table1[[#This Row],[area]]="chennai",Table1[[#This Row],[income]],0)</f>
        <v>0</v>
      </c>
      <c r="BL393" s="2">
        <f ca="1">IF(Table1[[#This Row],[area]]="china",Table1[[#This Row],[income]],0)</f>
        <v>0</v>
      </c>
      <c r="BM393" s="2">
        <f ca="1">IF(Table1[[#This Row],[area]]="eluru",Table1[[#This Row],[income]],0)</f>
        <v>0</v>
      </c>
      <c r="BN393" s="2">
        <f ca="1">IF(Table1[[#This Row],[area]]="hanuman junction",Table1[[#This Row],[income]],0)</f>
        <v>0</v>
      </c>
      <c r="BO393" s="2">
        <f ca="1">IF(Table1[[#This Row],[area]]="hyderabad",Table1[[#This Row],[income]],0)</f>
        <v>0</v>
      </c>
      <c r="BP393" s="2">
        <f ca="1">IF(Table1[[#This Row],[area]]="japan",Table1[[#This Row],[income]],0)</f>
        <v>922584</v>
      </c>
      <c r="BQ393" s="2">
        <f ca="1">IF(Table1[[#This Row],[area]]="srikakulam",Table1[[#This Row],[income]],0)</f>
        <v>0</v>
      </c>
      <c r="BR393" s="2">
        <f ca="1">IF(Table1[[#This Row],[area]]="tirupathi",Table1[[#This Row],[income]],0)</f>
        <v>0</v>
      </c>
      <c r="BS393" s="2">
        <f ca="1">IF(Table1[[#This Row],[area]]="vijayawada",Table1[[#This Row],[income]],0)</f>
        <v>0</v>
      </c>
      <c r="BT393" s="8">
        <f ca="1">IF(Table1[[#This Row],[area]]="vizag",Table1[[#This Row],[income]],0)</f>
        <v>0</v>
      </c>
      <c r="BU393" s="2"/>
      <c r="BV393" s="7">
        <f ca="1">IF(Table1[[#This Row],[felid of work]]="teaching",Table1[[#This Row],[income]],0)</f>
        <v>0</v>
      </c>
      <c r="BW393" s="2">
        <f ca="1">IF(Table1[[#This Row],[felid of work]]="construction",Table1[[#This Row],[income]],0)</f>
        <v>0</v>
      </c>
      <c r="BX393" s="2">
        <f ca="1">IF(Table1[[#This Row],[felid of work]]="general work",Table1[[#This Row],[income]],0)</f>
        <v>0</v>
      </c>
      <c r="BY393" s="2">
        <f ca="1">IF(Table1[[#This Row],[felid of work]]="health",Table1[[#This Row],[income]],0)</f>
        <v>0</v>
      </c>
      <c r="BZ393" s="2">
        <f ca="1">IF(Table1[[#This Row],[felid of work]]="agriculture",Table1[[#This Row],[income]],0)</f>
        <v>922584</v>
      </c>
      <c r="CA393" s="8">
        <f ca="1">IF(Table1[[#This Row],[felid of work]]="it",Table1[[#This Row],[income]],0)</f>
        <v>0</v>
      </c>
      <c r="CB393" s="2"/>
      <c r="CC393" s="7">
        <f t="shared" ca="1" si="167"/>
        <v>1</v>
      </c>
      <c r="CD393" s="8"/>
      <c r="CE393" s="2"/>
      <c r="CF393" s="2">
        <f ca="1">IF(Table1[[#This Row],[net worth]]&gt;CG392,Table1[[#This Row],[age]],0)</f>
        <v>29</v>
      </c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</row>
    <row r="394" spans="4:98">
      <c r="D394">
        <f t="shared" ca="1" si="151"/>
        <v>2</v>
      </c>
      <c r="E394" t="str">
        <f t="shared" ca="1" si="152"/>
        <v>women</v>
      </c>
      <c r="F394">
        <f t="shared" ca="1" si="153"/>
        <v>36</v>
      </c>
      <c r="G394">
        <f t="shared" ca="1" si="154"/>
        <v>3</v>
      </c>
      <c r="H394" t="str">
        <f t="shared" ca="1" si="155"/>
        <v>teaching</v>
      </c>
      <c r="I394">
        <f t="shared" ca="1" si="156"/>
        <v>1</v>
      </c>
      <c r="J394" t="str">
        <f t="shared" ca="1" si="157"/>
        <v>highschool</v>
      </c>
      <c r="K394">
        <f t="shared" ca="1" si="158"/>
        <v>3</v>
      </c>
      <c r="L394">
        <f t="shared" ca="1" si="159"/>
        <v>2</v>
      </c>
      <c r="M394">
        <f t="shared" ca="1" si="160"/>
        <v>910032</v>
      </c>
      <c r="N394">
        <f t="shared" ca="1" si="161"/>
        <v>6</v>
      </c>
      <c r="O394" t="str">
        <f t="shared" ca="1" si="162"/>
        <v>tirupathi</v>
      </c>
      <c r="P394">
        <f t="shared" ca="1" si="144"/>
        <v>2730096</v>
      </c>
      <c r="Q394">
        <f t="shared" ca="1" si="163"/>
        <v>744428.58537782019</v>
      </c>
      <c r="R394">
        <f t="shared" ca="1" si="145"/>
        <v>88299.662170746858</v>
      </c>
      <c r="S394">
        <f t="shared" ca="1" si="164"/>
        <v>18676</v>
      </c>
      <c r="T394">
        <f t="shared" ca="1" si="146"/>
        <v>698437.80156600173</v>
      </c>
      <c r="U394">
        <f t="shared" ca="1" si="147"/>
        <v>257554.54290295806</v>
      </c>
      <c r="V394">
        <f t="shared" ca="1" si="148"/>
        <v>3075950.2050737049</v>
      </c>
      <c r="W394">
        <f t="shared" ca="1" si="149"/>
        <v>851404.24754856701</v>
      </c>
      <c r="X394">
        <f t="shared" ca="1" si="150"/>
        <v>2224545.9575251378</v>
      </c>
      <c r="Y394" s="2"/>
      <c r="Z394" s="7">
        <f ca="1">IF(Table1[[#This Row],[gender]]="men",1,0)</f>
        <v>0</v>
      </c>
      <c r="AA394" s="2">
        <f ca="1">IF(Table1[[#This Row],[gender]]="women",1,0)</f>
        <v>1</v>
      </c>
      <c r="AB394" s="2"/>
      <c r="AC394" s="2"/>
      <c r="AD394" s="8"/>
      <c r="AF394" s="7">
        <f ca="1">IF(Table1[[#This Row],[felid of work]]= "teaching",1,0)</f>
        <v>1</v>
      </c>
      <c r="AG394" s="2">
        <f ca="1">IF(Table1[[#This Row],[felid of work]]="agriculture",1,0)</f>
        <v>0</v>
      </c>
      <c r="AH394" s="12">
        <f ca="1">IF(Table1[[#This Row],[felid of work]]="general work",1,0)</f>
        <v>0</v>
      </c>
      <c r="AI394" s="12">
        <f ca="1">IF(Table1[[#This Row],[felid of work]]="construction",1,0)</f>
        <v>0</v>
      </c>
      <c r="AJ394" s="2">
        <f ca="1">IF(Table1[[#This Row],[felid of work]]="health",1,0)</f>
        <v>0</v>
      </c>
      <c r="AK394" s="2"/>
      <c r="AL394" s="2"/>
      <c r="AM394" s="2"/>
      <c r="AN394" s="2"/>
      <c r="AO394" s="2">
        <f ca="1">IF(Table1[[#This Row],[felid of work]]="it",1,0)</f>
        <v>0</v>
      </c>
      <c r="AP394" s="2"/>
      <c r="AQ394" s="2"/>
      <c r="AR394" s="2"/>
      <c r="AS394" s="2"/>
      <c r="AT394" s="2"/>
      <c r="AU394" s="2"/>
      <c r="AV394" s="8"/>
      <c r="AW394" s="2"/>
      <c r="AX394" s="21">
        <f t="shared" ca="1" si="165"/>
        <v>44149.831085373429</v>
      </c>
      <c r="AY394" s="2"/>
      <c r="AZ394" s="7">
        <f ca="1">IF(Table1[[#This Row],[value of the debts]]&gt;$BA$6,1,0)</f>
        <v>1</v>
      </c>
      <c r="BA394" s="2"/>
      <c r="BB394" s="2"/>
      <c r="BC394" s="8"/>
      <c r="BD394" s="24">
        <f ca="1">Table1[[#This Row],[mortage left]]/Table1[[#This Row],[value of house]]</f>
        <v>0.27267487494132814</v>
      </c>
      <c r="BE394" s="2">
        <f t="shared" ca="1" si="166"/>
        <v>1</v>
      </c>
      <c r="BF394" s="2"/>
      <c r="BG394" s="2"/>
      <c r="BH394" s="7">
        <f ca="1">IF(Table1[[#This Row],[area]]="america",Table1[[#This Row],[income]],0)</f>
        <v>0</v>
      </c>
      <c r="BI394" s="2">
        <f ca="1">IF(Table1[[#This Row],[area]]="anathapur",Table1[[#This Row],[income]],0)</f>
        <v>0</v>
      </c>
      <c r="BJ394" s="2">
        <f ca="1">IF(Table1[[#This Row],[area]]="banglore",Table1[[#This Row],[income]],0)</f>
        <v>0</v>
      </c>
      <c r="BK394" s="2">
        <f ca="1">IF(Table1[[#This Row],[area]]="chennai",Table1[[#This Row],[income]],0)</f>
        <v>0</v>
      </c>
      <c r="BL394" s="2">
        <f ca="1">IF(Table1[[#This Row],[area]]="china",Table1[[#This Row],[income]],0)</f>
        <v>0</v>
      </c>
      <c r="BM394" s="2">
        <f ca="1">IF(Table1[[#This Row],[area]]="eluru",Table1[[#This Row],[income]],0)</f>
        <v>0</v>
      </c>
      <c r="BN394" s="2">
        <f ca="1">IF(Table1[[#This Row],[area]]="hanuman junction",Table1[[#This Row],[income]],0)</f>
        <v>0</v>
      </c>
      <c r="BO394" s="2">
        <f ca="1">IF(Table1[[#This Row],[area]]="hyderabad",Table1[[#This Row],[income]],0)</f>
        <v>0</v>
      </c>
      <c r="BP394" s="2">
        <f ca="1">IF(Table1[[#This Row],[area]]="japan",Table1[[#This Row],[income]],0)</f>
        <v>0</v>
      </c>
      <c r="BQ394" s="2">
        <f ca="1">IF(Table1[[#This Row],[area]]="srikakulam",Table1[[#This Row],[income]],0)</f>
        <v>0</v>
      </c>
      <c r="BR394" s="2">
        <f ca="1">IF(Table1[[#This Row],[area]]="tirupathi",Table1[[#This Row],[income]],0)</f>
        <v>910032</v>
      </c>
      <c r="BS394" s="2">
        <f ca="1">IF(Table1[[#This Row],[area]]="vijayawada",Table1[[#This Row],[income]],0)</f>
        <v>0</v>
      </c>
      <c r="BT394" s="8">
        <f ca="1">IF(Table1[[#This Row],[area]]="vizag",Table1[[#This Row],[income]],0)</f>
        <v>0</v>
      </c>
      <c r="BU394" s="2"/>
      <c r="BV394" s="7">
        <f ca="1">IF(Table1[[#This Row],[felid of work]]="teaching",Table1[[#This Row],[income]],0)</f>
        <v>910032</v>
      </c>
      <c r="BW394" s="2">
        <f ca="1">IF(Table1[[#This Row],[felid of work]]="construction",Table1[[#This Row],[income]],0)</f>
        <v>0</v>
      </c>
      <c r="BX394" s="2">
        <f ca="1">IF(Table1[[#This Row],[felid of work]]="general work",Table1[[#This Row],[income]],0)</f>
        <v>0</v>
      </c>
      <c r="BY394" s="2">
        <f ca="1">IF(Table1[[#This Row],[felid of work]]="health",Table1[[#This Row],[income]],0)</f>
        <v>0</v>
      </c>
      <c r="BZ394" s="2">
        <f ca="1">IF(Table1[[#This Row],[felid of work]]="agriculture",Table1[[#This Row],[income]],0)</f>
        <v>0</v>
      </c>
      <c r="CA394" s="8">
        <f ca="1">IF(Table1[[#This Row],[felid of work]]="it",Table1[[#This Row],[income]],0)</f>
        <v>0</v>
      </c>
      <c r="CB394" s="2"/>
      <c r="CC394" s="7">
        <f t="shared" ca="1" si="167"/>
        <v>0</v>
      </c>
      <c r="CD394" s="8"/>
      <c r="CE394" s="2"/>
      <c r="CF394" s="2">
        <f ca="1">IF(Table1[[#This Row],[net worth]]&gt;CG393,Table1[[#This Row],[age]],0)</f>
        <v>36</v>
      </c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</row>
    <row r="395" spans="4:98">
      <c r="D395">
        <f t="shared" ca="1" si="151"/>
        <v>1</v>
      </c>
      <c r="E395" t="str">
        <f t="shared" ca="1" si="152"/>
        <v>men</v>
      </c>
      <c r="F395">
        <f t="shared" ca="1" si="153"/>
        <v>35</v>
      </c>
      <c r="G395">
        <f t="shared" ca="1" si="154"/>
        <v>6</v>
      </c>
      <c r="H395" t="str">
        <f t="shared" ca="1" si="155"/>
        <v>agriculture</v>
      </c>
      <c r="I395">
        <f t="shared" ca="1" si="156"/>
        <v>3</v>
      </c>
      <c r="J395" t="str">
        <f t="shared" ca="1" si="157"/>
        <v>university</v>
      </c>
      <c r="K395">
        <f t="shared" ca="1" si="158"/>
        <v>3</v>
      </c>
      <c r="L395">
        <f t="shared" ca="1" si="159"/>
        <v>1</v>
      </c>
      <c r="M395">
        <f t="shared" ca="1" si="160"/>
        <v>505694</v>
      </c>
      <c r="N395">
        <f t="shared" ca="1" si="161"/>
        <v>4</v>
      </c>
      <c r="O395" t="str">
        <f t="shared" ca="1" si="162"/>
        <v>vizag</v>
      </c>
      <c r="P395">
        <f t="shared" ca="1" si="144"/>
        <v>1517082</v>
      </c>
      <c r="Q395">
        <f t="shared" ca="1" si="163"/>
        <v>1419815.9316808667</v>
      </c>
      <c r="R395">
        <f t="shared" ca="1" si="145"/>
        <v>309647.26751291897</v>
      </c>
      <c r="S395">
        <f t="shared" ca="1" si="164"/>
        <v>203919</v>
      </c>
      <c r="T395">
        <f t="shared" ca="1" si="146"/>
        <v>449911.37153763406</v>
      </c>
      <c r="U395">
        <f t="shared" ca="1" si="147"/>
        <v>589488.18091589445</v>
      </c>
      <c r="V395">
        <f t="shared" ca="1" si="148"/>
        <v>2416217.4484288134</v>
      </c>
      <c r="W395">
        <f t="shared" ca="1" si="149"/>
        <v>1933382.1991937857</v>
      </c>
      <c r="X395">
        <f t="shared" ca="1" si="150"/>
        <v>482835.2492350277</v>
      </c>
      <c r="Y395" s="2"/>
      <c r="Z395" s="7">
        <f ca="1">IF(Table1[[#This Row],[gender]]="men",1,0)</f>
        <v>1</v>
      </c>
      <c r="AA395" s="2">
        <f ca="1">IF(Table1[[#This Row],[gender]]="women",1,0)</f>
        <v>0</v>
      </c>
      <c r="AB395" s="2"/>
      <c r="AC395" s="2"/>
      <c r="AD395" s="8"/>
      <c r="AF395" s="7">
        <f ca="1">IF(Table1[[#This Row],[felid of work]]= "teaching",1,0)</f>
        <v>0</v>
      </c>
      <c r="AG395" s="2">
        <f ca="1">IF(Table1[[#This Row],[felid of work]]="agriculture",1,0)</f>
        <v>1</v>
      </c>
      <c r="AH395" s="12">
        <f ca="1">IF(Table1[[#This Row],[felid of work]]="general work",1,0)</f>
        <v>0</v>
      </c>
      <c r="AI395" s="12">
        <f ca="1">IF(Table1[[#This Row],[felid of work]]="construction",1,0)</f>
        <v>0</v>
      </c>
      <c r="AJ395" s="2">
        <f ca="1">IF(Table1[[#This Row],[felid of work]]="health",1,0)</f>
        <v>0</v>
      </c>
      <c r="AK395" s="2"/>
      <c r="AL395" s="2"/>
      <c r="AM395" s="2"/>
      <c r="AN395" s="2"/>
      <c r="AO395" s="2">
        <f ca="1">IF(Table1[[#This Row],[felid of work]]="it",1,0)</f>
        <v>0</v>
      </c>
      <c r="AP395" s="2"/>
      <c r="AQ395" s="2"/>
      <c r="AR395" s="2"/>
      <c r="AS395" s="2"/>
      <c r="AT395" s="2"/>
      <c r="AU395" s="2"/>
      <c r="AV395" s="8"/>
      <c r="AW395" s="2"/>
      <c r="AX395" s="21">
        <f t="shared" ca="1" si="165"/>
        <v>309647.26751291897</v>
      </c>
      <c r="AY395" s="2"/>
      <c r="AZ395" s="7">
        <f ca="1">IF(Table1[[#This Row],[value of the debts]]&gt;$BA$6,1,0)</f>
        <v>1</v>
      </c>
      <c r="BA395" s="2"/>
      <c r="BB395" s="2"/>
      <c r="BC395" s="8"/>
      <c r="BD395" s="24">
        <f ca="1">Table1[[#This Row],[mortage left]]/Table1[[#This Row],[value of house]]</f>
        <v>0.93588608373236692</v>
      </c>
      <c r="BE395" s="2">
        <f t="shared" ca="1" si="166"/>
        <v>0</v>
      </c>
      <c r="BF395" s="2"/>
      <c r="BG395" s="2"/>
      <c r="BH395" s="7">
        <f ca="1">IF(Table1[[#This Row],[area]]="america",Table1[[#This Row],[income]],0)</f>
        <v>0</v>
      </c>
      <c r="BI395" s="2">
        <f ca="1">IF(Table1[[#This Row],[area]]="anathapur",Table1[[#This Row],[income]],0)</f>
        <v>0</v>
      </c>
      <c r="BJ395" s="2">
        <f ca="1">IF(Table1[[#This Row],[area]]="banglore",Table1[[#This Row],[income]],0)</f>
        <v>0</v>
      </c>
      <c r="BK395" s="2">
        <f ca="1">IF(Table1[[#This Row],[area]]="chennai",Table1[[#This Row],[income]],0)</f>
        <v>0</v>
      </c>
      <c r="BL395" s="2">
        <f ca="1">IF(Table1[[#This Row],[area]]="china",Table1[[#This Row],[income]],0)</f>
        <v>0</v>
      </c>
      <c r="BM395" s="2">
        <f ca="1">IF(Table1[[#This Row],[area]]="eluru",Table1[[#This Row],[income]],0)</f>
        <v>0</v>
      </c>
      <c r="BN395" s="2">
        <f ca="1">IF(Table1[[#This Row],[area]]="hanuman junction",Table1[[#This Row],[income]],0)</f>
        <v>0</v>
      </c>
      <c r="BO395" s="2">
        <f ca="1">IF(Table1[[#This Row],[area]]="hyderabad",Table1[[#This Row],[income]],0)</f>
        <v>0</v>
      </c>
      <c r="BP395" s="2">
        <f ca="1">IF(Table1[[#This Row],[area]]="japan",Table1[[#This Row],[income]],0)</f>
        <v>0</v>
      </c>
      <c r="BQ395" s="2">
        <f ca="1">IF(Table1[[#This Row],[area]]="srikakulam",Table1[[#This Row],[income]],0)</f>
        <v>0</v>
      </c>
      <c r="BR395" s="2">
        <f ca="1">IF(Table1[[#This Row],[area]]="tirupathi",Table1[[#This Row],[income]],0)</f>
        <v>0</v>
      </c>
      <c r="BS395" s="2">
        <f ca="1">IF(Table1[[#This Row],[area]]="vijayawada",Table1[[#This Row],[income]],0)</f>
        <v>0</v>
      </c>
      <c r="BT395" s="8">
        <f ca="1">IF(Table1[[#This Row],[area]]="vizag",Table1[[#This Row],[income]],0)</f>
        <v>505694</v>
      </c>
      <c r="BU395" s="2"/>
      <c r="BV395" s="7">
        <f ca="1">IF(Table1[[#This Row],[felid of work]]="teaching",Table1[[#This Row],[income]],0)</f>
        <v>0</v>
      </c>
      <c r="BW395" s="2">
        <f ca="1">IF(Table1[[#This Row],[felid of work]]="construction",Table1[[#This Row],[income]],0)</f>
        <v>0</v>
      </c>
      <c r="BX395" s="2">
        <f ca="1">IF(Table1[[#This Row],[felid of work]]="general work",Table1[[#This Row],[income]],0)</f>
        <v>0</v>
      </c>
      <c r="BY395" s="2">
        <f ca="1">IF(Table1[[#This Row],[felid of work]]="health",Table1[[#This Row],[income]],0)</f>
        <v>0</v>
      </c>
      <c r="BZ395" s="2">
        <f ca="1">IF(Table1[[#This Row],[felid of work]]="agriculture",Table1[[#This Row],[income]],0)</f>
        <v>505694</v>
      </c>
      <c r="CA395" s="8">
        <f ca="1">IF(Table1[[#This Row],[felid of work]]="it",Table1[[#This Row],[income]],0)</f>
        <v>0</v>
      </c>
      <c r="CB395" s="2"/>
      <c r="CC395" s="7">
        <f t="shared" ca="1" si="167"/>
        <v>1</v>
      </c>
      <c r="CD395" s="8"/>
      <c r="CE395" s="2"/>
      <c r="CF395" s="2">
        <f ca="1">IF(Table1[[#This Row],[net worth]]&gt;CG394,Table1[[#This Row],[age]],0)</f>
        <v>35</v>
      </c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</row>
    <row r="396" spans="4:98">
      <c r="D396">
        <f t="shared" ca="1" si="151"/>
        <v>1</v>
      </c>
      <c r="E396" t="str">
        <f t="shared" ca="1" si="152"/>
        <v>men</v>
      </c>
      <c r="F396">
        <f t="shared" ca="1" si="153"/>
        <v>31</v>
      </c>
      <c r="G396">
        <f t="shared" ca="1" si="154"/>
        <v>4</v>
      </c>
      <c r="H396" t="str">
        <f t="shared" ca="1" si="155"/>
        <v>it</v>
      </c>
      <c r="I396">
        <f t="shared" ca="1" si="156"/>
        <v>1</v>
      </c>
      <c r="J396" t="str">
        <f t="shared" ca="1" si="157"/>
        <v>highschool</v>
      </c>
      <c r="K396">
        <f t="shared" ca="1" si="158"/>
        <v>1</v>
      </c>
      <c r="L396">
        <f t="shared" ca="1" si="159"/>
        <v>2</v>
      </c>
      <c r="M396">
        <f t="shared" ca="1" si="160"/>
        <v>440852</v>
      </c>
      <c r="N396">
        <f t="shared" ca="1" si="161"/>
        <v>10</v>
      </c>
      <c r="O396" t="str">
        <f t="shared" ca="1" si="162"/>
        <v>hyderabad</v>
      </c>
      <c r="P396">
        <f t="shared" ca="1" si="144"/>
        <v>1322556</v>
      </c>
      <c r="Q396">
        <f t="shared" ca="1" si="163"/>
        <v>72926.724676445709</v>
      </c>
      <c r="R396">
        <f t="shared" ca="1" si="145"/>
        <v>418817.20237546711</v>
      </c>
      <c r="S396">
        <f t="shared" ca="1" si="164"/>
        <v>352718</v>
      </c>
      <c r="T396">
        <f t="shared" ca="1" si="146"/>
        <v>176112.55940673832</v>
      </c>
      <c r="U396">
        <f t="shared" ca="1" si="147"/>
        <v>279593.28533988912</v>
      </c>
      <c r="V396">
        <f t="shared" ca="1" si="148"/>
        <v>2020966.4877153563</v>
      </c>
      <c r="W396">
        <f t="shared" ca="1" si="149"/>
        <v>844461.92705191276</v>
      </c>
      <c r="X396">
        <f t="shared" ca="1" si="150"/>
        <v>1176504.5606634435</v>
      </c>
      <c r="Y396" s="2"/>
      <c r="Z396" s="7">
        <f ca="1">IF(Table1[[#This Row],[gender]]="men",1,0)</f>
        <v>1</v>
      </c>
      <c r="AA396" s="2">
        <f ca="1">IF(Table1[[#This Row],[gender]]="women",1,0)</f>
        <v>0</v>
      </c>
      <c r="AB396" s="2"/>
      <c r="AC396" s="2"/>
      <c r="AD396" s="8"/>
      <c r="AF396" s="7">
        <f ca="1">IF(Table1[[#This Row],[felid of work]]= "teaching",1,0)</f>
        <v>0</v>
      </c>
      <c r="AG396" s="2">
        <f ca="1">IF(Table1[[#This Row],[felid of work]]="agriculture",1,0)</f>
        <v>0</v>
      </c>
      <c r="AH396" s="12">
        <f ca="1">IF(Table1[[#This Row],[felid of work]]="general work",1,0)</f>
        <v>0</v>
      </c>
      <c r="AI396" s="12">
        <f ca="1">IF(Table1[[#This Row],[felid of work]]="construction",1,0)</f>
        <v>0</v>
      </c>
      <c r="AJ396" s="2">
        <f ca="1">IF(Table1[[#This Row],[felid of work]]="health",1,0)</f>
        <v>0</v>
      </c>
      <c r="AK396" s="2"/>
      <c r="AL396" s="2"/>
      <c r="AM396" s="2"/>
      <c r="AN396" s="2"/>
      <c r="AO396" s="2">
        <f ca="1">IF(Table1[[#This Row],[felid of work]]="it",1,0)</f>
        <v>1</v>
      </c>
      <c r="AP396" s="2"/>
      <c r="AQ396" s="2"/>
      <c r="AR396" s="2"/>
      <c r="AS396" s="2"/>
      <c r="AT396" s="2"/>
      <c r="AU396" s="2"/>
      <c r="AV396" s="8"/>
      <c r="AW396" s="2"/>
      <c r="AX396" s="21">
        <f t="shared" ca="1" si="165"/>
        <v>209408.60118773355</v>
      </c>
      <c r="AY396" s="2"/>
      <c r="AZ396" s="7">
        <f ca="1">IF(Table1[[#This Row],[value of the debts]]&gt;$BA$6,1,0)</f>
        <v>1</v>
      </c>
      <c r="BA396" s="2"/>
      <c r="BB396" s="2"/>
      <c r="BC396" s="8"/>
      <c r="BD396" s="24">
        <f ca="1">Table1[[#This Row],[mortage left]]/Table1[[#This Row],[value of house]]</f>
        <v>5.5140746158533711E-2</v>
      </c>
      <c r="BE396" s="2">
        <f t="shared" ca="1" si="166"/>
        <v>1</v>
      </c>
      <c r="BF396" s="2"/>
      <c r="BG396" s="2"/>
      <c r="BH396" s="7">
        <f ca="1">IF(Table1[[#This Row],[area]]="america",Table1[[#This Row],[income]],0)</f>
        <v>0</v>
      </c>
      <c r="BI396" s="2">
        <f ca="1">IF(Table1[[#This Row],[area]]="anathapur",Table1[[#This Row],[income]],0)</f>
        <v>0</v>
      </c>
      <c r="BJ396" s="2">
        <f ca="1">IF(Table1[[#This Row],[area]]="banglore",Table1[[#This Row],[income]],0)</f>
        <v>0</v>
      </c>
      <c r="BK396" s="2">
        <f ca="1">IF(Table1[[#This Row],[area]]="chennai",Table1[[#This Row],[income]],0)</f>
        <v>0</v>
      </c>
      <c r="BL396" s="2">
        <f ca="1">IF(Table1[[#This Row],[area]]="china",Table1[[#This Row],[income]],0)</f>
        <v>0</v>
      </c>
      <c r="BM396" s="2">
        <f ca="1">IF(Table1[[#This Row],[area]]="eluru",Table1[[#This Row],[income]],0)</f>
        <v>0</v>
      </c>
      <c r="BN396" s="2">
        <f ca="1">IF(Table1[[#This Row],[area]]="hanuman junction",Table1[[#This Row],[income]],0)</f>
        <v>0</v>
      </c>
      <c r="BO396" s="2">
        <f ca="1">IF(Table1[[#This Row],[area]]="hyderabad",Table1[[#This Row],[income]],0)</f>
        <v>440852</v>
      </c>
      <c r="BP396" s="2">
        <f ca="1">IF(Table1[[#This Row],[area]]="japan",Table1[[#This Row],[income]],0)</f>
        <v>0</v>
      </c>
      <c r="BQ396" s="2">
        <f ca="1">IF(Table1[[#This Row],[area]]="srikakulam",Table1[[#This Row],[income]],0)</f>
        <v>0</v>
      </c>
      <c r="BR396" s="2">
        <f ca="1">IF(Table1[[#This Row],[area]]="tirupathi",Table1[[#This Row],[income]],0)</f>
        <v>0</v>
      </c>
      <c r="BS396" s="2">
        <f ca="1">IF(Table1[[#This Row],[area]]="vijayawada",Table1[[#This Row],[income]],0)</f>
        <v>0</v>
      </c>
      <c r="BT396" s="8">
        <f ca="1">IF(Table1[[#This Row],[area]]="vizag",Table1[[#This Row],[income]],0)</f>
        <v>0</v>
      </c>
      <c r="BU396" s="2"/>
      <c r="BV396" s="7">
        <f ca="1">IF(Table1[[#This Row],[felid of work]]="teaching",Table1[[#This Row],[income]],0)</f>
        <v>0</v>
      </c>
      <c r="BW396" s="2">
        <f ca="1">IF(Table1[[#This Row],[felid of work]]="construction",Table1[[#This Row],[income]],0)</f>
        <v>0</v>
      </c>
      <c r="BX396" s="2">
        <f ca="1">IF(Table1[[#This Row],[felid of work]]="general work",Table1[[#This Row],[income]],0)</f>
        <v>0</v>
      </c>
      <c r="BY396" s="2">
        <f ca="1">IF(Table1[[#This Row],[felid of work]]="health",Table1[[#This Row],[income]],0)</f>
        <v>0</v>
      </c>
      <c r="BZ396" s="2">
        <f ca="1">IF(Table1[[#This Row],[felid of work]]="agriculture",Table1[[#This Row],[income]],0)</f>
        <v>0</v>
      </c>
      <c r="CA396" s="8">
        <f ca="1">IF(Table1[[#This Row],[felid of work]]="it",Table1[[#This Row],[income]],0)</f>
        <v>440852</v>
      </c>
      <c r="CB396" s="2"/>
      <c r="CC396" s="7">
        <f t="shared" ca="1" si="167"/>
        <v>1</v>
      </c>
      <c r="CD396" s="8"/>
      <c r="CE396" s="2"/>
      <c r="CF396" s="2">
        <f ca="1">IF(Table1[[#This Row],[net worth]]&gt;CG395,Table1[[#This Row],[age]],0)</f>
        <v>31</v>
      </c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</row>
    <row r="397" spans="4:98">
      <c r="D397">
        <f t="shared" ca="1" si="151"/>
        <v>2</v>
      </c>
      <c r="E397" t="str">
        <f t="shared" ca="1" si="152"/>
        <v>women</v>
      </c>
      <c r="F397">
        <f t="shared" ca="1" si="153"/>
        <v>40</v>
      </c>
      <c r="G397">
        <f t="shared" ca="1" si="154"/>
        <v>4</v>
      </c>
      <c r="H397" t="str">
        <f t="shared" ca="1" si="155"/>
        <v>it</v>
      </c>
      <c r="I397">
        <f t="shared" ca="1" si="156"/>
        <v>6</v>
      </c>
      <c r="J397" t="str">
        <f t="shared" ca="1" si="157"/>
        <v>other</v>
      </c>
      <c r="K397">
        <f t="shared" ca="1" si="158"/>
        <v>3</v>
      </c>
      <c r="L397">
        <f t="shared" ca="1" si="159"/>
        <v>2</v>
      </c>
      <c r="M397">
        <f t="shared" ca="1" si="160"/>
        <v>292979</v>
      </c>
      <c r="N397">
        <f t="shared" ca="1" si="161"/>
        <v>13</v>
      </c>
      <c r="O397" t="str">
        <f t="shared" ca="1" si="162"/>
        <v>china</v>
      </c>
      <c r="P397">
        <f t="shared" ca="1" si="144"/>
        <v>1171916</v>
      </c>
      <c r="Q397">
        <f t="shared" ca="1" si="163"/>
        <v>310715.53863756586</v>
      </c>
      <c r="R397">
        <f t="shared" ca="1" si="145"/>
        <v>180787.27898329386</v>
      </c>
      <c r="S397">
        <f t="shared" ca="1" si="164"/>
        <v>79605</v>
      </c>
      <c r="T397">
        <f t="shared" ca="1" si="146"/>
        <v>302640.80002377799</v>
      </c>
      <c r="U397">
        <f t="shared" ca="1" si="147"/>
        <v>366131.14101434848</v>
      </c>
      <c r="V397">
        <f t="shared" ca="1" si="148"/>
        <v>1718834.4199976423</v>
      </c>
      <c r="W397">
        <f t="shared" ca="1" si="149"/>
        <v>571107.81762085971</v>
      </c>
      <c r="X397">
        <f t="shared" ca="1" si="150"/>
        <v>1147726.6023767826</v>
      </c>
      <c r="Y397" s="2"/>
      <c r="Z397" s="7">
        <f ca="1">IF(Table1[[#This Row],[gender]]="men",1,0)</f>
        <v>0</v>
      </c>
      <c r="AA397" s="2">
        <f ca="1">IF(Table1[[#This Row],[gender]]="women",1,0)</f>
        <v>1</v>
      </c>
      <c r="AB397" s="2"/>
      <c r="AC397" s="2"/>
      <c r="AD397" s="8"/>
      <c r="AF397" s="7">
        <f ca="1">IF(Table1[[#This Row],[felid of work]]= "teaching",1,0)</f>
        <v>0</v>
      </c>
      <c r="AG397" s="2">
        <f ca="1">IF(Table1[[#This Row],[felid of work]]="agriculture",1,0)</f>
        <v>0</v>
      </c>
      <c r="AH397" s="12">
        <f ca="1">IF(Table1[[#This Row],[felid of work]]="general work",1,0)</f>
        <v>0</v>
      </c>
      <c r="AI397" s="12">
        <f ca="1">IF(Table1[[#This Row],[felid of work]]="construction",1,0)</f>
        <v>0</v>
      </c>
      <c r="AJ397" s="2">
        <f ca="1">IF(Table1[[#This Row],[felid of work]]="health",1,0)</f>
        <v>0</v>
      </c>
      <c r="AK397" s="2"/>
      <c r="AL397" s="2"/>
      <c r="AM397" s="2"/>
      <c r="AN397" s="2"/>
      <c r="AO397" s="2">
        <f ca="1">IF(Table1[[#This Row],[felid of work]]="it",1,0)</f>
        <v>1</v>
      </c>
      <c r="AP397" s="2"/>
      <c r="AQ397" s="2"/>
      <c r="AR397" s="2"/>
      <c r="AS397" s="2"/>
      <c r="AT397" s="2"/>
      <c r="AU397" s="2"/>
      <c r="AV397" s="8"/>
      <c r="AW397" s="2"/>
      <c r="AX397" s="21">
        <f t="shared" ca="1" si="165"/>
        <v>90393.639491646929</v>
      </c>
      <c r="AY397" s="2"/>
      <c r="AZ397" s="7">
        <f ca="1">IF(Table1[[#This Row],[value of the debts]]&gt;$BA$6,1,0)</f>
        <v>1</v>
      </c>
      <c r="BA397" s="2"/>
      <c r="BB397" s="2"/>
      <c r="BC397" s="8"/>
      <c r="BD397" s="24">
        <f ca="1">Table1[[#This Row],[mortage left]]/Table1[[#This Row],[value of house]]</f>
        <v>0.26513465012643045</v>
      </c>
      <c r="BE397" s="2">
        <f t="shared" ca="1" si="166"/>
        <v>1</v>
      </c>
      <c r="BF397" s="2"/>
      <c r="BG397" s="2"/>
      <c r="BH397" s="7">
        <f ca="1">IF(Table1[[#This Row],[area]]="america",Table1[[#This Row],[income]],0)</f>
        <v>0</v>
      </c>
      <c r="BI397" s="2">
        <f ca="1">IF(Table1[[#This Row],[area]]="anathapur",Table1[[#This Row],[income]],0)</f>
        <v>0</v>
      </c>
      <c r="BJ397" s="2">
        <f ca="1">IF(Table1[[#This Row],[area]]="banglore",Table1[[#This Row],[income]],0)</f>
        <v>0</v>
      </c>
      <c r="BK397" s="2">
        <f ca="1">IF(Table1[[#This Row],[area]]="chennai",Table1[[#This Row],[income]],0)</f>
        <v>0</v>
      </c>
      <c r="BL397" s="2">
        <f ca="1">IF(Table1[[#This Row],[area]]="china",Table1[[#This Row],[income]],0)</f>
        <v>292979</v>
      </c>
      <c r="BM397" s="2">
        <f ca="1">IF(Table1[[#This Row],[area]]="eluru",Table1[[#This Row],[income]],0)</f>
        <v>0</v>
      </c>
      <c r="BN397" s="2">
        <f ca="1">IF(Table1[[#This Row],[area]]="hanuman junction",Table1[[#This Row],[income]],0)</f>
        <v>0</v>
      </c>
      <c r="BO397" s="2">
        <f ca="1">IF(Table1[[#This Row],[area]]="hyderabad",Table1[[#This Row],[income]],0)</f>
        <v>0</v>
      </c>
      <c r="BP397" s="2">
        <f ca="1">IF(Table1[[#This Row],[area]]="japan",Table1[[#This Row],[income]],0)</f>
        <v>0</v>
      </c>
      <c r="BQ397" s="2">
        <f ca="1">IF(Table1[[#This Row],[area]]="srikakulam",Table1[[#This Row],[income]],0)</f>
        <v>0</v>
      </c>
      <c r="BR397" s="2">
        <f ca="1">IF(Table1[[#This Row],[area]]="tirupathi",Table1[[#This Row],[income]],0)</f>
        <v>0</v>
      </c>
      <c r="BS397" s="2">
        <f ca="1">IF(Table1[[#This Row],[area]]="vijayawada",Table1[[#This Row],[income]],0)</f>
        <v>0</v>
      </c>
      <c r="BT397" s="8">
        <f ca="1">IF(Table1[[#This Row],[area]]="vizag",Table1[[#This Row],[income]],0)</f>
        <v>0</v>
      </c>
      <c r="BU397" s="2"/>
      <c r="BV397" s="7">
        <f ca="1">IF(Table1[[#This Row],[felid of work]]="teaching",Table1[[#This Row],[income]],0)</f>
        <v>0</v>
      </c>
      <c r="BW397" s="2">
        <f ca="1">IF(Table1[[#This Row],[felid of work]]="construction",Table1[[#This Row],[income]],0)</f>
        <v>0</v>
      </c>
      <c r="BX397" s="2">
        <f ca="1">IF(Table1[[#This Row],[felid of work]]="general work",Table1[[#This Row],[income]],0)</f>
        <v>0</v>
      </c>
      <c r="BY397" s="2">
        <f ca="1">IF(Table1[[#This Row],[felid of work]]="health",Table1[[#This Row],[income]],0)</f>
        <v>0</v>
      </c>
      <c r="BZ397" s="2">
        <f ca="1">IF(Table1[[#This Row],[felid of work]]="agriculture",Table1[[#This Row],[income]],0)</f>
        <v>0</v>
      </c>
      <c r="CA397" s="8">
        <f ca="1">IF(Table1[[#This Row],[felid of work]]="it",Table1[[#This Row],[income]],0)</f>
        <v>292979</v>
      </c>
      <c r="CB397" s="2"/>
      <c r="CC397" s="7">
        <f t="shared" ca="1" si="167"/>
        <v>1</v>
      </c>
      <c r="CD397" s="8"/>
      <c r="CE397" s="2"/>
      <c r="CF397" s="2">
        <f ca="1">IF(Table1[[#This Row],[net worth]]&gt;CG396,Table1[[#This Row],[age]],0)</f>
        <v>40</v>
      </c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</row>
    <row r="398" spans="4:98">
      <c r="D398">
        <f t="shared" ca="1" si="151"/>
        <v>1</v>
      </c>
      <c r="E398" t="str">
        <f t="shared" ca="1" si="152"/>
        <v>men</v>
      </c>
      <c r="F398">
        <f t="shared" ca="1" si="153"/>
        <v>27</v>
      </c>
      <c r="G398">
        <f t="shared" ca="1" si="154"/>
        <v>1</v>
      </c>
      <c r="H398" t="str">
        <f t="shared" ca="1" si="155"/>
        <v>health</v>
      </c>
      <c r="I398">
        <f t="shared" ca="1" si="156"/>
        <v>6</v>
      </c>
      <c r="J398" t="str">
        <f t="shared" ca="1" si="157"/>
        <v>other</v>
      </c>
      <c r="K398">
        <f t="shared" ca="1" si="158"/>
        <v>4</v>
      </c>
      <c r="L398">
        <f t="shared" ca="1" si="159"/>
        <v>1</v>
      </c>
      <c r="M398">
        <f t="shared" ca="1" si="160"/>
        <v>467987</v>
      </c>
      <c r="N398">
        <f t="shared" ca="1" si="161"/>
        <v>13</v>
      </c>
      <c r="O398" t="str">
        <f t="shared" ca="1" si="162"/>
        <v>china</v>
      </c>
      <c r="P398">
        <f t="shared" ca="1" si="144"/>
        <v>2339935</v>
      </c>
      <c r="Q398">
        <f t="shared" ca="1" si="163"/>
        <v>483416.34706314112</v>
      </c>
      <c r="R398">
        <f t="shared" ca="1" si="145"/>
        <v>453958.60851951933</v>
      </c>
      <c r="S398">
        <f t="shared" ca="1" si="164"/>
        <v>52374</v>
      </c>
      <c r="T398">
        <f t="shared" ca="1" si="146"/>
        <v>334401.16233400564</v>
      </c>
      <c r="U398">
        <f t="shared" ca="1" si="147"/>
        <v>395880.66305979434</v>
      </c>
      <c r="V398">
        <f t="shared" ca="1" si="148"/>
        <v>3189774.2715793136</v>
      </c>
      <c r="W398">
        <f t="shared" ca="1" si="149"/>
        <v>989748.95558266039</v>
      </c>
      <c r="X398">
        <f t="shared" ca="1" si="150"/>
        <v>2200025.3159966534</v>
      </c>
      <c r="Y398" s="2"/>
      <c r="Z398" s="7">
        <f ca="1">IF(Table1[[#This Row],[gender]]="men",1,0)</f>
        <v>1</v>
      </c>
      <c r="AA398" s="2">
        <f ca="1">IF(Table1[[#This Row],[gender]]="women",1,0)</f>
        <v>0</v>
      </c>
      <c r="AB398" s="2"/>
      <c r="AC398" s="2"/>
      <c r="AD398" s="8"/>
      <c r="AF398" s="7">
        <f ca="1">IF(Table1[[#This Row],[felid of work]]= "teaching",1,0)</f>
        <v>0</v>
      </c>
      <c r="AG398" s="2">
        <f ca="1">IF(Table1[[#This Row],[felid of work]]="agriculture",1,0)</f>
        <v>0</v>
      </c>
      <c r="AH398" s="12">
        <f ca="1">IF(Table1[[#This Row],[felid of work]]="general work",1,0)</f>
        <v>0</v>
      </c>
      <c r="AI398" s="12">
        <f ca="1">IF(Table1[[#This Row],[felid of work]]="construction",1,0)</f>
        <v>0</v>
      </c>
      <c r="AJ398" s="2">
        <f ca="1">IF(Table1[[#This Row],[felid of work]]="health",1,0)</f>
        <v>1</v>
      </c>
      <c r="AK398" s="2"/>
      <c r="AL398" s="2"/>
      <c r="AM398" s="2"/>
      <c r="AN398" s="2"/>
      <c r="AO398" s="2">
        <f ca="1">IF(Table1[[#This Row],[felid of work]]="it",1,0)</f>
        <v>0</v>
      </c>
      <c r="AP398" s="2"/>
      <c r="AQ398" s="2"/>
      <c r="AR398" s="2"/>
      <c r="AS398" s="2"/>
      <c r="AT398" s="2"/>
      <c r="AU398" s="2"/>
      <c r="AV398" s="8"/>
      <c r="AW398" s="2"/>
      <c r="AX398" s="21">
        <f t="shared" ca="1" si="165"/>
        <v>453958.60851951933</v>
      </c>
      <c r="AY398" s="2"/>
      <c r="AZ398" s="7">
        <f ca="1">IF(Table1[[#This Row],[value of the debts]]&gt;$BA$6,1,0)</f>
        <v>1</v>
      </c>
      <c r="BA398" s="2"/>
      <c r="BB398" s="2"/>
      <c r="BC398" s="8"/>
      <c r="BD398" s="24">
        <f ca="1">Table1[[#This Row],[mortage left]]/Table1[[#This Row],[value of house]]</f>
        <v>0.2065939212256499</v>
      </c>
      <c r="BE398" s="2">
        <f t="shared" ca="1" si="166"/>
        <v>1</v>
      </c>
      <c r="BF398" s="2"/>
      <c r="BG398" s="2"/>
      <c r="BH398" s="7">
        <f ca="1">IF(Table1[[#This Row],[area]]="america",Table1[[#This Row],[income]],0)</f>
        <v>0</v>
      </c>
      <c r="BI398" s="2">
        <f ca="1">IF(Table1[[#This Row],[area]]="anathapur",Table1[[#This Row],[income]],0)</f>
        <v>0</v>
      </c>
      <c r="BJ398" s="2">
        <f ca="1">IF(Table1[[#This Row],[area]]="banglore",Table1[[#This Row],[income]],0)</f>
        <v>0</v>
      </c>
      <c r="BK398" s="2">
        <f ca="1">IF(Table1[[#This Row],[area]]="chennai",Table1[[#This Row],[income]],0)</f>
        <v>0</v>
      </c>
      <c r="BL398" s="2">
        <f ca="1">IF(Table1[[#This Row],[area]]="china",Table1[[#This Row],[income]],0)</f>
        <v>467987</v>
      </c>
      <c r="BM398" s="2">
        <f ca="1">IF(Table1[[#This Row],[area]]="eluru",Table1[[#This Row],[income]],0)</f>
        <v>0</v>
      </c>
      <c r="BN398" s="2">
        <f ca="1">IF(Table1[[#This Row],[area]]="hanuman junction",Table1[[#This Row],[income]],0)</f>
        <v>0</v>
      </c>
      <c r="BO398" s="2">
        <f ca="1">IF(Table1[[#This Row],[area]]="hyderabad",Table1[[#This Row],[income]],0)</f>
        <v>0</v>
      </c>
      <c r="BP398" s="2">
        <f ca="1">IF(Table1[[#This Row],[area]]="japan",Table1[[#This Row],[income]],0)</f>
        <v>0</v>
      </c>
      <c r="BQ398" s="2">
        <f ca="1">IF(Table1[[#This Row],[area]]="srikakulam",Table1[[#This Row],[income]],0)</f>
        <v>0</v>
      </c>
      <c r="BR398" s="2">
        <f ca="1">IF(Table1[[#This Row],[area]]="tirupathi",Table1[[#This Row],[income]],0)</f>
        <v>0</v>
      </c>
      <c r="BS398" s="2">
        <f ca="1">IF(Table1[[#This Row],[area]]="vijayawada",Table1[[#This Row],[income]],0)</f>
        <v>0</v>
      </c>
      <c r="BT398" s="8">
        <f ca="1">IF(Table1[[#This Row],[area]]="vizag",Table1[[#This Row],[income]],0)</f>
        <v>0</v>
      </c>
      <c r="BU398" s="2"/>
      <c r="BV398" s="7">
        <f ca="1">IF(Table1[[#This Row],[felid of work]]="teaching",Table1[[#This Row],[income]],0)</f>
        <v>0</v>
      </c>
      <c r="BW398" s="2">
        <f ca="1">IF(Table1[[#This Row],[felid of work]]="construction",Table1[[#This Row],[income]],0)</f>
        <v>0</v>
      </c>
      <c r="BX398" s="2">
        <f ca="1">IF(Table1[[#This Row],[felid of work]]="general work",Table1[[#This Row],[income]],0)</f>
        <v>0</v>
      </c>
      <c r="BY398" s="2">
        <f ca="1">IF(Table1[[#This Row],[felid of work]]="health",Table1[[#This Row],[income]],0)</f>
        <v>467987</v>
      </c>
      <c r="BZ398" s="2">
        <f ca="1">IF(Table1[[#This Row],[felid of work]]="agriculture",Table1[[#This Row],[income]],0)</f>
        <v>0</v>
      </c>
      <c r="CA398" s="8">
        <f ca="1">IF(Table1[[#This Row],[felid of work]]="it",Table1[[#This Row],[income]],0)</f>
        <v>0</v>
      </c>
      <c r="CB398" s="2"/>
      <c r="CC398" s="7">
        <f t="shared" ca="1" si="167"/>
        <v>1</v>
      </c>
      <c r="CD398" s="8"/>
      <c r="CE398" s="2"/>
      <c r="CF398" s="2">
        <f ca="1">IF(Table1[[#This Row],[net worth]]&gt;CG397,Table1[[#This Row],[age]],0)</f>
        <v>27</v>
      </c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</row>
    <row r="399" spans="4:98">
      <c r="D399">
        <f t="shared" ca="1" si="151"/>
        <v>2</v>
      </c>
      <c r="E399" t="str">
        <f t="shared" ca="1" si="152"/>
        <v>women</v>
      </c>
      <c r="F399">
        <f t="shared" ca="1" si="153"/>
        <v>39</v>
      </c>
      <c r="G399">
        <f t="shared" ca="1" si="154"/>
        <v>2</v>
      </c>
      <c r="H399" t="str">
        <f t="shared" ca="1" si="155"/>
        <v>construction</v>
      </c>
      <c r="I399">
        <f t="shared" ca="1" si="156"/>
        <v>6</v>
      </c>
      <c r="J399" t="str">
        <f t="shared" ca="1" si="157"/>
        <v>other</v>
      </c>
      <c r="K399">
        <f t="shared" ca="1" si="158"/>
        <v>2</v>
      </c>
      <c r="L399">
        <f t="shared" ca="1" si="159"/>
        <v>2</v>
      </c>
      <c r="M399">
        <f t="shared" ca="1" si="160"/>
        <v>436657</v>
      </c>
      <c r="N399">
        <f t="shared" ca="1" si="161"/>
        <v>3</v>
      </c>
      <c r="O399" t="str">
        <f t="shared" ca="1" si="162"/>
        <v>hanuman junction</v>
      </c>
      <c r="P399">
        <f t="shared" ca="1" si="144"/>
        <v>1309971</v>
      </c>
      <c r="Q399">
        <f t="shared" ca="1" si="163"/>
        <v>220598.44108916013</v>
      </c>
      <c r="R399">
        <f t="shared" ca="1" si="145"/>
        <v>85861.842347851591</v>
      </c>
      <c r="S399">
        <f t="shared" ca="1" si="164"/>
        <v>62820</v>
      </c>
      <c r="T399">
        <f t="shared" ca="1" si="146"/>
        <v>141353.46368298618</v>
      </c>
      <c r="U399">
        <f t="shared" ca="1" si="147"/>
        <v>210511.26537705219</v>
      </c>
      <c r="V399">
        <f t="shared" ca="1" si="148"/>
        <v>1606344.1077249036</v>
      </c>
      <c r="W399">
        <f t="shared" ca="1" si="149"/>
        <v>369280.28343701171</v>
      </c>
      <c r="X399">
        <f t="shared" ca="1" si="150"/>
        <v>1237063.8242878919</v>
      </c>
      <c r="Y399" s="2"/>
      <c r="Z399" s="7">
        <f ca="1">IF(Table1[[#This Row],[gender]]="men",1,0)</f>
        <v>0</v>
      </c>
      <c r="AA399" s="2">
        <f ca="1">IF(Table1[[#This Row],[gender]]="women",1,0)</f>
        <v>1</v>
      </c>
      <c r="AB399" s="2"/>
      <c r="AC399" s="2"/>
      <c r="AD399" s="8"/>
      <c r="AF399" s="7">
        <f ca="1">IF(Table1[[#This Row],[felid of work]]= "teaching",1,0)</f>
        <v>0</v>
      </c>
      <c r="AG399" s="2">
        <f ca="1">IF(Table1[[#This Row],[felid of work]]="agriculture",1,0)</f>
        <v>0</v>
      </c>
      <c r="AH399" s="12">
        <f ca="1">IF(Table1[[#This Row],[felid of work]]="general work",1,0)</f>
        <v>0</v>
      </c>
      <c r="AI399" s="12">
        <f ca="1">IF(Table1[[#This Row],[felid of work]]="construction",1,0)</f>
        <v>1</v>
      </c>
      <c r="AJ399" s="2">
        <f ca="1">IF(Table1[[#This Row],[felid of work]]="health",1,0)</f>
        <v>0</v>
      </c>
      <c r="AK399" s="2"/>
      <c r="AL399" s="2"/>
      <c r="AM399" s="2"/>
      <c r="AN399" s="2"/>
      <c r="AO399" s="2">
        <f ca="1">IF(Table1[[#This Row],[felid of work]]="it",1,0)</f>
        <v>0</v>
      </c>
      <c r="AP399" s="2"/>
      <c r="AQ399" s="2"/>
      <c r="AR399" s="2"/>
      <c r="AS399" s="2"/>
      <c r="AT399" s="2"/>
      <c r="AU399" s="2"/>
      <c r="AV399" s="8"/>
      <c r="AW399" s="2"/>
      <c r="AX399" s="21">
        <f t="shared" ca="1" si="165"/>
        <v>42930.921173925795</v>
      </c>
      <c r="AY399" s="2"/>
      <c r="AZ399" s="7">
        <f ca="1">IF(Table1[[#This Row],[value of the debts]]&gt;$BA$6,1,0)</f>
        <v>1</v>
      </c>
      <c r="BA399" s="2"/>
      <c r="BB399" s="2"/>
      <c r="BC399" s="8"/>
      <c r="BD399" s="24">
        <f ca="1">Table1[[#This Row],[mortage left]]/Table1[[#This Row],[value of house]]</f>
        <v>0.16839948448412989</v>
      </c>
      <c r="BE399" s="2">
        <f t="shared" ca="1" si="166"/>
        <v>1</v>
      </c>
      <c r="BF399" s="2"/>
      <c r="BG399" s="2"/>
      <c r="BH399" s="7">
        <f ca="1">IF(Table1[[#This Row],[area]]="america",Table1[[#This Row],[income]],0)</f>
        <v>0</v>
      </c>
      <c r="BI399" s="2">
        <f ca="1">IF(Table1[[#This Row],[area]]="anathapur",Table1[[#This Row],[income]],0)</f>
        <v>0</v>
      </c>
      <c r="BJ399" s="2">
        <f ca="1">IF(Table1[[#This Row],[area]]="banglore",Table1[[#This Row],[income]],0)</f>
        <v>0</v>
      </c>
      <c r="BK399" s="2">
        <f ca="1">IF(Table1[[#This Row],[area]]="chennai",Table1[[#This Row],[income]],0)</f>
        <v>0</v>
      </c>
      <c r="BL399" s="2">
        <f ca="1">IF(Table1[[#This Row],[area]]="china",Table1[[#This Row],[income]],0)</f>
        <v>0</v>
      </c>
      <c r="BM399" s="2">
        <f ca="1">IF(Table1[[#This Row],[area]]="eluru",Table1[[#This Row],[income]],0)</f>
        <v>0</v>
      </c>
      <c r="BN399" s="2">
        <f ca="1">IF(Table1[[#This Row],[area]]="hanuman junction",Table1[[#This Row],[income]],0)</f>
        <v>436657</v>
      </c>
      <c r="BO399" s="2">
        <f ca="1">IF(Table1[[#This Row],[area]]="hyderabad",Table1[[#This Row],[income]],0)</f>
        <v>0</v>
      </c>
      <c r="BP399" s="2">
        <f ca="1">IF(Table1[[#This Row],[area]]="japan",Table1[[#This Row],[income]],0)</f>
        <v>0</v>
      </c>
      <c r="BQ399" s="2">
        <f ca="1">IF(Table1[[#This Row],[area]]="srikakulam",Table1[[#This Row],[income]],0)</f>
        <v>0</v>
      </c>
      <c r="BR399" s="2">
        <f ca="1">IF(Table1[[#This Row],[area]]="tirupathi",Table1[[#This Row],[income]],0)</f>
        <v>0</v>
      </c>
      <c r="BS399" s="2">
        <f ca="1">IF(Table1[[#This Row],[area]]="vijayawada",Table1[[#This Row],[income]],0)</f>
        <v>0</v>
      </c>
      <c r="BT399" s="8">
        <f ca="1">IF(Table1[[#This Row],[area]]="vizag",Table1[[#This Row],[income]],0)</f>
        <v>0</v>
      </c>
      <c r="BU399" s="2"/>
      <c r="BV399" s="7">
        <f ca="1">IF(Table1[[#This Row],[felid of work]]="teaching",Table1[[#This Row],[income]],0)</f>
        <v>0</v>
      </c>
      <c r="BW399" s="2">
        <f ca="1">IF(Table1[[#This Row],[felid of work]]="construction",Table1[[#This Row],[income]],0)</f>
        <v>436657</v>
      </c>
      <c r="BX399" s="2">
        <f ca="1">IF(Table1[[#This Row],[felid of work]]="general work",Table1[[#This Row],[income]],0)</f>
        <v>0</v>
      </c>
      <c r="BY399" s="2">
        <f ca="1">IF(Table1[[#This Row],[felid of work]]="health",Table1[[#This Row],[income]],0)</f>
        <v>0</v>
      </c>
      <c r="BZ399" s="2">
        <f ca="1">IF(Table1[[#This Row],[felid of work]]="agriculture",Table1[[#This Row],[income]],0)</f>
        <v>0</v>
      </c>
      <c r="CA399" s="8">
        <f ca="1">IF(Table1[[#This Row],[felid of work]]="it",Table1[[#This Row],[income]],0)</f>
        <v>0</v>
      </c>
      <c r="CB399" s="2"/>
      <c r="CC399" s="7">
        <f t="shared" ca="1" si="167"/>
        <v>0</v>
      </c>
      <c r="CD399" s="8"/>
      <c r="CE399" s="2"/>
      <c r="CF399" s="2">
        <f ca="1">IF(Table1[[#This Row],[net worth]]&gt;CG398,Table1[[#This Row],[age]],0)</f>
        <v>39</v>
      </c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</row>
    <row r="400" spans="4:98">
      <c r="D400">
        <f t="shared" ca="1" si="151"/>
        <v>2</v>
      </c>
      <c r="E400" t="str">
        <f t="shared" ca="1" si="152"/>
        <v>women</v>
      </c>
      <c r="F400">
        <f t="shared" ca="1" si="153"/>
        <v>45</v>
      </c>
      <c r="G400">
        <f t="shared" ca="1" si="154"/>
        <v>2</v>
      </c>
      <c r="H400" t="str">
        <f t="shared" ca="1" si="155"/>
        <v>construction</v>
      </c>
      <c r="I400">
        <f t="shared" ca="1" si="156"/>
        <v>6</v>
      </c>
      <c r="J400" t="str">
        <f t="shared" ca="1" si="157"/>
        <v>other</v>
      </c>
      <c r="K400">
        <f t="shared" ca="1" si="158"/>
        <v>1</v>
      </c>
      <c r="L400">
        <f t="shared" ca="1" si="159"/>
        <v>1</v>
      </c>
      <c r="M400">
        <f t="shared" ca="1" si="160"/>
        <v>914953</v>
      </c>
      <c r="N400">
        <f t="shared" ca="1" si="161"/>
        <v>10</v>
      </c>
      <c r="O400" t="str">
        <f t="shared" ca="1" si="162"/>
        <v>hyderabad</v>
      </c>
      <c r="P400">
        <f t="shared" ca="1" si="144"/>
        <v>3659812</v>
      </c>
      <c r="Q400">
        <f t="shared" ca="1" si="163"/>
        <v>572381.64464861713</v>
      </c>
      <c r="R400">
        <f t="shared" ca="1" si="145"/>
        <v>443931.97284614807</v>
      </c>
      <c r="S400">
        <f t="shared" ca="1" si="164"/>
        <v>204725</v>
      </c>
      <c r="T400">
        <f t="shared" ca="1" si="146"/>
        <v>1309446.1892506317</v>
      </c>
      <c r="U400">
        <f t="shared" ca="1" si="147"/>
        <v>490332.73302696727</v>
      </c>
      <c r="V400">
        <f t="shared" ca="1" si="148"/>
        <v>4594076.705873115</v>
      </c>
      <c r="W400">
        <f t="shared" ca="1" si="149"/>
        <v>1221038.6174947652</v>
      </c>
      <c r="X400">
        <f t="shared" ca="1" si="150"/>
        <v>3373038.0883783498</v>
      </c>
      <c r="Y400" s="2"/>
      <c r="Z400" s="7">
        <f ca="1">IF(Table1[[#This Row],[gender]]="men",1,0)</f>
        <v>0</v>
      </c>
      <c r="AA400" s="2">
        <f ca="1">IF(Table1[[#This Row],[gender]]="women",1,0)</f>
        <v>1</v>
      </c>
      <c r="AB400" s="2"/>
      <c r="AC400" s="2"/>
      <c r="AD400" s="8"/>
      <c r="AF400" s="7">
        <f ca="1">IF(Table1[[#This Row],[felid of work]]= "teaching",1,0)</f>
        <v>0</v>
      </c>
      <c r="AG400" s="2">
        <f ca="1">IF(Table1[[#This Row],[felid of work]]="agriculture",1,0)</f>
        <v>0</v>
      </c>
      <c r="AH400" s="12">
        <f ca="1">IF(Table1[[#This Row],[felid of work]]="general work",1,0)</f>
        <v>0</v>
      </c>
      <c r="AI400" s="12">
        <f ca="1">IF(Table1[[#This Row],[felid of work]]="construction",1,0)</f>
        <v>1</v>
      </c>
      <c r="AJ400" s="2">
        <f ca="1">IF(Table1[[#This Row],[felid of work]]="health",1,0)</f>
        <v>0</v>
      </c>
      <c r="AK400" s="2"/>
      <c r="AL400" s="2"/>
      <c r="AM400" s="2"/>
      <c r="AN400" s="2"/>
      <c r="AO400" s="2">
        <f ca="1">IF(Table1[[#This Row],[felid of work]]="it",1,0)</f>
        <v>0</v>
      </c>
      <c r="AP400" s="2"/>
      <c r="AQ400" s="2"/>
      <c r="AR400" s="2"/>
      <c r="AS400" s="2"/>
      <c r="AT400" s="2"/>
      <c r="AU400" s="2"/>
      <c r="AV400" s="8"/>
      <c r="AW400" s="2"/>
      <c r="AX400" s="21">
        <f t="shared" ca="1" si="165"/>
        <v>443931.97284614807</v>
      </c>
      <c r="AY400" s="2"/>
      <c r="AZ400" s="7">
        <f ca="1">IF(Table1[[#This Row],[value of the debts]]&gt;$BA$6,1,0)</f>
        <v>1</v>
      </c>
      <c r="BA400" s="2"/>
      <c r="BB400" s="2"/>
      <c r="BC400" s="8"/>
      <c r="BD400" s="24">
        <f ca="1">Table1[[#This Row],[mortage left]]/Table1[[#This Row],[value of house]]</f>
        <v>0.15639646097903859</v>
      </c>
      <c r="BE400" s="2">
        <f t="shared" ca="1" si="166"/>
        <v>1</v>
      </c>
      <c r="BF400" s="2"/>
      <c r="BG400" s="2"/>
      <c r="BH400" s="7">
        <f ca="1">IF(Table1[[#This Row],[area]]="america",Table1[[#This Row],[income]],0)</f>
        <v>0</v>
      </c>
      <c r="BI400" s="2">
        <f ca="1">IF(Table1[[#This Row],[area]]="anathapur",Table1[[#This Row],[income]],0)</f>
        <v>0</v>
      </c>
      <c r="BJ400" s="2">
        <f ca="1">IF(Table1[[#This Row],[area]]="banglore",Table1[[#This Row],[income]],0)</f>
        <v>0</v>
      </c>
      <c r="BK400" s="2">
        <f ca="1">IF(Table1[[#This Row],[area]]="chennai",Table1[[#This Row],[income]],0)</f>
        <v>0</v>
      </c>
      <c r="BL400" s="2">
        <f ca="1">IF(Table1[[#This Row],[area]]="china",Table1[[#This Row],[income]],0)</f>
        <v>0</v>
      </c>
      <c r="BM400" s="2">
        <f ca="1">IF(Table1[[#This Row],[area]]="eluru",Table1[[#This Row],[income]],0)</f>
        <v>0</v>
      </c>
      <c r="BN400" s="2">
        <f ca="1">IF(Table1[[#This Row],[area]]="hanuman junction",Table1[[#This Row],[income]],0)</f>
        <v>0</v>
      </c>
      <c r="BO400" s="2">
        <f ca="1">IF(Table1[[#This Row],[area]]="hyderabad",Table1[[#This Row],[income]],0)</f>
        <v>914953</v>
      </c>
      <c r="BP400" s="2">
        <f ca="1">IF(Table1[[#This Row],[area]]="japan",Table1[[#This Row],[income]],0)</f>
        <v>0</v>
      </c>
      <c r="BQ400" s="2">
        <f ca="1">IF(Table1[[#This Row],[area]]="srikakulam",Table1[[#This Row],[income]],0)</f>
        <v>0</v>
      </c>
      <c r="BR400" s="2">
        <f ca="1">IF(Table1[[#This Row],[area]]="tirupathi",Table1[[#This Row],[income]],0)</f>
        <v>0</v>
      </c>
      <c r="BS400" s="2">
        <f ca="1">IF(Table1[[#This Row],[area]]="vijayawada",Table1[[#This Row],[income]],0)</f>
        <v>0</v>
      </c>
      <c r="BT400" s="8">
        <f ca="1">IF(Table1[[#This Row],[area]]="vizag",Table1[[#This Row],[income]],0)</f>
        <v>0</v>
      </c>
      <c r="BU400" s="2"/>
      <c r="BV400" s="7">
        <f ca="1">IF(Table1[[#This Row],[felid of work]]="teaching",Table1[[#This Row],[income]],0)</f>
        <v>0</v>
      </c>
      <c r="BW400" s="2">
        <f ca="1">IF(Table1[[#This Row],[felid of work]]="construction",Table1[[#This Row],[income]],0)</f>
        <v>914953</v>
      </c>
      <c r="BX400" s="2">
        <f ca="1">IF(Table1[[#This Row],[felid of work]]="general work",Table1[[#This Row],[income]],0)</f>
        <v>0</v>
      </c>
      <c r="BY400" s="2">
        <f ca="1">IF(Table1[[#This Row],[felid of work]]="health",Table1[[#This Row],[income]],0)</f>
        <v>0</v>
      </c>
      <c r="BZ400" s="2">
        <f ca="1">IF(Table1[[#This Row],[felid of work]]="agriculture",Table1[[#This Row],[income]],0)</f>
        <v>0</v>
      </c>
      <c r="CA400" s="8">
        <f ca="1">IF(Table1[[#This Row],[felid of work]]="it",Table1[[#This Row],[income]],0)</f>
        <v>0</v>
      </c>
      <c r="CB400" s="2"/>
      <c r="CC400" s="7">
        <f t="shared" ca="1" si="167"/>
        <v>1</v>
      </c>
      <c r="CD400" s="8"/>
      <c r="CE400" s="2"/>
      <c r="CF400" s="2">
        <f ca="1">IF(Table1[[#This Row],[net worth]]&gt;CG399,Table1[[#This Row],[age]],0)</f>
        <v>45</v>
      </c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</row>
    <row r="401" spans="4:98">
      <c r="D401">
        <f t="shared" ca="1" si="151"/>
        <v>1</v>
      </c>
      <c r="E401" t="str">
        <f t="shared" ca="1" si="152"/>
        <v>men</v>
      </c>
      <c r="F401">
        <f t="shared" ca="1" si="153"/>
        <v>27</v>
      </c>
      <c r="G401">
        <f t="shared" ca="1" si="154"/>
        <v>4</v>
      </c>
      <c r="H401" t="str">
        <f t="shared" ca="1" si="155"/>
        <v>it</v>
      </c>
      <c r="I401">
        <f t="shared" ca="1" si="156"/>
        <v>3</v>
      </c>
      <c r="J401" t="str">
        <f t="shared" ca="1" si="157"/>
        <v>university</v>
      </c>
      <c r="K401">
        <f t="shared" ca="1" si="158"/>
        <v>4</v>
      </c>
      <c r="L401">
        <f t="shared" ca="1" si="159"/>
        <v>2</v>
      </c>
      <c r="M401">
        <f t="shared" ca="1" si="160"/>
        <v>342644</v>
      </c>
      <c r="N401">
        <f t="shared" ca="1" si="161"/>
        <v>7</v>
      </c>
      <c r="O401" t="str">
        <f t="shared" ca="1" si="162"/>
        <v>anathapur</v>
      </c>
      <c r="P401">
        <f t="shared" ca="1" si="144"/>
        <v>1027932</v>
      </c>
      <c r="Q401">
        <f t="shared" ca="1" si="163"/>
        <v>877104.78119929822</v>
      </c>
      <c r="R401">
        <f t="shared" ca="1" si="145"/>
        <v>582060.04795918614</v>
      </c>
      <c r="S401">
        <f t="shared" ca="1" si="164"/>
        <v>144024</v>
      </c>
      <c r="T401">
        <f t="shared" ca="1" si="146"/>
        <v>362897.88291837677</v>
      </c>
      <c r="U401">
        <f t="shared" ca="1" si="147"/>
        <v>350412.61808449263</v>
      </c>
      <c r="V401">
        <f t="shared" ca="1" si="148"/>
        <v>1960404.6660436788</v>
      </c>
      <c r="W401">
        <f t="shared" ca="1" si="149"/>
        <v>1603188.8291584845</v>
      </c>
      <c r="X401">
        <f t="shared" ca="1" si="150"/>
        <v>357215.83688519429</v>
      </c>
      <c r="Y401" s="2"/>
      <c r="Z401" s="7">
        <f ca="1">IF(Table1[[#This Row],[gender]]="men",1,0)</f>
        <v>1</v>
      </c>
      <c r="AA401" s="2">
        <f ca="1">IF(Table1[[#This Row],[gender]]="women",1,0)</f>
        <v>0</v>
      </c>
      <c r="AB401" s="2"/>
      <c r="AC401" s="2"/>
      <c r="AD401" s="8"/>
      <c r="AF401" s="7">
        <f ca="1">IF(Table1[[#This Row],[felid of work]]= "teaching",1,0)</f>
        <v>0</v>
      </c>
      <c r="AG401" s="2">
        <f ca="1">IF(Table1[[#This Row],[felid of work]]="agriculture",1,0)</f>
        <v>0</v>
      </c>
      <c r="AH401" s="12">
        <f ca="1">IF(Table1[[#This Row],[felid of work]]="general work",1,0)</f>
        <v>0</v>
      </c>
      <c r="AI401" s="12">
        <f ca="1">IF(Table1[[#This Row],[felid of work]]="construction",1,0)</f>
        <v>0</v>
      </c>
      <c r="AJ401" s="2">
        <f ca="1">IF(Table1[[#This Row],[felid of work]]="health",1,0)</f>
        <v>0</v>
      </c>
      <c r="AK401" s="2"/>
      <c r="AL401" s="2"/>
      <c r="AM401" s="2"/>
      <c r="AN401" s="2"/>
      <c r="AO401" s="2">
        <f ca="1">IF(Table1[[#This Row],[felid of work]]="it",1,0)</f>
        <v>1</v>
      </c>
      <c r="AP401" s="2"/>
      <c r="AQ401" s="2"/>
      <c r="AR401" s="2"/>
      <c r="AS401" s="2"/>
      <c r="AT401" s="2"/>
      <c r="AU401" s="2"/>
      <c r="AV401" s="8"/>
      <c r="AW401" s="2"/>
      <c r="AX401" s="21">
        <f t="shared" ca="1" si="165"/>
        <v>291030.02397959307</v>
      </c>
      <c r="AY401" s="2"/>
      <c r="AZ401" s="7">
        <f ca="1">IF(Table1[[#This Row],[value of the debts]]&gt;$BA$6,1,0)</f>
        <v>1</v>
      </c>
      <c r="BA401" s="2"/>
      <c r="BB401" s="2"/>
      <c r="BC401" s="8"/>
      <c r="BD401" s="24">
        <f ca="1">Table1[[#This Row],[mortage left]]/Table1[[#This Row],[value of house]]</f>
        <v>0.85327120976805682</v>
      </c>
      <c r="BE401" s="2">
        <f t="shared" ca="1" si="166"/>
        <v>0</v>
      </c>
      <c r="BF401" s="2"/>
      <c r="BG401" s="2"/>
      <c r="BH401" s="7">
        <f ca="1">IF(Table1[[#This Row],[area]]="america",Table1[[#This Row],[income]],0)</f>
        <v>0</v>
      </c>
      <c r="BI401" s="2">
        <f ca="1">IF(Table1[[#This Row],[area]]="anathapur",Table1[[#This Row],[income]],0)</f>
        <v>342644</v>
      </c>
      <c r="BJ401" s="2">
        <f ca="1">IF(Table1[[#This Row],[area]]="banglore",Table1[[#This Row],[income]],0)</f>
        <v>0</v>
      </c>
      <c r="BK401" s="2">
        <f ca="1">IF(Table1[[#This Row],[area]]="chennai",Table1[[#This Row],[income]],0)</f>
        <v>0</v>
      </c>
      <c r="BL401" s="2">
        <f ca="1">IF(Table1[[#This Row],[area]]="china",Table1[[#This Row],[income]],0)</f>
        <v>0</v>
      </c>
      <c r="BM401" s="2">
        <f ca="1">IF(Table1[[#This Row],[area]]="eluru",Table1[[#This Row],[income]],0)</f>
        <v>0</v>
      </c>
      <c r="BN401" s="2">
        <f ca="1">IF(Table1[[#This Row],[area]]="hanuman junction",Table1[[#This Row],[income]],0)</f>
        <v>0</v>
      </c>
      <c r="BO401" s="2">
        <f ca="1">IF(Table1[[#This Row],[area]]="hyderabad",Table1[[#This Row],[income]],0)</f>
        <v>0</v>
      </c>
      <c r="BP401" s="2">
        <f ca="1">IF(Table1[[#This Row],[area]]="japan",Table1[[#This Row],[income]],0)</f>
        <v>0</v>
      </c>
      <c r="BQ401" s="2">
        <f ca="1">IF(Table1[[#This Row],[area]]="srikakulam",Table1[[#This Row],[income]],0)</f>
        <v>0</v>
      </c>
      <c r="BR401" s="2">
        <f ca="1">IF(Table1[[#This Row],[area]]="tirupathi",Table1[[#This Row],[income]],0)</f>
        <v>0</v>
      </c>
      <c r="BS401" s="2">
        <f ca="1">IF(Table1[[#This Row],[area]]="vijayawada",Table1[[#This Row],[income]],0)</f>
        <v>0</v>
      </c>
      <c r="BT401" s="8">
        <f ca="1">IF(Table1[[#This Row],[area]]="vizag",Table1[[#This Row],[income]],0)</f>
        <v>0</v>
      </c>
      <c r="BU401" s="2"/>
      <c r="BV401" s="7">
        <f ca="1">IF(Table1[[#This Row],[felid of work]]="teaching",Table1[[#This Row],[income]],0)</f>
        <v>0</v>
      </c>
      <c r="BW401" s="2">
        <f ca="1">IF(Table1[[#This Row],[felid of work]]="construction",Table1[[#This Row],[income]],0)</f>
        <v>0</v>
      </c>
      <c r="BX401" s="2">
        <f ca="1">IF(Table1[[#This Row],[felid of work]]="general work",Table1[[#This Row],[income]],0)</f>
        <v>0</v>
      </c>
      <c r="BY401" s="2">
        <f ca="1">IF(Table1[[#This Row],[felid of work]]="health",Table1[[#This Row],[income]],0)</f>
        <v>0</v>
      </c>
      <c r="BZ401" s="2">
        <f ca="1">IF(Table1[[#This Row],[felid of work]]="agriculture",Table1[[#This Row],[income]],0)</f>
        <v>0</v>
      </c>
      <c r="CA401" s="8">
        <f ca="1">IF(Table1[[#This Row],[felid of work]]="it",Table1[[#This Row],[income]],0)</f>
        <v>342644</v>
      </c>
      <c r="CB401" s="2"/>
      <c r="CC401" s="7">
        <f t="shared" ca="1" si="167"/>
        <v>1</v>
      </c>
      <c r="CD401" s="8"/>
      <c r="CE401" s="2"/>
      <c r="CF401" s="2">
        <f ca="1">IF(Table1[[#This Row],[net worth]]&gt;CG400,Table1[[#This Row],[age]],0)</f>
        <v>27</v>
      </c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</row>
    <row r="402" spans="4:98">
      <c r="D402">
        <f t="shared" ca="1" si="151"/>
        <v>1</v>
      </c>
      <c r="E402" t="str">
        <f t="shared" ca="1" si="152"/>
        <v>men</v>
      </c>
      <c r="F402">
        <f t="shared" ca="1" si="153"/>
        <v>40</v>
      </c>
      <c r="G402">
        <f t="shared" ca="1" si="154"/>
        <v>3</v>
      </c>
      <c r="H402" t="str">
        <f t="shared" ca="1" si="155"/>
        <v>teaching</v>
      </c>
      <c r="I402">
        <f t="shared" ca="1" si="156"/>
        <v>3</v>
      </c>
      <c r="J402" t="str">
        <f t="shared" ca="1" si="157"/>
        <v>university</v>
      </c>
      <c r="K402">
        <f t="shared" ca="1" si="158"/>
        <v>4</v>
      </c>
      <c r="L402">
        <f t="shared" ca="1" si="159"/>
        <v>1</v>
      </c>
      <c r="M402">
        <f t="shared" ca="1" si="160"/>
        <v>644563</v>
      </c>
      <c r="N402">
        <f t="shared" ca="1" si="161"/>
        <v>12</v>
      </c>
      <c r="O402" t="str">
        <f t="shared" ca="1" si="162"/>
        <v>japan</v>
      </c>
      <c r="P402">
        <f t="shared" ca="1" si="144"/>
        <v>3867378</v>
      </c>
      <c r="Q402">
        <f t="shared" ca="1" si="163"/>
        <v>3257314.6520439773</v>
      </c>
      <c r="R402">
        <f t="shared" ca="1" si="145"/>
        <v>424406.05174540228</v>
      </c>
      <c r="S402">
        <f t="shared" ca="1" si="164"/>
        <v>43629</v>
      </c>
      <c r="T402">
        <f t="shared" ca="1" si="146"/>
        <v>312563.92688569427</v>
      </c>
      <c r="U402">
        <f t="shared" ca="1" si="147"/>
        <v>342746.08824056701</v>
      </c>
      <c r="V402">
        <f t="shared" ca="1" si="148"/>
        <v>4634530.1399859693</v>
      </c>
      <c r="W402">
        <f t="shared" ca="1" si="149"/>
        <v>3725349.7037893794</v>
      </c>
      <c r="X402">
        <f t="shared" ca="1" si="150"/>
        <v>909180.43619658984</v>
      </c>
      <c r="Y402" s="2"/>
      <c r="Z402" s="7">
        <f ca="1">IF(Table1[[#This Row],[gender]]="men",1,0)</f>
        <v>1</v>
      </c>
      <c r="AA402" s="2">
        <f ca="1">IF(Table1[[#This Row],[gender]]="women",1,0)</f>
        <v>0</v>
      </c>
      <c r="AB402" s="2"/>
      <c r="AC402" s="2"/>
      <c r="AD402" s="8"/>
      <c r="AF402" s="7">
        <f ca="1">IF(Table1[[#This Row],[felid of work]]= "teaching",1,0)</f>
        <v>1</v>
      </c>
      <c r="AG402" s="2">
        <f ca="1">IF(Table1[[#This Row],[felid of work]]="agriculture",1,0)</f>
        <v>0</v>
      </c>
      <c r="AH402" s="12">
        <f ca="1">IF(Table1[[#This Row],[felid of work]]="general work",1,0)</f>
        <v>0</v>
      </c>
      <c r="AI402" s="12">
        <f ca="1">IF(Table1[[#This Row],[felid of work]]="construction",1,0)</f>
        <v>0</v>
      </c>
      <c r="AJ402" s="2">
        <f ca="1">IF(Table1[[#This Row],[felid of work]]="health",1,0)</f>
        <v>0</v>
      </c>
      <c r="AK402" s="2"/>
      <c r="AL402" s="2"/>
      <c r="AM402" s="2"/>
      <c r="AN402" s="2"/>
      <c r="AO402" s="2">
        <f ca="1">IF(Table1[[#This Row],[felid of work]]="it",1,0)</f>
        <v>0</v>
      </c>
      <c r="AP402" s="2"/>
      <c r="AQ402" s="2"/>
      <c r="AR402" s="2"/>
      <c r="AS402" s="2"/>
      <c r="AT402" s="2"/>
      <c r="AU402" s="2"/>
      <c r="AV402" s="8"/>
      <c r="AW402" s="2"/>
      <c r="AX402" s="21">
        <f t="shared" ca="1" si="165"/>
        <v>424406.05174540228</v>
      </c>
      <c r="AY402" s="2"/>
      <c r="AZ402" s="7">
        <f ca="1">IF(Table1[[#This Row],[value of the debts]]&gt;$BA$6,1,0)</f>
        <v>1</v>
      </c>
      <c r="BA402" s="2"/>
      <c r="BB402" s="2"/>
      <c r="BC402" s="8"/>
      <c r="BD402" s="24">
        <f ca="1">Table1[[#This Row],[mortage left]]/Table1[[#This Row],[value of house]]</f>
        <v>0.84225401603980199</v>
      </c>
      <c r="BE402" s="2">
        <f t="shared" ca="1" si="166"/>
        <v>0</v>
      </c>
      <c r="BF402" s="2"/>
      <c r="BG402" s="2"/>
      <c r="BH402" s="7">
        <f ca="1">IF(Table1[[#This Row],[area]]="america",Table1[[#This Row],[income]],0)</f>
        <v>0</v>
      </c>
      <c r="BI402" s="2">
        <f ca="1">IF(Table1[[#This Row],[area]]="anathapur",Table1[[#This Row],[income]],0)</f>
        <v>0</v>
      </c>
      <c r="BJ402" s="2">
        <f ca="1">IF(Table1[[#This Row],[area]]="banglore",Table1[[#This Row],[income]],0)</f>
        <v>0</v>
      </c>
      <c r="BK402" s="2">
        <f ca="1">IF(Table1[[#This Row],[area]]="chennai",Table1[[#This Row],[income]],0)</f>
        <v>0</v>
      </c>
      <c r="BL402" s="2">
        <f ca="1">IF(Table1[[#This Row],[area]]="china",Table1[[#This Row],[income]],0)</f>
        <v>0</v>
      </c>
      <c r="BM402" s="2">
        <f ca="1">IF(Table1[[#This Row],[area]]="eluru",Table1[[#This Row],[income]],0)</f>
        <v>0</v>
      </c>
      <c r="BN402" s="2">
        <f ca="1">IF(Table1[[#This Row],[area]]="hanuman junction",Table1[[#This Row],[income]],0)</f>
        <v>0</v>
      </c>
      <c r="BO402" s="2">
        <f ca="1">IF(Table1[[#This Row],[area]]="hyderabad",Table1[[#This Row],[income]],0)</f>
        <v>0</v>
      </c>
      <c r="BP402" s="2">
        <f ca="1">IF(Table1[[#This Row],[area]]="japan",Table1[[#This Row],[income]],0)</f>
        <v>644563</v>
      </c>
      <c r="BQ402" s="2">
        <f ca="1">IF(Table1[[#This Row],[area]]="srikakulam",Table1[[#This Row],[income]],0)</f>
        <v>0</v>
      </c>
      <c r="BR402" s="2">
        <f ca="1">IF(Table1[[#This Row],[area]]="tirupathi",Table1[[#This Row],[income]],0)</f>
        <v>0</v>
      </c>
      <c r="BS402" s="2">
        <f ca="1">IF(Table1[[#This Row],[area]]="vijayawada",Table1[[#This Row],[income]],0)</f>
        <v>0</v>
      </c>
      <c r="BT402" s="8">
        <f ca="1">IF(Table1[[#This Row],[area]]="vizag",Table1[[#This Row],[income]],0)</f>
        <v>0</v>
      </c>
      <c r="BU402" s="2"/>
      <c r="BV402" s="7">
        <f ca="1">IF(Table1[[#This Row],[felid of work]]="teaching",Table1[[#This Row],[income]],0)</f>
        <v>644563</v>
      </c>
      <c r="BW402" s="2">
        <f ca="1">IF(Table1[[#This Row],[felid of work]]="construction",Table1[[#This Row],[income]],0)</f>
        <v>0</v>
      </c>
      <c r="BX402" s="2">
        <f ca="1">IF(Table1[[#This Row],[felid of work]]="general work",Table1[[#This Row],[income]],0)</f>
        <v>0</v>
      </c>
      <c r="BY402" s="2">
        <f ca="1">IF(Table1[[#This Row],[felid of work]]="health",Table1[[#This Row],[income]],0)</f>
        <v>0</v>
      </c>
      <c r="BZ402" s="2">
        <f ca="1">IF(Table1[[#This Row],[felid of work]]="agriculture",Table1[[#This Row],[income]],0)</f>
        <v>0</v>
      </c>
      <c r="CA402" s="8">
        <f ca="1">IF(Table1[[#This Row],[felid of work]]="it",Table1[[#This Row],[income]],0)</f>
        <v>0</v>
      </c>
      <c r="CB402" s="2"/>
      <c r="CC402" s="7">
        <f t="shared" ca="1" si="167"/>
        <v>1</v>
      </c>
      <c r="CD402" s="8"/>
      <c r="CE402" s="2"/>
      <c r="CF402" s="2">
        <f ca="1">IF(Table1[[#This Row],[net worth]]&gt;CG401,Table1[[#This Row],[age]],0)</f>
        <v>40</v>
      </c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</row>
    <row r="403" spans="4:98">
      <c r="D403">
        <f t="shared" ca="1" si="151"/>
        <v>1</v>
      </c>
      <c r="E403" t="str">
        <f t="shared" ca="1" si="152"/>
        <v>men</v>
      </c>
      <c r="F403">
        <f t="shared" ca="1" si="153"/>
        <v>38</v>
      </c>
      <c r="G403">
        <f t="shared" ca="1" si="154"/>
        <v>3</v>
      </c>
      <c r="H403" t="str">
        <f t="shared" ca="1" si="155"/>
        <v>teaching</v>
      </c>
      <c r="I403">
        <f t="shared" ca="1" si="156"/>
        <v>1</v>
      </c>
      <c r="J403" t="str">
        <f t="shared" ca="1" si="157"/>
        <v>highschool</v>
      </c>
      <c r="K403">
        <f t="shared" ca="1" si="158"/>
        <v>2</v>
      </c>
      <c r="L403">
        <f t="shared" ca="1" si="159"/>
        <v>1</v>
      </c>
      <c r="M403">
        <f t="shared" ca="1" si="160"/>
        <v>424827</v>
      </c>
      <c r="N403">
        <f t="shared" ca="1" si="161"/>
        <v>5</v>
      </c>
      <c r="O403" t="str">
        <f t="shared" ca="1" si="162"/>
        <v>srikakulam</v>
      </c>
      <c r="P403">
        <f t="shared" ca="1" si="144"/>
        <v>2548962</v>
      </c>
      <c r="Q403">
        <f t="shared" ca="1" si="163"/>
        <v>1718532.9583470491</v>
      </c>
      <c r="R403">
        <f t="shared" ca="1" si="145"/>
        <v>171460.84103244098</v>
      </c>
      <c r="S403">
        <f t="shared" ca="1" si="164"/>
        <v>79123</v>
      </c>
      <c r="T403">
        <f t="shared" ca="1" si="146"/>
        <v>142547.63810639377</v>
      </c>
      <c r="U403">
        <f t="shared" ca="1" si="147"/>
        <v>623647.00859266438</v>
      </c>
      <c r="V403">
        <f t="shared" ca="1" si="148"/>
        <v>3344069.849625105</v>
      </c>
      <c r="W403">
        <f t="shared" ca="1" si="149"/>
        <v>1969116.7993794901</v>
      </c>
      <c r="X403">
        <f t="shared" ca="1" si="150"/>
        <v>1374953.050245615</v>
      </c>
      <c r="Y403" s="2"/>
      <c r="Z403" s="7">
        <f ca="1">IF(Table1[[#This Row],[gender]]="men",1,0)</f>
        <v>1</v>
      </c>
      <c r="AA403" s="2">
        <f ca="1">IF(Table1[[#This Row],[gender]]="women",1,0)</f>
        <v>0</v>
      </c>
      <c r="AB403" s="2"/>
      <c r="AC403" s="2"/>
      <c r="AD403" s="8"/>
      <c r="AF403" s="7">
        <f ca="1">IF(Table1[[#This Row],[felid of work]]= "teaching",1,0)</f>
        <v>1</v>
      </c>
      <c r="AG403" s="2">
        <f ca="1">IF(Table1[[#This Row],[felid of work]]="agriculture",1,0)</f>
        <v>0</v>
      </c>
      <c r="AH403" s="12">
        <f ca="1">IF(Table1[[#This Row],[felid of work]]="general work",1,0)</f>
        <v>0</v>
      </c>
      <c r="AI403" s="12">
        <f ca="1">IF(Table1[[#This Row],[felid of work]]="construction",1,0)</f>
        <v>0</v>
      </c>
      <c r="AJ403" s="2">
        <f ca="1">IF(Table1[[#This Row],[felid of work]]="health",1,0)</f>
        <v>0</v>
      </c>
      <c r="AK403" s="2"/>
      <c r="AL403" s="2"/>
      <c r="AM403" s="2"/>
      <c r="AN403" s="2"/>
      <c r="AO403" s="2">
        <f ca="1">IF(Table1[[#This Row],[felid of work]]="it",1,0)</f>
        <v>0</v>
      </c>
      <c r="AP403" s="2"/>
      <c r="AQ403" s="2"/>
      <c r="AR403" s="2"/>
      <c r="AS403" s="2"/>
      <c r="AT403" s="2"/>
      <c r="AU403" s="2"/>
      <c r="AV403" s="8"/>
      <c r="AW403" s="2"/>
      <c r="AX403" s="21">
        <f t="shared" ca="1" si="165"/>
        <v>171460.84103244098</v>
      </c>
      <c r="AY403" s="2"/>
      <c r="AZ403" s="7">
        <f ca="1">IF(Table1[[#This Row],[value of the debts]]&gt;$BA$6,1,0)</f>
        <v>1</v>
      </c>
      <c r="BA403" s="2"/>
      <c r="BB403" s="2"/>
      <c r="BC403" s="8"/>
      <c r="BD403" s="24">
        <f ca="1">Table1[[#This Row],[mortage left]]/Table1[[#This Row],[value of house]]</f>
        <v>0.67420893616579969</v>
      </c>
      <c r="BE403" s="2">
        <f t="shared" ca="1" si="166"/>
        <v>0</v>
      </c>
      <c r="BF403" s="2"/>
      <c r="BG403" s="2"/>
      <c r="BH403" s="7">
        <f ca="1">IF(Table1[[#This Row],[area]]="america",Table1[[#This Row],[income]],0)</f>
        <v>0</v>
      </c>
      <c r="BI403" s="2">
        <f ca="1">IF(Table1[[#This Row],[area]]="anathapur",Table1[[#This Row],[income]],0)</f>
        <v>0</v>
      </c>
      <c r="BJ403" s="2">
        <f ca="1">IF(Table1[[#This Row],[area]]="banglore",Table1[[#This Row],[income]],0)</f>
        <v>0</v>
      </c>
      <c r="BK403" s="2">
        <f ca="1">IF(Table1[[#This Row],[area]]="chennai",Table1[[#This Row],[income]],0)</f>
        <v>0</v>
      </c>
      <c r="BL403" s="2">
        <f ca="1">IF(Table1[[#This Row],[area]]="china",Table1[[#This Row],[income]],0)</f>
        <v>0</v>
      </c>
      <c r="BM403" s="2">
        <f ca="1">IF(Table1[[#This Row],[area]]="eluru",Table1[[#This Row],[income]],0)</f>
        <v>0</v>
      </c>
      <c r="BN403" s="2">
        <f ca="1">IF(Table1[[#This Row],[area]]="hanuman junction",Table1[[#This Row],[income]],0)</f>
        <v>0</v>
      </c>
      <c r="BO403" s="2">
        <f ca="1">IF(Table1[[#This Row],[area]]="hyderabad",Table1[[#This Row],[income]],0)</f>
        <v>0</v>
      </c>
      <c r="BP403" s="2">
        <f ca="1">IF(Table1[[#This Row],[area]]="japan",Table1[[#This Row],[income]],0)</f>
        <v>0</v>
      </c>
      <c r="BQ403" s="2">
        <f ca="1">IF(Table1[[#This Row],[area]]="srikakulam",Table1[[#This Row],[income]],0)</f>
        <v>424827</v>
      </c>
      <c r="BR403" s="2">
        <f ca="1">IF(Table1[[#This Row],[area]]="tirupathi",Table1[[#This Row],[income]],0)</f>
        <v>0</v>
      </c>
      <c r="BS403" s="2">
        <f ca="1">IF(Table1[[#This Row],[area]]="vijayawada",Table1[[#This Row],[income]],0)</f>
        <v>0</v>
      </c>
      <c r="BT403" s="8">
        <f ca="1">IF(Table1[[#This Row],[area]]="vizag",Table1[[#This Row],[income]],0)</f>
        <v>0</v>
      </c>
      <c r="BU403" s="2"/>
      <c r="BV403" s="7">
        <f ca="1">IF(Table1[[#This Row],[felid of work]]="teaching",Table1[[#This Row],[income]],0)</f>
        <v>424827</v>
      </c>
      <c r="BW403" s="2">
        <f ca="1">IF(Table1[[#This Row],[felid of work]]="construction",Table1[[#This Row],[income]],0)</f>
        <v>0</v>
      </c>
      <c r="BX403" s="2">
        <f ca="1">IF(Table1[[#This Row],[felid of work]]="general work",Table1[[#This Row],[income]],0)</f>
        <v>0</v>
      </c>
      <c r="BY403" s="2">
        <f ca="1">IF(Table1[[#This Row],[felid of work]]="health",Table1[[#This Row],[income]],0)</f>
        <v>0</v>
      </c>
      <c r="BZ403" s="2">
        <f ca="1">IF(Table1[[#This Row],[felid of work]]="agriculture",Table1[[#This Row],[income]],0)</f>
        <v>0</v>
      </c>
      <c r="CA403" s="8">
        <f ca="1">IF(Table1[[#This Row],[felid of work]]="it",Table1[[#This Row],[income]],0)</f>
        <v>0</v>
      </c>
      <c r="CB403" s="2"/>
      <c r="CC403" s="7">
        <f t="shared" ca="1" si="167"/>
        <v>1</v>
      </c>
      <c r="CD403" s="8"/>
      <c r="CE403" s="2"/>
      <c r="CF403" s="2">
        <f ca="1">IF(Table1[[#This Row],[net worth]]&gt;CG402,Table1[[#This Row],[age]],0)</f>
        <v>38</v>
      </c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</row>
    <row r="404" spans="4:98">
      <c r="D404">
        <f t="shared" ca="1" si="151"/>
        <v>1</v>
      </c>
      <c r="E404" t="str">
        <f t="shared" ca="1" si="152"/>
        <v>men</v>
      </c>
      <c r="F404">
        <f t="shared" ca="1" si="153"/>
        <v>43</v>
      </c>
      <c r="G404">
        <f t="shared" ca="1" si="154"/>
        <v>1</v>
      </c>
      <c r="H404" t="str">
        <f t="shared" ca="1" si="155"/>
        <v>health</v>
      </c>
      <c r="I404">
        <f t="shared" ca="1" si="156"/>
        <v>1</v>
      </c>
      <c r="J404" t="str">
        <f t="shared" ca="1" si="157"/>
        <v>highschool</v>
      </c>
      <c r="K404">
        <f t="shared" ca="1" si="158"/>
        <v>3</v>
      </c>
      <c r="L404">
        <f t="shared" ca="1" si="159"/>
        <v>2</v>
      </c>
      <c r="M404">
        <f t="shared" ca="1" si="160"/>
        <v>756890</v>
      </c>
      <c r="N404">
        <f t="shared" ca="1" si="161"/>
        <v>13</v>
      </c>
      <c r="O404" t="str">
        <f t="shared" ca="1" si="162"/>
        <v>china</v>
      </c>
      <c r="P404">
        <f t="shared" ref="P404:P467" ca="1" si="168">M404*RANDBETWEEN(3,6)</f>
        <v>2270670</v>
      </c>
      <c r="Q404">
        <f t="shared" ca="1" si="163"/>
        <v>1469429.5545048271</v>
      </c>
      <c r="R404">
        <f t="shared" ref="R404:R467" ca="1" si="169">L404*RAND()*M404</f>
        <v>1289776.3659246434</v>
      </c>
      <c r="S404">
        <f t="shared" ca="1" si="164"/>
        <v>285763</v>
      </c>
      <c r="T404">
        <f t="shared" ref="T404:T467" ca="1" si="170">RAND()*M404*2</f>
        <v>1096982.2513969613</v>
      </c>
      <c r="U404">
        <f t="shared" ref="U404:U467" ca="1" si="171">RAND()*M404*1.5</f>
        <v>952693.18297899142</v>
      </c>
      <c r="V404">
        <f t="shared" ref="V404:V467" ca="1" si="172">P404+R404+U404</f>
        <v>4513139.5489036348</v>
      </c>
      <c r="W404">
        <f t="shared" ref="W404:W467" ca="1" si="173">Q404+R404+S404</f>
        <v>3044968.9204294705</v>
      </c>
      <c r="X404">
        <f t="shared" ref="X404:X467" ca="1" si="174">V404-W404</f>
        <v>1468170.6284741643</v>
      </c>
      <c r="Y404" s="2"/>
      <c r="Z404" s="7">
        <f ca="1">IF(Table1[[#This Row],[gender]]="men",1,0)</f>
        <v>1</v>
      </c>
      <c r="AA404" s="2">
        <f ca="1">IF(Table1[[#This Row],[gender]]="women",1,0)</f>
        <v>0</v>
      </c>
      <c r="AB404" s="2"/>
      <c r="AC404" s="2"/>
      <c r="AD404" s="8"/>
      <c r="AF404" s="7">
        <f ca="1">IF(Table1[[#This Row],[felid of work]]= "teaching",1,0)</f>
        <v>0</v>
      </c>
      <c r="AG404" s="2">
        <f ca="1">IF(Table1[[#This Row],[felid of work]]="agriculture",1,0)</f>
        <v>0</v>
      </c>
      <c r="AH404" s="12">
        <f ca="1">IF(Table1[[#This Row],[felid of work]]="general work",1,0)</f>
        <v>0</v>
      </c>
      <c r="AI404" s="12">
        <f ca="1">IF(Table1[[#This Row],[felid of work]]="construction",1,0)</f>
        <v>0</v>
      </c>
      <c r="AJ404" s="2">
        <f ca="1">IF(Table1[[#This Row],[felid of work]]="health",1,0)</f>
        <v>1</v>
      </c>
      <c r="AK404" s="2"/>
      <c r="AL404" s="2"/>
      <c r="AM404" s="2"/>
      <c r="AN404" s="2"/>
      <c r="AO404" s="2">
        <f ca="1">IF(Table1[[#This Row],[felid of work]]="it",1,0)</f>
        <v>0</v>
      </c>
      <c r="AP404" s="2"/>
      <c r="AQ404" s="2"/>
      <c r="AR404" s="2"/>
      <c r="AS404" s="2"/>
      <c r="AT404" s="2"/>
      <c r="AU404" s="2"/>
      <c r="AV404" s="8"/>
      <c r="AW404" s="2"/>
      <c r="AX404" s="21">
        <f t="shared" ca="1" si="165"/>
        <v>644888.18296232168</v>
      </c>
      <c r="AY404" s="2"/>
      <c r="AZ404" s="7">
        <f ca="1">IF(Table1[[#This Row],[value of the debts]]&gt;$BA$6,1,0)</f>
        <v>1</v>
      </c>
      <c r="BA404" s="2"/>
      <c r="BB404" s="2"/>
      <c r="BC404" s="8"/>
      <c r="BD404" s="24">
        <f ca="1">Table1[[#This Row],[mortage left]]/Table1[[#This Row],[value of house]]</f>
        <v>0.64713479039438893</v>
      </c>
      <c r="BE404" s="2">
        <f t="shared" ca="1" si="166"/>
        <v>0</v>
      </c>
      <c r="BF404" s="2"/>
      <c r="BG404" s="2"/>
      <c r="BH404" s="7">
        <f ca="1">IF(Table1[[#This Row],[area]]="america",Table1[[#This Row],[income]],0)</f>
        <v>0</v>
      </c>
      <c r="BI404" s="2">
        <f ca="1">IF(Table1[[#This Row],[area]]="anathapur",Table1[[#This Row],[income]],0)</f>
        <v>0</v>
      </c>
      <c r="BJ404" s="2">
        <f ca="1">IF(Table1[[#This Row],[area]]="banglore",Table1[[#This Row],[income]],0)</f>
        <v>0</v>
      </c>
      <c r="BK404" s="2">
        <f ca="1">IF(Table1[[#This Row],[area]]="chennai",Table1[[#This Row],[income]],0)</f>
        <v>0</v>
      </c>
      <c r="BL404" s="2">
        <f ca="1">IF(Table1[[#This Row],[area]]="china",Table1[[#This Row],[income]],0)</f>
        <v>756890</v>
      </c>
      <c r="BM404" s="2">
        <f ca="1">IF(Table1[[#This Row],[area]]="eluru",Table1[[#This Row],[income]],0)</f>
        <v>0</v>
      </c>
      <c r="BN404" s="2">
        <f ca="1">IF(Table1[[#This Row],[area]]="hanuman junction",Table1[[#This Row],[income]],0)</f>
        <v>0</v>
      </c>
      <c r="BO404" s="2">
        <f ca="1">IF(Table1[[#This Row],[area]]="hyderabad",Table1[[#This Row],[income]],0)</f>
        <v>0</v>
      </c>
      <c r="BP404" s="2">
        <f ca="1">IF(Table1[[#This Row],[area]]="japan",Table1[[#This Row],[income]],0)</f>
        <v>0</v>
      </c>
      <c r="BQ404" s="2">
        <f ca="1">IF(Table1[[#This Row],[area]]="srikakulam",Table1[[#This Row],[income]],0)</f>
        <v>0</v>
      </c>
      <c r="BR404" s="2">
        <f ca="1">IF(Table1[[#This Row],[area]]="tirupathi",Table1[[#This Row],[income]],0)</f>
        <v>0</v>
      </c>
      <c r="BS404" s="2">
        <f ca="1">IF(Table1[[#This Row],[area]]="vijayawada",Table1[[#This Row],[income]],0)</f>
        <v>0</v>
      </c>
      <c r="BT404" s="8">
        <f ca="1">IF(Table1[[#This Row],[area]]="vizag",Table1[[#This Row],[income]],0)</f>
        <v>0</v>
      </c>
      <c r="BU404" s="2"/>
      <c r="BV404" s="7">
        <f ca="1">IF(Table1[[#This Row],[felid of work]]="teaching",Table1[[#This Row],[income]],0)</f>
        <v>0</v>
      </c>
      <c r="BW404" s="2">
        <f ca="1">IF(Table1[[#This Row],[felid of work]]="construction",Table1[[#This Row],[income]],0)</f>
        <v>0</v>
      </c>
      <c r="BX404" s="2">
        <f ca="1">IF(Table1[[#This Row],[felid of work]]="general work",Table1[[#This Row],[income]],0)</f>
        <v>0</v>
      </c>
      <c r="BY404" s="2">
        <f ca="1">IF(Table1[[#This Row],[felid of work]]="health",Table1[[#This Row],[income]],0)</f>
        <v>756890</v>
      </c>
      <c r="BZ404" s="2">
        <f ca="1">IF(Table1[[#This Row],[felid of work]]="agriculture",Table1[[#This Row],[income]],0)</f>
        <v>0</v>
      </c>
      <c r="CA404" s="8">
        <f ca="1">IF(Table1[[#This Row],[felid of work]]="it",Table1[[#This Row],[income]],0)</f>
        <v>0</v>
      </c>
      <c r="CB404" s="2"/>
      <c r="CC404" s="7">
        <f t="shared" ca="1" si="167"/>
        <v>1</v>
      </c>
      <c r="CD404" s="8"/>
      <c r="CE404" s="2"/>
      <c r="CF404" s="2">
        <f ca="1">IF(Table1[[#This Row],[net worth]]&gt;CG403,Table1[[#This Row],[age]],0)</f>
        <v>43</v>
      </c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</row>
    <row r="405" spans="4:98">
      <c r="D405">
        <f t="shared" ca="1" si="151"/>
        <v>1</v>
      </c>
      <c r="E405" t="str">
        <f t="shared" ca="1" si="152"/>
        <v>men</v>
      </c>
      <c r="F405">
        <f t="shared" ca="1" si="153"/>
        <v>27</v>
      </c>
      <c r="G405">
        <f t="shared" ca="1" si="154"/>
        <v>2</v>
      </c>
      <c r="H405" t="str">
        <f t="shared" ca="1" si="155"/>
        <v>construction</v>
      </c>
      <c r="I405">
        <f t="shared" ca="1" si="156"/>
        <v>2</v>
      </c>
      <c r="J405" t="str">
        <f t="shared" ca="1" si="157"/>
        <v>college</v>
      </c>
      <c r="K405">
        <f t="shared" ca="1" si="158"/>
        <v>4</v>
      </c>
      <c r="L405">
        <f t="shared" ca="1" si="159"/>
        <v>2</v>
      </c>
      <c r="M405">
        <f t="shared" ca="1" si="160"/>
        <v>933785</v>
      </c>
      <c r="N405">
        <f t="shared" ca="1" si="161"/>
        <v>4</v>
      </c>
      <c r="O405" t="str">
        <f t="shared" ca="1" si="162"/>
        <v>vizag</v>
      </c>
      <c r="P405">
        <f t="shared" ca="1" si="168"/>
        <v>2801355</v>
      </c>
      <c r="Q405">
        <f t="shared" ca="1" si="163"/>
        <v>1374592.2365549768</v>
      </c>
      <c r="R405">
        <f t="shared" ca="1" si="169"/>
        <v>643185.23792646709</v>
      </c>
      <c r="S405">
        <f t="shared" ca="1" si="164"/>
        <v>52272</v>
      </c>
      <c r="T405">
        <f t="shared" ca="1" si="170"/>
        <v>1160183.4552502234</v>
      </c>
      <c r="U405">
        <f t="shared" ca="1" si="171"/>
        <v>78480.248982376637</v>
      </c>
      <c r="V405">
        <f t="shared" ca="1" si="172"/>
        <v>3523020.4869088437</v>
      </c>
      <c r="W405">
        <f t="shared" ca="1" si="173"/>
        <v>2070049.4744814439</v>
      </c>
      <c r="X405">
        <f t="shared" ca="1" si="174"/>
        <v>1452971.0124273999</v>
      </c>
      <c r="Y405" s="2"/>
      <c r="Z405" s="7">
        <f ca="1">IF(Table1[[#This Row],[gender]]="men",1,0)</f>
        <v>1</v>
      </c>
      <c r="AA405" s="2">
        <f ca="1">IF(Table1[[#This Row],[gender]]="women",1,0)</f>
        <v>0</v>
      </c>
      <c r="AB405" s="2"/>
      <c r="AC405" s="2"/>
      <c r="AD405" s="8"/>
      <c r="AF405" s="7">
        <f ca="1">IF(Table1[[#This Row],[felid of work]]= "teaching",1,0)</f>
        <v>0</v>
      </c>
      <c r="AG405" s="2">
        <f ca="1">IF(Table1[[#This Row],[felid of work]]="agriculture",1,0)</f>
        <v>0</v>
      </c>
      <c r="AH405" s="12">
        <f ca="1">IF(Table1[[#This Row],[felid of work]]="general work",1,0)</f>
        <v>0</v>
      </c>
      <c r="AI405" s="12">
        <f ca="1">IF(Table1[[#This Row],[felid of work]]="construction",1,0)</f>
        <v>1</v>
      </c>
      <c r="AJ405" s="2">
        <f ca="1">IF(Table1[[#This Row],[felid of work]]="health",1,0)</f>
        <v>0</v>
      </c>
      <c r="AK405" s="2"/>
      <c r="AL405" s="2"/>
      <c r="AM405" s="2"/>
      <c r="AN405" s="2"/>
      <c r="AO405" s="2">
        <f ca="1">IF(Table1[[#This Row],[felid of work]]="it",1,0)</f>
        <v>0</v>
      </c>
      <c r="AP405" s="2"/>
      <c r="AQ405" s="2"/>
      <c r="AR405" s="2"/>
      <c r="AS405" s="2"/>
      <c r="AT405" s="2"/>
      <c r="AU405" s="2"/>
      <c r="AV405" s="8"/>
      <c r="AW405" s="2"/>
      <c r="AX405" s="21">
        <f t="shared" ca="1" si="165"/>
        <v>321592.61896323354</v>
      </c>
      <c r="AY405" s="2"/>
      <c r="AZ405" s="7">
        <f ca="1">IF(Table1[[#This Row],[value of the debts]]&gt;$BA$6,1,0)</f>
        <v>1</v>
      </c>
      <c r="BA405" s="2"/>
      <c r="BB405" s="2"/>
      <c r="BC405" s="8"/>
      <c r="BD405" s="24">
        <f ca="1">Table1[[#This Row],[mortage left]]/Table1[[#This Row],[value of house]]</f>
        <v>0.49068834066192141</v>
      </c>
      <c r="BE405" s="2">
        <f t="shared" ca="1" si="166"/>
        <v>0</v>
      </c>
      <c r="BF405" s="2"/>
      <c r="BG405" s="2"/>
      <c r="BH405" s="7">
        <f ca="1">IF(Table1[[#This Row],[area]]="america",Table1[[#This Row],[income]],0)</f>
        <v>0</v>
      </c>
      <c r="BI405" s="2">
        <f ca="1">IF(Table1[[#This Row],[area]]="anathapur",Table1[[#This Row],[income]],0)</f>
        <v>0</v>
      </c>
      <c r="BJ405" s="2">
        <f ca="1">IF(Table1[[#This Row],[area]]="banglore",Table1[[#This Row],[income]],0)</f>
        <v>0</v>
      </c>
      <c r="BK405" s="2">
        <f ca="1">IF(Table1[[#This Row],[area]]="chennai",Table1[[#This Row],[income]],0)</f>
        <v>0</v>
      </c>
      <c r="BL405" s="2">
        <f ca="1">IF(Table1[[#This Row],[area]]="china",Table1[[#This Row],[income]],0)</f>
        <v>0</v>
      </c>
      <c r="BM405" s="2">
        <f ca="1">IF(Table1[[#This Row],[area]]="eluru",Table1[[#This Row],[income]],0)</f>
        <v>0</v>
      </c>
      <c r="BN405" s="2">
        <f ca="1">IF(Table1[[#This Row],[area]]="hanuman junction",Table1[[#This Row],[income]],0)</f>
        <v>0</v>
      </c>
      <c r="BO405" s="2">
        <f ca="1">IF(Table1[[#This Row],[area]]="hyderabad",Table1[[#This Row],[income]],0)</f>
        <v>0</v>
      </c>
      <c r="BP405" s="2">
        <f ca="1">IF(Table1[[#This Row],[area]]="japan",Table1[[#This Row],[income]],0)</f>
        <v>0</v>
      </c>
      <c r="BQ405" s="2">
        <f ca="1">IF(Table1[[#This Row],[area]]="srikakulam",Table1[[#This Row],[income]],0)</f>
        <v>0</v>
      </c>
      <c r="BR405" s="2">
        <f ca="1">IF(Table1[[#This Row],[area]]="tirupathi",Table1[[#This Row],[income]],0)</f>
        <v>0</v>
      </c>
      <c r="BS405" s="2">
        <f ca="1">IF(Table1[[#This Row],[area]]="vijayawada",Table1[[#This Row],[income]],0)</f>
        <v>0</v>
      </c>
      <c r="BT405" s="8">
        <f ca="1">IF(Table1[[#This Row],[area]]="vizag",Table1[[#This Row],[income]],0)</f>
        <v>933785</v>
      </c>
      <c r="BU405" s="2"/>
      <c r="BV405" s="7">
        <f ca="1">IF(Table1[[#This Row],[felid of work]]="teaching",Table1[[#This Row],[income]],0)</f>
        <v>0</v>
      </c>
      <c r="BW405" s="2">
        <f ca="1">IF(Table1[[#This Row],[felid of work]]="construction",Table1[[#This Row],[income]],0)</f>
        <v>933785</v>
      </c>
      <c r="BX405" s="2">
        <f ca="1">IF(Table1[[#This Row],[felid of work]]="general work",Table1[[#This Row],[income]],0)</f>
        <v>0</v>
      </c>
      <c r="BY405" s="2">
        <f ca="1">IF(Table1[[#This Row],[felid of work]]="health",Table1[[#This Row],[income]],0)</f>
        <v>0</v>
      </c>
      <c r="BZ405" s="2">
        <f ca="1">IF(Table1[[#This Row],[felid of work]]="agriculture",Table1[[#This Row],[income]],0)</f>
        <v>0</v>
      </c>
      <c r="CA405" s="8">
        <f ca="1">IF(Table1[[#This Row],[felid of work]]="it",Table1[[#This Row],[income]],0)</f>
        <v>0</v>
      </c>
      <c r="CB405" s="2"/>
      <c r="CC405" s="7">
        <f t="shared" ca="1" si="167"/>
        <v>1</v>
      </c>
      <c r="CD405" s="8"/>
      <c r="CE405" s="2"/>
      <c r="CF405" s="2">
        <f ca="1">IF(Table1[[#This Row],[net worth]]&gt;CG404,Table1[[#This Row],[age]],0)</f>
        <v>27</v>
      </c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</row>
    <row r="406" spans="4:98">
      <c r="D406">
        <f t="shared" ca="1" si="151"/>
        <v>1</v>
      </c>
      <c r="E406" t="str">
        <f t="shared" ca="1" si="152"/>
        <v>men</v>
      </c>
      <c r="F406">
        <f t="shared" ca="1" si="153"/>
        <v>45</v>
      </c>
      <c r="G406">
        <f t="shared" ca="1" si="154"/>
        <v>4</v>
      </c>
      <c r="H406" t="str">
        <f t="shared" ca="1" si="155"/>
        <v>it</v>
      </c>
      <c r="I406">
        <f t="shared" ca="1" si="156"/>
        <v>3</v>
      </c>
      <c r="J406" t="str">
        <f t="shared" ca="1" si="157"/>
        <v>university</v>
      </c>
      <c r="K406">
        <f t="shared" ca="1" si="158"/>
        <v>1</v>
      </c>
      <c r="L406">
        <f t="shared" ca="1" si="159"/>
        <v>1</v>
      </c>
      <c r="M406">
        <f t="shared" ca="1" si="160"/>
        <v>604900</v>
      </c>
      <c r="N406">
        <f t="shared" ca="1" si="161"/>
        <v>3</v>
      </c>
      <c r="O406" t="str">
        <f t="shared" ca="1" si="162"/>
        <v>hanuman junction</v>
      </c>
      <c r="P406">
        <f t="shared" ca="1" si="168"/>
        <v>2419600</v>
      </c>
      <c r="Q406">
        <f t="shared" ca="1" si="163"/>
        <v>1283129.7795879808</v>
      </c>
      <c r="R406">
        <f t="shared" ca="1" si="169"/>
        <v>48639.351217316165</v>
      </c>
      <c r="S406">
        <f t="shared" ca="1" si="164"/>
        <v>33286</v>
      </c>
      <c r="T406">
        <f t="shared" ca="1" si="170"/>
        <v>434456.4359904225</v>
      </c>
      <c r="U406">
        <f t="shared" ca="1" si="171"/>
        <v>177439.71362039752</v>
      </c>
      <c r="V406">
        <f t="shared" ca="1" si="172"/>
        <v>2645679.0648377137</v>
      </c>
      <c r="W406">
        <f t="shared" ca="1" si="173"/>
        <v>1365055.1308052971</v>
      </c>
      <c r="X406">
        <f t="shared" ca="1" si="174"/>
        <v>1280623.9340324167</v>
      </c>
      <c r="Y406" s="2"/>
      <c r="Z406" s="7">
        <f ca="1">IF(Table1[[#This Row],[gender]]="men",1,0)</f>
        <v>1</v>
      </c>
      <c r="AA406" s="2">
        <f ca="1">IF(Table1[[#This Row],[gender]]="women",1,0)</f>
        <v>0</v>
      </c>
      <c r="AB406" s="2"/>
      <c r="AC406" s="2"/>
      <c r="AD406" s="8"/>
      <c r="AF406" s="7">
        <f ca="1">IF(Table1[[#This Row],[felid of work]]= "teaching",1,0)</f>
        <v>0</v>
      </c>
      <c r="AG406" s="2">
        <f ca="1">IF(Table1[[#This Row],[felid of work]]="agriculture",1,0)</f>
        <v>0</v>
      </c>
      <c r="AH406" s="12">
        <f ca="1">IF(Table1[[#This Row],[felid of work]]="general work",1,0)</f>
        <v>0</v>
      </c>
      <c r="AI406" s="12">
        <f ca="1">IF(Table1[[#This Row],[felid of work]]="construction",1,0)</f>
        <v>0</v>
      </c>
      <c r="AJ406" s="2">
        <f ca="1">IF(Table1[[#This Row],[felid of work]]="health",1,0)</f>
        <v>0</v>
      </c>
      <c r="AK406" s="2"/>
      <c r="AL406" s="2"/>
      <c r="AM406" s="2"/>
      <c r="AN406" s="2"/>
      <c r="AO406" s="2">
        <f ca="1">IF(Table1[[#This Row],[felid of work]]="it",1,0)</f>
        <v>1</v>
      </c>
      <c r="AP406" s="2"/>
      <c r="AQ406" s="2"/>
      <c r="AR406" s="2"/>
      <c r="AS406" s="2"/>
      <c r="AT406" s="2"/>
      <c r="AU406" s="2"/>
      <c r="AV406" s="8"/>
      <c r="AW406" s="2"/>
      <c r="AX406" s="21">
        <f t="shared" ca="1" si="165"/>
        <v>48639.351217316165</v>
      </c>
      <c r="AY406" s="2"/>
      <c r="AZ406" s="7">
        <f ca="1">IF(Table1[[#This Row],[value of the debts]]&gt;$BA$6,1,0)</f>
        <v>1</v>
      </c>
      <c r="BA406" s="2"/>
      <c r="BB406" s="2"/>
      <c r="BC406" s="8"/>
      <c r="BD406" s="24">
        <f ca="1">Table1[[#This Row],[mortage left]]/Table1[[#This Row],[value of house]]</f>
        <v>0.53030657116382085</v>
      </c>
      <c r="BE406" s="2">
        <f t="shared" ca="1" si="166"/>
        <v>0</v>
      </c>
      <c r="BF406" s="2"/>
      <c r="BG406" s="2"/>
      <c r="BH406" s="7">
        <f ca="1">IF(Table1[[#This Row],[area]]="america",Table1[[#This Row],[income]],0)</f>
        <v>0</v>
      </c>
      <c r="BI406" s="2">
        <f ca="1">IF(Table1[[#This Row],[area]]="anathapur",Table1[[#This Row],[income]],0)</f>
        <v>0</v>
      </c>
      <c r="BJ406" s="2">
        <f ca="1">IF(Table1[[#This Row],[area]]="banglore",Table1[[#This Row],[income]],0)</f>
        <v>0</v>
      </c>
      <c r="BK406" s="2">
        <f ca="1">IF(Table1[[#This Row],[area]]="chennai",Table1[[#This Row],[income]],0)</f>
        <v>0</v>
      </c>
      <c r="BL406" s="2">
        <f ca="1">IF(Table1[[#This Row],[area]]="china",Table1[[#This Row],[income]],0)</f>
        <v>0</v>
      </c>
      <c r="BM406" s="2">
        <f ca="1">IF(Table1[[#This Row],[area]]="eluru",Table1[[#This Row],[income]],0)</f>
        <v>0</v>
      </c>
      <c r="BN406" s="2">
        <f ca="1">IF(Table1[[#This Row],[area]]="hanuman junction",Table1[[#This Row],[income]],0)</f>
        <v>604900</v>
      </c>
      <c r="BO406" s="2">
        <f ca="1">IF(Table1[[#This Row],[area]]="hyderabad",Table1[[#This Row],[income]],0)</f>
        <v>0</v>
      </c>
      <c r="BP406" s="2">
        <f ca="1">IF(Table1[[#This Row],[area]]="japan",Table1[[#This Row],[income]],0)</f>
        <v>0</v>
      </c>
      <c r="BQ406" s="2">
        <f ca="1">IF(Table1[[#This Row],[area]]="srikakulam",Table1[[#This Row],[income]],0)</f>
        <v>0</v>
      </c>
      <c r="BR406" s="2">
        <f ca="1">IF(Table1[[#This Row],[area]]="tirupathi",Table1[[#This Row],[income]],0)</f>
        <v>0</v>
      </c>
      <c r="BS406" s="2">
        <f ca="1">IF(Table1[[#This Row],[area]]="vijayawada",Table1[[#This Row],[income]],0)</f>
        <v>0</v>
      </c>
      <c r="BT406" s="8">
        <f ca="1">IF(Table1[[#This Row],[area]]="vizag",Table1[[#This Row],[income]],0)</f>
        <v>0</v>
      </c>
      <c r="BU406" s="2"/>
      <c r="BV406" s="7">
        <f ca="1">IF(Table1[[#This Row],[felid of work]]="teaching",Table1[[#This Row],[income]],0)</f>
        <v>0</v>
      </c>
      <c r="BW406" s="2">
        <f ca="1">IF(Table1[[#This Row],[felid of work]]="construction",Table1[[#This Row],[income]],0)</f>
        <v>0</v>
      </c>
      <c r="BX406" s="2">
        <f ca="1">IF(Table1[[#This Row],[felid of work]]="general work",Table1[[#This Row],[income]],0)</f>
        <v>0</v>
      </c>
      <c r="BY406" s="2">
        <f ca="1">IF(Table1[[#This Row],[felid of work]]="health",Table1[[#This Row],[income]],0)</f>
        <v>0</v>
      </c>
      <c r="BZ406" s="2">
        <f ca="1">IF(Table1[[#This Row],[felid of work]]="agriculture",Table1[[#This Row],[income]],0)</f>
        <v>0</v>
      </c>
      <c r="CA406" s="8">
        <f ca="1">IF(Table1[[#This Row],[felid of work]]="it",Table1[[#This Row],[income]],0)</f>
        <v>604900</v>
      </c>
      <c r="CB406" s="2"/>
      <c r="CC406" s="7">
        <f t="shared" ca="1" si="167"/>
        <v>1</v>
      </c>
      <c r="CD406" s="8"/>
      <c r="CE406" s="2"/>
      <c r="CF406" s="2">
        <f ca="1">IF(Table1[[#This Row],[net worth]]&gt;CG405,Table1[[#This Row],[age]],0)</f>
        <v>45</v>
      </c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</row>
    <row r="407" spans="4:98">
      <c r="D407">
        <f t="shared" ca="1" si="151"/>
        <v>1</v>
      </c>
      <c r="E407" t="str">
        <f t="shared" ca="1" si="152"/>
        <v>men</v>
      </c>
      <c r="F407">
        <f t="shared" ca="1" si="153"/>
        <v>42</v>
      </c>
      <c r="G407">
        <f t="shared" ca="1" si="154"/>
        <v>1</v>
      </c>
      <c r="H407" t="str">
        <f t="shared" ca="1" si="155"/>
        <v>health</v>
      </c>
      <c r="I407">
        <f t="shared" ca="1" si="156"/>
        <v>2</v>
      </c>
      <c r="J407" t="str">
        <f t="shared" ca="1" si="157"/>
        <v>college</v>
      </c>
      <c r="K407">
        <f t="shared" ca="1" si="158"/>
        <v>1</v>
      </c>
      <c r="L407">
        <f t="shared" ca="1" si="159"/>
        <v>2</v>
      </c>
      <c r="M407">
        <f t="shared" ca="1" si="160"/>
        <v>928593</v>
      </c>
      <c r="N407">
        <f t="shared" ca="1" si="161"/>
        <v>7</v>
      </c>
      <c r="O407" t="str">
        <f t="shared" ca="1" si="162"/>
        <v>anathapur</v>
      </c>
      <c r="P407">
        <f t="shared" ca="1" si="168"/>
        <v>4642965</v>
      </c>
      <c r="Q407">
        <f t="shared" ca="1" si="163"/>
        <v>3776663.5105633778</v>
      </c>
      <c r="R407">
        <f t="shared" ca="1" si="169"/>
        <v>606237.12438940175</v>
      </c>
      <c r="S407">
        <f t="shared" ca="1" si="164"/>
        <v>95391</v>
      </c>
      <c r="T407">
        <f t="shared" ca="1" si="170"/>
        <v>800265.83193371131</v>
      </c>
      <c r="U407">
        <f t="shared" ca="1" si="171"/>
        <v>532641.59759893978</v>
      </c>
      <c r="V407">
        <f t="shared" ca="1" si="172"/>
        <v>5781843.7219883418</v>
      </c>
      <c r="W407">
        <f t="shared" ca="1" si="173"/>
        <v>4478291.6349527799</v>
      </c>
      <c r="X407">
        <f t="shared" ca="1" si="174"/>
        <v>1303552.0870355619</v>
      </c>
      <c r="Y407" s="2"/>
      <c r="Z407" s="7">
        <f ca="1">IF(Table1[[#This Row],[gender]]="men",1,0)</f>
        <v>1</v>
      </c>
      <c r="AA407" s="2">
        <f ca="1">IF(Table1[[#This Row],[gender]]="women",1,0)</f>
        <v>0</v>
      </c>
      <c r="AB407" s="2"/>
      <c r="AC407" s="2"/>
      <c r="AD407" s="8"/>
      <c r="AF407" s="7">
        <f ca="1">IF(Table1[[#This Row],[felid of work]]= "teaching",1,0)</f>
        <v>0</v>
      </c>
      <c r="AG407" s="2">
        <f ca="1">IF(Table1[[#This Row],[felid of work]]="agriculture",1,0)</f>
        <v>0</v>
      </c>
      <c r="AH407" s="12">
        <f ca="1">IF(Table1[[#This Row],[felid of work]]="general work",1,0)</f>
        <v>0</v>
      </c>
      <c r="AI407" s="12">
        <f ca="1">IF(Table1[[#This Row],[felid of work]]="construction",1,0)</f>
        <v>0</v>
      </c>
      <c r="AJ407" s="2">
        <f ca="1">IF(Table1[[#This Row],[felid of work]]="health",1,0)</f>
        <v>1</v>
      </c>
      <c r="AK407" s="2"/>
      <c r="AL407" s="2"/>
      <c r="AM407" s="2"/>
      <c r="AN407" s="2"/>
      <c r="AO407" s="2">
        <f ca="1">IF(Table1[[#This Row],[felid of work]]="it",1,0)</f>
        <v>0</v>
      </c>
      <c r="AP407" s="2"/>
      <c r="AQ407" s="2"/>
      <c r="AR407" s="2"/>
      <c r="AS407" s="2"/>
      <c r="AT407" s="2"/>
      <c r="AU407" s="2"/>
      <c r="AV407" s="8"/>
      <c r="AW407" s="2"/>
      <c r="AX407" s="21">
        <f t="shared" ca="1" si="165"/>
        <v>303118.56219470088</v>
      </c>
      <c r="AY407" s="2"/>
      <c r="AZ407" s="7">
        <f ca="1">IF(Table1[[#This Row],[value of the debts]]&gt;$BA$6,1,0)</f>
        <v>1</v>
      </c>
      <c r="BA407" s="2"/>
      <c r="BB407" s="2"/>
      <c r="BC407" s="8"/>
      <c r="BD407" s="24">
        <f ca="1">Table1[[#This Row],[mortage left]]/Table1[[#This Row],[value of house]]</f>
        <v>0.81341632137295405</v>
      </c>
      <c r="BE407" s="2">
        <f t="shared" ca="1" si="166"/>
        <v>0</v>
      </c>
      <c r="BF407" s="2"/>
      <c r="BG407" s="2"/>
      <c r="BH407" s="7">
        <f ca="1">IF(Table1[[#This Row],[area]]="america",Table1[[#This Row],[income]],0)</f>
        <v>0</v>
      </c>
      <c r="BI407" s="2">
        <f ca="1">IF(Table1[[#This Row],[area]]="anathapur",Table1[[#This Row],[income]],0)</f>
        <v>928593</v>
      </c>
      <c r="BJ407" s="2">
        <f ca="1">IF(Table1[[#This Row],[area]]="banglore",Table1[[#This Row],[income]],0)</f>
        <v>0</v>
      </c>
      <c r="BK407" s="2">
        <f ca="1">IF(Table1[[#This Row],[area]]="chennai",Table1[[#This Row],[income]],0)</f>
        <v>0</v>
      </c>
      <c r="BL407" s="2">
        <f ca="1">IF(Table1[[#This Row],[area]]="china",Table1[[#This Row],[income]],0)</f>
        <v>0</v>
      </c>
      <c r="BM407" s="2">
        <f ca="1">IF(Table1[[#This Row],[area]]="eluru",Table1[[#This Row],[income]],0)</f>
        <v>0</v>
      </c>
      <c r="BN407" s="2">
        <f ca="1">IF(Table1[[#This Row],[area]]="hanuman junction",Table1[[#This Row],[income]],0)</f>
        <v>0</v>
      </c>
      <c r="BO407" s="2">
        <f ca="1">IF(Table1[[#This Row],[area]]="hyderabad",Table1[[#This Row],[income]],0)</f>
        <v>0</v>
      </c>
      <c r="BP407" s="2">
        <f ca="1">IF(Table1[[#This Row],[area]]="japan",Table1[[#This Row],[income]],0)</f>
        <v>0</v>
      </c>
      <c r="BQ407" s="2">
        <f ca="1">IF(Table1[[#This Row],[area]]="srikakulam",Table1[[#This Row],[income]],0)</f>
        <v>0</v>
      </c>
      <c r="BR407" s="2">
        <f ca="1">IF(Table1[[#This Row],[area]]="tirupathi",Table1[[#This Row],[income]],0)</f>
        <v>0</v>
      </c>
      <c r="BS407" s="2">
        <f ca="1">IF(Table1[[#This Row],[area]]="vijayawada",Table1[[#This Row],[income]],0)</f>
        <v>0</v>
      </c>
      <c r="BT407" s="8">
        <f ca="1">IF(Table1[[#This Row],[area]]="vizag",Table1[[#This Row],[income]],0)</f>
        <v>0</v>
      </c>
      <c r="BU407" s="2"/>
      <c r="BV407" s="7">
        <f ca="1">IF(Table1[[#This Row],[felid of work]]="teaching",Table1[[#This Row],[income]],0)</f>
        <v>0</v>
      </c>
      <c r="BW407" s="2">
        <f ca="1">IF(Table1[[#This Row],[felid of work]]="construction",Table1[[#This Row],[income]],0)</f>
        <v>0</v>
      </c>
      <c r="BX407" s="2">
        <f ca="1">IF(Table1[[#This Row],[felid of work]]="general work",Table1[[#This Row],[income]],0)</f>
        <v>0</v>
      </c>
      <c r="BY407" s="2">
        <f ca="1">IF(Table1[[#This Row],[felid of work]]="health",Table1[[#This Row],[income]],0)</f>
        <v>928593</v>
      </c>
      <c r="BZ407" s="2">
        <f ca="1">IF(Table1[[#This Row],[felid of work]]="agriculture",Table1[[#This Row],[income]],0)</f>
        <v>0</v>
      </c>
      <c r="CA407" s="8">
        <f ca="1">IF(Table1[[#This Row],[felid of work]]="it",Table1[[#This Row],[income]],0)</f>
        <v>0</v>
      </c>
      <c r="CB407" s="2"/>
      <c r="CC407" s="7">
        <f t="shared" ca="1" si="167"/>
        <v>1</v>
      </c>
      <c r="CD407" s="8"/>
      <c r="CE407" s="2"/>
      <c r="CF407" s="2">
        <f ca="1">IF(Table1[[#This Row],[net worth]]&gt;CG406,Table1[[#This Row],[age]],0)</f>
        <v>42</v>
      </c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</row>
    <row r="408" spans="4:98">
      <c r="D408">
        <f t="shared" ca="1" si="151"/>
        <v>1</v>
      </c>
      <c r="E408" t="str">
        <f t="shared" ca="1" si="152"/>
        <v>men</v>
      </c>
      <c r="F408">
        <f t="shared" ca="1" si="153"/>
        <v>33</v>
      </c>
      <c r="G408">
        <f t="shared" ca="1" si="154"/>
        <v>2</v>
      </c>
      <c r="H408" t="str">
        <f t="shared" ca="1" si="155"/>
        <v>construction</v>
      </c>
      <c r="I408">
        <f t="shared" ca="1" si="156"/>
        <v>5</v>
      </c>
      <c r="J408" t="str">
        <f t="shared" ca="1" si="157"/>
        <v>other</v>
      </c>
      <c r="K408">
        <f t="shared" ca="1" si="158"/>
        <v>4</v>
      </c>
      <c r="L408">
        <f t="shared" ca="1" si="159"/>
        <v>1</v>
      </c>
      <c r="M408">
        <f t="shared" ca="1" si="160"/>
        <v>372676</v>
      </c>
      <c r="N408">
        <f t="shared" ca="1" si="161"/>
        <v>3</v>
      </c>
      <c r="O408" t="str">
        <f t="shared" ca="1" si="162"/>
        <v>hanuman junction</v>
      </c>
      <c r="P408">
        <f t="shared" ca="1" si="168"/>
        <v>1490704</v>
      </c>
      <c r="Q408">
        <f t="shared" ca="1" si="163"/>
        <v>338239.24760256259</v>
      </c>
      <c r="R408">
        <f t="shared" ca="1" si="169"/>
        <v>223221.08470136896</v>
      </c>
      <c r="S408">
        <f t="shared" ca="1" si="164"/>
        <v>118683</v>
      </c>
      <c r="T408">
        <f t="shared" ca="1" si="170"/>
        <v>634525.11790909141</v>
      </c>
      <c r="U408">
        <f t="shared" ca="1" si="171"/>
        <v>373270.26336538803</v>
      </c>
      <c r="V408">
        <f t="shared" ca="1" si="172"/>
        <v>2087195.348066757</v>
      </c>
      <c r="W408">
        <f t="shared" ca="1" si="173"/>
        <v>680143.33230393159</v>
      </c>
      <c r="X408">
        <f t="shared" ca="1" si="174"/>
        <v>1407052.0157628255</v>
      </c>
      <c r="Y408" s="2"/>
      <c r="Z408" s="7">
        <f ca="1">IF(Table1[[#This Row],[gender]]="men",1,0)</f>
        <v>1</v>
      </c>
      <c r="AA408" s="2">
        <f ca="1">IF(Table1[[#This Row],[gender]]="women",1,0)</f>
        <v>0</v>
      </c>
      <c r="AB408" s="2"/>
      <c r="AC408" s="2"/>
      <c r="AD408" s="8"/>
      <c r="AF408" s="7">
        <f ca="1">IF(Table1[[#This Row],[felid of work]]= "teaching",1,0)</f>
        <v>0</v>
      </c>
      <c r="AG408" s="2">
        <f ca="1">IF(Table1[[#This Row],[felid of work]]="agriculture",1,0)</f>
        <v>0</v>
      </c>
      <c r="AH408" s="12">
        <f ca="1">IF(Table1[[#This Row],[felid of work]]="general work",1,0)</f>
        <v>0</v>
      </c>
      <c r="AI408" s="12">
        <f ca="1">IF(Table1[[#This Row],[felid of work]]="construction",1,0)</f>
        <v>1</v>
      </c>
      <c r="AJ408" s="2">
        <f ca="1">IF(Table1[[#This Row],[felid of work]]="health",1,0)</f>
        <v>0</v>
      </c>
      <c r="AK408" s="2"/>
      <c r="AL408" s="2"/>
      <c r="AM408" s="2"/>
      <c r="AN408" s="2"/>
      <c r="AO408" s="2">
        <f ca="1">IF(Table1[[#This Row],[felid of work]]="it",1,0)</f>
        <v>0</v>
      </c>
      <c r="AP408" s="2"/>
      <c r="AQ408" s="2"/>
      <c r="AR408" s="2"/>
      <c r="AS408" s="2"/>
      <c r="AT408" s="2"/>
      <c r="AU408" s="2"/>
      <c r="AV408" s="8"/>
      <c r="AW408" s="2"/>
      <c r="AX408" s="21">
        <f t="shared" ca="1" si="165"/>
        <v>223221.08470136896</v>
      </c>
      <c r="AY408" s="2"/>
      <c r="AZ408" s="7">
        <f ca="1">IF(Table1[[#This Row],[value of the debts]]&gt;$BA$6,1,0)</f>
        <v>1</v>
      </c>
      <c r="BA408" s="2"/>
      <c r="BB408" s="2"/>
      <c r="BC408" s="8"/>
      <c r="BD408" s="24">
        <f ca="1">Table1[[#This Row],[mortage left]]/Table1[[#This Row],[value of house]]</f>
        <v>0.22689900047397912</v>
      </c>
      <c r="BE408" s="2">
        <f t="shared" ca="1" si="166"/>
        <v>1</v>
      </c>
      <c r="BF408" s="2"/>
      <c r="BG408" s="2"/>
      <c r="BH408" s="7">
        <f ca="1">IF(Table1[[#This Row],[area]]="america",Table1[[#This Row],[income]],0)</f>
        <v>0</v>
      </c>
      <c r="BI408" s="2">
        <f ca="1">IF(Table1[[#This Row],[area]]="anathapur",Table1[[#This Row],[income]],0)</f>
        <v>0</v>
      </c>
      <c r="BJ408" s="2">
        <f ca="1">IF(Table1[[#This Row],[area]]="banglore",Table1[[#This Row],[income]],0)</f>
        <v>0</v>
      </c>
      <c r="BK408" s="2">
        <f ca="1">IF(Table1[[#This Row],[area]]="chennai",Table1[[#This Row],[income]],0)</f>
        <v>0</v>
      </c>
      <c r="BL408" s="2">
        <f ca="1">IF(Table1[[#This Row],[area]]="china",Table1[[#This Row],[income]],0)</f>
        <v>0</v>
      </c>
      <c r="BM408" s="2">
        <f ca="1">IF(Table1[[#This Row],[area]]="eluru",Table1[[#This Row],[income]],0)</f>
        <v>0</v>
      </c>
      <c r="BN408" s="2">
        <f ca="1">IF(Table1[[#This Row],[area]]="hanuman junction",Table1[[#This Row],[income]],0)</f>
        <v>372676</v>
      </c>
      <c r="BO408" s="2">
        <f ca="1">IF(Table1[[#This Row],[area]]="hyderabad",Table1[[#This Row],[income]],0)</f>
        <v>0</v>
      </c>
      <c r="BP408" s="2">
        <f ca="1">IF(Table1[[#This Row],[area]]="japan",Table1[[#This Row],[income]],0)</f>
        <v>0</v>
      </c>
      <c r="BQ408" s="2">
        <f ca="1">IF(Table1[[#This Row],[area]]="srikakulam",Table1[[#This Row],[income]],0)</f>
        <v>0</v>
      </c>
      <c r="BR408" s="2">
        <f ca="1">IF(Table1[[#This Row],[area]]="tirupathi",Table1[[#This Row],[income]],0)</f>
        <v>0</v>
      </c>
      <c r="BS408" s="2">
        <f ca="1">IF(Table1[[#This Row],[area]]="vijayawada",Table1[[#This Row],[income]],0)</f>
        <v>0</v>
      </c>
      <c r="BT408" s="8">
        <f ca="1">IF(Table1[[#This Row],[area]]="vizag",Table1[[#This Row],[income]],0)</f>
        <v>0</v>
      </c>
      <c r="BU408" s="2"/>
      <c r="BV408" s="7">
        <f ca="1">IF(Table1[[#This Row],[felid of work]]="teaching",Table1[[#This Row],[income]],0)</f>
        <v>0</v>
      </c>
      <c r="BW408" s="2">
        <f ca="1">IF(Table1[[#This Row],[felid of work]]="construction",Table1[[#This Row],[income]],0)</f>
        <v>372676</v>
      </c>
      <c r="BX408" s="2">
        <f ca="1">IF(Table1[[#This Row],[felid of work]]="general work",Table1[[#This Row],[income]],0)</f>
        <v>0</v>
      </c>
      <c r="BY408" s="2">
        <f ca="1">IF(Table1[[#This Row],[felid of work]]="health",Table1[[#This Row],[income]],0)</f>
        <v>0</v>
      </c>
      <c r="BZ408" s="2">
        <f ca="1">IF(Table1[[#This Row],[felid of work]]="agriculture",Table1[[#This Row],[income]],0)</f>
        <v>0</v>
      </c>
      <c r="CA408" s="8">
        <f ca="1">IF(Table1[[#This Row],[felid of work]]="it",Table1[[#This Row],[income]],0)</f>
        <v>0</v>
      </c>
      <c r="CB408" s="2"/>
      <c r="CC408" s="7">
        <f t="shared" ca="1" si="167"/>
        <v>1</v>
      </c>
      <c r="CD408" s="8"/>
      <c r="CE408" s="2"/>
      <c r="CF408" s="2">
        <f ca="1">IF(Table1[[#This Row],[net worth]]&gt;CG407,Table1[[#This Row],[age]],0)</f>
        <v>33</v>
      </c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</row>
    <row r="409" spans="4:98">
      <c r="D409">
        <f t="shared" ca="1" si="151"/>
        <v>2</v>
      </c>
      <c r="E409" t="str">
        <f t="shared" ca="1" si="152"/>
        <v>women</v>
      </c>
      <c r="F409">
        <f t="shared" ca="1" si="153"/>
        <v>30</v>
      </c>
      <c r="G409">
        <f t="shared" ca="1" si="154"/>
        <v>3</v>
      </c>
      <c r="H409" t="str">
        <f t="shared" ca="1" si="155"/>
        <v>teaching</v>
      </c>
      <c r="I409">
        <f t="shared" ca="1" si="156"/>
        <v>4</v>
      </c>
      <c r="J409" t="str">
        <f t="shared" ca="1" si="157"/>
        <v>techincal</v>
      </c>
      <c r="K409">
        <f t="shared" ca="1" si="158"/>
        <v>2</v>
      </c>
      <c r="L409">
        <f t="shared" ca="1" si="159"/>
        <v>1</v>
      </c>
      <c r="M409">
        <f t="shared" ca="1" si="160"/>
        <v>919103</v>
      </c>
      <c r="N409">
        <f t="shared" ca="1" si="161"/>
        <v>3</v>
      </c>
      <c r="O409" t="str">
        <f t="shared" ca="1" si="162"/>
        <v>hanuman junction</v>
      </c>
      <c r="P409">
        <f t="shared" ca="1" si="168"/>
        <v>5514618</v>
      </c>
      <c r="Q409">
        <f t="shared" ca="1" si="163"/>
        <v>4064087.4002032592</v>
      </c>
      <c r="R409">
        <f t="shared" ca="1" si="169"/>
        <v>363959.67435219116</v>
      </c>
      <c r="S409">
        <f t="shared" ca="1" si="164"/>
        <v>105044</v>
      </c>
      <c r="T409">
        <f t="shared" ca="1" si="170"/>
        <v>605039.38062714064</v>
      </c>
      <c r="U409">
        <f t="shared" ca="1" si="171"/>
        <v>581828.8052293997</v>
      </c>
      <c r="V409">
        <f t="shared" ca="1" si="172"/>
        <v>6460406.4795815907</v>
      </c>
      <c r="W409">
        <f t="shared" ca="1" si="173"/>
        <v>4533091.0745554501</v>
      </c>
      <c r="X409">
        <f t="shared" ca="1" si="174"/>
        <v>1927315.4050261406</v>
      </c>
      <c r="Y409" s="2"/>
      <c r="Z409" s="7">
        <f ca="1">IF(Table1[[#This Row],[gender]]="men",1,0)</f>
        <v>0</v>
      </c>
      <c r="AA409" s="2">
        <f ca="1">IF(Table1[[#This Row],[gender]]="women",1,0)</f>
        <v>1</v>
      </c>
      <c r="AB409" s="2"/>
      <c r="AC409" s="2"/>
      <c r="AD409" s="8"/>
      <c r="AF409" s="7">
        <f ca="1">IF(Table1[[#This Row],[felid of work]]= "teaching",1,0)</f>
        <v>1</v>
      </c>
      <c r="AG409" s="2">
        <f ca="1">IF(Table1[[#This Row],[felid of work]]="agriculture",1,0)</f>
        <v>0</v>
      </c>
      <c r="AH409" s="12">
        <f ca="1">IF(Table1[[#This Row],[felid of work]]="general work",1,0)</f>
        <v>0</v>
      </c>
      <c r="AI409" s="12">
        <f ca="1">IF(Table1[[#This Row],[felid of work]]="construction",1,0)</f>
        <v>0</v>
      </c>
      <c r="AJ409" s="2">
        <f ca="1">IF(Table1[[#This Row],[felid of work]]="health",1,0)</f>
        <v>0</v>
      </c>
      <c r="AK409" s="2"/>
      <c r="AL409" s="2"/>
      <c r="AM409" s="2"/>
      <c r="AN409" s="2"/>
      <c r="AO409" s="2">
        <f ca="1">IF(Table1[[#This Row],[felid of work]]="it",1,0)</f>
        <v>0</v>
      </c>
      <c r="AP409" s="2"/>
      <c r="AQ409" s="2"/>
      <c r="AR409" s="2"/>
      <c r="AS409" s="2"/>
      <c r="AT409" s="2"/>
      <c r="AU409" s="2"/>
      <c r="AV409" s="8"/>
      <c r="AW409" s="2"/>
      <c r="AX409" s="21">
        <f t="shared" ca="1" si="165"/>
        <v>363959.67435219116</v>
      </c>
      <c r="AY409" s="2"/>
      <c r="AZ409" s="7">
        <f ca="1">IF(Table1[[#This Row],[value of the debts]]&gt;$BA$6,1,0)</f>
        <v>1</v>
      </c>
      <c r="BA409" s="2"/>
      <c r="BB409" s="2"/>
      <c r="BC409" s="8"/>
      <c r="BD409" s="24">
        <f ca="1">Table1[[#This Row],[mortage left]]/Table1[[#This Row],[value of house]]</f>
        <v>0.73696625953116957</v>
      </c>
      <c r="BE409" s="2">
        <f t="shared" ca="1" si="166"/>
        <v>0</v>
      </c>
      <c r="BF409" s="2"/>
      <c r="BG409" s="2"/>
      <c r="BH409" s="7">
        <f ca="1">IF(Table1[[#This Row],[area]]="america",Table1[[#This Row],[income]],0)</f>
        <v>0</v>
      </c>
      <c r="BI409" s="2">
        <f ca="1">IF(Table1[[#This Row],[area]]="anathapur",Table1[[#This Row],[income]],0)</f>
        <v>0</v>
      </c>
      <c r="BJ409" s="2">
        <f ca="1">IF(Table1[[#This Row],[area]]="banglore",Table1[[#This Row],[income]],0)</f>
        <v>0</v>
      </c>
      <c r="BK409" s="2">
        <f ca="1">IF(Table1[[#This Row],[area]]="chennai",Table1[[#This Row],[income]],0)</f>
        <v>0</v>
      </c>
      <c r="BL409" s="2">
        <f ca="1">IF(Table1[[#This Row],[area]]="china",Table1[[#This Row],[income]],0)</f>
        <v>0</v>
      </c>
      <c r="BM409" s="2">
        <f ca="1">IF(Table1[[#This Row],[area]]="eluru",Table1[[#This Row],[income]],0)</f>
        <v>0</v>
      </c>
      <c r="BN409" s="2">
        <f ca="1">IF(Table1[[#This Row],[area]]="hanuman junction",Table1[[#This Row],[income]],0)</f>
        <v>919103</v>
      </c>
      <c r="BO409" s="2">
        <f ca="1">IF(Table1[[#This Row],[area]]="hyderabad",Table1[[#This Row],[income]],0)</f>
        <v>0</v>
      </c>
      <c r="BP409" s="2">
        <f ca="1">IF(Table1[[#This Row],[area]]="japan",Table1[[#This Row],[income]],0)</f>
        <v>0</v>
      </c>
      <c r="BQ409" s="2">
        <f ca="1">IF(Table1[[#This Row],[area]]="srikakulam",Table1[[#This Row],[income]],0)</f>
        <v>0</v>
      </c>
      <c r="BR409" s="2">
        <f ca="1">IF(Table1[[#This Row],[area]]="tirupathi",Table1[[#This Row],[income]],0)</f>
        <v>0</v>
      </c>
      <c r="BS409" s="2">
        <f ca="1">IF(Table1[[#This Row],[area]]="vijayawada",Table1[[#This Row],[income]],0)</f>
        <v>0</v>
      </c>
      <c r="BT409" s="8">
        <f ca="1">IF(Table1[[#This Row],[area]]="vizag",Table1[[#This Row],[income]],0)</f>
        <v>0</v>
      </c>
      <c r="BU409" s="2"/>
      <c r="BV409" s="7">
        <f ca="1">IF(Table1[[#This Row],[felid of work]]="teaching",Table1[[#This Row],[income]],0)</f>
        <v>919103</v>
      </c>
      <c r="BW409" s="2">
        <f ca="1">IF(Table1[[#This Row],[felid of work]]="construction",Table1[[#This Row],[income]],0)</f>
        <v>0</v>
      </c>
      <c r="BX409" s="2">
        <f ca="1">IF(Table1[[#This Row],[felid of work]]="general work",Table1[[#This Row],[income]],0)</f>
        <v>0</v>
      </c>
      <c r="BY409" s="2">
        <f ca="1">IF(Table1[[#This Row],[felid of work]]="health",Table1[[#This Row],[income]],0)</f>
        <v>0</v>
      </c>
      <c r="BZ409" s="2">
        <f ca="1">IF(Table1[[#This Row],[felid of work]]="agriculture",Table1[[#This Row],[income]],0)</f>
        <v>0</v>
      </c>
      <c r="CA409" s="8">
        <f ca="1">IF(Table1[[#This Row],[felid of work]]="it",Table1[[#This Row],[income]],0)</f>
        <v>0</v>
      </c>
      <c r="CB409" s="2"/>
      <c r="CC409" s="7">
        <f t="shared" ca="1" si="167"/>
        <v>1</v>
      </c>
      <c r="CD409" s="8"/>
      <c r="CE409" s="2"/>
      <c r="CF409" s="2">
        <f ca="1">IF(Table1[[#This Row],[net worth]]&gt;CG408,Table1[[#This Row],[age]],0)</f>
        <v>30</v>
      </c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</row>
    <row r="410" spans="4:98">
      <c r="D410">
        <f t="shared" ca="1" si="151"/>
        <v>2</v>
      </c>
      <c r="E410" t="str">
        <f t="shared" ca="1" si="152"/>
        <v>women</v>
      </c>
      <c r="F410">
        <f t="shared" ca="1" si="153"/>
        <v>37</v>
      </c>
      <c r="G410">
        <f t="shared" ca="1" si="154"/>
        <v>3</v>
      </c>
      <c r="H410" t="str">
        <f t="shared" ca="1" si="155"/>
        <v>teaching</v>
      </c>
      <c r="I410">
        <f t="shared" ca="1" si="156"/>
        <v>2</v>
      </c>
      <c r="J410" t="str">
        <f t="shared" ca="1" si="157"/>
        <v>college</v>
      </c>
      <c r="K410">
        <f t="shared" ca="1" si="158"/>
        <v>2</v>
      </c>
      <c r="L410">
        <f t="shared" ca="1" si="159"/>
        <v>1</v>
      </c>
      <c r="M410">
        <f t="shared" ca="1" si="160"/>
        <v>262550</v>
      </c>
      <c r="N410">
        <f t="shared" ca="1" si="161"/>
        <v>10</v>
      </c>
      <c r="O410" t="str">
        <f t="shared" ca="1" si="162"/>
        <v>hyderabad</v>
      </c>
      <c r="P410">
        <f t="shared" ca="1" si="168"/>
        <v>1312750</v>
      </c>
      <c r="Q410">
        <f t="shared" ca="1" si="163"/>
        <v>614839.67033607757</v>
      </c>
      <c r="R410">
        <f t="shared" ca="1" si="169"/>
        <v>12199.628063503462</v>
      </c>
      <c r="S410">
        <f t="shared" ca="1" si="164"/>
        <v>8672</v>
      </c>
      <c r="T410">
        <f t="shared" ca="1" si="170"/>
        <v>345000.50024345843</v>
      </c>
      <c r="U410">
        <f t="shared" ca="1" si="171"/>
        <v>70048.360456980095</v>
      </c>
      <c r="V410">
        <f t="shared" ca="1" si="172"/>
        <v>1394997.9885204835</v>
      </c>
      <c r="W410">
        <f t="shared" ca="1" si="173"/>
        <v>635711.29839958099</v>
      </c>
      <c r="X410">
        <f t="shared" ca="1" si="174"/>
        <v>759286.69012090249</v>
      </c>
      <c r="Y410" s="2"/>
      <c r="Z410" s="7">
        <f ca="1">IF(Table1[[#This Row],[gender]]="men",1,0)</f>
        <v>0</v>
      </c>
      <c r="AA410" s="2">
        <f ca="1">IF(Table1[[#This Row],[gender]]="women",1,0)</f>
        <v>1</v>
      </c>
      <c r="AB410" s="2"/>
      <c r="AC410" s="2"/>
      <c r="AD410" s="8"/>
      <c r="AF410" s="7">
        <f ca="1">IF(Table1[[#This Row],[felid of work]]= "teaching",1,0)</f>
        <v>1</v>
      </c>
      <c r="AG410" s="2">
        <f ca="1">IF(Table1[[#This Row],[felid of work]]="agriculture",1,0)</f>
        <v>0</v>
      </c>
      <c r="AH410" s="12">
        <f ca="1">IF(Table1[[#This Row],[felid of work]]="general work",1,0)</f>
        <v>0</v>
      </c>
      <c r="AI410" s="12">
        <f ca="1">IF(Table1[[#This Row],[felid of work]]="construction",1,0)</f>
        <v>0</v>
      </c>
      <c r="AJ410" s="2">
        <f ca="1">IF(Table1[[#This Row],[felid of work]]="health",1,0)</f>
        <v>0</v>
      </c>
      <c r="AK410" s="2"/>
      <c r="AL410" s="2"/>
      <c r="AM410" s="2"/>
      <c r="AN410" s="2"/>
      <c r="AO410" s="2">
        <f ca="1">IF(Table1[[#This Row],[felid of work]]="it",1,0)</f>
        <v>0</v>
      </c>
      <c r="AP410" s="2"/>
      <c r="AQ410" s="2"/>
      <c r="AR410" s="2"/>
      <c r="AS410" s="2"/>
      <c r="AT410" s="2"/>
      <c r="AU410" s="2"/>
      <c r="AV410" s="8"/>
      <c r="AW410" s="2"/>
      <c r="AX410" s="21">
        <f t="shared" ca="1" si="165"/>
        <v>12199.628063503462</v>
      </c>
      <c r="AY410" s="2"/>
      <c r="AZ410" s="7">
        <f ca="1">IF(Table1[[#This Row],[value of the debts]]&gt;$BA$6,1,0)</f>
        <v>1</v>
      </c>
      <c r="BA410" s="2"/>
      <c r="BB410" s="2"/>
      <c r="BC410" s="8"/>
      <c r="BD410" s="24">
        <f ca="1">Table1[[#This Row],[mortage left]]/Table1[[#This Row],[value of house]]</f>
        <v>0.46836006119678353</v>
      </c>
      <c r="BE410" s="2">
        <f t="shared" ca="1" si="166"/>
        <v>0</v>
      </c>
      <c r="BF410" s="2"/>
      <c r="BG410" s="2"/>
      <c r="BH410" s="7">
        <f ca="1">IF(Table1[[#This Row],[area]]="america",Table1[[#This Row],[income]],0)</f>
        <v>0</v>
      </c>
      <c r="BI410" s="2">
        <f ca="1">IF(Table1[[#This Row],[area]]="anathapur",Table1[[#This Row],[income]],0)</f>
        <v>0</v>
      </c>
      <c r="BJ410" s="2">
        <f ca="1">IF(Table1[[#This Row],[area]]="banglore",Table1[[#This Row],[income]],0)</f>
        <v>0</v>
      </c>
      <c r="BK410" s="2">
        <f ca="1">IF(Table1[[#This Row],[area]]="chennai",Table1[[#This Row],[income]],0)</f>
        <v>0</v>
      </c>
      <c r="BL410" s="2">
        <f ca="1">IF(Table1[[#This Row],[area]]="china",Table1[[#This Row],[income]],0)</f>
        <v>0</v>
      </c>
      <c r="BM410" s="2">
        <f ca="1">IF(Table1[[#This Row],[area]]="eluru",Table1[[#This Row],[income]],0)</f>
        <v>0</v>
      </c>
      <c r="BN410" s="2">
        <f ca="1">IF(Table1[[#This Row],[area]]="hanuman junction",Table1[[#This Row],[income]],0)</f>
        <v>0</v>
      </c>
      <c r="BO410" s="2">
        <f ca="1">IF(Table1[[#This Row],[area]]="hyderabad",Table1[[#This Row],[income]],0)</f>
        <v>262550</v>
      </c>
      <c r="BP410" s="2">
        <f ca="1">IF(Table1[[#This Row],[area]]="japan",Table1[[#This Row],[income]],0)</f>
        <v>0</v>
      </c>
      <c r="BQ410" s="2">
        <f ca="1">IF(Table1[[#This Row],[area]]="srikakulam",Table1[[#This Row],[income]],0)</f>
        <v>0</v>
      </c>
      <c r="BR410" s="2">
        <f ca="1">IF(Table1[[#This Row],[area]]="tirupathi",Table1[[#This Row],[income]],0)</f>
        <v>0</v>
      </c>
      <c r="BS410" s="2">
        <f ca="1">IF(Table1[[#This Row],[area]]="vijayawada",Table1[[#This Row],[income]],0)</f>
        <v>0</v>
      </c>
      <c r="BT410" s="8">
        <f ca="1">IF(Table1[[#This Row],[area]]="vizag",Table1[[#This Row],[income]],0)</f>
        <v>0</v>
      </c>
      <c r="BU410" s="2"/>
      <c r="BV410" s="7">
        <f ca="1">IF(Table1[[#This Row],[felid of work]]="teaching",Table1[[#This Row],[income]],0)</f>
        <v>262550</v>
      </c>
      <c r="BW410" s="2">
        <f ca="1">IF(Table1[[#This Row],[felid of work]]="construction",Table1[[#This Row],[income]],0)</f>
        <v>0</v>
      </c>
      <c r="BX410" s="2">
        <f ca="1">IF(Table1[[#This Row],[felid of work]]="general work",Table1[[#This Row],[income]],0)</f>
        <v>0</v>
      </c>
      <c r="BY410" s="2">
        <f ca="1">IF(Table1[[#This Row],[felid of work]]="health",Table1[[#This Row],[income]],0)</f>
        <v>0</v>
      </c>
      <c r="BZ410" s="2">
        <f ca="1">IF(Table1[[#This Row],[felid of work]]="agriculture",Table1[[#This Row],[income]],0)</f>
        <v>0</v>
      </c>
      <c r="CA410" s="8">
        <f ca="1">IF(Table1[[#This Row],[felid of work]]="it",Table1[[#This Row],[income]],0)</f>
        <v>0</v>
      </c>
      <c r="CB410" s="2"/>
      <c r="CC410" s="7">
        <f t="shared" ca="1" si="167"/>
        <v>1</v>
      </c>
      <c r="CD410" s="8"/>
      <c r="CE410" s="2"/>
      <c r="CF410" s="2">
        <f ca="1">IF(Table1[[#This Row],[net worth]]&gt;CG409,Table1[[#This Row],[age]],0)</f>
        <v>37</v>
      </c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</row>
    <row r="411" spans="4:98">
      <c r="D411">
        <f t="shared" ca="1" si="151"/>
        <v>2</v>
      </c>
      <c r="E411" t="str">
        <f t="shared" ca="1" si="152"/>
        <v>women</v>
      </c>
      <c r="F411">
        <f t="shared" ca="1" si="153"/>
        <v>36</v>
      </c>
      <c r="G411">
        <f t="shared" ca="1" si="154"/>
        <v>1</v>
      </c>
      <c r="H411" t="str">
        <f t="shared" ca="1" si="155"/>
        <v>health</v>
      </c>
      <c r="I411">
        <f t="shared" ca="1" si="156"/>
        <v>6</v>
      </c>
      <c r="J411" t="str">
        <f t="shared" ca="1" si="157"/>
        <v>other</v>
      </c>
      <c r="K411">
        <f t="shared" ca="1" si="158"/>
        <v>3</v>
      </c>
      <c r="L411">
        <f t="shared" ca="1" si="159"/>
        <v>2</v>
      </c>
      <c r="M411">
        <f t="shared" ca="1" si="160"/>
        <v>483400</v>
      </c>
      <c r="N411">
        <f t="shared" ca="1" si="161"/>
        <v>14</v>
      </c>
      <c r="O411" t="str">
        <f t="shared" ca="1" si="162"/>
        <v>china</v>
      </c>
      <c r="P411">
        <f t="shared" ca="1" si="168"/>
        <v>1933600</v>
      </c>
      <c r="Q411">
        <f t="shared" ca="1" si="163"/>
        <v>295644.42553646793</v>
      </c>
      <c r="R411">
        <f t="shared" ca="1" si="169"/>
        <v>535675.42556460004</v>
      </c>
      <c r="S411">
        <f t="shared" ca="1" si="164"/>
        <v>463647</v>
      </c>
      <c r="T411">
        <f t="shared" ca="1" si="170"/>
        <v>355097.67582183849</v>
      </c>
      <c r="U411">
        <f t="shared" ca="1" si="171"/>
        <v>139742.7011098525</v>
      </c>
      <c r="V411">
        <f t="shared" ca="1" si="172"/>
        <v>2609018.1266744528</v>
      </c>
      <c r="W411">
        <f t="shared" ca="1" si="173"/>
        <v>1294966.8511010678</v>
      </c>
      <c r="X411">
        <f t="shared" ca="1" si="174"/>
        <v>1314051.2755733849</v>
      </c>
      <c r="Y411" s="2"/>
      <c r="Z411" s="7">
        <f ca="1">IF(Table1[[#This Row],[gender]]="men",1,0)</f>
        <v>0</v>
      </c>
      <c r="AA411" s="2">
        <f ca="1">IF(Table1[[#This Row],[gender]]="women",1,0)</f>
        <v>1</v>
      </c>
      <c r="AB411" s="2"/>
      <c r="AC411" s="2"/>
      <c r="AD411" s="8"/>
      <c r="AF411" s="7">
        <f ca="1">IF(Table1[[#This Row],[felid of work]]= "teaching",1,0)</f>
        <v>0</v>
      </c>
      <c r="AG411" s="2">
        <f ca="1">IF(Table1[[#This Row],[felid of work]]="agriculture",1,0)</f>
        <v>0</v>
      </c>
      <c r="AH411" s="12">
        <f ca="1">IF(Table1[[#This Row],[felid of work]]="general work",1,0)</f>
        <v>0</v>
      </c>
      <c r="AI411" s="12">
        <f ca="1">IF(Table1[[#This Row],[felid of work]]="construction",1,0)</f>
        <v>0</v>
      </c>
      <c r="AJ411" s="2">
        <f ca="1">IF(Table1[[#This Row],[felid of work]]="health",1,0)</f>
        <v>1</v>
      </c>
      <c r="AK411" s="2"/>
      <c r="AL411" s="2"/>
      <c r="AM411" s="2"/>
      <c r="AN411" s="2"/>
      <c r="AO411" s="2">
        <f ca="1">IF(Table1[[#This Row],[felid of work]]="it",1,0)</f>
        <v>0</v>
      </c>
      <c r="AP411" s="2"/>
      <c r="AQ411" s="2"/>
      <c r="AR411" s="2"/>
      <c r="AS411" s="2"/>
      <c r="AT411" s="2"/>
      <c r="AU411" s="2"/>
      <c r="AV411" s="8"/>
      <c r="AW411" s="2"/>
      <c r="AX411" s="21">
        <f t="shared" ca="1" si="165"/>
        <v>267837.71278230002</v>
      </c>
      <c r="AY411" s="2"/>
      <c r="AZ411" s="7">
        <f ca="1">IF(Table1[[#This Row],[value of the debts]]&gt;$BA$6,1,0)</f>
        <v>1</v>
      </c>
      <c r="BA411" s="2"/>
      <c r="BB411" s="2"/>
      <c r="BC411" s="8"/>
      <c r="BD411" s="24">
        <f ca="1">Table1[[#This Row],[mortage left]]/Table1[[#This Row],[value of house]]</f>
        <v>0.15289844100975791</v>
      </c>
      <c r="BE411" s="2">
        <f t="shared" ca="1" si="166"/>
        <v>1</v>
      </c>
      <c r="BF411" s="2"/>
      <c r="BG411" s="2"/>
      <c r="BH411" s="7">
        <f ca="1">IF(Table1[[#This Row],[area]]="america",Table1[[#This Row],[income]],0)</f>
        <v>0</v>
      </c>
      <c r="BI411" s="2">
        <f ca="1">IF(Table1[[#This Row],[area]]="anathapur",Table1[[#This Row],[income]],0)</f>
        <v>0</v>
      </c>
      <c r="BJ411" s="2">
        <f ca="1">IF(Table1[[#This Row],[area]]="banglore",Table1[[#This Row],[income]],0)</f>
        <v>0</v>
      </c>
      <c r="BK411" s="2">
        <f ca="1">IF(Table1[[#This Row],[area]]="chennai",Table1[[#This Row],[income]],0)</f>
        <v>0</v>
      </c>
      <c r="BL411" s="2">
        <f ca="1">IF(Table1[[#This Row],[area]]="china",Table1[[#This Row],[income]],0)</f>
        <v>483400</v>
      </c>
      <c r="BM411" s="2">
        <f ca="1">IF(Table1[[#This Row],[area]]="eluru",Table1[[#This Row],[income]],0)</f>
        <v>0</v>
      </c>
      <c r="BN411" s="2">
        <f ca="1">IF(Table1[[#This Row],[area]]="hanuman junction",Table1[[#This Row],[income]],0)</f>
        <v>0</v>
      </c>
      <c r="BO411" s="2">
        <f ca="1">IF(Table1[[#This Row],[area]]="hyderabad",Table1[[#This Row],[income]],0)</f>
        <v>0</v>
      </c>
      <c r="BP411" s="2">
        <f ca="1">IF(Table1[[#This Row],[area]]="japan",Table1[[#This Row],[income]],0)</f>
        <v>0</v>
      </c>
      <c r="BQ411" s="2">
        <f ca="1">IF(Table1[[#This Row],[area]]="srikakulam",Table1[[#This Row],[income]],0)</f>
        <v>0</v>
      </c>
      <c r="BR411" s="2">
        <f ca="1">IF(Table1[[#This Row],[area]]="tirupathi",Table1[[#This Row],[income]],0)</f>
        <v>0</v>
      </c>
      <c r="BS411" s="2">
        <f ca="1">IF(Table1[[#This Row],[area]]="vijayawada",Table1[[#This Row],[income]],0)</f>
        <v>0</v>
      </c>
      <c r="BT411" s="8">
        <f ca="1">IF(Table1[[#This Row],[area]]="vizag",Table1[[#This Row],[income]],0)</f>
        <v>0</v>
      </c>
      <c r="BU411" s="2"/>
      <c r="BV411" s="7">
        <f ca="1">IF(Table1[[#This Row],[felid of work]]="teaching",Table1[[#This Row],[income]],0)</f>
        <v>0</v>
      </c>
      <c r="BW411" s="2">
        <f ca="1">IF(Table1[[#This Row],[felid of work]]="construction",Table1[[#This Row],[income]],0)</f>
        <v>0</v>
      </c>
      <c r="BX411" s="2">
        <f ca="1">IF(Table1[[#This Row],[felid of work]]="general work",Table1[[#This Row],[income]],0)</f>
        <v>0</v>
      </c>
      <c r="BY411" s="2">
        <f ca="1">IF(Table1[[#This Row],[felid of work]]="health",Table1[[#This Row],[income]],0)</f>
        <v>483400</v>
      </c>
      <c r="BZ411" s="2">
        <f ca="1">IF(Table1[[#This Row],[felid of work]]="agriculture",Table1[[#This Row],[income]],0)</f>
        <v>0</v>
      </c>
      <c r="CA411" s="8">
        <f ca="1">IF(Table1[[#This Row],[felid of work]]="it",Table1[[#This Row],[income]],0)</f>
        <v>0</v>
      </c>
      <c r="CB411" s="2"/>
      <c r="CC411" s="7">
        <f t="shared" ca="1" si="167"/>
        <v>1</v>
      </c>
      <c r="CD411" s="8"/>
      <c r="CE411" s="2"/>
      <c r="CF411" s="2">
        <f ca="1">IF(Table1[[#This Row],[net worth]]&gt;CG410,Table1[[#This Row],[age]],0)</f>
        <v>36</v>
      </c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</row>
    <row r="412" spans="4:98">
      <c r="D412">
        <f t="shared" ca="1" si="151"/>
        <v>1</v>
      </c>
      <c r="E412" t="str">
        <f t="shared" ca="1" si="152"/>
        <v>men</v>
      </c>
      <c r="F412">
        <f t="shared" ca="1" si="153"/>
        <v>39</v>
      </c>
      <c r="G412">
        <f t="shared" ca="1" si="154"/>
        <v>4</v>
      </c>
      <c r="H412" t="str">
        <f t="shared" ca="1" si="155"/>
        <v>it</v>
      </c>
      <c r="I412">
        <f t="shared" ca="1" si="156"/>
        <v>3</v>
      </c>
      <c r="J412" t="str">
        <f t="shared" ca="1" si="157"/>
        <v>university</v>
      </c>
      <c r="K412">
        <f t="shared" ca="1" si="158"/>
        <v>3</v>
      </c>
      <c r="L412">
        <f t="shared" ca="1" si="159"/>
        <v>2</v>
      </c>
      <c r="M412">
        <f t="shared" ca="1" si="160"/>
        <v>914976</v>
      </c>
      <c r="N412">
        <f t="shared" ca="1" si="161"/>
        <v>13</v>
      </c>
      <c r="O412" t="str">
        <f t="shared" ca="1" si="162"/>
        <v>china</v>
      </c>
      <c r="P412">
        <f t="shared" ca="1" si="168"/>
        <v>3659904</v>
      </c>
      <c r="Q412">
        <f t="shared" ca="1" si="163"/>
        <v>2659654.658400062</v>
      </c>
      <c r="R412">
        <f t="shared" ca="1" si="169"/>
        <v>1205648.7967793166</v>
      </c>
      <c r="S412">
        <f t="shared" ca="1" si="164"/>
        <v>1049105</v>
      </c>
      <c r="T412">
        <f t="shared" ca="1" si="170"/>
        <v>1386012.7666555683</v>
      </c>
      <c r="U412">
        <f t="shared" ca="1" si="171"/>
        <v>869889.2235068389</v>
      </c>
      <c r="V412">
        <f t="shared" ca="1" si="172"/>
        <v>5735442.0202861559</v>
      </c>
      <c r="W412">
        <f t="shared" ca="1" si="173"/>
        <v>4914408.4551793784</v>
      </c>
      <c r="X412">
        <f t="shared" ca="1" si="174"/>
        <v>821033.56510677747</v>
      </c>
      <c r="Y412" s="2"/>
      <c r="Z412" s="7">
        <f ca="1">IF(Table1[[#This Row],[gender]]="men",1,0)</f>
        <v>1</v>
      </c>
      <c r="AA412" s="2">
        <f ca="1">IF(Table1[[#This Row],[gender]]="women",1,0)</f>
        <v>0</v>
      </c>
      <c r="AB412" s="2"/>
      <c r="AC412" s="2"/>
      <c r="AD412" s="8"/>
      <c r="AF412" s="7">
        <f ca="1">IF(Table1[[#This Row],[felid of work]]= "teaching",1,0)</f>
        <v>0</v>
      </c>
      <c r="AG412" s="2">
        <f ca="1">IF(Table1[[#This Row],[felid of work]]="agriculture",1,0)</f>
        <v>0</v>
      </c>
      <c r="AH412" s="12">
        <f ca="1">IF(Table1[[#This Row],[felid of work]]="general work",1,0)</f>
        <v>0</v>
      </c>
      <c r="AI412" s="12">
        <f ca="1">IF(Table1[[#This Row],[felid of work]]="construction",1,0)</f>
        <v>0</v>
      </c>
      <c r="AJ412" s="2">
        <f ca="1">IF(Table1[[#This Row],[felid of work]]="health",1,0)</f>
        <v>0</v>
      </c>
      <c r="AK412" s="2"/>
      <c r="AL412" s="2"/>
      <c r="AM412" s="2"/>
      <c r="AN412" s="2"/>
      <c r="AO412" s="2">
        <f ca="1">IF(Table1[[#This Row],[felid of work]]="it",1,0)</f>
        <v>1</v>
      </c>
      <c r="AP412" s="2"/>
      <c r="AQ412" s="2"/>
      <c r="AR412" s="2"/>
      <c r="AS412" s="2"/>
      <c r="AT412" s="2"/>
      <c r="AU412" s="2"/>
      <c r="AV412" s="8"/>
      <c r="AW412" s="2"/>
      <c r="AX412" s="21">
        <f t="shared" ca="1" si="165"/>
        <v>602824.39838965831</v>
      </c>
      <c r="AY412" s="2"/>
      <c r="AZ412" s="7">
        <f ca="1">IF(Table1[[#This Row],[value of the debts]]&gt;$BA$6,1,0)</f>
        <v>1</v>
      </c>
      <c r="BA412" s="2"/>
      <c r="BB412" s="2"/>
      <c r="BC412" s="8"/>
      <c r="BD412" s="24">
        <f ca="1">Table1[[#This Row],[mortage left]]/Table1[[#This Row],[value of house]]</f>
        <v>0.7267006616567161</v>
      </c>
      <c r="BE412" s="2">
        <f t="shared" ca="1" si="166"/>
        <v>0</v>
      </c>
      <c r="BF412" s="2"/>
      <c r="BG412" s="2"/>
      <c r="BH412" s="7">
        <f ca="1">IF(Table1[[#This Row],[area]]="america",Table1[[#This Row],[income]],0)</f>
        <v>0</v>
      </c>
      <c r="BI412" s="2">
        <f ca="1">IF(Table1[[#This Row],[area]]="anathapur",Table1[[#This Row],[income]],0)</f>
        <v>0</v>
      </c>
      <c r="BJ412" s="2">
        <f ca="1">IF(Table1[[#This Row],[area]]="banglore",Table1[[#This Row],[income]],0)</f>
        <v>0</v>
      </c>
      <c r="BK412" s="2">
        <f ca="1">IF(Table1[[#This Row],[area]]="chennai",Table1[[#This Row],[income]],0)</f>
        <v>0</v>
      </c>
      <c r="BL412" s="2">
        <f ca="1">IF(Table1[[#This Row],[area]]="china",Table1[[#This Row],[income]],0)</f>
        <v>914976</v>
      </c>
      <c r="BM412" s="2">
        <f ca="1">IF(Table1[[#This Row],[area]]="eluru",Table1[[#This Row],[income]],0)</f>
        <v>0</v>
      </c>
      <c r="BN412" s="2">
        <f ca="1">IF(Table1[[#This Row],[area]]="hanuman junction",Table1[[#This Row],[income]],0)</f>
        <v>0</v>
      </c>
      <c r="BO412" s="2">
        <f ca="1">IF(Table1[[#This Row],[area]]="hyderabad",Table1[[#This Row],[income]],0)</f>
        <v>0</v>
      </c>
      <c r="BP412" s="2">
        <f ca="1">IF(Table1[[#This Row],[area]]="japan",Table1[[#This Row],[income]],0)</f>
        <v>0</v>
      </c>
      <c r="BQ412" s="2">
        <f ca="1">IF(Table1[[#This Row],[area]]="srikakulam",Table1[[#This Row],[income]],0)</f>
        <v>0</v>
      </c>
      <c r="BR412" s="2">
        <f ca="1">IF(Table1[[#This Row],[area]]="tirupathi",Table1[[#This Row],[income]],0)</f>
        <v>0</v>
      </c>
      <c r="BS412" s="2">
        <f ca="1">IF(Table1[[#This Row],[area]]="vijayawada",Table1[[#This Row],[income]],0)</f>
        <v>0</v>
      </c>
      <c r="BT412" s="8">
        <f ca="1">IF(Table1[[#This Row],[area]]="vizag",Table1[[#This Row],[income]],0)</f>
        <v>0</v>
      </c>
      <c r="BU412" s="2"/>
      <c r="BV412" s="7">
        <f ca="1">IF(Table1[[#This Row],[felid of work]]="teaching",Table1[[#This Row],[income]],0)</f>
        <v>0</v>
      </c>
      <c r="BW412" s="2">
        <f ca="1">IF(Table1[[#This Row],[felid of work]]="construction",Table1[[#This Row],[income]],0)</f>
        <v>0</v>
      </c>
      <c r="BX412" s="2">
        <f ca="1">IF(Table1[[#This Row],[felid of work]]="general work",Table1[[#This Row],[income]],0)</f>
        <v>0</v>
      </c>
      <c r="BY412" s="2">
        <f ca="1">IF(Table1[[#This Row],[felid of work]]="health",Table1[[#This Row],[income]],0)</f>
        <v>0</v>
      </c>
      <c r="BZ412" s="2">
        <f ca="1">IF(Table1[[#This Row],[felid of work]]="agriculture",Table1[[#This Row],[income]],0)</f>
        <v>0</v>
      </c>
      <c r="CA412" s="8">
        <f ca="1">IF(Table1[[#This Row],[felid of work]]="it",Table1[[#This Row],[income]],0)</f>
        <v>914976</v>
      </c>
      <c r="CB412" s="2"/>
      <c r="CC412" s="7">
        <f t="shared" ca="1" si="167"/>
        <v>1</v>
      </c>
      <c r="CD412" s="8"/>
      <c r="CE412" s="2"/>
      <c r="CF412" s="2">
        <f ca="1">IF(Table1[[#This Row],[net worth]]&gt;CG411,Table1[[#This Row],[age]],0)</f>
        <v>39</v>
      </c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</row>
    <row r="413" spans="4:98">
      <c r="D413">
        <f t="shared" ca="1" si="151"/>
        <v>1</v>
      </c>
      <c r="E413" t="str">
        <f t="shared" ca="1" si="152"/>
        <v>men</v>
      </c>
      <c r="F413">
        <f t="shared" ca="1" si="153"/>
        <v>42</v>
      </c>
      <c r="G413">
        <f t="shared" ca="1" si="154"/>
        <v>5</v>
      </c>
      <c r="H413" t="str">
        <f t="shared" ca="1" si="155"/>
        <v>general work</v>
      </c>
      <c r="I413">
        <f t="shared" ca="1" si="156"/>
        <v>5</v>
      </c>
      <c r="J413" t="str">
        <f t="shared" ca="1" si="157"/>
        <v>other</v>
      </c>
      <c r="K413">
        <f t="shared" ca="1" si="158"/>
        <v>1</v>
      </c>
      <c r="L413">
        <f t="shared" ca="1" si="159"/>
        <v>2</v>
      </c>
      <c r="M413">
        <f t="shared" ca="1" si="160"/>
        <v>415875</v>
      </c>
      <c r="N413">
        <f t="shared" ca="1" si="161"/>
        <v>3</v>
      </c>
      <c r="O413" t="str">
        <f t="shared" ca="1" si="162"/>
        <v>hanuman junction</v>
      </c>
      <c r="P413">
        <f t="shared" ca="1" si="168"/>
        <v>1247625</v>
      </c>
      <c r="Q413">
        <f t="shared" ca="1" si="163"/>
        <v>594324.50463510584</v>
      </c>
      <c r="R413">
        <f t="shared" ca="1" si="169"/>
        <v>106230.37121777931</v>
      </c>
      <c r="S413">
        <f t="shared" ca="1" si="164"/>
        <v>73177</v>
      </c>
      <c r="T413">
        <f t="shared" ca="1" si="170"/>
        <v>764900.23922190734</v>
      </c>
      <c r="U413">
        <f t="shared" ca="1" si="171"/>
        <v>562836.32510836772</v>
      </c>
      <c r="V413">
        <f t="shared" ca="1" si="172"/>
        <v>1916691.6963261471</v>
      </c>
      <c r="W413">
        <f t="shared" ca="1" si="173"/>
        <v>773731.87585288519</v>
      </c>
      <c r="X413">
        <f t="shared" ca="1" si="174"/>
        <v>1142959.8204732619</v>
      </c>
      <c r="Y413" s="2"/>
      <c r="Z413" s="7">
        <f ca="1">IF(Table1[[#This Row],[gender]]="men",1,0)</f>
        <v>1</v>
      </c>
      <c r="AA413" s="2">
        <f ca="1">IF(Table1[[#This Row],[gender]]="women",1,0)</f>
        <v>0</v>
      </c>
      <c r="AB413" s="2"/>
      <c r="AC413" s="2"/>
      <c r="AD413" s="8"/>
      <c r="AF413" s="7">
        <f ca="1">IF(Table1[[#This Row],[felid of work]]= "teaching",1,0)</f>
        <v>0</v>
      </c>
      <c r="AG413" s="2">
        <f ca="1">IF(Table1[[#This Row],[felid of work]]="agriculture",1,0)</f>
        <v>0</v>
      </c>
      <c r="AH413" s="12">
        <f ca="1">IF(Table1[[#This Row],[felid of work]]="general work",1,0)</f>
        <v>1</v>
      </c>
      <c r="AI413" s="12">
        <f ca="1">IF(Table1[[#This Row],[felid of work]]="construction",1,0)</f>
        <v>0</v>
      </c>
      <c r="AJ413" s="2">
        <f ca="1">IF(Table1[[#This Row],[felid of work]]="health",1,0)</f>
        <v>0</v>
      </c>
      <c r="AK413" s="2"/>
      <c r="AL413" s="2"/>
      <c r="AM413" s="2"/>
      <c r="AN413" s="2"/>
      <c r="AO413" s="2">
        <f ca="1">IF(Table1[[#This Row],[felid of work]]="it",1,0)</f>
        <v>0</v>
      </c>
      <c r="AP413" s="2"/>
      <c r="AQ413" s="2"/>
      <c r="AR413" s="2"/>
      <c r="AS413" s="2"/>
      <c r="AT413" s="2"/>
      <c r="AU413" s="2"/>
      <c r="AV413" s="8"/>
      <c r="AW413" s="2"/>
      <c r="AX413" s="21">
        <f t="shared" ca="1" si="165"/>
        <v>53115.185608889653</v>
      </c>
      <c r="AY413" s="2"/>
      <c r="AZ413" s="7">
        <f ca="1">IF(Table1[[#This Row],[value of the debts]]&gt;$BA$6,1,0)</f>
        <v>1</v>
      </c>
      <c r="BA413" s="2"/>
      <c r="BB413" s="2"/>
      <c r="BC413" s="8"/>
      <c r="BD413" s="24">
        <f ca="1">Table1[[#This Row],[mortage left]]/Table1[[#This Row],[value of house]]</f>
        <v>0.47636469663168485</v>
      </c>
      <c r="BE413" s="2">
        <f t="shared" ca="1" si="166"/>
        <v>0</v>
      </c>
      <c r="BF413" s="2"/>
      <c r="BG413" s="2"/>
      <c r="BH413" s="7">
        <f ca="1">IF(Table1[[#This Row],[area]]="america",Table1[[#This Row],[income]],0)</f>
        <v>0</v>
      </c>
      <c r="BI413" s="2">
        <f ca="1">IF(Table1[[#This Row],[area]]="anathapur",Table1[[#This Row],[income]],0)</f>
        <v>0</v>
      </c>
      <c r="BJ413" s="2">
        <f ca="1">IF(Table1[[#This Row],[area]]="banglore",Table1[[#This Row],[income]],0)</f>
        <v>0</v>
      </c>
      <c r="BK413" s="2">
        <f ca="1">IF(Table1[[#This Row],[area]]="chennai",Table1[[#This Row],[income]],0)</f>
        <v>0</v>
      </c>
      <c r="BL413" s="2">
        <f ca="1">IF(Table1[[#This Row],[area]]="china",Table1[[#This Row],[income]],0)</f>
        <v>0</v>
      </c>
      <c r="BM413" s="2">
        <f ca="1">IF(Table1[[#This Row],[area]]="eluru",Table1[[#This Row],[income]],0)</f>
        <v>0</v>
      </c>
      <c r="BN413" s="2">
        <f ca="1">IF(Table1[[#This Row],[area]]="hanuman junction",Table1[[#This Row],[income]],0)</f>
        <v>415875</v>
      </c>
      <c r="BO413" s="2">
        <f ca="1">IF(Table1[[#This Row],[area]]="hyderabad",Table1[[#This Row],[income]],0)</f>
        <v>0</v>
      </c>
      <c r="BP413" s="2">
        <f ca="1">IF(Table1[[#This Row],[area]]="japan",Table1[[#This Row],[income]],0)</f>
        <v>0</v>
      </c>
      <c r="BQ413" s="2">
        <f ca="1">IF(Table1[[#This Row],[area]]="srikakulam",Table1[[#This Row],[income]],0)</f>
        <v>0</v>
      </c>
      <c r="BR413" s="2">
        <f ca="1">IF(Table1[[#This Row],[area]]="tirupathi",Table1[[#This Row],[income]],0)</f>
        <v>0</v>
      </c>
      <c r="BS413" s="2">
        <f ca="1">IF(Table1[[#This Row],[area]]="vijayawada",Table1[[#This Row],[income]],0)</f>
        <v>0</v>
      </c>
      <c r="BT413" s="8">
        <f ca="1">IF(Table1[[#This Row],[area]]="vizag",Table1[[#This Row],[income]],0)</f>
        <v>0</v>
      </c>
      <c r="BU413" s="2"/>
      <c r="BV413" s="7">
        <f ca="1">IF(Table1[[#This Row],[felid of work]]="teaching",Table1[[#This Row],[income]],0)</f>
        <v>0</v>
      </c>
      <c r="BW413" s="2">
        <f ca="1">IF(Table1[[#This Row],[felid of work]]="construction",Table1[[#This Row],[income]],0)</f>
        <v>0</v>
      </c>
      <c r="BX413" s="2">
        <f ca="1">IF(Table1[[#This Row],[felid of work]]="general work",Table1[[#This Row],[income]],0)</f>
        <v>415875</v>
      </c>
      <c r="BY413" s="2">
        <f ca="1">IF(Table1[[#This Row],[felid of work]]="health",Table1[[#This Row],[income]],0)</f>
        <v>0</v>
      </c>
      <c r="BZ413" s="2">
        <f ca="1">IF(Table1[[#This Row],[felid of work]]="agriculture",Table1[[#This Row],[income]],0)</f>
        <v>0</v>
      </c>
      <c r="CA413" s="8">
        <f ca="1">IF(Table1[[#This Row],[felid of work]]="it",Table1[[#This Row],[income]],0)</f>
        <v>0</v>
      </c>
      <c r="CB413" s="2"/>
      <c r="CC413" s="7">
        <f t="shared" ca="1" si="167"/>
        <v>1</v>
      </c>
      <c r="CD413" s="8"/>
      <c r="CE413" s="2"/>
      <c r="CF413" s="2">
        <f ca="1">IF(Table1[[#This Row],[net worth]]&gt;CG412,Table1[[#This Row],[age]],0)</f>
        <v>42</v>
      </c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</row>
    <row r="414" spans="4:98">
      <c r="D414">
        <f t="shared" ca="1" si="151"/>
        <v>2</v>
      </c>
      <c r="E414" t="str">
        <f t="shared" ca="1" si="152"/>
        <v>women</v>
      </c>
      <c r="F414">
        <f t="shared" ca="1" si="153"/>
        <v>28</v>
      </c>
      <c r="G414">
        <f t="shared" ca="1" si="154"/>
        <v>2</v>
      </c>
      <c r="H414" t="str">
        <f t="shared" ca="1" si="155"/>
        <v>construction</v>
      </c>
      <c r="I414">
        <f t="shared" ca="1" si="156"/>
        <v>1</v>
      </c>
      <c r="J414" t="str">
        <f t="shared" ca="1" si="157"/>
        <v>highschool</v>
      </c>
      <c r="K414">
        <f t="shared" ca="1" si="158"/>
        <v>1</v>
      </c>
      <c r="L414">
        <f t="shared" ca="1" si="159"/>
        <v>1</v>
      </c>
      <c r="M414">
        <f t="shared" ca="1" si="160"/>
        <v>786914</v>
      </c>
      <c r="N414">
        <f t="shared" ca="1" si="161"/>
        <v>1</v>
      </c>
      <c r="O414" t="str">
        <f t="shared" ca="1" si="162"/>
        <v>eluru</v>
      </c>
      <c r="P414">
        <f t="shared" ca="1" si="168"/>
        <v>3934570</v>
      </c>
      <c r="Q414">
        <f t="shared" ca="1" si="163"/>
        <v>2576323.9077554978</v>
      </c>
      <c r="R414">
        <f t="shared" ca="1" si="169"/>
        <v>307043.09288691304</v>
      </c>
      <c r="S414">
        <f t="shared" ca="1" si="164"/>
        <v>268201</v>
      </c>
      <c r="T414">
        <f t="shared" ca="1" si="170"/>
        <v>342541.51272148563</v>
      </c>
      <c r="U414">
        <f t="shared" ca="1" si="171"/>
        <v>953866.28095628077</v>
      </c>
      <c r="V414">
        <f t="shared" ca="1" si="172"/>
        <v>5195479.3738431931</v>
      </c>
      <c r="W414">
        <f t="shared" ca="1" si="173"/>
        <v>3151568.0006424109</v>
      </c>
      <c r="X414">
        <f t="shared" ca="1" si="174"/>
        <v>2043911.3732007821</v>
      </c>
      <c r="Y414" s="2"/>
      <c r="Z414" s="7">
        <f ca="1">IF(Table1[[#This Row],[gender]]="men",1,0)</f>
        <v>0</v>
      </c>
      <c r="AA414" s="2">
        <f ca="1">IF(Table1[[#This Row],[gender]]="women",1,0)</f>
        <v>1</v>
      </c>
      <c r="AB414" s="2"/>
      <c r="AC414" s="2"/>
      <c r="AD414" s="8"/>
      <c r="AF414" s="7">
        <f ca="1">IF(Table1[[#This Row],[felid of work]]= "teaching",1,0)</f>
        <v>0</v>
      </c>
      <c r="AG414" s="2">
        <f ca="1">IF(Table1[[#This Row],[felid of work]]="agriculture",1,0)</f>
        <v>0</v>
      </c>
      <c r="AH414" s="12">
        <f ca="1">IF(Table1[[#This Row],[felid of work]]="general work",1,0)</f>
        <v>0</v>
      </c>
      <c r="AI414" s="12">
        <f ca="1">IF(Table1[[#This Row],[felid of work]]="construction",1,0)</f>
        <v>1</v>
      </c>
      <c r="AJ414" s="2">
        <f ca="1">IF(Table1[[#This Row],[felid of work]]="health",1,0)</f>
        <v>0</v>
      </c>
      <c r="AK414" s="2"/>
      <c r="AL414" s="2"/>
      <c r="AM414" s="2"/>
      <c r="AN414" s="2"/>
      <c r="AO414" s="2">
        <f ca="1">IF(Table1[[#This Row],[felid of work]]="it",1,0)</f>
        <v>0</v>
      </c>
      <c r="AP414" s="2"/>
      <c r="AQ414" s="2"/>
      <c r="AR414" s="2"/>
      <c r="AS414" s="2"/>
      <c r="AT414" s="2"/>
      <c r="AU414" s="2"/>
      <c r="AV414" s="8"/>
      <c r="AW414" s="2"/>
      <c r="AX414" s="21">
        <f t="shared" ca="1" si="165"/>
        <v>307043.09288691304</v>
      </c>
      <c r="AY414" s="2"/>
      <c r="AZ414" s="7">
        <f ca="1">IF(Table1[[#This Row],[value of the debts]]&gt;$BA$6,1,0)</f>
        <v>1</v>
      </c>
      <c r="BA414" s="2"/>
      <c r="BB414" s="2"/>
      <c r="BC414" s="8"/>
      <c r="BD414" s="24">
        <f ca="1">Table1[[#This Row],[mortage left]]/Table1[[#This Row],[value of house]]</f>
        <v>0.65479173270662305</v>
      </c>
      <c r="BE414" s="2">
        <f t="shared" ca="1" si="166"/>
        <v>0</v>
      </c>
      <c r="BF414" s="2"/>
      <c r="BG414" s="2"/>
      <c r="BH414" s="7">
        <f ca="1">IF(Table1[[#This Row],[area]]="america",Table1[[#This Row],[income]],0)</f>
        <v>0</v>
      </c>
      <c r="BI414" s="2">
        <f ca="1">IF(Table1[[#This Row],[area]]="anathapur",Table1[[#This Row],[income]],0)</f>
        <v>0</v>
      </c>
      <c r="BJ414" s="2">
        <f ca="1">IF(Table1[[#This Row],[area]]="banglore",Table1[[#This Row],[income]],0)</f>
        <v>0</v>
      </c>
      <c r="BK414" s="2">
        <f ca="1">IF(Table1[[#This Row],[area]]="chennai",Table1[[#This Row],[income]],0)</f>
        <v>0</v>
      </c>
      <c r="BL414" s="2">
        <f ca="1">IF(Table1[[#This Row],[area]]="china",Table1[[#This Row],[income]],0)</f>
        <v>0</v>
      </c>
      <c r="BM414" s="2">
        <f ca="1">IF(Table1[[#This Row],[area]]="eluru",Table1[[#This Row],[income]],0)</f>
        <v>786914</v>
      </c>
      <c r="BN414" s="2">
        <f ca="1">IF(Table1[[#This Row],[area]]="hanuman junction",Table1[[#This Row],[income]],0)</f>
        <v>0</v>
      </c>
      <c r="BO414" s="2">
        <f ca="1">IF(Table1[[#This Row],[area]]="hyderabad",Table1[[#This Row],[income]],0)</f>
        <v>0</v>
      </c>
      <c r="BP414" s="2">
        <f ca="1">IF(Table1[[#This Row],[area]]="japan",Table1[[#This Row],[income]],0)</f>
        <v>0</v>
      </c>
      <c r="BQ414" s="2">
        <f ca="1">IF(Table1[[#This Row],[area]]="srikakulam",Table1[[#This Row],[income]],0)</f>
        <v>0</v>
      </c>
      <c r="BR414" s="2">
        <f ca="1">IF(Table1[[#This Row],[area]]="tirupathi",Table1[[#This Row],[income]],0)</f>
        <v>0</v>
      </c>
      <c r="BS414" s="2">
        <f ca="1">IF(Table1[[#This Row],[area]]="vijayawada",Table1[[#This Row],[income]],0)</f>
        <v>0</v>
      </c>
      <c r="BT414" s="8">
        <f ca="1">IF(Table1[[#This Row],[area]]="vizag",Table1[[#This Row],[income]],0)</f>
        <v>0</v>
      </c>
      <c r="BU414" s="2"/>
      <c r="BV414" s="7">
        <f ca="1">IF(Table1[[#This Row],[felid of work]]="teaching",Table1[[#This Row],[income]],0)</f>
        <v>0</v>
      </c>
      <c r="BW414" s="2">
        <f ca="1">IF(Table1[[#This Row],[felid of work]]="construction",Table1[[#This Row],[income]],0)</f>
        <v>786914</v>
      </c>
      <c r="BX414" s="2">
        <f ca="1">IF(Table1[[#This Row],[felid of work]]="general work",Table1[[#This Row],[income]],0)</f>
        <v>0</v>
      </c>
      <c r="BY414" s="2">
        <f ca="1">IF(Table1[[#This Row],[felid of work]]="health",Table1[[#This Row],[income]],0)</f>
        <v>0</v>
      </c>
      <c r="BZ414" s="2">
        <f ca="1">IF(Table1[[#This Row],[felid of work]]="agriculture",Table1[[#This Row],[income]],0)</f>
        <v>0</v>
      </c>
      <c r="CA414" s="8">
        <f ca="1">IF(Table1[[#This Row],[felid of work]]="it",Table1[[#This Row],[income]],0)</f>
        <v>0</v>
      </c>
      <c r="CB414" s="2"/>
      <c r="CC414" s="7">
        <f t="shared" ca="1" si="167"/>
        <v>1</v>
      </c>
      <c r="CD414" s="8"/>
      <c r="CE414" s="2"/>
      <c r="CF414" s="2">
        <f ca="1">IF(Table1[[#This Row],[net worth]]&gt;CG413,Table1[[#This Row],[age]],0)</f>
        <v>28</v>
      </c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</row>
    <row r="415" spans="4:98">
      <c r="D415">
        <f t="shared" ca="1" si="151"/>
        <v>2</v>
      </c>
      <c r="E415" t="str">
        <f t="shared" ca="1" si="152"/>
        <v>women</v>
      </c>
      <c r="F415">
        <f t="shared" ca="1" si="153"/>
        <v>41</v>
      </c>
      <c r="G415">
        <f t="shared" ca="1" si="154"/>
        <v>2</v>
      </c>
      <c r="H415" t="str">
        <f t="shared" ca="1" si="155"/>
        <v>construction</v>
      </c>
      <c r="I415">
        <f t="shared" ca="1" si="156"/>
        <v>3</v>
      </c>
      <c r="J415" t="str">
        <f t="shared" ca="1" si="157"/>
        <v>university</v>
      </c>
      <c r="K415">
        <f t="shared" ca="1" si="158"/>
        <v>3</v>
      </c>
      <c r="L415">
        <f t="shared" ca="1" si="159"/>
        <v>1</v>
      </c>
      <c r="M415">
        <f t="shared" ca="1" si="160"/>
        <v>261753</v>
      </c>
      <c r="N415">
        <f t="shared" ca="1" si="161"/>
        <v>3</v>
      </c>
      <c r="O415" t="str">
        <f t="shared" ca="1" si="162"/>
        <v>hanuman junction</v>
      </c>
      <c r="P415">
        <f t="shared" ca="1" si="168"/>
        <v>1047012</v>
      </c>
      <c r="Q415">
        <f t="shared" ca="1" si="163"/>
        <v>444451.24539746711</v>
      </c>
      <c r="R415">
        <f t="shared" ca="1" si="169"/>
        <v>121459.00432189829</v>
      </c>
      <c r="S415">
        <f t="shared" ca="1" si="164"/>
        <v>120911</v>
      </c>
      <c r="T415">
        <f t="shared" ca="1" si="170"/>
        <v>98688.293240808081</v>
      </c>
      <c r="U415">
        <f t="shared" ca="1" si="171"/>
        <v>71100.260523417295</v>
      </c>
      <c r="V415">
        <f t="shared" ca="1" si="172"/>
        <v>1239571.2648453156</v>
      </c>
      <c r="W415">
        <f t="shared" ca="1" si="173"/>
        <v>686821.24971936538</v>
      </c>
      <c r="X415">
        <f t="shared" ca="1" si="174"/>
        <v>552750.01512595022</v>
      </c>
      <c r="Y415" s="2"/>
      <c r="Z415" s="7">
        <f ca="1">IF(Table1[[#This Row],[gender]]="men",1,0)</f>
        <v>0</v>
      </c>
      <c r="AA415" s="2">
        <f ca="1">IF(Table1[[#This Row],[gender]]="women",1,0)</f>
        <v>1</v>
      </c>
      <c r="AB415" s="2"/>
      <c r="AC415" s="2"/>
      <c r="AD415" s="8"/>
      <c r="AF415" s="7">
        <f ca="1">IF(Table1[[#This Row],[felid of work]]= "teaching",1,0)</f>
        <v>0</v>
      </c>
      <c r="AG415" s="2">
        <f ca="1">IF(Table1[[#This Row],[felid of work]]="agriculture",1,0)</f>
        <v>0</v>
      </c>
      <c r="AH415" s="12">
        <f ca="1">IF(Table1[[#This Row],[felid of work]]="general work",1,0)</f>
        <v>0</v>
      </c>
      <c r="AI415" s="12">
        <f ca="1">IF(Table1[[#This Row],[felid of work]]="construction",1,0)</f>
        <v>1</v>
      </c>
      <c r="AJ415" s="2">
        <f ca="1">IF(Table1[[#This Row],[felid of work]]="health",1,0)</f>
        <v>0</v>
      </c>
      <c r="AK415" s="2"/>
      <c r="AL415" s="2"/>
      <c r="AM415" s="2"/>
      <c r="AN415" s="2"/>
      <c r="AO415" s="2">
        <f ca="1">IF(Table1[[#This Row],[felid of work]]="it",1,0)</f>
        <v>0</v>
      </c>
      <c r="AP415" s="2"/>
      <c r="AQ415" s="2"/>
      <c r="AR415" s="2"/>
      <c r="AS415" s="2"/>
      <c r="AT415" s="2"/>
      <c r="AU415" s="2"/>
      <c r="AV415" s="8"/>
      <c r="AW415" s="2"/>
      <c r="AX415" s="21">
        <f t="shared" ca="1" si="165"/>
        <v>121459.00432189829</v>
      </c>
      <c r="AY415" s="2"/>
      <c r="AZ415" s="7">
        <f ca="1">IF(Table1[[#This Row],[value of the debts]]&gt;$BA$6,1,0)</f>
        <v>1</v>
      </c>
      <c r="BA415" s="2"/>
      <c r="BB415" s="2"/>
      <c r="BC415" s="8"/>
      <c r="BD415" s="24">
        <f ca="1">Table1[[#This Row],[mortage left]]/Table1[[#This Row],[value of house]]</f>
        <v>0.42449489155565279</v>
      </c>
      <c r="BE415" s="2">
        <f t="shared" ca="1" si="166"/>
        <v>0</v>
      </c>
      <c r="BF415" s="2"/>
      <c r="BG415" s="2"/>
      <c r="BH415" s="7">
        <f ca="1">IF(Table1[[#This Row],[area]]="america",Table1[[#This Row],[income]],0)</f>
        <v>0</v>
      </c>
      <c r="BI415" s="2">
        <f ca="1">IF(Table1[[#This Row],[area]]="anathapur",Table1[[#This Row],[income]],0)</f>
        <v>0</v>
      </c>
      <c r="BJ415" s="2">
        <f ca="1">IF(Table1[[#This Row],[area]]="banglore",Table1[[#This Row],[income]],0)</f>
        <v>0</v>
      </c>
      <c r="BK415" s="2">
        <f ca="1">IF(Table1[[#This Row],[area]]="chennai",Table1[[#This Row],[income]],0)</f>
        <v>0</v>
      </c>
      <c r="BL415" s="2">
        <f ca="1">IF(Table1[[#This Row],[area]]="china",Table1[[#This Row],[income]],0)</f>
        <v>0</v>
      </c>
      <c r="BM415" s="2">
        <f ca="1">IF(Table1[[#This Row],[area]]="eluru",Table1[[#This Row],[income]],0)</f>
        <v>0</v>
      </c>
      <c r="BN415" s="2">
        <f ca="1">IF(Table1[[#This Row],[area]]="hanuman junction",Table1[[#This Row],[income]],0)</f>
        <v>261753</v>
      </c>
      <c r="BO415" s="2">
        <f ca="1">IF(Table1[[#This Row],[area]]="hyderabad",Table1[[#This Row],[income]],0)</f>
        <v>0</v>
      </c>
      <c r="BP415" s="2">
        <f ca="1">IF(Table1[[#This Row],[area]]="japan",Table1[[#This Row],[income]],0)</f>
        <v>0</v>
      </c>
      <c r="BQ415" s="2">
        <f ca="1">IF(Table1[[#This Row],[area]]="srikakulam",Table1[[#This Row],[income]],0)</f>
        <v>0</v>
      </c>
      <c r="BR415" s="2">
        <f ca="1">IF(Table1[[#This Row],[area]]="tirupathi",Table1[[#This Row],[income]],0)</f>
        <v>0</v>
      </c>
      <c r="BS415" s="2">
        <f ca="1">IF(Table1[[#This Row],[area]]="vijayawada",Table1[[#This Row],[income]],0)</f>
        <v>0</v>
      </c>
      <c r="BT415" s="8">
        <f ca="1">IF(Table1[[#This Row],[area]]="vizag",Table1[[#This Row],[income]],0)</f>
        <v>0</v>
      </c>
      <c r="BU415" s="2"/>
      <c r="BV415" s="7">
        <f ca="1">IF(Table1[[#This Row],[felid of work]]="teaching",Table1[[#This Row],[income]],0)</f>
        <v>0</v>
      </c>
      <c r="BW415" s="2">
        <f ca="1">IF(Table1[[#This Row],[felid of work]]="construction",Table1[[#This Row],[income]],0)</f>
        <v>261753</v>
      </c>
      <c r="BX415" s="2">
        <f ca="1">IF(Table1[[#This Row],[felid of work]]="general work",Table1[[#This Row],[income]],0)</f>
        <v>0</v>
      </c>
      <c r="BY415" s="2">
        <f ca="1">IF(Table1[[#This Row],[felid of work]]="health",Table1[[#This Row],[income]],0)</f>
        <v>0</v>
      </c>
      <c r="BZ415" s="2">
        <f ca="1">IF(Table1[[#This Row],[felid of work]]="agriculture",Table1[[#This Row],[income]],0)</f>
        <v>0</v>
      </c>
      <c r="CA415" s="8">
        <f ca="1">IF(Table1[[#This Row],[felid of work]]="it",Table1[[#This Row],[income]],0)</f>
        <v>0</v>
      </c>
      <c r="CB415" s="2"/>
      <c r="CC415" s="7">
        <f t="shared" ca="1" si="167"/>
        <v>1</v>
      </c>
      <c r="CD415" s="8"/>
      <c r="CE415" s="2"/>
      <c r="CF415" s="2">
        <f ca="1">IF(Table1[[#This Row],[net worth]]&gt;CG414,Table1[[#This Row],[age]],0)</f>
        <v>41</v>
      </c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</row>
    <row r="416" spans="4:98">
      <c r="D416">
        <f t="shared" ca="1" si="151"/>
        <v>2</v>
      </c>
      <c r="E416" t="str">
        <f t="shared" ca="1" si="152"/>
        <v>women</v>
      </c>
      <c r="F416">
        <f t="shared" ca="1" si="153"/>
        <v>44</v>
      </c>
      <c r="G416">
        <f t="shared" ca="1" si="154"/>
        <v>4</v>
      </c>
      <c r="H416" t="str">
        <f t="shared" ca="1" si="155"/>
        <v>it</v>
      </c>
      <c r="I416">
        <f t="shared" ca="1" si="156"/>
        <v>1</v>
      </c>
      <c r="J416" t="str">
        <f t="shared" ca="1" si="157"/>
        <v>highschool</v>
      </c>
      <c r="K416">
        <f t="shared" ca="1" si="158"/>
        <v>4</v>
      </c>
      <c r="L416">
        <f t="shared" ca="1" si="159"/>
        <v>1</v>
      </c>
      <c r="M416">
        <f t="shared" ca="1" si="160"/>
        <v>367094</v>
      </c>
      <c r="N416">
        <f t="shared" ca="1" si="161"/>
        <v>6</v>
      </c>
      <c r="O416" t="str">
        <f t="shared" ca="1" si="162"/>
        <v>tirupathi</v>
      </c>
      <c r="P416">
        <f t="shared" ca="1" si="168"/>
        <v>1101282</v>
      </c>
      <c r="Q416">
        <f t="shared" ca="1" si="163"/>
        <v>153495.64394067999</v>
      </c>
      <c r="R416">
        <f t="shared" ca="1" si="169"/>
        <v>16893.98200385875</v>
      </c>
      <c r="S416">
        <f t="shared" ca="1" si="164"/>
        <v>9265</v>
      </c>
      <c r="T416">
        <f t="shared" ca="1" si="170"/>
        <v>77695.26861397519</v>
      </c>
      <c r="U416">
        <f t="shared" ca="1" si="171"/>
        <v>392062.60827928327</v>
      </c>
      <c r="V416">
        <f t="shared" ca="1" si="172"/>
        <v>1510238.5902831419</v>
      </c>
      <c r="W416">
        <f t="shared" ca="1" si="173"/>
        <v>179654.62594453874</v>
      </c>
      <c r="X416">
        <f t="shared" ca="1" si="174"/>
        <v>1330583.9643386032</v>
      </c>
      <c r="Y416" s="2"/>
      <c r="Z416" s="7">
        <f ca="1">IF(Table1[[#This Row],[gender]]="men",1,0)</f>
        <v>0</v>
      </c>
      <c r="AA416" s="2">
        <f ca="1">IF(Table1[[#This Row],[gender]]="women",1,0)</f>
        <v>1</v>
      </c>
      <c r="AB416" s="2"/>
      <c r="AC416" s="2"/>
      <c r="AD416" s="8"/>
      <c r="AF416" s="7">
        <f ca="1">IF(Table1[[#This Row],[felid of work]]= "teaching",1,0)</f>
        <v>0</v>
      </c>
      <c r="AG416" s="2">
        <f ca="1">IF(Table1[[#This Row],[felid of work]]="agriculture",1,0)</f>
        <v>0</v>
      </c>
      <c r="AH416" s="12">
        <f ca="1">IF(Table1[[#This Row],[felid of work]]="general work",1,0)</f>
        <v>0</v>
      </c>
      <c r="AI416" s="12">
        <f ca="1">IF(Table1[[#This Row],[felid of work]]="construction",1,0)</f>
        <v>0</v>
      </c>
      <c r="AJ416" s="2">
        <f ca="1">IF(Table1[[#This Row],[felid of work]]="health",1,0)</f>
        <v>0</v>
      </c>
      <c r="AK416" s="2"/>
      <c r="AL416" s="2"/>
      <c r="AM416" s="2"/>
      <c r="AN416" s="2"/>
      <c r="AO416" s="2">
        <f ca="1">IF(Table1[[#This Row],[felid of work]]="it",1,0)</f>
        <v>1</v>
      </c>
      <c r="AP416" s="2"/>
      <c r="AQ416" s="2"/>
      <c r="AR416" s="2"/>
      <c r="AS416" s="2"/>
      <c r="AT416" s="2"/>
      <c r="AU416" s="2"/>
      <c r="AV416" s="8"/>
      <c r="AW416" s="2"/>
      <c r="AX416" s="21">
        <f t="shared" ca="1" si="165"/>
        <v>16893.98200385875</v>
      </c>
      <c r="AY416" s="2"/>
      <c r="AZ416" s="7">
        <f ca="1">IF(Table1[[#This Row],[value of the debts]]&gt;$BA$6,1,0)</f>
        <v>1</v>
      </c>
      <c r="BA416" s="2"/>
      <c r="BB416" s="2"/>
      <c r="BC416" s="8"/>
      <c r="BD416" s="24">
        <f ca="1">Table1[[#This Row],[mortage left]]/Table1[[#This Row],[value of house]]</f>
        <v>0.13937905453887378</v>
      </c>
      <c r="BE416" s="2">
        <f t="shared" ca="1" si="166"/>
        <v>1</v>
      </c>
      <c r="BF416" s="2"/>
      <c r="BG416" s="2"/>
      <c r="BH416" s="7">
        <f ca="1">IF(Table1[[#This Row],[area]]="america",Table1[[#This Row],[income]],0)</f>
        <v>0</v>
      </c>
      <c r="BI416" s="2">
        <f ca="1">IF(Table1[[#This Row],[area]]="anathapur",Table1[[#This Row],[income]],0)</f>
        <v>0</v>
      </c>
      <c r="BJ416" s="2">
        <f ca="1">IF(Table1[[#This Row],[area]]="banglore",Table1[[#This Row],[income]],0)</f>
        <v>0</v>
      </c>
      <c r="BK416" s="2">
        <f ca="1">IF(Table1[[#This Row],[area]]="chennai",Table1[[#This Row],[income]],0)</f>
        <v>0</v>
      </c>
      <c r="BL416" s="2">
        <f ca="1">IF(Table1[[#This Row],[area]]="china",Table1[[#This Row],[income]],0)</f>
        <v>0</v>
      </c>
      <c r="BM416" s="2">
        <f ca="1">IF(Table1[[#This Row],[area]]="eluru",Table1[[#This Row],[income]],0)</f>
        <v>0</v>
      </c>
      <c r="BN416" s="2">
        <f ca="1">IF(Table1[[#This Row],[area]]="hanuman junction",Table1[[#This Row],[income]],0)</f>
        <v>0</v>
      </c>
      <c r="BO416" s="2">
        <f ca="1">IF(Table1[[#This Row],[area]]="hyderabad",Table1[[#This Row],[income]],0)</f>
        <v>0</v>
      </c>
      <c r="BP416" s="2">
        <f ca="1">IF(Table1[[#This Row],[area]]="japan",Table1[[#This Row],[income]],0)</f>
        <v>0</v>
      </c>
      <c r="BQ416" s="2">
        <f ca="1">IF(Table1[[#This Row],[area]]="srikakulam",Table1[[#This Row],[income]],0)</f>
        <v>0</v>
      </c>
      <c r="BR416" s="2">
        <f ca="1">IF(Table1[[#This Row],[area]]="tirupathi",Table1[[#This Row],[income]],0)</f>
        <v>367094</v>
      </c>
      <c r="BS416" s="2">
        <f ca="1">IF(Table1[[#This Row],[area]]="vijayawada",Table1[[#This Row],[income]],0)</f>
        <v>0</v>
      </c>
      <c r="BT416" s="8">
        <f ca="1">IF(Table1[[#This Row],[area]]="vizag",Table1[[#This Row],[income]],0)</f>
        <v>0</v>
      </c>
      <c r="BU416" s="2"/>
      <c r="BV416" s="7">
        <f ca="1">IF(Table1[[#This Row],[felid of work]]="teaching",Table1[[#This Row],[income]],0)</f>
        <v>0</v>
      </c>
      <c r="BW416" s="2">
        <f ca="1">IF(Table1[[#This Row],[felid of work]]="construction",Table1[[#This Row],[income]],0)</f>
        <v>0</v>
      </c>
      <c r="BX416" s="2">
        <f ca="1">IF(Table1[[#This Row],[felid of work]]="general work",Table1[[#This Row],[income]],0)</f>
        <v>0</v>
      </c>
      <c r="BY416" s="2">
        <f ca="1">IF(Table1[[#This Row],[felid of work]]="health",Table1[[#This Row],[income]],0)</f>
        <v>0</v>
      </c>
      <c r="BZ416" s="2">
        <f ca="1">IF(Table1[[#This Row],[felid of work]]="agriculture",Table1[[#This Row],[income]],0)</f>
        <v>0</v>
      </c>
      <c r="CA416" s="8">
        <f ca="1">IF(Table1[[#This Row],[felid of work]]="it",Table1[[#This Row],[income]],0)</f>
        <v>367094</v>
      </c>
      <c r="CB416" s="2"/>
      <c r="CC416" s="7">
        <f t="shared" ca="1" si="167"/>
        <v>0</v>
      </c>
      <c r="CD416" s="8"/>
      <c r="CE416" s="2"/>
      <c r="CF416" s="2">
        <f ca="1">IF(Table1[[#This Row],[net worth]]&gt;CG415,Table1[[#This Row],[age]],0)</f>
        <v>44</v>
      </c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</row>
    <row r="417" spans="4:98">
      <c r="D417">
        <f t="shared" ca="1" si="151"/>
        <v>1</v>
      </c>
      <c r="E417" t="str">
        <f t="shared" ca="1" si="152"/>
        <v>men</v>
      </c>
      <c r="F417">
        <f t="shared" ca="1" si="153"/>
        <v>30</v>
      </c>
      <c r="G417">
        <f t="shared" ca="1" si="154"/>
        <v>3</v>
      </c>
      <c r="H417" t="str">
        <f t="shared" ca="1" si="155"/>
        <v>teaching</v>
      </c>
      <c r="I417">
        <f t="shared" ca="1" si="156"/>
        <v>6</v>
      </c>
      <c r="J417" t="str">
        <f t="shared" ca="1" si="157"/>
        <v>other</v>
      </c>
      <c r="K417">
        <f t="shared" ca="1" si="158"/>
        <v>1</v>
      </c>
      <c r="L417">
        <f t="shared" ca="1" si="159"/>
        <v>1</v>
      </c>
      <c r="M417">
        <f t="shared" ca="1" si="160"/>
        <v>944779</v>
      </c>
      <c r="N417">
        <f t="shared" ca="1" si="161"/>
        <v>4</v>
      </c>
      <c r="O417" t="str">
        <f t="shared" ca="1" si="162"/>
        <v>vizag</v>
      </c>
      <c r="P417">
        <f t="shared" ca="1" si="168"/>
        <v>2834337</v>
      </c>
      <c r="Q417">
        <f t="shared" ca="1" si="163"/>
        <v>2531253.5875251885</v>
      </c>
      <c r="R417">
        <f t="shared" ca="1" si="169"/>
        <v>185393.74395425405</v>
      </c>
      <c r="S417">
        <f t="shared" ca="1" si="164"/>
        <v>45362</v>
      </c>
      <c r="T417">
        <f t="shared" ca="1" si="170"/>
        <v>79743.491718338832</v>
      </c>
      <c r="U417">
        <f t="shared" ca="1" si="171"/>
        <v>398828.61076476972</v>
      </c>
      <c r="V417">
        <f t="shared" ca="1" si="172"/>
        <v>3418559.3547190237</v>
      </c>
      <c r="W417">
        <f t="shared" ca="1" si="173"/>
        <v>2762009.3314794423</v>
      </c>
      <c r="X417">
        <f t="shared" ca="1" si="174"/>
        <v>656550.02323958138</v>
      </c>
      <c r="Y417" s="2"/>
      <c r="Z417" s="7">
        <f ca="1">IF(Table1[[#This Row],[gender]]="men",1,0)</f>
        <v>1</v>
      </c>
      <c r="AA417" s="2">
        <f ca="1">IF(Table1[[#This Row],[gender]]="women",1,0)</f>
        <v>0</v>
      </c>
      <c r="AB417" s="2"/>
      <c r="AC417" s="2"/>
      <c r="AD417" s="8"/>
      <c r="AF417" s="7">
        <f ca="1">IF(Table1[[#This Row],[felid of work]]= "teaching",1,0)</f>
        <v>1</v>
      </c>
      <c r="AG417" s="2">
        <f ca="1">IF(Table1[[#This Row],[felid of work]]="agriculture",1,0)</f>
        <v>0</v>
      </c>
      <c r="AH417" s="12">
        <f ca="1">IF(Table1[[#This Row],[felid of work]]="general work",1,0)</f>
        <v>0</v>
      </c>
      <c r="AI417" s="12">
        <f ca="1">IF(Table1[[#This Row],[felid of work]]="construction",1,0)</f>
        <v>0</v>
      </c>
      <c r="AJ417" s="2">
        <f ca="1">IF(Table1[[#This Row],[felid of work]]="health",1,0)</f>
        <v>0</v>
      </c>
      <c r="AK417" s="2"/>
      <c r="AL417" s="2"/>
      <c r="AM417" s="2"/>
      <c r="AN417" s="2"/>
      <c r="AO417" s="2">
        <f ca="1">IF(Table1[[#This Row],[felid of work]]="it",1,0)</f>
        <v>0</v>
      </c>
      <c r="AP417" s="2"/>
      <c r="AQ417" s="2"/>
      <c r="AR417" s="2"/>
      <c r="AS417" s="2"/>
      <c r="AT417" s="2"/>
      <c r="AU417" s="2"/>
      <c r="AV417" s="8"/>
      <c r="AW417" s="2"/>
      <c r="AX417" s="21">
        <f t="shared" ca="1" si="165"/>
        <v>185393.74395425405</v>
      </c>
      <c r="AY417" s="2"/>
      <c r="AZ417" s="7">
        <f ca="1">IF(Table1[[#This Row],[value of the debts]]&gt;$BA$6,1,0)</f>
        <v>1</v>
      </c>
      <c r="BA417" s="2"/>
      <c r="BB417" s="2"/>
      <c r="BC417" s="8"/>
      <c r="BD417" s="24">
        <f ca="1">Table1[[#This Row],[mortage left]]/Table1[[#This Row],[value of house]]</f>
        <v>0.893067263181897</v>
      </c>
      <c r="BE417" s="2">
        <f t="shared" ca="1" si="166"/>
        <v>0</v>
      </c>
      <c r="BF417" s="2"/>
      <c r="BG417" s="2"/>
      <c r="BH417" s="7">
        <f ca="1">IF(Table1[[#This Row],[area]]="america",Table1[[#This Row],[income]],0)</f>
        <v>0</v>
      </c>
      <c r="BI417" s="2">
        <f ca="1">IF(Table1[[#This Row],[area]]="anathapur",Table1[[#This Row],[income]],0)</f>
        <v>0</v>
      </c>
      <c r="BJ417" s="2">
        <f ca="1">IF(Table1[[#This Row],[area]]="banglore",Table1[[#This Row],[income]],0)</f>
        <v>0</v>
      </c>
      <c r="BK417" s="2">
        <f ca="1">IF(Table1[[#This Row],[area]]="chennai",Table1[[#This Row],[income]],0)</f>
        <v>0</v>
      </c>
      <c r="BL417" s="2">
        <f ca="1">IF(Table1[[#This Row],[area]]="china",Table1[[#This Row],[income]],0)</f>
        <v>0</v>
      </c>
      <c r="BM417" s="2">
        <f ca="1">IF(Table1[[#This Row],[area]]="eluru",Table1[[#This Row],[income]],0)</f>
        <v>0</v>
      </c>
      <c r="BN417" s="2">
        <f ca="1">IF(Table1[[#This Row],[area]]="hanuman junction",Table1[[#This Row],[income]],0)</f>
        <v>0</v>
      </c>
      <c r="BO417" s="2">
        <f ca="1">IF(Table1[[#This Row],[area]]="hyderabad",Table1[[#This Row],[income]],0)</f>
        <v>0</v>
      </c>
      <c r="BP417" s="2">
        <f ca="1">IF(Table1[[#This Row],[area]]="japan",Table1[[#This Row],[income]],0)</f>
        <v>0</v>
      </c>
      <c r="BQ417" s="2">
        <f ca="1">IF(Table1[[#This Row],[area]]="srikakulam",Table1[[#This Row],[income]],0)</f>
        <v>0</v>
      </c>
      <c r="BR417" s="2">
        <f ca="1">IF(Table1[[#This Row],[area]]="tirupathi",Table1[[#This Row],[income]],0)</f>
        <v>0</v>
      </c>
      <c r="BS417" s="2">
        <f ca="1">IF(Table1[[#This Row],[area]]="vijayawada",Table1[[#This Row],[income]],0)</f>
        <v>0</v>
      </c>
      <c r="BT417" s="8">
        <f ca="1">IF(Table1[[#This Row],[area]]="vizag",Table1[[#This Row],[income]],0)</f>
        <v>944779</v>
      </c>
      <c r="BU417" s="2"/>
      <c r="BV417" s="7">
        <f ca="1">IF(Table1[[#This Row],[felid of work]]="teaching",Table1[[#This Row],[income]],0)</f>
        <v>944779</v>
      </c>
      <c r="BW417" s="2">
        <f ca="1">IF(Table1[[#This Row],[felid of work]]="construction",Table1[[#This Row],[income]],0)</f>
        <v>0</v>
      </c>
      <c r="BX417" s="2">
        <f ca="1">IF(Table1[[#This Row],[felid of work]]="general work",Table1[[#This Row],[income]],0)</f>
        <v>0</v>
      </c>
      <c r="BY417" s="2">
        <f ca="1">IF(Table1[[#This Row],[felid of work]]="health",Table1[[#This Row],[income]],0)</f>
        <v>0</v>
      </c>
      <c r="BZ417" s="2">
        <f ca="1">IF(Table1[[#This Row],[felid of work]]="agriculture",Table1[[#This Row],[income]],0)</f>
        <v>0</v>
      </c>
      <c r="CA417" s="8">
        <f ca="1">IF(Table1[[#This Row],[felid of work]]="it",Table1[[#This Row],[income]],0)</f>
        <v>0</v>
      </c>
      <c r="CB417" s="2"/>
      <c r="CC417" s="7">
        <f t="shared" ca="1" si="167"/>
        <v>1</v>
      </c>
      <c r="CD417" s="8"/>
      <c r="CE417" s="2"/>
      <c r="CF417" s="2">
        <f ca="1">IF(Table1[[#This Row],[net worth]]&gt;CG416,Table1[[#This Row],[age]],0)</f>
        <v>30</v>
      </c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</row>
    <row r="418" spans="4:98">
      <c r="D418">
        <f t="shared" ca="1" si="151"/>
        <v>1</v>
      </c>
      <c r="E418" t="str">
        <f t="shared" ca="1" si="152"/>
        <v>men</v>
      </c>
      <c r="F418">
        <f t="shared" ca="1" si="153"/>
        <v>27</v>
      </c>
      <c r="G418">
        <f t="shared" ca="1" si="154"/>
        <v>4</v>
      </c>
      <c r="H418" t="str">
        <f t="shared" ca="1" si="155"/>
        <v>it</v>
      </c>
      <c r="I418">
        <f t="shared" ca="1" si="156"/>
        <v>6</v>
      </c>
      <c r="J418" t="str">
        <f t="shared" ca="1" si="157"/>
        <v>other</v>
      </c>
      <c r="K418">
        <f t="shared" ca="1" si="158"/>
        <v>3</v>
      </c>
      <c r="L418">
        <f t="shared" ca="1" si="159"/>
        <v>1</v>
      </c>
      <c r="M418">
        <f t="shared" ca="1" si="160"/>
        <v>714618</v>
      </c>
      <c r="N418">
        <f t="shared" ca="1" si="161"/>
        <v>10</v>
      </c>
      <c r="O418" t="str">
        <f t="shared" ca="1" si="162"/>
        <v>hyderabad</v>
      </c>
      <c r="P418">
        <f t="shared" ca="1" si="168"/>
        <v>2143854</v>
      </c>
      <c r="Q418">
        <f t="shared" ca="1" si="163"/>
        <v>2043688.2048113993</v>
      </c>
      <c r="R418">
        <f t="shared" ca="1" si="169"/>
        <v>45005.309248108955</v>
      </c>
      <c r="S418">
        <f t="shared" ca="1" si="164"/>
        <v>28267</v>
      </c>
      <c r="T418">
        <f t="shared" ca="1" si="170"/>
        <v>1033703.6845445159</v>
      </c>
      <c r="U418">
        <f t="shared" ca="1" si="171"/>
        <v>326127.04302270198</v>
      </c>
      <c r="V418">
        <f t="shared" ca="1" si="172"/>
        <v>2514986.3522708109</v>
      </c>
      <c r="W418">
        <f t="shared" ca="1" si="173"/>
        <v>2116960.5140595082</v>
      </c>
      <c r="X418">
        <f t="shared" ca="1" si="174"/>
        <v>398025.83821130265</v>
      </c>
      <c r="Y418" s="2"/>
      <c r="Z418" s="7">
        <f ca="1">IF(Table1[[#This Row],[gender]]="men",1,0)</f>
        <v>1</v>
      </c>
      <c r="AA418" s="2">
        <f ca="1">IF(Table1[[#This Row],[gender]]="women",1,0)</f>
        <v>0</v>
      </c>
      <c r="AB418" s="2"/>
      <c r="AC418" s="2"/>
      <c r="AD418" s="8"/>
      <c r="AF418" s="7">
        <f ca="1">IF(Table1[[#This Row],[felid of work]]= "teaching",1,0)</f>
        <v>0</v>
      </c>
      <c r="AG418" s="2">
        <f ca="1">IF(Table1[[#This Row],[felid of work]]="agriculture",1,0)</f>
        <v>0</v>
      </c>
      <c r="AH418" s="12">
        <f ca="1">IF(Table1[[#This Row],[felid of work]]="general work",1,0)</f>
        <v>0</v>
      </c>
      <c r="AI418" s="12">
        <f ca="1">IF(Table1[[#This Row],[felid of work]]="construction",1,0)</f>
        <v>0</v>
      </c>
      <c r="AJ418" s="2">
        <f ca="1">IF(Table1[[#This Row],[felid of work]]="health",1,0)</f>
        <v>0</v>
      </c>
      <c r="AK418" s="2"/>
      <c r="AL418" s="2"/>
      <c r="AM418" s="2"/>
      <c r="AN418" s="2"/>
      <c r="AO418" s="2">
        <f ca="1">IF(Table1[[#This Row],[felid of work]]="it",1,0)</f>
        <v>1</v>
      </c>
      <c r="AP418" s="2"/>
      <c r="AQ418" s="2"/>
      <c r="AR418" s="2"/>
      <c r="AS418" s="2"/>
      <c r="AT418" s="2"/>
      <c r="AU418" s="2"/>
      <c r="AV418" s="8"/>
      <c r="AW418" s="2"/>
      <c r="AX418" s="21">
        <f t="shared" ca="1" si="165"/>
        <v>45005.309248108955</v>
      </c>
      <c r="AY418" s="2"/>
      <c r="AZ418" s="7">
        <f ca="1">IF(Table1[[#This Row],[value of the debts]]&gt;$BA$6,1,0)</f>
        <v>1</v>
      </c>
      <c r="BA418" s="2"/>
      <c r="BB418" s="2"/>
      <c r="BC418" s="8"/>
      <c r="BD418" s="24">
        <f ca="1">Table1[[#This Row],[mortage left]]/Table1[[#This Row],[value of house]]</f>
        <v>0.95327769746046109</v>
      </c>
      <c r="BE418" s="2">
        <f t="shared" ca="1" si="166"/>
        <v>0</v>
      </c>
      <c r="BF418" s="2"/>
      <c r="BG418" s="2"/>
      <c r="BH418" s="7">
        <f ca="1">IF(Table1[[#This Row],[area]]="america",Table1[[#This Row],[income]],0)</f>
        <v>0</v>
      </c>
      <c r="BI418" s="2">
        <f ca="1">IF(Table1[[#This Row],[area]]="anathapur",Table1[[#This Row],[income]],0)</f>
        <v>0</v>
      </c>
      <c r="BJ418" s="2">
        <f ca="1">IF(Table1[[#This Row],[area]]="banglore",Table1[[#This Row],[income]],0)</f>
        <v>0</v>
      </c>
      <c r="BK418" s="2">
        <f ca="1">IF(Table1[[#This Row],[area]]="chennai",Table1[[#This Row],[income]],0)</f>
        <v>0</v>
      </c>
      <c r="BL418" s="2">
        <f ca="1">IF(Table1[[#This Row],[area]]="china",Table1[[#This Row],[income]],0)</f>
        <v>0</v>
      </c>
      <c r="BM418" s="2">
        <f ca="1">IF(Table1[[#This Row],[area]]="eluru",Table1[[#This Row],[income]],0)</f>
        <v>0</v>
      </c>
      <c r="BN418" s="2">
        <f ca="1">IF(Table1[[#This Row],[area]]="hanuman junction",Table1[[#This Row],[income]],0)</f>
        <v>0</v>
      </c>
      <c r="BO418" s="2">
        <f ca="1">IF(Table1[[#This Row],[area]]="hyderabad",Table1[[#This Row],[income]],0)</f>
        <v>714618</v>
      </c>
      <c r="BP418" s="2">
        <f ca="1">IF(Table1[[#This Row],[area]]="japan",Table1[[#This Row],[income]],0)</f>
        <v>0</v>
      </c>
      <c r="BQ418" s="2">
        <f ca="1">IF(Table1[[#This Row],[area]]="srikakulam",Table1[[#This Row],[income]],0)</f>
        <v>0</v>
      </c>
      <c r="BR418" s="2">
        <f ca="1">IF(Table1[[#This Row],[area]]="tirupathi",Table1[[#This Row],[income]],0)</f>
        <v>0</v>
      </c>
      <c r="BS418" s="2">
        <f ca="1">IF(Table1[[#This Row],[area]]="vijayawada",Table1[[#This Row],[income]],0)</f>
        <v>0</v>
      </c>
      <c r="BT418" s="8">
        <f ca="1">IF(Table1[[#This Row],[area]]="vizag",Table1[[#This Row],[income]],0)</f>
        <v>0</v>
      </c>
      <c r="BU418" s="2"/>
      <c r="BV418" s="7">
        <f ca="1">IF(Table1[[#This Row],[felid of work]]="teaching",Table1[[#This Row],[income]],0)</f>
        <v>0</v>
      </c>
      <c r="BW418" s="2">
        <f ca="1">IF(Table1[[#This Row],[felid of work]]="construction",Table1[[#This Row],[income]],0)</f>
        <v>0</v>
      </c>
      <c r="BX418" s="2">
        <f ca="1">IF(Table1[[#This Row],[felid of work]]="general work",Table1[[#This Row],[income]],0)</f>
        <v>0</v>
      </c>
      <c r="BY418" s="2">
        <f ca="1">IF(Table1[[#This Row],[felid of work]]="health",Table1[[#This Row],[income]],0)</f>
        <v>0</v>
      </c>
      <c r="BZ418" s="2">
        <f ca="1">IF(Table1[[#This Row],[felid of work]]="agriculture",Table1[[#This Row],[income]],0)</f>
        <v>0</v>
      </c>
      <c r="CA418" s="8">
        <f ca="1">IF(Table1[[#This Row],[felid of work]]="it",Table1[[#This Row],[income]],0)</f>
        <v>714618</v>
      </c>
      <c r="CB418" s="2"/>
      <c r="CC418" s="7">
        <f t="shared" ca="1" si="167"/>
        <v>1</v>
      </c>
      <c r="CD418" s="8"/>
      <c r="CE418" s="2"/>
      <c r="CF418" s="2">
        <f ca="1">IF(Table1[[#This Row],[net worth]]&gt;CG417,Table1[[#This Row],[age]],0)</f>
        <v>27</v>
      </c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</row>
    <row r="419" spans="4:98">
      <c r="D419">
        <f t="shared" ca="1" si="151"/>
        <v>2</v>
      </c>
      <c r="E419" t="str">
        <f t="shared" ca="1" si="152"/>
        <v>women</v>
      </c>
      <c r="F419">
        <f t="shared" ca="1" si="153"/>
        <v>38</v>
      </c>
      <c r="G419">
        <f t="shared" ca="1" si="154"/>
        <v>3</v>
      </c>
      <c r="H419" t="str">
        <f t="shared" ca="1" si="155"/>
        <v>teaching</v>
      </c>
      <c r="I419">
        <f t="shared" ca="1" si="156"/>
        <v>3</v>
      </c>
      <c r="J419" t="str">
        <f t="shared" ca="1" si="157"/>
        <v>university</v>
      </c>
      <c r="K419">
        <f t="shared" ca="1" si="158"/>
        <v>1</v>
      </c>
      <c r="L419">
        <f t="shared" ca="1" si="159"/>
        <v>2</v>
      </c>
      <c r="M419">
        <f t="shared" ca="1" si="160"/>
        <v>656655</v>
      </c>
      <c r="N419">
        <f t="shared" ca="1" si="161"/>
        <v>12</v>
      </c>
      <c r="O419" t="str">
        <f t="shared" ca="1" si="162"/>
        <v>japan</v>
      </c>
      <c r="P419">
        <f t="shared" ca="1" si="168"/>
        <v>3939930</v>
      </c>
      <c r="Q419">
        <f t="shared" ca="1" si="163"/>
        <v>1404723.698880635</v>
      </c>
      <c r="R419">
        <f t="shared" ca="1" si="169"/>
        <v>31369.544857055535</v>
      </c>
      <c r="S419">
        <f t="shared" ca="1" si="164"/>
        <v>24248</v>
      </c>
      <c r="T419">
        <f t="shared" ca="1" si="170"/>
        <v>81774.151669187195</v>
      </c>
      <c r="U419">
        <f t="shared" ca="1" si="171"/>
        <v>263150.73010718566</v>
      </c>
      <c r="V419">
        <f t="shared" ca="1" si="172"/>
        <v>4234450.2749642413</v>
      </c>
      <c r="W419">
        <f t="shared" ca="1" si="173"/>
        <v>1460341.2437376906</v>
      </c>
      <c r="X419">
        <f t="shared" ca="1" si="174"/>
        <v>2774109.0312265507</v>
      </c>
      <c r="Y419" s="2"/>
      <c r="Z419" s="7">
        <f ca="1">IF(Table1[[#This Row],[gender]]="men",1,0)</f>
        <v>0</v>
      </c>
      <c r="AA419" s="2">
        <f ca="1">IF(Table1[[#This Row],[gender]]="women",1,0)</f>
        <v>1</v>
      </c>
      <c r="AB419" s="2"/>
      <c r="AC419" s="2"/>
      <c r="AD419" s="8"/>
      <c r="AF419" s="7">
        <f ca="1">IF(Table1[[#This Row],[felid of work]]= "teaching",1,0)</f>
        <v>1</v>
      </c>
      <c r="AG419" s="2">
        <f ca="1">IF(Table1[[#This Row],[felid of work]]="agriculture",1,0)</f>
        <v>0</v>
      </c>
      <c r="AH419" s="12">
        <f ca="1">IF(Table1[[#This Row],[felid of work]]="general work",1,0)</f>
        <v>0</v>
      </c>
      <c r="AI419" s="12">
        <f ca="1">IF(Table1[[#This Row],[felid of work]]="construction",1,0)</f>
        <v>0</v>
      </c>
      <c r="AJ419" s="2">
        <f ca="1">IF(Table1[[#This Row],[felid of work]]="health",1,0)</f>
        <v>0</v>
      </c>
      <c r="AK419" s="2"/>
      <c r="AL419" s="2"/>
      <c r="AM419" s="2"/>
      <c r="AN419" s="2"/>
      <c r="AO419" s="2">
        <f ca="1">IF(Table1[[#This Row],[felid of work]]="it",1,0)</f>
        <v>0</v>
      </c>
      <c r="AP419" s="2"/>
      <c r="AQ419" s="2"/>
      <c r="AR419" s="2"/>
      <c r="AS419" s="2"/>
      <c r="AT419" s="2"/>
      <c r="AU419" s="2"/>
      <c r="AV419" s="8"/>
      <c r="AW419" s="2"/>
      <c r="AX419" s="21">
        <f t="shared" ca="1" si="165"/>
        <v>15684.772428527767</v>
      </c>
      <c r="AY419" s="2"/>
      <c r="AZ419" s="7">
        <f ca="1">IF(Table1[[#This Row],[value of the debts]]&gt;$BA$6,1,0)</f>
        <v>1</v>
      </c>
      <c r="BA419" s="2"/>
      <c r="BB419" s="2"/>
      <c r="BC419" s="8"/>
      <c r="BD419" s="24">
        <f ca="1">Table1[[#This Row],[mortage left]]/Table1[[#This Row],[value of house]]</f>
        <v>0.35653519196550065</v>
      </c>
      <c r="BE419" s="2">
        <f t="shared" ca="1" si="166"/>
        <v>0</v>
      </c>
      <c r="BF419" s="2"/>
      <c r="BG419" s="2"/>
      <c r="BH419" s="7">
        <f ca="1">IF(Table1[[#This Row],[area]]="america",Table1[[#This Row],[income]],0)</f>
        <v>0</v>
      </c>
      <c r="BI419" s="2">
        <f ca="1">IF(Table1[[#This Row],[area]]="anathapur",Table1[[#This Row],[income]],0)</f>
        <v>0</v>
      </c>
      <c r="BJ419" s="2">
        <f ca="1">IF(Table1[[#This Row],[area]]="banglore",Table1[[#This Row],[income]],0)</f>
        <v>0</v>
      </c>
      <c r="BK419" s="2">
        <f ca="1">IF(Table1[[#This Row],[area]]="chennai",Table1[[#This Row],[income]],0)</f>
        <v>0</v>
      </c>
      <c r="BL419" s="2">
        <f ca="1">IF(Table1[[#This Row],[area]]="china",Table1[[#This Row],[income]],0)</f>
        <v>0</v>
      </c>
      <c r="BM419" s="2">
        <f ca="1">IF(Table1[[#This Row],[area]]="eluru",Table1[[#This Row],[income]],0)</f>
        <v>0</v>
      </c>
      <c r="BN419" s="2">
        <f ca="1">IF(Table1[[#This Row],[area]]="hanuman junction",Table1[[#This Row],[income]],0)</f>
        <v>0</v>
      </c>
      <c r="BO419" s="2">
        <f ca="1">IF(Table1[[#This Row],[area]]="hyderabad",Table1[[#This Row],[income]],0)</f>
        <v>0</v>
      </c>
      <c r="BP419" s="2">
        <f ca="1">IF(Table1[[#This Row],[area]]="japan",Table1[[#This Row],[income]],0)</f>
        <v>656655</v>
      </c>
      <c r="BQ419" s="2">
        <f ca="1">IF(Table1[[#This Row],[area]]="srikakulam",Table1[[#This Row],[income]],0)</f>
        <v>0</v>
      </c>
      <c r="BR419" s="2">
        <f ca="1">IF(Table1[[#This Row],[area]]="tirupathi",Table1[[#This Row],[income]],0)</f>
        <v>0</v>
      </c>
      <c r="BS419" s="2">
        <f ca="1">IF(Table1[[#This Row],[area]]="vijayawada",Table1[[#This Row],[income]],0)</f>
        <v>0</v>
      </c>
      <c r="BT419" s="8">
        <f ca="1">IF(Table1[[#This Row],[area]]="vizag",Table1[[#This Row],[income]],0)</f>
        <v>0</v>
      </c>
      <c r="BU419" s="2"/>
      <c r="BV419" s="7">
        <f ca="1">IF(Table1[[#This Row],[felid of work]]="teaching",Table1[[#This Row],[income]],0)</f>
        <v>656655</v>
      </c>
      <c r="BW419" s="2">
        <f ca="1">IF(Table1[[#This Row],[felid of work]]="construction",Table1[[#This Row],[income]],0)</f>
        <v>0</v>
      </c>
      <c r="BX419" s="2">
        <f ca="1">IF(Table1[[#This Row],[felid of work]]="general work",Table1[[#This Row],[income]],0)</f>
        <v>0</v>
      </c>
      <c r="BY419" s="2">
        <f ca="1">IF(Table1[[#This Row],[felid of work]]="health",Table1[[#This Row],[income]],0)</f>
        <v>0</v>
      </c>
      <c r="BZ419" s="2">
        <f ca="1">IF(Table1[[#This Row],[felid of work]]="agriculture",Table1[[#This Row],[income]],0)</f>
        <v>0</v>
      </c>
      <c r="CA419" s="8">
        <f ca="1">IF(Table1[[#This Row],[felid of work]]="it",Table1[[#This Row],[income]],0)</f>
        <v>0</v>
      </c>
      <c r="CB419" s="2"/>
      <c r="CC419" s="7">
        <f t="shared" ca="1" si="167"/>
        <v>1</v>
      </c>
      <c r="CD419" s="8"/>
      <c r="CE419" s="2"/>
      <c r="CF419" s="2">
        <f ca="1">IF(Table1[[#This Row],[net worth]]&gt;CG418,Table1[[#This Row],[age]],0)</f>
        <v>38</v>
      </c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</row>
    <row r="420" spans="4:98">
      <c r="D420">
        <f t="shared" ca="1" si="151"/>
        <v>1</v>
      </c>
      <c r="E420" t="str">
        <f t="shared" ca="1" si="152"/>
        <v>men</v>
      </c>
      <c r="F420">
        <f t="shared" ca="1" si="153"/>
        <v>37</v>
      </c>
      <c r="G420">
        <f t="shared" ca="1" si="154"/>
        <v>3</v>
      </c>
      <c r="H420" t="str">
        <f t="shared" ca="1" si="155"/>
        <v>teaching</v>
      </c>
      <c r="I420">
        <f t="shared" ca="1" si="156"/>
        <v>3</v>
      </c>
      <c r="J420" t="str">
        <f t="shared" ca="1" si="157"/>
        <v>university</v>
      </c>
      <c r="K420">
        <f t="shared" ca="1" si="158"/>
        <v>3</v>
      </c>
      <c r="L420">
        <f t="shared" ca="1" si="159"/>
        <v>2</v>
      </c>
      <c r="M420">
        <f t="shared" ca="1" si="160"/>
        <v>351443</v>
      </c>
      <c r="N420">
        <f t="shared" ca="1" si="161"/>
        <v>8</v>
      </c>
      <c r="O420" t="str">
        <f t="shared" ca="1" si="162"/>
        <v>banglore</v>
      </c>
      <c r="P420">
        <f t="shared" ca="1" si="168"/>
        <v>1054329</v>
      </c>
      <c r="Q420">
        <f t="shared" ca="1" si="163"/>
        <v>216426.79320535384</v>
      </c>
      <c r="R420">
        <f t="shared" ca="1" si="169"/>
        <v>440814.6212931684</v>
      </c>
      <c r="S420">
        <f t="shared" ca="1" si="164"/>
        <v>301539</v>
      </c>
      <c r="T420">
        <f t="shared" ca="1" si="170"/>
        <v>299079.3591800307</v>
      </c>
      <c r="U420">
        <f t="shared" ca="1" si="171"/>
        <v>124270.54700613732</v>
      </c>
      <c r="V420">
        <f t="shared" ca="1" si="172"/>
        <v>1619414.1682993057</v>
      </c>
      <c r="W420">
        <f t="shared" ca="1" si="173"/>
        <v>958780.41449852218</v>
      </c>
      <c r="X420">
        <f t="shared" ca="1" si="174"/>
        <v>660633.75380078354</v>
      </c>
      <c r="Y420" s="2"/>
      <c r="Z420" s="7">
        <f ca="1">IF(Table1[[#This Row],[gender]]="men",1,0)</f>
        <v>1</v>
      </c>
      <c r="AA420" s="2">
        <f ca="1">IF(Table1[[#This Row],[gender]]="women",1,0)</f>
        <v>0</v>
      </c>
      <c r="AB420" s="2"/>
      <c r="AC420" s="2"/>
      <c r="AD420" s="8"/>
      <c r="AF420" s="7">
        <f ca="1">IF(Table1[[#This Row],[felid of work]]= "teaching",1,0)</f>
        <v>1</v>
      </c>
      <c r="AG420" s="2">
        <f ca="1">IF(Table1[[#This Row],[felid of work]]="agriculture",1,0)</f>
        <v>0</v>
      </c>
      <c r="AH420" s="12">
        <f ca="1">IF(Table1[[#This Row],[felid of work]]="general work",1,0)</f>
        <v>0</v>
      </c>
      <c r="AI420" s="12">
        <f ca="1">IF(Table1[[#This Row],[felid of work]]="construction",1,0)</f>
        <v>0</v>
      </c>
      <c r="AJ420" s="2">
        <f ca="1">IF(Table1[[#This Row],[felid of work]]="health",1,0)</f>
        <v>0</v>
      </c>
      <c r="AK420" s="2"/>
      <c r="AL420" s="2"/>
      <c r="AM420" s="2"/>
      <c r="AN420" s="2"/>
      <c r="AO420" s="2">
        <f ca="1">IF(Table1[[#This Row],[felid of work]]="it",1,0)</f>
        <v>0</v>
      </c>
      <c r="AP420" s="2"/>
      <c r="AQ420" s="2"/>
      <c r="AR420" s="2"/>
      <c r="AS420" s="2"/>
      <c r="AT420" s="2"/>
      <c r="AU420" s="2"/>
      <c r="AV420" s="8"/>
      <c r="AW420" s="2"/>
      <c r="AX420" s="21">
        <f t="shared" ca="1" si="165"/>
        <v>220407.3106465842</v>
      </c>
      <c r="AY420" s="2"/>
      <c r="AZ420" s="7">
        <f ca="1">IF(Table1[[#This Row],[value of the debts]]&gt;$BA$6,1,0)</f>
        <v>1</v>
      </c>
      <c r="BA420" s="2"/>
      <c r="BB420" s="2"/>
      <c r="BC420" s="8"/>
      <c r="BD420" s="24">
        <f ca="1">Table1[[#This Row],[mortage left]]/Table1[[#This Row],[value of house]]</f>
        <v>0.20527443824968661</v>
      </c>
      <c r="BE420" s="2">
        <f t="shared" ca="1" si="166"/>
        <v>1</v>
      </c>
      <c r="BF420" s="2"/>
      <c r="BG420" s="2"/>
      <c r="BH420" s="7">
        <f ca="1">IF(Table1[[#This Row],[area]]="america",Table1[[#This Row],[income]],0)</f>
        <v>0</v>
      </c>
      <c r="BI420" s="2">
        <f ca="1">IF(Table1[[#This Row],[area]]="anathapur",Table1[[#This Row],[income]],0)</f>
        <v>0</v>
      </c>
      <c r="BJ420" s="2">
        <f ca="1">IF(Table1[[#This Row],[area]]="banglore",Table1[[#This Row],[income]],0)</f>
        <v>351443</v>
      </c>
      <c r="BK420" s="2">
        <f ca="1">IF(Table1[[#This Row],[area]]="chennai",Table1[[#This Row],[income]],0)</f>
        <v>0</v>
      </c>
      <c r="BL420" s="2">
        <f ca="1">IF(Table1[[#This Row],[area]]="china",Table1[[#This Row],[income]],0)</f>
        <v>0</v>
      </c>
      <c r="BM420" s="2">
        <f ca="1">IF(Table1[[#This Row],[area]]="eluru",Table1[[#This Row],[income]],0)</f>
        <v>0</v>
      </c>
      <c r="BN420" s="2">
        <f ca="1">IF(Table1[[#This Row],[area]]="hanuman junction",Table1[[#This Row],[income]],0)</f>
        <v>0</v>
      </c>
      <c r="BO420" s="2">
        <f ca="1">IF(Table1[[#This Row],[area]]="hyderabad",Table1[[#This Row],[income]],0)</f>
        <v>0</v>
      </c>
      <c r="BP420" s="2">
        <f ca="1">IF(Table1[[#This Row],[area]]="japan",Table1[[#This Row],[income]],0)</f>
        <v>0</v>
      </c>
      <c r="BQ420" s="2">
        <f ca="1">IF(Table1[[#This Row],[area]]="srikakulam",Table1[[#This Row],[income]],0)</f>
        <v>0</v>
      </c>
      <c r="BR420" s="2">
        <f ca="1">IF(Table1[[#This Row],[area]]="tirupathi",Table1[[#This Row],[income]],0)</f>
        <v>0</v>
      </c>
      <c r="BS420" s="2">
        <f ca="1">IF(Table1[[#This Row],[area]]="vijayawada",Table1[[#This Row],[income]],0)</f>
        <v>0</v>
      </c>
      <c r="BT420" s="8">
        <f ca="1">IF(Table1[[#This Row],[area]]="vizag",Table1[[#This Row],[income]],0)</f>
        <v>0</v>
      </c>
      <c r="BU420" s="2"/>
      <c r="BV420" s="7">
        <f ca="1">IF(Table1[[#This Row],[felid of work]]="teaching",Table1[[#This Row],[income]],0)</f>
        <v>351443</v>
      </c>
      <c r="BW420" s="2">
        <f ca="1">IF(Table1[[#This Row],[felid of work]]="construction",Table1[[#This Row],[income]],0)</f>
        <v>0</v>
      </c>
      <c r="BX420" s="2">
        <f ca="1">IF(Table1[[#This Row],[felid of work]]="general work",Table1[[#This Row],[income]],0)</f>
        <v>0</v>
      </c>
      <c r="BY420" s="2">
        <f ca="1">IF(Table1[[#This Row],[felid of work]]="health",Table1[[#This Row],[income]],0)</f>
        <v>0</v>
      </c>
      <c r="BZ420" s="2">
        <f ca="1">IF(Table1[[#This Row],[felid of work]]="agriculture",Table1[[#This Row],[income]],0)</f>
        <v>0</v>
      </c>
      <c r="CA420" s="8">
        <f ca="1">IF(Table1[[#This Row],[felid of work]]="it",Table1[[#This Row],[income]],0)</f>
        <v>0</v>
      </c>
      <c r="CB420" s="2"/>
      <c r="CC420" s="7">
        <f t="shared" ca="1" si="167"/>
        <v>1</v>
      </c>
      <c r="CD420" s="8"/>
      <c r="CE420" s="2"/>
      <c r="CF420" s="2">
        <f ca="1">IF(Table1[[#This Row],[net worth]]&gt;CG419,Table1[[#This Row],[age]],0)</f>
        <v>37</v>
      </c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</row>
    <row r="421" spans="4:98">
      <c r="D421">
        <f t="shared" ca="1" si="151"/>
        <v>1</v>
      </c>
      <c r="E421" t="str">
        <f t="shared" ca="1" si="152"/>
        <v>men</v>
      </c>
      <c r="F421">
        <f t="shared" ca="1" si="153"/>
        <v>33</v>
      </c>
      <c r="G421">
        <f t="shared" ca="1" si="154"/>
        <v>2</v>
      </c>
      <c r="H421" t="str">
        <f t="shared" ca="1" si="155"/>
        <v>construction</v>
      </c>
      <c r="I421">
        <f t="shared" ca="1" si="156"/>
        <v>5</v>
      </c>
      <c r="J421" t="str">
        <f t="shared" ca="1" si="157"/>
        <v>other</v>
      </c>
      <c r="K421">
        <f t="shared" ca="1" si="158"/>
        <v>4</v>
      </c>
      <c r="L421">
        <f t="shared" ca="1" si="159"/>
        <v>2</v>
      </c>
      <c r="M421">
        <f t="shared" ca="1" si="160"/>
        <v>398094</v>
      </c>
      <c r="N421">
        <f t="shared" ca="1" si="161"/>
        <v>13</v>
      </c>
      <c r="O421" t="str">
        <f t="shared" ca="1" si="162"/>
        <v>china</v>
      </c>
      <c r="P421">
        <f t="shared" ca="1" si="168"/>
        <v>2388564</v>
      </c>
      <c r="Q421">
        <f t="shared" ca="1" si="163"/>
        <v>1964666.6472308829</v>
      </c>
      <c r="R421">
        <f t="shared" ca="1" si="169"/>
        <v>40359.110456223214</v>
      </c>
      <c r="S421">
        <f t="shared" ca="1" si="164"/>
        <v>37949</v>
      </c>
      <c r="T421">
        <f t="shared" ca="1" si="170"/>
        <v>127454.39238882838</v>
      </c>
      <c r="U421">
        <f t="shared" ca="1" si="171"/>
        <v>13166.477530847184</v>
      </c>
      <c r="V421">
        <f t="shared" ca="1" si="172"/>
        <v>2442089.5879870704</v>
      </c>
      <c r="W421">
        <f t="shared" ca="1" si="173"/>
        <v>2042974.757687106</v>
      </c>
      <c r="X421">
        <f t="shared" ca="1" si="174"/>
        <v>399114.83029996441</v>
      </c>
      <c r="Y421" s="2"/>
      <c r="Z421" s="7">
        <f ca="1">IF(Table1[[#This Row],[gender]]="men",1,0)</f>
        <v>1</v>
      </c>
      <c r="AA421" s="2">
        <f ca="1">IF(Table1[[#This Row],[gender]]="women",1,0)</f>
        <v>0</v>
      </c>
      <c r="AB421" s="2"/>
      <c r="AC421" s="2"/>
      <c r="AD421" s="8"/>
      <c r="AF421" s="7">
        <f ca="1">IF(Table1[[#This Row],[felid of work]]= "teaching",1,0)</f>
        <v>0</v>
      </c>
      <c r="AG421" s="2">
        <f ca="1">IF(Table1[[#This Row],[felid of work]]="agriculture",1,0)</f>
        <v>0</v>
      </c>
      <c r="AH421" s="12">
        <f ca="1">IF(Table1[[#This Row],[felid of work]]="general work",1,0)</f>
        <v>0</v>
      </c>
      <c r="AI421" s="12">
        <f ca="1">IF(Table1[[#This Row],[felid of work]]="construction",1,0)</f>
        <v>1</v>
      </c>
      <c r="AJ421" s="2">
        <f ca="1">IF(Table1[[#This Row],[felid of work]]="health",1,0)</f>
        <v>0</v>
      </c>
      <c r="AK421" s="2"/>
      <c r="AL421" s="2"/>
      <c r="AM421" s="2"/>
      <c r="AN421" s="2"/>
      <c r="AO421" s="2">
        <f ca="1">IF(Table1[[#This Row],[felid of work]]="it",1,0)</f>
        <v>0</v>
      </c>
      <c r="AP421" s="2"/>
      <c r="AQ421" s="2"/>
      <c r="AR421" s="2"/>
      <c r="AS421" s="2"/>
      <c r="AT421" s="2"/>
      <c r="AU421" s="2"/>
      <c r="AV421" s="8"/>
      <c r="AW421" s="2"/>
      <c r="AX421" s="21">
        <f t="shared" ca="1" si="165"/>
        <v>20179.555228111607</v>
      </c>
      <c r="AY421" s="2"/>
      <c r="AZ421" s="7">
        <f ca="1">IF(Table1[[#This Row],[value of the debts]]&gt;$BA$6,1,0)</f>
        <v>1</v>
      </c>
      <c r="BA421" s="2"/>
      <c r="BB421" s="2"/>
      <c r="BC421" s="8"/>
      <c r="BD421" s="24">
        <f ca="1">Table1[[#This Row],[mortage left]]/Table1[[#This Row],[value of house]]</f>
        <v>0.82253046065790281</v>
      </c>
      <c r="BE421" s="2">
        <f t="shared" ca="1" si="166"/>
        <v>0</v>
      </c>
      <c r="BF421" s="2"/>
      <c r="BG421" s="2"/>
      <c r="BH421" s="7">
        <f ca="1">IF(Table1[[#This Row],[area]]="america",Table1[[#This Row],[income]],0)</f>
        <v>0</v>
      </c>
      <c r="BI421" s="2">
        <f ca="1">IF(Table1[[#This Row],[area]]="anathapur",Table1[[#This Row],[income]],0)</f>
        <v>0</v>
      </c>
      <c r="BJ421" s="2">
        <f ca="1">IF(Table1[[#This Row],[area]]="banglore",Table1[[#This Row],[income]],0)</f>
        <v>0</v>
      </c>
      <c r="BK421" s="2">
        <f ca="1">IF(Table1[[#This Row],[area]]="chennai",Table1[[#This Row],[income]],0)</f>
        <v>0</v>
      </c>
      <c r="BL421" s="2">
        <f ca="1">IF(Table1[[#This Row],[area]]="china",Table1[[#This Row],[income]],0)</f>
        <v>398094</v>
      </c>
      <c r="BM421" s="2">
        <f ca="1">IF(Table1[[#This Row],[area]]="eluru",Table1[[#This Row],[income]],0)</f>
        <v>0</v>
      </c>
      <c r="BN421" s="2">
        <f ca="1">IF(Table1[[#This Row],[area]]="hanuman junction",Table1[[#This Row],[income]],0)</f>
        <v>0</v>
      </c>
      <c r="BO421" s="2">
        <f ca="1">IF(Table1[[#This Row],[area]]="hyderabad",Table1[[#This Row],[income]],0)</f>
        <v>0</v>
      </c>
      <c r="BP421" s="2">
        <f ca="1">IF(Table1[[#This Row],[area]]="japan",Table1[[#This Row],[income]],0)</f>
        <v>0</v>
      </c>
      <c r="BQ421" s="2">
        <f ca="1">IF(Table1[[#This Row],[area]]="srikakulam",Table1[[#This Row],[income]],0)</f>
        <v>0</v>
      </c>
      <c r="BR421" s="2">
        <f ca="1">IF(Table1[[#This Row],[area]]="tirupathi",Table1[[#This Row],[income]],0)</f>
        <v>0</v>
      </c>
      <c r="BS421" s="2">
        <f ca="1">IF(Table1[[#This Row],[area]]="vijayawada",Table1[[#This Row],[income]],0)</f>
        <v>0</v>
      </c>
      <c r="BT421" s="8">
        <f ca="1">IF(Table1[[#This Row],[area]]="vizag",Table1[[#This Row],[income]],0)</f>
        <v>0</v>
      </c>
      <c r="BU421" s="2"/>
      <c r="BV421" s="7">
        <f ca="1">IF(Table1[[#This Row],[felid of work]]="teaching",Table1[[#This Row],[income]],0)</f>
        <v>0</v>
      </c>
      <c r="BW421" s="2">
        <f ca="1">IF(Table1[[#This Row],[felid of work]]="construction",Table1[[#This Row],[income]],0)</f>
        <v>398094</v>
      </c>
      <c r="BX421" s="2">
        <f ca="1">IF(Table1[[#This Row],[felid of work]]="general work",Table1[[#This Row],[income]],0)</f>
        <v>0</v>
      </c>
      <c r="BY421" s="2">
        <f ca="1">IF(Table1[[#This Row],[felid of work]]="health",Table1[[#This Row],[income]],0)</f>
        <v>0</v>
      </c>
      <c r="BZ421" s="2">
        <f ca="1">IF(Table1[[#This Row],[felid of work]]="agriculture",Table1[[#This Row],[income]],0)</f>
        <v>0</v>
      </c>
      <c r="CA421" s="8">
        <f ca="1">IF(Table1[[#This Row],[felid of work]]="it",Table1[[#This Row],[income]],0)</f>
        <v>0</v>
      </c>
      <c r="CB421" s="2"/>
      <c r="CC421" s="7">
        <f t="shared" ca="1" si="167"/>
        <v>1</v>
      </c>
      <c r="CD421" s="8"/>
      <c r="CE421" s="2"/>
      <c r="CF421" s="2">
        <f ca="1">IF(Table1[[#This Row],[net worth]]&gt;CG420,Table1[[#This Row],[age]],0)</f>
        <v>33</v>
      </c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</row>
    <row r="422" spans="4:98">
      <c r="D422">
        <f t="shared" ca="1" si="151"/>
        <v>2</v>
      </c>
      <c r="E422" t="str">
        <f t="shared" ca="1" si="152"/>
        <v>women</v>
      </c>
      <c r="F422">
        <f t="shared" ca="1" si="153"/>
        <v>25</v>
      </c>
      <c r="G422">
        <f t="shared" ca="1" si="154"/>
        <v>6</v>
      </c>
      <c r="H422" t="str">
        <f t="shared" ca="1" si="155"/>
        <v>agriculture</v>
      </c>
      <c r="I422">
        <f t="shared" ca="1" si="156"/>
        <v>5</v>
      </c>
      <c r="J422" t="str">
        <f t="shared" ca="1" si="157"/>
        <v>other</v>
      </c>
      <c r="K422">
        <f t="shared" ca="1" si="158"/>
        <v>1</v>
      </c>
      <c r="L422">
        <f t="shared" ca="1" si="159"/>
        <v>2</v>
      </c>
      <c r="M422">
        <f t="shared" ca="1" si="160"/>
        <v>300540</v>
      </c>
      <c r="N422">
        <f t="shared" ca="1" si="161"/>
        <v>4</v>
      </c>
      <c r="O422" t="str">
        <f t="shared" ca="1" si="162"/>
        <v>vizag</v>
      </c>
      <c r="P422">
        <f t="shared" ca="1" si="168"/>
        <v>1202160</v>
      </c>
      <c r="Q422">
        <f t="shared" ca="1" si="163"/>
        <v>251425.0894616805</v>
      </c>
      <c r="R422">
        <f t="shared" ca="1" si="169"/>
        <v>526505.77709951112</v>
      </c>
      <c r="S422">
        <f t="shared" ca="1" si="164"/>
        <v>398430</v>
      </c>
      <c r="T422">
        <f t="shared" ca="1" si="170"/>
        <v>445828.85761973122</v>
      </c>
      <c r="U422">
        <f t="shared" ca="1" si="171"/>
        <v>17067.042507869082</v>
      </c>
      <c r="V422">
        <f t="shared" ca="1" si="172"/>
        <v>1745732.8196073803</v>
      </c>
      <c r="W422">
        <f t="shared" ca="1" si="173"/>
        <v>1176360.8665611916</v>
      </c>
      <c r="X422">
        <f t="shared" ca="1" si="174"/>
        <v>569371.95304618869</v>
      </c>
      <c r="Y422" s="2"/>
      <c r="Z422" s="7">
        <f ca="1">IF(Table1[[#This Row],[gender]]="men",1,0)</f>
        <v>0</v>
      </c>
      <c r="AA422" s="2">
        <f ca="1">IF(Table1[[#This Row],[gender]]="women",1,0)</f>
        <v>1</v>
      </c>
      <c r="AB422" s="2"/>
      <c r="AC422" s="2"/>
      <c r="AD422" s="8"/>
      <c r="AF422" s="7">
        <f ca="1">IF(Table1[[#This Row],[felid of work]]= "teaching",1,0)</f>
        <v>0</v>
      </c>
      <c r="AG422" s="2">
        <f ca="1">IF(Table1[[#This Row],[felid of work]]="agriculture",1,0)</f>
        <v>1</v>
      </c>
      <c r="AH422" s="12">
        <f ca="1">IF(Table1[[#This Row],[felid of work]]="general work",1,0)</f>
        <v>0</v>
      </c>
      <c r="AI422" s="12">
        <f ca="1">IF(Table1[[#This Row],[felid of work]]="construction",1,0)</f>
        <v>0</v>
      </c>
      <c r="AJ422" s="2">
        <f ca="1">IF(Table1[[#This Row],[felid of work]]="health",1,0)</f>
        <v>0</v>
      </c>
      <c r="AK422" s="2"/>
      <c r="AL422" s="2"/>
      <c r="AM422" s="2"/>
      <c r="AN422" s="2"/>
      <c r="AO422" s="2">
        <f ca="1">IF(Table1[[#This Row],[felid of work]]="it",1,0)</f>
        <v>0</v>
      </c>
      <c r="AP422" s="2"/>
      <c r="AQ422" s="2"/>
      <c r="AR422" s="2"/>
      <c r="AS422" s="2"/>
      <c r="AT422" s="2"/>
      <c r="AU422" s="2"/>
      <c r="AV422" s="8"/>
      <c r="AW422" s="2"/>
      <c r="AX422" s="21">
        <f t="shared" ca="1" si="165"/>
        <v>263252.88854975556</v>
      </c>
      <c r="AY422" s="2"/>
      <c r="AZ422" s="7">
        <f ca="1">IF(Table1[[#This Row],[value of the debts]]&gt;$BA$6,1,0)</f>
        <v>1</v>
      </c>
      <c r="BA422" s="2"/>
      <c r="BB422" s="2"/>
      <c r="BC422" s="8"/>
      <c r="BD422" s="24">
        <f ca="1">Table1[[#This Row],[mortage left]]/Table1[[#This Row],[value of house]]</f>
        <v>0.20914444787855235</v>
      </c>
      <c r="BE422" s="2">
        <f t="shared" ca="1" si="166"/>
        <v>1</v>
      </c>
      <c r="BF422" s="2"/>
      <c r="BG422" s="2"/>
      <c r="BH422" s="7">
        <f ca="1">IF(Table1[[#This Row],[area]]="america",Table1[[#This Row],[income]],0)</f>
        <v>0</v>
      </c>
      <c r="BI422" s="2">
        <f ca="1">IF(Table1[[#This Row],[area]]="anathapur",Table1[[#This Row],[income]],0)</f>
        <v>0</v>
      </c>
      <c r="BJ422" s="2">
        <f ca="1">IF(Table1[[#This Row],[area]]="banglore",Table1[[#This Row],[income]],0)</f>
        <v>0</v>
      </c>
      <c r="BK422" s="2">
        <f ca="1">IF(Table1[[#This Row],[area]]="chennai",Table1[[#This Row],[income]],0)</f>
        <v>0</v>
      </c>
      <c r="BL422" s="2">
        <f ca="1">IF(Table1[[#This Row],[area]]="china",Table1[[#This Row],[income]],0)</f>
        <v>0</v>
      </c>
      <c r="BM422" s="2">
        <f ca="1">IF(Table1[[#This Row],[area]]="eluru",Table1[[#This Row],[income]],0)</f>
        <v>0</v>
      </c>
      <c r="BN422" s="2">
        <f ca="1">IF(Table1[[#This Row],[area]]="hanuman junction",Table1[[#This Row],[income]],0)</f>
        <v>0</v>
      </c>
      <c r="BO422" s="2">
        <f ca="1">IF(Table1[[#This Row],[area]]="hyderabad",Table1[[#This Row],[income]],0)</f>
        <v>0</v>
      </c>
      <c r="BP422" s="2">
        <f ca="1">IF(Table1[[#This Row],[area]]="japan",Table1[[#This Row],[income]],0)</f>
        <v>0</v>
      </c>
      <c r="BQ422" s="2">
        <f ca="1">IF(Table1[[#This Row],[area]]="srikakulam",Table1[[#This Row],[income]],0)</f>
        <v>0</v>
      </c>
      <c r="BR422" s="2">
        <f ca="1">IF(Table1[[#This Row],[area]]="tirupathi",Table1[[#This Row],[income]],0)</f>
        <v>0</v>
      </c>
      <c r="BS422" s="2">
        <f ca="1">IF(Table1[[#This Row],[area]]="vijayawada",Table1[[#This Row],[income]],0)</f>
        <v>0</v>
      </c>
      <c r="BT422" s="8">
        <f ca="1">IF(Table1[[#This Row],[area]]="vizag",Table1[[#This Row],[income]],0)</f>
        <v>300540</v>
      </c>
      <c r="BU422" s="2"/>
      <c r="BV422" s="7">
        <f ca="1">IF(Table1[[#This Row],[felid of work]]="teaching",Table1[[#This Row],[income]],0)</f>
        <v>0</v>
      </c>
      <c r="BW422" s="2">
        <f ca="1">IF(Table1[[#This Row],[felid of work]]="construction",Table1[[#This Row],[income]],0)</f>
        <v>0</v>
      </c>
      <c r="BX422" s="2">
        <f ca="1">IF(Table1[[#This Row],[felid of work]]="general work",Table1[[#This Row],[income]],0)</f>
        <v>0</v>
      </c>
      <c r="BY422" s="2">
        <f ca="1">IF(Table1[[#This Row],[felid of work]]="health",Table1[[#This Row],[income]],0)</f>
        <v>0</v>
      </c>
      <c r="BZ422" s="2">
        <f ca="1">IF(Table1[[#This Row],[felid of work]]="agriculture",Table1[[#This Row],[income]],0)</f>
        <v>300540</v>
      </c>
      <c r="CA422" s="8">
        <f ca="1">IF(Table1[[#This Row],[felid of work]]="it",Table1[[#This Row],[income]],0)</f>
        <v>0</v>
      </c>
      <c r="CB422" s="2"/>
      <c r="CC422" s="7">
        <f t="shared" ca="1" si="167"/>
        <v>1</v>
      </c>
      <c r="CD422" s="8"/>
      <c r="CE422" s="2"/>
      <c r="CF422" s="2">
        <f ca="1">IF(Table1[[#This Row],[net worth]]&gt;CG421,Table1[[#This Row],[age]],0)</f>
        <v>25</v>
      </c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</row>
    <row r="423" spans="4:98">
      <c r="D423">
        <f t="shared" ca="1" si="151"/>
        <v>1</v>
      </c>
      <c r="E423" t="str">
        <f t="shared" ca="1" si="152"/>
        <v>men</v>
      </c>
      <c r="F423">
        <f t="shared" ca="1" si="153"/>
        <v>43</v>
      </c>
      <c r="G423">
        <f t="shared" ca="1" si="154"/>
        <v>5</v>
      </c>
      <c r="H423" t="str">
        <f t="shared" ca="1" si="155"/>
        <v>general work</v>
      </c>
      <c r="I423">
        <f t="shared" ca="1" si="156"/>
        <v>2</v>
      </c>
      <c r="J423" t="str">
        <f t="shared" ca="1" si="157"/>
        <v>college</v>
      </c>
      <c r="K423">
        <f t="shared" ca="1" si="158"/>
        <v>1</v>
      </c>
      <c r="L423">
        <f t="shared" ca="1" si="159"/>
        <v>2</v>
      </c>
      <c r="M423">
        <f t="shared" ca="1" si="160"/>
        <v>513561</v>
      </c>
      <c r="N423">
        <f t="shared" ca="1" si="161"/>
        <v>11</v>
      </c>
      <c r="O423" t="str">
        <f t="shared" ca="1" si="162"/>
        <v>america</v>
      </c>
      <c r="P423">
        <f t="shared" ca="1" si="168"/>
        <v>1540683</v>
      </c>
      <c r="Q423">
        <f t="shared" ca="1" si="163"/>
        <v>371142.8966762097</v>
      </c>
      <c r="R423">
        <f t="shared" ca="1" si="169"/>
        <v>964551.69463268586</v>
      </c>
      <c r="S423">
        <f t="shared" ca="1" si="164"/>
        <v>385059</v>
      </c>
      <c r="T423">
        <f t="shared" ca="1" si="170"/>
        <v>765038.85931881529</v>
      </c>
      <c r="U423">
        <f t="shared" ca="1" si="171"/>
        <v>592532.37069088721</v>
      </c>
      <c r="V423">
        <f t="shared" ca="1" si="172"/>
        <v>3097767.0653235731</v>
      </c>
      <c r="W423">
        <f t="shared" ca="1" si="173"/>
        <v>1720753.5913088955</v>
      </c>
      <c r="X423">
        <f t="shared" ca="1" si="174"/>
        <v>1377013.4740146776</v>
      </c>
      <c r="Y423" s="2"/>
      <c r="Z423" s="7">
        <f ca="1">IF(Table1[[#This Row],[gender]]="men",1,0)</f>
        <v>1</v>
      </c>
      <c r="AA423" s="2">
        <f ca="1">IF(Table1[[#This Row],[gender]]="women",1,0)</f>
        <v>0</v>
      </c>
      <c r="AB423" s="2"/>
      <c r="AC423" s="2"/>
      <c r="AD423" s="8"/>
      <c r="AF423" s="7">
        <f ca="1">IF(Table1[[#This Row],[felid of work]]= "teaching",1,0)</f>
        <v>0</v>
      </c>
      <c r="AG423" s="2">
        <f ca="1">IF(Table1[[#This Row],[felid of work]]="agriculture",1,0)</f>
        <v>0</v>
      </c>
      <c r="AH423" s="12">
        <f ca="1">IF(Table1[[#This Row],[felid of work]]="general work",1,0)</f>
        <v>1</v>
      </c>
      <c r="AI423" s="12">
        <f ca="1">IF(Table1[[#This Row],[felid of work]]="construction",1,0)</f>
        <v>0</v>
      </c>
      <c r="AJ423" s="2">
        <f ca="1">IF(Table1[[#This Row],[felid of work]]="health",1,0)</f>
        <v>0</v>
      </c>
      <c r="AK423" s="2"/>
      <c r="AL423" s="2"/>
      <c r="AM423" s="2"/>
      <c r="AN423" s="2"/>
      <c r="AO423" s="2">
        <f ca="1">IF(Table1[[#This Row],[felid of work]]="it",1,0)</f>
        <v>0</v>
      </c>
      <c r="AP423" s="2"/>
      <c r="AQ423" s="2"/>
      <c r="AR423" s="2"/>
      <c r="AS423" s="2"/>
      <c r="AT423" s="2"/>
      <c r="AU423" s="2"/>
      <c r="AV423" s="8"/>
      <c r="AW423" s="2"/>
      <c r="AX423" s="21">
        <f t="shared" ca="1" si="165"/>
        <v>482275.84731634293</v>
      </c>
      <c r="AY423" s="2"/>
      <c r="AZ423" s="7">
        <f ca="1">IF(Table1[[#This Row],[value of the debts]]&gt;$BA$6,1,0)</f>
        <v>1</v>
      </c>
      <c r="BA423" s="2"/>
      <c r="BB423" s="2"/>
      <c r="BC423" s="8"/>
      <c r="BD423" s="24">
        <f ca="1">Table1[[#This Row],[mortage left]]/Table1[[#This Row],[value of house]]</f>
        <v>0.24089504244300072</v>
      </c>
      <c r="BE423" s="2">
        <f t="shared" ca="1" si="166"/>
        <v>1</v>
      </c>
      <c r="BF423" s="2"/>
      <c r="BG423" s="2"/>
      <c r="BH423" s="7">
        <f ca="1">IF(Table1[[#This Row],[area]]="america",Table1[[#This Row],[income]],0)</f>
        <v>513561</v>
      </c>
      <c r="BI423" s="2">
        <f ca="1">IF(Table1[[#This Row],[area]]="anathapur",Table1[[#This Row],[income]],0)</f>
        <v>0</v>
      </c>
      <c r="BJ423" s="2">
        <f ca="1">IF(Table1[[#This Row],[area]]="banglore",Table1[[#This Row],[income]],0)</f>
        <v>0</v>
      </c>
      <c r="BK423" s="2">
        <f ca="1">IF(Table1[[#This Row],[area]]="chennai",Table1[[#This Row],[income]],0)</f>
        <v>0</v>
      </c>
      <c r="BL423" s="2">
        <f ca="1">IF(Table1[[#This Row],[area]]="china",Table1[[#This Row],[income]],0)</f>
        <v>0</v>
      </c>
      <c r="BM423" s="2">
        <f ca="1">IF(Table1[[#This Row],[area]]="eluru",Table1[[#This Row],[income]],0)</f>
        <v>0</v>
      </c>
      <c r="BN423" s="2">
        <f ca="1">IF(Table1[[#This Row],[area]]="hanuman junction",Table1[[#This Row],[income]],0)</f>
        <v>0</v>
      </c>
      <c r="BO423" s="2">
        <f ca="1">IF(Table1[[#This Row],[area]]="hyderabad",Table1[[#This Row],[income]],0)</f>
        <v>0</v>
      </c>
      <c r="BP423" s="2">
        <f ca="1">IF(Table1[[#This Row],[area]]="japan",Table1[[#This Row],[income]],0)</f>
        <v>0</v>
      </c>
      <c r="BQ423" s="2">
        <f ca="1">IF(Table1[[#This Row],[area]]="srikakulam",Table1[[#This Row],[income]],0)</f>
        <v>0</v>
      </c>
      <c r="BR423" s="2">
        <f ca="1">IF(Table1[[#This Row],[area]]="tirupathi",Table1[[#This Row],[income]],0)</f>
        <v>0</v>
      </c>
      <c r="BS423" s="2">
        <f ca="1">IF(Table1[[#This Row],[area]]="vijayawada",Table1[[#This Row],[income]],0)</f>
        <v>0</v>
      </c>
      <c r="BT423" s="8">
        <f ca="1">IF(Table1[[#This Row],[area]]="vizag",Table1[[#This Row],[income]],0)</f>
        <v>0</v>
      </c>
      <c r="BU423" s="2"/>
      <c r="BV423" s="7">
        <f ca="1">IF(Table1[[#This Row],[felid of work]]="teaching",Table1[[#This Row],[income]],0)</f>
        <v>0</v>
      </c>
      <c r="BW423" s="2">
        <f ca="1">IF(Table1[[#This Row],[felid of work]]="construction",Table1[[#This Row],[income]],0)</f>
        <v>0</v>
      </c>
      <c r="BX423" s="2">
        <f ca="1">IF(Table1[[#This Row],[felid of work]]="general work",Table1[[#This Row],[income]],0)</f>
        <v>513561</v>
      </c>
      <c r="BY423" s="2">
        <f ca="1">IF(Table1[[#This Row],[felid of work]]="health",Table1[[#This Row],[income]],0)</f>
        <v>0</v>
      </c>
      <c r="BZ423" s="2">
        <f ca="1">IF(Table1[[#This Row],[felid of work]]="agriculture",Table1[[#This Row],[income]],0)</f>
        <v>0</v>
      </c>
      <c r="CA423" s="8">
        <f ca="1">IF(Table1[[#This Row],[felid of work]]="it",Table1[[#This Row],[income]],0)</f>
        <v>0</v>
      </c>
      <c r="CB423" s="2"/>
      <c r="CC423" s="7">
        <f t="shared" ca="1" si="167"/>
        <v>1</v>
      </c>
      <c r="CD423" s="8"/>
      <c r="CE423" s="2"/>
      <c r="CF423" s="2">
        <f ca="1">IF(Table1[[#This Row],[net worth]]&gt;CG422,Table1[[#This Row],[age]],0)</f>
        <v>43</v>
      </c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</row>
    <row r="424" spans="4:98">
      <c r="D424">
        <f t="shared" ca="1" si="151"/>
        <v>1</v>
      </c>
      <c r="E424" t="str">
        <f t="shared" ca="1" si="152"/>
        <v>men</v>
      </c>
      <c r="F424">
        <f t="shared" ca="1" si="153"/>
        <v>43</v>
      </c>
      <c r="G424">
        <f t="shared" ca="1" si="154"/>
        <v>4</v>
      </c>
      <c r="H424" t="str">
        <f t="shared" ca="1" si="155"/>
        <v>it</v>
      </c>
      <c r="I424">
        <f t="shared" ca="1" si="156"/>
        <v>5</v>
      </c>
      <c r="J424" t="str">
        <f t="shared" ca="1" si="157"/>
        <v>other</v>
      </c>
      <c r="K424">
        <f t="shared" ca="1" si="158"/>
        <v>2</v>
      </c>
      <c r="L424">
        <f t="shared" ca="1" si="159"/>
        <v>1</v>
      </c>
      <c r="M424">
        <f t="shared" ca="1" si="160"/>
        <v>512125</v>
      </c>
      <c r="N424">
        <f t="shared" ca="1" si="161"/>
        <v>6</v>
      </c>
      <c r="O424" t="str">
        <f t="shared" ca="1" si="162"/>
        <v>tirupathi</v>
      </c>
      <c r="P424">
        <f t="shared" ca="1" si="168"/>
        <v>1536375</v>
      </c>
      <c r="Q424">
        <f t="shared" ca="1" si="163"/>
        <v>434293.15104246663</v>
      </c>
      <c r="R424">
        <f t="shared" ca="1" si="169"/>
        <v>61701.635640885157</v>
      </c>
      <c r="S424">
        <f t="shared" ca="1" si="164"/>
        <v>10999</v>
      </c>
      <c r="T424">
        <f t="shared" ca="1" si="170"/>
        <v>235075.73246736819</v>
      </c>
      <c r="U424">
        <f t="shared" ca="1" si="171"/>
        <v>469282.20484147442</v>
      </c>
      <c r="V424">
        <f t="shared" ca="1" si="172"/>
        <v>2067358.8404823598</v>
      </c>
      <c r="W424">
        <f t="shared" ca="1" si="173"/>
        <v>506993.78668335179</v>
      </c>
      <c r="X424">
        <f t="shared" ca="1" si="174"/>
        <v>1560365.053799008</v>
      </c>
      <c r="Y424" s="2"/>
      <c r="Z424" s="7">
        <f ca="1">IF(Table1[[#This Row],[gender]]="men",1,0)</f>
        <v>1</v>
      </c>
      <c r="AA424" s="2">
        <f ca="1">IF(Table1[[#This Row],[gender]]="women",1,0)</f>
        <v>0</v>
      </c>
      <c r="AB424" s="2"/>
      <c r="AC424" s="2"/>
      <c r="AD424" s="8"/>
      <c r="AF424" s="7">
        <f ca="1">IF(Table1[[#This Row],[felid of work]]= "teaching",1,0)</f>
        <v>0</v>
      </c>
      <c r="AG424" s="2">
        <f ca="1">IF(Table1[[#This Row],[felid of work]]="agriculture",1,0)</f>
        <v>0</v>
      </c>
      <c r="AH424" s="12">
        <f ca="1">IF(Table1[[#This Row],[felid of work]]="general work",1,0)</f>
        <v>0</v>
      </c>
      <c r="AI424" s="12">
        <f ca="1">IF(Table1[[#This Row],[felid of work]]="construction",1,0)</f>
        <v>0</v>
      </c>
      <c r="AJ424" s="2">
        <f ca="1">IF(Table1[[#This Row],[felid of work]]="health",1,0)</f>
        <v>0</v>
      </c>
      <c r="AK424" s="2"/>
      <c r="AL424" s="2"/>
      <c r="AM424" s="2"/>
      <c r="AN424" s="2"/>
      <c r="AO424" s="2">
        <f ca="1">IF(Table1[[#This Row],[felid of work]]="it",1,0)</f>
        <v>1</v>
      </c>
      <c r="AP424" s="2"/>
      <c r="AQ424" s="2"/>
      <c r="AR424" s="2"/>
      <c r="AS424" s="2"/>
      <c r="AT424" s="2"/>
      <c r="AU424" s="2"/>
      <c r="AV424" s="8"/>
      <c r="AW424" s="2"/>
      <c r="AX424" s="21">
        <f t="shared" ca="1" si="165"/>
        <v>61701.635640885157</v>
      </c>
      <c r="AY424" s="2"/>
      <c r="AZ424" s="7">
        <f ca="1">IF(Table1[[#This Row],[value of the debts]]&gt;$BA$6,1,0)</f>
        <v>1</v>
      </c>
      <c r="BA424" s="2"/>
      <c r="BB424" s="2"/>
      <c r="BC424" s="8"/>
      <c r="BD424" s="24">
        <f ca="1">Table1[[#This Row],[mortage left]]/Table1[[#This Row],[value of house]]</f>
        <v>0.28267392468796138</v>
      </c>
      <c r="BE424" s="2">
        <f t="shared" ca="1" si="166"/>
        <v>1</v>
      </c>
      <c r="BF424" s="2"/>
      <c r="BG424" s="2"/>
      <c r="BH424" s="7">
        <f ca="1">IF(Table1[[#This Row],[area]]="america",Table1[[#This Row],[income]],0)</f>
        <v>0</v>
      </c>
      <c r="BI424" s="2">
        <f ca="1">IF(Table1[[#This Row],[area]]="anathapur",Table1[[#This Row],[income]],0)</f>
        <v>0</v>
      </c>
      <c r="BJ424" s="2">
        <f ca="1">IF(Table1[[#This Row],[area]]="banglore",Table1[[#This Row],[income]],0)</f>
        <v>0</v>
      </c>
      <c r="BK424" s="2">
        <f ca="1">IF(Table1[[#This Row],[area]]="chennai",Table1[[#This Row],[income]],0)</f>
        <v>0</v>
      </c>
      <c r="BL424" s="2">
        <f ca="1">IF(Table1[[#This Row],[area]]="china",Table1[[#This Row],[income]],0)</f>
        <v>0</v>
      </c>
      <c r="BM424" s="2">
        <f ca="1">IF(Table1[[#This Row],[area]]="eluru",Table1[[#This Row],[income]],0)</f>
        <v>0</v>
      </c>
      <c r="BN424" s="2">
        <f ca="1">IF(Table1[[#This Row],[area]]="hanuman junction",Table1[[#This Row],[income]],0)</f>
        <v>0</v>
      </c>
      <c r="BO424" s="2">
        <f ca="1">IF(Table1[[#This Row],[area]]="hyderabad",Table1[[#This Row],[income]],0)</f>
        <v>0</v>
      </c>
      <c r="BP424" s="2">
        <f ca="1">IF(Table1[[#This Row],[area]]="japan",Table1[[#This Row],[income]],0)</f>
        <v>0</v>
      </c>
      <c r="BQ424" s="2">
        <f ca="1">IF(Table1[[#This Row],[area]]="srikakulam",Table1[[#This Row],[income]],0)</f>
        <v>0</v>
      </c>
      <c r="BR424" s="2">
        <f ca="1">IF(Table1[[#This Row],[area]]="tirupathi",Table1[[#This Row],[income]],0)</f>
        <v>512125</v>
      </c>
      <c r="BS424" s="2">
        <f ca="1">IF(Table1[[#This Row],[area]]="vijayawada",Table1[[#This Row],[income]],0)</f>
        <v>0</v>
      </c>
      <c r="BT424" s="8">
        <f ca="1">IF(Table1[[#This Row],[area]]="vizag",Table1[[#This Row],[income]],0)</f>
        <v>0</v>
      </c>
      <c r="BU424" s="2"/>
      <c r="BV424" s="7">
        <f ca="1">IF(Table1[[#This Row],[felid of work]]="teaching",Table1[[#This Row],[income]],0)</f>
        <v>0</v>
      </c>
      <c r="BW424" s="2">
        <f ca="1">IF(Table1[[#This Row],[felid of work]]="construction",Table1[[#This Row],[income]],0)</f>
        <v>0</v>
      </c>
      <c r="BX424" s="2">
        <f ca="1">IF(Table1[[#This Row],[felid of work]]="general work",Table1[[#This Row],[income]],0)</f>
        <v>0</v>
      </c>
      <c r="BY424" s="2">
        <f ca="1">IF(Table1[[#This Row],[felid of work]]="health",Table1[[#This Row],[income]],0)</f>
        <v>0</v>
      </c>
      <c r="BZ424" s="2">
        <f ca="1">IF(Table1[[#This Row],[felid of work]]="agriculture",Table1[[#This Row],[income]],0)</f>
        <v>0</v>
      </c>
      <c r="CA424" s="8">
        <f ca="1">IF(Table1[[#This Row],[felid of work]]="it",Table1[[#This Row],[income]],0)</f>
        <v>512125</v>
      </c>
      <c r="CB424" s="2"/>
      <c r="CC424" s="7">
        <f t="shared" ca="1" si="167"/>
        <v>0</v>
      </c>
      <c r="CD424" s="8"/>
      <c r="CE424" s="2"/>
      <c r="CF424" s="2">
        <f ca="1">IF(Table1[[#This Row],[net worth]]&gt;CG423,Table1[[#This Row],[age]],0)</f>
        <v>43</v>
      </c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</row>
    <row r="425" spans="4:98">
      <c r="D425">
        <f t="shared" ca="1" si="151"/>
        <v>2</v>
      </c>
      <c r="E425" t="str">
        <f t="shared" ca="1" si="152"/>
        <v>women</v>
      </c>
      <c r="F425">
        <f t="shared" ca="1" si="153"/>
        <v>34</v>
      </c>
      <c r="G425">
        <f t="shared" ca="1" si="154"/>
        <v>6</v>
      </c>
      <c r="H425" t="str">
        <f t="shared" ca="1" si="155"/>
        <v>agriculture</v>
      </c>
      <c r="I425">
        <f t="shared" ca="1" si="156"/>
        <v>3</v>
      </c>
      <c r="J425" t="str">
        <f t="shared" ca="1" si="157"/>
        <v>university</v>
      </c>
      <c r="K425">
        <f t="shared" ca="1" si="158"/>
        <v>4</v>
      </c>
      <c r="L425">
        <f t="shared" ca="1" si="159"/>
        <v>1</v>
      </c>
      <c r="M425">
        <f t="shared" ca="1" si="160"/>
        <v>294175</v>
      </c>
      <c r="N425">
        <f t="shared" ca="1" si="161"/>
        <v>9</v>
      </c>
      <c r="O425" t="str">
        <f t="shared" ca="1" si="162"/>
        <v>chennai</v>
      </c>
      <c r="P425">
        <f t="shared" ca="1" si="168"/>
        <v>1176700</v>
      </c>
      <c r="Q425">
        <f t="shared" ca="1" si="163"/>
        <v>868816.15232311271</v>
      </c>
      <c r="R425">
        <f t="shared" ca="1" si="169"/>
        <v>59064.426038308295</v>
      </c>
      <c r="S425">
        <f t="shared" ca="1" si="164"/>
        <v>44605</v>
      </c>
      <c r="T425">
        <f t="shared" ca="1" si="170"/>
        <v>252009.1722058845</v>
      </c>
      <c r="U425">
        <f t="shared" ca="1" si="171"/>
        <v>372937.45607720362</v>
      </c>
      <c r="V425">
        <f t="shared" ca="1" si="172"/>
        <v>1608701.8821155119</v>
      </c>
      <c r="W425">
        <f t="shared" ca="1" si="173"/>
        <v>972485.57836142101</v>
      </c>
      <c r="X425">
        <f t="shared" ca="1" si="174"/>
        <v>636216.30375409091</v>
      </c>
      <c r="Y425" s="2"/>
      <c r="Z425" s="7">
        <f ca="1">IF(Table1[[#This Row],[gender]]="men",1,0)</f>
        <v>0</v>
      </c>
      <c r="AA425" s="2">
        <f ca="1">IF(Table1[[#This Row],[gender]]="women",1,0)</f>
        <v>1</v>
      </c>
      <c r="AB425" s="2"/>
      <c r="AC425" s="2"/>
      <c r="AD425" s="8"/>
      <c r="AF425" s="7">
        <f ca="1">IF(Table1[[#This Row],[felid of work]]= "teaching",1,0)</f>
        <v>0</v>
      </c>
      <c r="AG425" s="2">
        <f ca="1">IF(Table1[[#This Row],[felid of work]]="agriculture",1,0)</f>
        <v>1</v>
      </c>
      <c r="AH425" s="12">
        <f ca="1">IF(Table1[[#This Row],[felid of work]]="general work",1,0)</f>
        <v>0</v>
      </c>
      <c r="AI425" s="12">
        <f ca="1">IF(Table1[[#This Row],[felid of work]]="construction",1,0)</f>
        <v>0</v>
      </c>
      <c r="AJ425" s="2">
        <f ca="1">IF(Table1[[#This Row],[felid of work]]="health",1,0)</f>
        <v>0</v>
      </c>
      <c r="AK425" s="2"/>
      <c r="AL425" s="2"/>
      <c r="AM425" s="2"/>
      <c r="AN425" s="2"/>
      <c r="AO425" s="2">
        <f ca="1">IF(Table1[[#This Row],[felid of work]]="it",1,0)</f>
        <v>0</v>
      </c>
      <c r="AP425" s="2"/>
      <c r="AQ425" s="2"/>
      <c r="AR425" s="2"/>
      <c r="AS425" s="2"/>
      <c r="AT425" s="2"/>
      <c r="AU425" s="2"/>
      <c r="AV425" s="8"/>
      <c r="AW425" s="2"/>
      <c r="AX425" s="21">
        <f t="shared" ca="1" si="165"/>
        <v>59064.426038308295</v>
      </c>
      <c r="AY425" s="2"/>
      <c r="AZ425" s="7">
        <f ca="1">IF(Table1[[#This Row],[value of the debts]]&gt;$BA$6,1,0)</f>
        <v>1</v>
      </c>
      <c r="BA425" s="2"/>
      <c r="BB425" s="2"/>
      <c r="BC425" s="8"/>
      <c r="BD425" s="24">
        <f ca="1">Table1[[#This Row],[mortage left]]/Table1[[#This Row],[value of house]]</f>
        <v>0.7383497512731475</v>
      </c>
      <c r="BE425" s="2">
        <f t="shared" ca="1" si="166"/>
        <v>0</v>
      </c>
      <c r="BF425" s="2"/>
      <c r="BG425" s="2"/>
      <c r="BH425" s="7">
        <f ca="1">IF(Table1[[#This Row],[area]]="america",Table1[[#This Row],[income]],0)</f>
        <v>0</v>
      </c>
      <c r="BI425" s="2">
        <f ca="1">IF(Table1[[#This Row],[area]]="anathapur",Table1[[#This Row],[income]],0)</f>
        <v>0</v>
      </c>
      <c r="BJ425" s="2">
        <f ca="1">IF(Table1[[#This Row],[area]]="banglore",Table1[[#This Row],[income]],0)</f>
        <v>0</v>
      </c>
      <c r="BK425" s="2">
        <f ca="1">IF(Table1[[#This Row],[area]]="chennai",Table1[[#This Row],[income]],0)</f>
        <v>294175</v>
      </c>
      <c r="BL425" s="2">
        <f ca="1">IF(Table1[[#This Row],[area]]="china",Table1[[#This Row],[income]],0)</f>
        <v>0</v>
      </c>
      <c r="BM425" s="2">
        <f ca="1">IF(Table1[[#This Row],[area]]="eluru",Table1[[#This Row],[income]],0)</f>
        <v>0</v>
      </c>
      <c r="BN425" s="2">
        <f ca="1">IF(Table1[[#This Row],[area]]="hanuman junction",Table1[[#This Row],[income]],0)</f>
        <v>0</v>
      </c>
      <c r="BO425" s="2">
        <f ca="1">IF(Table1[[#This Row],[area]]="hyderabad",Table1[[#This Row],[income]],0)</f>
        <v>0</v>
      </c>
      <c r="BP425" s="2">
        <f ca="1">IF(Table1[[#This Row],[area]]="japan",Table1[[#This Row],[income]],0)</f>
        <v>0</v>
      </c>
      <c r="BQ425" s="2">
        <f ca="1">IF(Table1[[#This Row],[area]]="srikakulam",Table1[[#This Row],[income]],0)</f>
        <v>0</v>
      </c>
      <c r="BR425" s="2">
        <f ca="1">IF(Table1[[#This Row],[area]]="tirupathi",Table1[[#This Row],[income]],0)</f>
        <v>0</v>
      </c>
      <c r="BS425" s="2">
        <f ca="1">IF(Table1[[#This Row],[area]]="vijayawada",Table1[[#This Row],[income]],0)</f>
        <v>0</v>
      </c>
      <c r="BT425" s="8">
        <f ca="1">IF(Table1[[#This Row],[area]]="vizag",Table1[[#This Row],[income]],0)</f>
        <v>0</v>
      </c>
      <c r="BU425" s="2"/>
      <c r="BV425" s="7">
        <f ca="1">IF(Table1[[#This Row],[felid of work]]="teaching",Table1[[#This Row],[income]],0)</f>
        <v>0</v>
      </c>
      <c r="BW425" s="2">
        <f ca="1">IF(Table1[[#This Row],[felid of work]]="construction",Table1[[#This Row],[income]],0)</f>
        <v>0</v>
      </c>
      <c r="BX425" s="2">
        <f ca="1">IF(Table1[[#This Row],[felid of work]]="general work",Table1[[#This Row],[income]],0)</f>
        <v>0</v>
      </c>
      <c r="BY425" s="2">
        <f ca="1">IF(Table1[[#This Row],[felid of work]]="health",Table1[[#This Row],[income]],0)</f>
        <v>0</v>
      </c>
      <c r="BZ425" s="2">
        <f ca="1">IF(Table1[[#This Row],[felid of work]]="agriculture",Table1[[#This Row],[income]],0)</f>
        <v>294175</v>
      </c>
      <c r="CA425" s="8">
        <f ca="1">IF(Table1[[#This Row],[felid of work]]="it",Table1[[#This Row],[income]],0)</f>
        <v>0</v>
      </c>
      <c r="CB425" s="2"/>
      <c r="CC425" s="7">
        <f t="shared" ca="1" si="167"/>
        <v>1</v>
      </c>
      <c r="CD425" s="8"/>
      <c r="CE425" s="2"/>
      <c r="CF425" s="2">
        <f ca="1">IF(Table1[[#This Row],[net worth]]&gt;CG424,Table1[[#This Row],[age]],0)</f>
        <v>34</v>
      </c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</row>
    <row r="426" spans="4:98">
      <c r="D426">
        <f t="shared" ca="1" si="151"/>
        <v>1</v>
      </c>
      <c r="E426" t="str">
        <f t="shared" ca="1" si="152"/>
        <v>men</v>
      </c>
      <c r="F426">
        <f t="shared" ca="1" si="153"/>
        <v>41</v>
      </c>
      <c r="G426">
        <f t="shared" ca="1" si="154"/>
        <v>4</v>
      </c>
      <c r="H426" t="str">
        <f t="shared" ca="1" si="155"/>
        <v>it</v>
      </c>
      <c r="I426">
        <f t="shared" ca="1" si="156"/>
        <v>6</v>
      </c>
      <c r="J426" t="str">
        <f t="shared" ca="1" si="157"/>
        <v>other</v>
      </c>
      <c r="K426">
        <f t="shared" ca="1" si="158"/>
        <v>4</v>
      </c>
      <c r="L426">
        <f t="shared" ca="1" si="159"/>
        <v>2</v>
      </c>
      <c r="M426">
        <f t="shared" ca="1" si="160"/>
        <v>822551</v>
      </c>
      <c r="N426">
        <f t="shared" ca="1" si="161"/>
        <v>5</v>
      </c>
      <c r="O426" t="str">
        <f t="shared" ca="1" si="162"/>
        <v>srikakulam</v>
      </c>
      <c r="P426">
        <f t="shared" ca="1" si="168"/>
        <v>4112755</v>
      </c>
      <c r="Q426">
        <f t="shared" ca="1" si="163"/>
        <v>4023236.3257935965</v>
      </c>
      <c r="R426">
        <f t="shared" ca="1" si="169"/>
        <v>188046.13788441446</v>
      </c>
      <c r="S426">
        <f t="shared" ca="1" si="164"/>
        <v>47704</v>
      </c>
      <c r="T426">
        <f t="shared" ca="1" si="170"/>
        <v>261035.97961349002</v>
      </c>
      <c r="U426">
        <f t="shared" ca="1" si="171"/>
        <v>784746.41050597187</v>
      </c>
      <c r="V426">
        <f t="shared" ca="1" si="172"/>
        <v>5085547.5483903866</v>
      </c>
      <c r="W426">
        <f t="shared" ca="1" si="173"/>
        <v>4258986.4636780107</v>
      </c>
      <c r="X426">
        <f t="shared" ca="1" si="174"/>
        <v>826561.08471237589</v>
      </c>
      <c r="Y426" s="2"/>
      <c r="Z426" s="7">
        <f ca="1">IF(Table1[[#This Row],[gender]]="men",1,0)</f>
        <v>1</v>
      </c>
      <c r="AA426" s="2">
        <f ca="1">IF(Table1[[#This Row],[gender]]="women",1,0)</f>
        <v>0</v>
      </c>
      <c r="AB426" s="2"/>
      <c r="AC426" s="2"/>
      <c r="AD426" s="8"/>
      <c r="AF426" s="7">
        <f ca="1">IF(Table1[[#This Row],[felid of work]]= "teaching",1,0)</f>
        <v>0</v>
      </c>
      <c r="AG426" s="2">
        <f ca="1">IF(Table1[[#This Row],[felid of work]]="agriculture",1,0)</f>
        <v>0</v>
      </c>
      <c r="AH426" s="12">
        <f ca="1">IF(Table1[[#This Row],[felid of work]]="general work",1,0)</f>
        <v>0</v>
      </c>
      <c r="AI426" s="12">
        <f ca="1">IF(Table1[[#This Row],[felid of work]]="construction",1,0)</f>
        <v>0</v>
      </c>
      <c r="AJ426" s="2">
        <f ca="1">IF(Table1[[#This Row],[felid of work]]="health",1,0)</f>
        <v>0</v>
      </c>
      <c r="AK426" s="2"/>
      <c r="AL426" s="2"/>
      <c r="AM426" s="2"/>
      <c r="AN426" s="2"/>
      <c r="AO426" s="2">
        <f ca="1">IF(Table1[[#This Row],[felid of work]]="it",1,0)</f>
        <v>1</v>
      </c>
      <c r="AP426" s="2"/>
      <c r="AQ426" s="2"/>
      <c r="AR426" s="2"/>
      <c r="AS426" s="2"/>
      <c r="AT426" s="2"/>
      <c r="AU426" s="2"/>
      <c r="AV426" s="8"/>
      <c r="AW426" s="2"/>
      <c r="AX426" s="21">
        <f t="shared" ca="1" si="165"/>
        <v>94023.068942207232</v>
      </c>
      <c r="AY426" s="2"/>
      <c r="AZ426" s="7">
        <f ca="1">IF(Table1[[#This Row],[value of the debts]]&gt;$BA$6,1,0)</f>
        <v>1</v>
      </c>
      <c r="BA426" s="2"/>
      <c r="BB426" s="2"/>
      <c r="BC426" s="8"/>
      <c r="BD426" s="24">
        <f ca="1">Table1[[#This Row],[mortage left]]/Table1[[#This Row],[value of house]]</f>
        <v>0.97823389085749002</v>
      </c>
      <c r="BE426" s="2">
        <f t="shared" ca="1" si="166"/>
        <v>0</v>
      </c>
      <c r="BF426" s="2"/>
      <c r="BG426" s="2"/>
      <c r="BH426" s="7">
        <f ca="1">IF(Table1[[#This Row],[area]]="america",Table1[[#This Row],[income]],0)</f>
        <v>0</v>
      </c>
      <c r="BI426" s="2">
        <f ca="1">IF(Table1[[#This Row],[area]]="anathapur",Table1[[#This Row],[income]],0)</f>
        <v>0</v>
      </c>
      <c r="BJ426" s="2">
        <f ca="1">IF(Table1[[#This Row],[area]]="banglore",Table1[[#This Row],[income]],0)</f>
        <v>0</v>
      </c>
      <c r="BK426" s="2">
        <f ca="1">IF(Table1[[#This Row],[area]]="chennai",Table1[[#This Row],[income]],0)</f>
        <v>0</v>
      </c>
      <c r="BL426" s="2">
        <f ca="1">IF(Table1[[#This Row],[area]]="china",Table1[[#This Row],[income]],0)</f>
        <v>0</v>
      </c>
      <c r="BM426" s="2">
        <f ca="1">IF(Table1[[#This Row],[area]]="eluru",Table1[[#This Row],[income]],0)</f>
        <v>0</v>
      </c>
      <c r="BN426" s="2">
        <f ca="1">IF(Table1[[#This Row],[area]]="hanuman junction",Table1[[#This Row],[income]],0)</f>
        <v>0</v>
      </c>
      <c r="BO426" s="2">
        <f ca="1">IF(Table1[[#This Row],[area]]="hyderabad",Table1[[#This Row],[income]],0)</f>
        <v>0</v>
      </c>
      <c r="BP426" s="2">
        <f ca="1">IF(Table1[[#This Row],[area]]="japan",Table1[[#This Row],[income]],0)</f>
        <v>0</v>
      </c>
      <c r="BQ426" s="2">
        <f ca="1">IF(Table1[[#This Row],[area]]="srikakulam",Table1[[#This Row],[income]],0)</f>
        <v>822551</v>
      </c>
      <c r="BR426" s="2">
        <f ca="1">IF(Table1[[#This Row],[area]]="tirupathi",Table1[[#This Row],[income]],0)</f>
        <v>0</v>
      </c>
      <c r="BS426" s="2">
        <f ca="1">IF(Table1[[#This Row],[area]]="vijayawada",Table1[[#This Row],[income]],0)</f>
        <v>0</v>
      </c>
      <c r="BT426" s="8">
        <f ca="1">IF(Table1[[#This Row],[area]]="vizag",Table1[[#This Row],[income]],0)</f>
        <v>0</v>
      </c>
      <c r="BU426" s="2"/>
      <c r="BV426" s="7">
        <f ca="1">IF(Table1[[#This Row],[felid of work]]="teaching",Table1[[#This Row],[income]],0)</f>
        <v>0</v>
      </c>
      <c r="BW426" s="2">
        <f ca="1">IF(Table1[[#This Row],[felid of work]]="construction",Table1[[#This Row],[income]],0)</f>
        <v>0</v>
      </c>
      <c r="BX426" s="2">
        <f ca="1">IF(Table1[[#This Row],[felid of work]]="general work",Table1[[#This Row],[income]],0)</f>
        <v>0</v>
      </c>
      <c r="BY426" s="2">
        <f ca="1">IF(Table1[[#This Row],[felid of work]]="health",Table1[[#This Row],[income]],0)</f>
        <v>0</v>
      </c>
      <c r="BZ426" s="2">
        <f ca="1">IF(Table1[[#This Row],[felid of work]]="agriculture",Table1[[#This Row],[income]],0)</f>
        <v>0</v>
      </c>
      <c r="CA426" s="8">
        <f ca="1">IF(Table1[[#This Row],[felid of work]]="it",Table1[[#This Row],[income]],0)</f>
        <v>822551</v>
      </c>
      <c r="CB426" s="2"/>
      <c r="CC426" s="7">
        <f t="shared" ca="1" si="167"/>
        <v>1</v>
      </c>
      <c r="CD426" s="8"/>
      <c r="CE426" s="2"/>
      <c r="CF426" s="2">
        <f ca="1">IF(Table1[[#This Row],[net worth]]&gt;CG425,Table1[[#This Row],[age]],0)</f>
        <v>41</v>
      </c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</row>
    <row r="427" spans="4:98">
      <c r="D427">
        <f t="shared" ca="1" si="151"/>
        <v>1</v>
      </c>
      <c r="E427" t="str">
        <f t="shared" ca="1" si="152"/>
        <v>men</v>
      </c>
      <c r="F427">
        <f t="shared" ca="1" si="153"/>
        <v>28</v>
      </c>
      <c r="G427">
        <f t="shared" ca="1" si="154"/>
        <v>5</v>
      </c>
      <c r="H427" t="str">
        <f t="shared" ca="1" si="155"/>
        <v>general work</v>
      </c>
      <c r="I427">
        <f t="shared" ca="1" si="156"/>
        <v>6</v>
      </c>
      <c r="J427" t="str">
        <f t="shared" ca="1" si="157"/>
        <v>other</v>
      </c>
      <c r="K427">
        <f t="shared" ca="1" si="158"/>
        <v>4</v>
      </c>
      <c r="L427">
        <f t="shared" ca="1" si="159"/>
        <v>1</v>
      </c>
      <c r="M427">
        <f t="shared" ca="1" si="160"/>
        <v>769860</v>
      </c>
      <c r="N427">
        <f t="shared" ca="1" si="161"/>
        <v>10</v>
      </c>
      <c r="O427" t="str">
        <f t="shared" ca="1" si="162"/>
        <v>hyderabad</v>
      </c>
      <c r="P427">
        <f t="shared" ca="1" si="168"/>
        <v>3079440</v>
      </c>
      <c r="Q427">
        <f t="shared" ca="1" si="163"/>
        <v>2813001.5037479289</v>
      </c>
      <c r="R427">
        <f t="shared" ca="1" si="169"/>
        <v>128157.80560874163</v>
      </c>
      <c r="S427">
        <f t="shared" ca="1" si="164"/>
        <v>1713</v>
      </c>
      <c r="T427">
        <f t="shared" ca="1" si="170"/>
        <v>978479.77887808171</v>
      </c>
      <c r="U427">
        <f t="shared" ca="1" si="171"/>
        <v>11534.534579674775</v>
      </c>
      <c r="V427">
        <f t="shared" ca="1" si="172"/>
        <v>3219132.3401884162</v>
      </c>
      <c r="W427">
        <f t="shared" ca="1" si="173"/>
        <v>2942872.3093566704</v>
      </c>
      <c r="X427">
        <f t="shared" ca="1" si="174"/>
        <v>276260.03083174583</v>
      </c>
      <c r="Y427" s="2"/>
      <c r="Z427" s="7">
        <f ca="1">IF(Table1[[#This Row],[gender]]="men",1,0)</f>
        <v>1</v>
      </c>
      <c r="AA427" s="2">
        <f ca="1">IF(Table1[[#This Row],[gender]]="women",1,0)</f>
        <v>0</v>
      </c>
      <c r="AB427" s="2"/>
      <c r="AC427" s="2"/>
      <c r="AD427" s="8"/>
      <c r="AF427" s="7">
        <f ca="1">IF(Table1[[#This Row],[felid of work]]= "teaching",1,0)</f>
        <v>0</v>
      </c>
      <c r="AG427" s="2">
        <f ca="1">IF(Table1[[#This Row],[felid of work]]="agriculture",1,0)</f>
        <v>0</v>
      </c>
      <c r="AH427" s="12">
        <f ca="1">IF(Table1[[#This Row],[felid of work]]="general work",1,0)</f>
        <v>1</v>
      </c>
      <c r="AI427" s="12">
        <f ca="1">IF(Table1[[#This Row],[felid of work]]="construction",1,0)</f>
        <v>0</v>
      </c>
      <c r="AJ427" s="2">
        <f ca="1">IF(Table1[[#This Row],[felid of work]]="health",1,0)</f>
        <v>0</v>
      </c>
      <c r="AK427" s="2"/>
      <c r="AL427" s="2"/>
      <c r="AM427" s="2"/>
      <c r="AN427" s="2"/>
      <c r="AO427" s="2">
        <f ca="1">IF(Table1[[#This Row],[felid of work]]="it",1,0)</f>
        <v>0</v>
      </c>
      <c r="AP427" s="2"/>
      <c r="AQ427" s="2"/>
      <c r="AR427" s="2"/>
      <c r="AS427" s="2"/>
      <c r="AT427" s="2"/>
      <c r="AU427" s="2"/>
      <c r="AV427" s="8"/>
      <c r="AW427" s="2"/>
      <c r="AX427" s="21">
        <f t="shared" ca="1" si="165"/>
        <v>128157.80560874163</v>
      </c>
      <c r="AY427" s="2"/>
      <c r="AZ427" s="7">
        <f ca="1">IF(Table1[[#This Row],[value of the debts]]&gt;$BA$6,1,0)</f>
        <v>1</v>
      </c>
      <c r="BA427" s="2"/>
      <c r="BB427" s="2"/>
      <c r="BC427" s="8"/>
      <c r="BD427" s="24">
        <f ca="1">Table1[[#This Row],[mortage left]]/Table1[[#This Row],[value of house]]</f>
        <v>0.91347826349853511</v>
      </c>
      <c r="BE427" s="2">
        <f t="shared" ca="1" si="166"/>
        <v>0</v>
      </c>
      <c r="BF427" s="2"/>
      <c r="BG427" s="2"/>
      <c r="BH427" s="7">
        <f ca="1">IF(Table1[[#This Row],[area]]="america",Table1[[#This Row],[income]],0)</f>
        <v>0</v>
      </c>
      <c r="BI427" s="2">
        <f ca="1">IF(Table1[[#This Row],[area]]="anathapur",Table1[[#This Row],[income]],0)</f>
        <v>0</v>
      </c>
      <c r="BJ427" s="2">
        <f ca="1">IF(Table1[[#This Row],[area]]="banglore",Table1[[#This Row],[income]],0)</f>
        <v>0</v>
      </c>
      <c r="BK427" s="2">
        <f ca="1">IF(Table1[[#This Row],[area]]="chennai",Table1[[#This Row],[income]],0)</f>
        <v>0</v>
      </c>
      <c r="BL427" s="2">
        <f ca="1">IF(Table1[[#This Row],[area]]="china",Table1[[#This Row],[income]],0)</f>
        <v>0</v>
      </c>
      <c r="BM427" s="2">
        <f ca="1">IF(Table1[[#This Row],[area]]="eluru",Table1[[#This Row],[income]],0)</f>
        <v>0</v>
      </c>
      <c r="BN427" s="2">
        <f ca="1">IF(Table1[[#This Row],[area]]="hanuman junction",Table1[[#This Row],[income]],0)</f>
        <v>0</v>
      </c>
      <c r="BO427" s="2">
        <f ca="1">IF(Table1[[#This Row],[area]]="hyderabad",Table1[[#This Row],[income]],0)</f>
        <v>769860</v>
      </c>
      <c r="BP427" s="2">
        <f ca="1">IF(Table1[[#This Row],[area]]="japan",Table1[[#This Row],[income]],0)</f>
        <v>0</v>
      </c>
      <c r="BQ427" s="2">
        <f ca="1">IF(Table1[[#This Row],[area]]="srikakulam",Table1[[#This Row],[income]],0)</f>
        <v>0</v>
      </c>
      <c r="BR427" s="2">
        <f ca="1">IF(Table1[[#This Row],[area]]="tirupathi",Table1[[#This Row],[income]],0)</f>
        <v>0</v>
      </c>
      <c r="BS427" s="2">
        <f ca="1">IF(Table1[[#This Row],[area]]="vijayawada",Table1[[#This Row],[income]],0)</f>
        <v>0</v>
      </c>
      <c r="BT427" s="8">
        <f ca="1">IF(Table1[[#This Row],[area]]="vizag",Table1[[#This Row],[income]],0)</f>
        <v>0</v>
      </c>
      <c r="BU427" s="2"/>
      <c r="BV427" s="7">
        <f ca="1">IF(Table1[[#This Row],[felid of work]]="teaching",Table1[[#This Row],[income]],0)</f>
        <v>0</v>
      </c>
      <c r="BW427" s="2">
        <f ca="1">IF(Table1[[#This Row],[felid of work]]="construction",Table1[[#This Row],[income]],0)</f>
        <v>0</v>
      </c>
      <c r="BX427" s="2">
        <f ca="1">IF(Table1[[#This Row],[felid of work]]="general work",Table1[[#This Row],[income]],0)</f>
        <v>769860</v>
      </c>
      <c r="BY427" s="2">
        <f ca="1">IF(Table1[[#This Row],[felid of work]]="health",Table1[[#This Row],[income]],0)</f>
        <v>0</v>
      </c>
      <c r="BZ427" s="2">
        <f ca="1">IF(Table1[[#This Row],[felid of work]]="agriculture",Table1[[#This Row],[income]],0)</f>
        <v>0</v>
      </c>
      <c r="CA427" s="8">
        <f ca="1">IF(Table1[[#This Row],[felid of work]]="it",Table1[[#This Row],[income]],0)</f>
        <v>0</v>
      </c>
      <c r="CB427" s="2"/>
      <c r="CC427" s="7">
        <f t="shared" ca="1" si="167"/>
        <v>1</v>
      </c>
      <c r="CD427" s="8"/>
      <c r="CE427" s="2"/>
      <c r="CF427" s="2">
        <f ca="1">IF(Table1[[#This Row],[net worth]]&gt;CG426,Table1[[#This Row],[age]],0)</f>
        <v>28</v>
      </c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</row>
    <row r="428" spans="4:98">
      <c r="D428">
        <f t="shared" ca="1" si="151"/>
        <v>1</v>
      </c>
      <c r="E428" t="str">
        <f t="shared" ca="1" si="152"/>
        <v>men</v>
      </c>
      <c r="F428">
        <f t="shared" ca="1" si="153"/>
        <v>38</v>
      </c>
      <c r="G428">
        <f t="shared" ca="1" si="154"/>
        <v>6</v>
      </c>
      <c r="H428" t="str">
        <f t="shared" ca="1" si="155"/>
        <v>agriculture</v>
      </c>
      <c r="I428">
        <f t="shared" ca="1" si="156"/>
        <v>3</v>
      </c>
      <c r="J428" t="str">
        <f t="shared" ca="1" si="157"/>
        <v>university</v>
      </c>
      <c r="K428">
        <f t="shared" ca="1" si="158"/>
        <v>3</v>
      </c>
      <c r="L428">
        <f t="shared" ca="1" si="159"/>
        <v>1</v>
      </c>
      <c r="M428">
        <f t="shared" ca="1" si="160"/>
        <v>926776</v>
      </c>
      <c r="N428">
        <f t="shared" ca="1" si="161"/>
        <v>12</v>
      </c>
      <c r="O428" t="str">
        <f t="shared" ca="1" si="162"/>
        <v>japan</v>
      </c>
      <c r="P428">
        <f t="shared" ca="1" si="168"/>
        <v>5560656</v>
      </c>
      <c r="Q428">
        <f t="shared" ca="1" si="163"/>
        <v>1427246.3712116191</v>
      </c>
      <c r="R428">
        <f t="shared" ca="1" si="169"/>
        <v>176952.75211008184</v>
      </c>
      <c r="S428">
        <f t="shared" ca="1" si="164"/>
        <v>20445</v>
      </c>
      <c r="T428">
        <f t="shared" ca="1" si="170"/>
        <v>1261299.6310484579</v>
      </c>
      <c r="U428">
        <f t="shared" ca="1" si="171"/>
        <v>334799.18004825065</v>
      </c>
      <c r="V428">
        <f t="shared" ca="1" si="172"/>
        <v>6072407.9321583323</v>
      </c>
      <c r="W428">
        <f t="shared" ca="1" si="173"/>
        <v>1624644.1233217008</v>
      </c>
      <c r="X428">
        <f t="shared" ca="1" si="174"/>
        <v>4447763.8088366315</v>
      </c>
      <c r="Y428" s="2"/>
      <c r="Z428" s="7">
        <f ca="1">IF(Table1[[#This Row],[gender]]="men",1,0)</f>
        <v>1</v>
      </c>
      <c r="AA428" s="2">
        <f ca="1">IF(Table1[[#This Row],[gender]]="women",1,0)</f>
        <v>0</v>
      </c>
      <c r="AB428" s="2"/>
      <c r="AC428" s="2"/>
      <c r="AD428" s="8"/>
      <c r="AF428" s="7">
        <f ca="1">IF(Table1[[#This Row],[felid of work]]= "teaching",1,0)</f>
        <v>0</v>
      </c>
      <c r="AG428" s="2">
        <f ca="1">IF(Table1[[#This Row],[felid of work]]="agriculture",1,0)</f>
        <v>1</v>
      </c>
      <c r="AH428" s="12">
        <f ca="1">IF(Table1[[#This Row],[felid of work]]="general work",1,0)</f>
        <v>0</v>
      </c>
      <c r="AI428" s="12">
        <f ca="1">IF(Table1[[#This Row],[felid of work]]="construction",1,0)</f>
        <v>0</v>
      </c>
      <c r="AJ428" s="2">
        <f ca="1">IF(Table1[[#This Row],[felid of work]]="health",1,0)</f>
        <v>0</v>
      </c>
      <c r="AK428" s="2"/>
      <c r="AL428" s="2"/>
      <c r="AM428" s="2"/>
      <c r="AN428" s="2"/>
      <c r="AO428" s="2">
        <f ca="1">IF(Table1[[#This Row],[felid of work]]="it",1,0)</f>
        <v>0</v>
      </c>
      <c r="AP428" s="2"/>
      <c r="AQ428" s="2"/>
      <c r="AR428" s="2"/>
      <c r="AS428" s="2"/>
      <c r="AT428" s="2"/>
      <c r="AU428" s="2"/>
      <c r="AV428" s="8"/>
      <c r="AW428" s="2"/>
      <c r="AX428" s="21">
        <f t="shared" ca="1" si="165"/>
        <v>176952.75211008184</v>
      </c>
      <c r="AY428" s="2"/>
      <c r="AZ428" s="7">
        <f ca="1">IF(Table1[[#This Row],[value of the debts]]&gt;$BA$6,1,0)</f>
        <v>1</v>
      </c>
      <c r="BA428" s="2"/>
      <c r="BB428" s="2"/>
      <c r="BC428" s="8"/>
      <c r="BD428" s="24">
        <f ca="1">Table1[[#This Row],[mortage left]]/Table1[[#This Row],[value of house]]</f>
        <v>0.25666870441394307</v>
      </c>
      <c r="BE428" s="2">
        <f t="shared" ca="1" si="166"/>
        <v>1</v>
      </c>
      <c r="BF428" s="2"/>
      <c r="BG428" s="2"/>
      <c r="BH428" s="7">
        <f ca="1">IF(Table1[[#This Row],[area]]="america",Table1[[#This Row],[income]],0)</f>
        <v>0</v>
      </c>
      <c r="BI428" s="2">
        <f ca="1">IF(Table1[[#This Row],[area]]="anathapur",Table1[[#This Row],[income]],0)</f>
        <v>0</v>
      </c>
      <c r="BJ428" s="2">
        <f ca="1">IF(Table1[[#This Row],[area]]="banglore",Table1[[#This Row],[income]],0)</f>
        <v>0</v>
      </c>
      <c r="BK428" s="2">
        <f ca="1">IF(Table1[[#This Row],[area]]="chennai",Table1[[#This Row],[income]],0)</f>
        <v>0</v>
      </c>
      <c r="BL428" s="2">
        <f ca="1">IF(Table1[[#This Row],[area]]="china",Table1[[#This Row],[income]],0)</f>
        <v>0</v>
      </c>
      <c r="BM428" s="2">
        <f ca="1">IF(Table1[[#This Row],[area]]="eluru",Table1[[#This Row],[income]],0)</f>
        <v>0</v>
      </c>
      <c r="BN428" s="2">
        <f ca="1">IF(Table1[[#This Row],[area]]="hanuman junction",Table1[[#This Row],[income]],0)</f>
        <v>0</v>
      </c>
      <c r="BO428" s="2">
        <f ca="1">IF(Table1[[#This Row],[area]]="hyderabad",Table1[[#This Row],[income]],0)</f>
        <v>0</v>
      </c>
      <c r="BP428" s="2">
        <f ca="1">IF(Table1[[#This Row],[area]]="japan",Table1[[#This Row],[income]],0)</f>
        <v>926776</v>
      </c>
      <c r="BQ428" s="2">
        <f ca="1">IF(Table1[[#This Row],[area]]="srikakulam",Table1[[#This Row],[income]],0)</f>
        <v>0</v>
      </c>
      <c r="BR428" s="2">
        <f ca="1">IF(Table1[[#This Row],[area]]="tirupathi",Table1[[#This Row],[income]],0)</f>
        <v>0</v>
      </c>
      <c r="BS428" s="2">
        <f ca="1">IF(Table1[[#This Row],[area]]="vijayawada",Table1[[#This Row],[income]],0)</f>
        <v>0</v>
      </c>
      <c r="BT428" s="8">
        <f ca="1">IF(Table1[[#This Row],[area]]="vizag",Table1[[#This Row],[income]],0)</f>
        <v>0</v>
      </c>
      <c r="BU428" s="2"/>
      <c r="BV428" s="7">
        <f ca="1">IF(Table1[[#This Row],[felid of work]]="teaching",Table1[[#This Row],[income]],0)</f>
        <v>0</v>
      </c>
      <c r="BW428" s="2">
        <f ca="1">IF(Table1[[#This Row],[felid of work]]="construction",Table1[[#This Row],[income]],0)</f>
        <v>0</v>
      </c>
      <c r="BX428" s="2">
        <f ca="1">IF(Table1[[#This Row],[felid of work]]="general work",Table1[[#This Row],[income]],0)</f>
        <v>0</v>
      </c>
      <c r="BY428" s="2">
        <f ca="1">IF(Table1[[#This Row],[felid of work]]="health",Table1[[#This Row],[income]],0)</f>
        <v>0</v>
      </c>
      <c r="BZ428" s="2">
        <f ca="1">IF(Table1[[#This Row],[felid of work]]="agriculture",Table1[[#This Row],[income]],0)</f>
        <v>926776</v>
      </c>
      <c r="CA428" s="8">
        <f ca="1">IF(Table1[[#This Row],[felid of work]]="it",Table1[[#This Row],[income]],0)</f>
        <v>0</v>
      </c>
      <c r="CB428" s="2"/>
      <c r="CC428" s="7">
        <f t="shared" ca="1" si="167"/>
        <v>1</v>
      </c>
      <c r="CD428" s="8"/>
      <c r="CE428" s="2"/>
      <c r="CF428" s="2">
        <f ca="1">IF(Table1[[#This Row],[net worth]]&gt;CG427,Table1[[#This Row],[age]],0)</f>
        <v>38</v>
      </c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</row>
    <row r="429" spans="4:98">
      <c r="D429">
        <f t="shared" ca="1" si="151"/>
        <v>1</v>
      </c>
      <c r="E429" t="str">
        <f t="shared" ca="1" si="152"/>
        <v>men</v>
      </c>
      <c r="F429">
        <f t="shared" ca="1" si="153"/>
        <v>34</v>
      </c>
      <c r="G429">
        <f t="shared" ca="1" si="154"/>
        <v>5</v>
      </c>
      <c r="H429" t="str">
        <f t="shared" ca="1" si="155"/>
        <v>general work</v>
      </c>
      <c r="I429">
        <f t="shared" ca="1" si="156"/>
        <v>4</v>
      </c>
      <c r="J429" t="str">
        <f t="shared" ca="1" si="157"/>
        <v>techincal</v>
      </c>
      <c r="K429">
        <f t="shared" ca="1" si="158"/>
        <v>1</v>
      </c>
      <c r="L429">
        <f t="shared" ca="1" si="159"/>
        <v>1</v>
      </c>
      <c r="M429">
        <f t="shared" ca="1" si="160"/>
        <v>549604</v>
      </c>
      <c r="N429">
        <f t="shared" ca="1" si="161"/>
        <v>6</v>
      </c>
      <c r="O429" t="str">
        <f t="shared" ca="1" si="162"/>
        <v>tirupathi</v>
      </c>
      <c r="P429">
        <f t="shared" ca="1" si="168"/>
        <v>2198416</v>
      </c>
      <c r="Q429">
        <f t="shared" ca="1" si="163"/>
        <v>220919.8699036293</v>
      </c>
      <c r="R429">
        <f t="shared" ca="1" si="169"/>
        <v>373949.51441832859</v>
      </c>
      <c r="S429">
        <f t="shared" ca="1" si="164"/>
        <v>44974</v>
      </c>
      <c r="T429">
        <f t="shared" ca="1" si="170"/>
        <v>729403.8608558994</v>
      </c>
      <c r="U429">
        <f t="shared" ca="1" si="171"/>
        <v>428949.74414743204</v>
      </c>
      <c r="V429">
        <f t="shared" ca="1" si="172"/>
        <v>3001315.2585657607</v>
      </c>
      <c r="W429">
        <f t="shared" ca="1" si="173"/>
        <v>639843.38432195783</v>
      </c>
      <c r="X429">
        <f t="shared" ca="1" si="174"/>
        <v>2361471.8742438029</v>
      </c>
      <c r="Y429" s="2"/>
      <c r="Z429" s="7">
        <f ca="1">IF(Table1[[#This Row],[gender]]="men",1,0)</f>
        <v>1</v>
      </c>
      <c r="AA429" s="2">
        <f ca="1">IF(Table1[[#This Row],[gender]]="women",1,0)</f>
        <v>0</v>
      </c>
      <c r="AB429" s="2"/>
      <c r="AC429" s="2"/>
      <c r="AD429" s="8"/>
      <c r="AF429" s="7">
        <f ca="1">IF(Table1[[#This Row],[felid of work]]= "teaching",1,0)</f>
        <v>0</v>
      </c>
      <c r="AG429" s="2">
        <f ca="1">IF(Table1[[#This Row],[felid of work]]="agriculture",1,0)</f>
        <v>0</v>
      </c>
      <c r="AH429" s="12">
        <f ca="1">IF(Table1[[#This Row],[felid of work]]="general work",1,0)</f>
        <v>1</v>
      </c>
      <c r="AI429" s="12">
        <f ca="1">IF(Table1[[#This Row],[felid of work]]="construction",1,0)</f>
        <v>0</v>
      </c>
      <c r="AJ429" s="2">
        <f ca="1">IF(Table1[[#This Row],[felid of work]]="health",1,0)</f>
        <v>0</v>
      </c>
      <c r="AK429" s="2"/>
      <c r="AL429" s="2"/>
      <c r="AM429" s="2"/>
      <c r="AN429" s="2"/>
      <c r="AO429" s="2">
        <f ca="1">IF(Table1[[#This Row],[felid of work]]="it",1,0)</f>
        <v>0</v>
      </c>
      <c r="AP429" s="2"/>
      <c r="AQ429" s="2"/>
      <c r="AR429" s="2"/>
      <c r="AS429" s="2"/>
      <c r="AT429" s="2"/>
      <c r="AU429" s="2"/>
      <c r="AV429" s="8"/>
      <c r="AW429" s="2"/>
      <c r="AX429" s="21">
        <f t="shared" ca="1" si="165"/>
        <v>373949.51441832859</v>
      </c>
      <c r="AY429" s="2"/>
      <c r="AZ429" s="7">
        <f ca="1">IF(Table1[[#This Row],[value of the debts]]&gt;$BA$6,1,0)</f>
        <v>1</v>
      </c>
      <c r="BA429" s="2"/>
      <c r="BB429" s="2"/>
      <c r="BC429" s="8"/>
      <c r="BD429" s="24">
        <f ca="1">Table1[[#This Row],[mortage left]]/Table1[[#This Row],[value of house]]</f>
        <v>0.10049047582606263</v>
      </c>
      <c r="BE429" s="2">
        <f t="shared" ca="1" si="166"/>
        <v>1</v>
      </c>
      <c r="BF429" s="2"/>
      <c r="BG429" s="2"/>
      <c r="BH429" s="7">
        <f ca="1">IF(Table1[[#This Row],[area]]="america",Table1[[#This Row],[income]],0)</f>
        <v>0</v>
      </c>
      <c r="BI429" s="2">
        <f ca="1">IF(Table1[[#This Row],[area]]="anathapur",Table1[[#This Row],[income]],0)</f>
        <v>0</v>
      </c>
      <c r="BJ429" s="2">
        <f ca="1">IF(Table1[[#This Row],[area]]="banglore",Table1[[#This Row],[income]],0)</f>
        <v>0</v>
      </c>
      <c r="BK429" s="2">
        <f ca="1">IF(Table1[[#This Row],[area]]="chennai",Table1[[#This Row],[income]],0)</f>
        <v>0</v>
      </c>
      <c r="BL429" s="2">
        <f ca="1">IF(Table1[[#This Row],[area]]="china",Table1[[#This Row],[income]],0)</f>
        <v>0</v>
      </c>
      <c r="BM429" s="2">
        <f ca="1">IF(Table1[[#This Row],[area]]="eluru",Table1[[#This Row],[income]],0)</f>
        <v>0</v>
      </c>
      <c r="BN429" s="2">
        <f ca="1">IF(Table1[[#This Row],[area]]="hanuman junction",Table1[[#This Row],[income]],0)</f>
        <v>0</v>
      </c>
      <c r="BO429" s="2">
        <f ca="1">IF(Table1[[#This Row],[area]]="hyderabad",Table1[[#This Row],[income]],0)</f>
        <v>0</v>
      </c>
      <c r="BP429" s="2">
        <f ca="1">IF(Table1[[#This Row],[area]]="japan",Table1[[#This Row],[income]],0)</f>
        <v>0</v>
      </c>
      <c r="BQ429" s="2">
        <f ca="1">IF(Table1[[#This Row],[area]]="srikakulam",Table1[[#This Row],[income]],0)</f>
        <v>0</v>
      </c>
      <c r="BR429" s="2">
        <f ca="1">IF(Table1[[#This Row],[area]]="tirupathi",Table1[[#This Row],[income]],0)</f>
        <v>549604</v>
      </c>
      <c r="BS429" s="2">
        <f ca="1">IF(Table1[[#This Row],[area]]="vijayawada",Table1[[#This Row],[income]],0)</f>
        <v>0</v>
      </c>
      <c r="BT429" s="8">
        <f ca="1">IF(Table1[[#This Row],[area]]="vizag",Table1[[#This Row],[income]],0)</f>
        <v>0</v>
      </c>
      <c r="BU429" s="2"/>
      <c r="BV429" s="7">
        <f ca="1">IF(Table1[[#This Row],[felid of work]]="teaching",Table1[[#This Row],[income]],0)</f>
        <v>0</v>
      </c>
      <c r="BW429" s="2">
        <f ca="1">IF(Table1[[#This Row],[felid of work]]="construction",Table1[[#This Row],[income]],0)</f>
        <v>0</v>
      </c>
      <c r="BX429" s="2">
        <f ca="1">IF(Table1[[#This Row],[felid of work]]="general work",Table1[[#This Row],[income]],0)</f>
        <v>549604</v>
      </c>
      <c r="BY429" s="2">
        <f ca="1">IF(Table1[[#This Row],[felid of work]]="health",Table1[[#This Row],[income]],0)</f>
        <v>0</v>
      </c>
      <c r="BZ429" s="2">
        <f ca="1">IF(Table1[[#This Row],[felid of work]]="agriculture",Table1[[#This Row],[income]],0)</f>
        <v>0</v>
      </c>
      <c r="CA429" s="8">
        <f ca="1">IF(Table1[[#This Row],[felid of work]]="it",Table1[[#This Row],[income]],0)</f>
        <v>0</v>
      </c>
      <c r="CB429" s="2"/>
      <c r="CC429" s="7">
        <f t="shared" ca="1" si="167"/>
        <v>1</v>
      </c>
      <c r="CD429" s="8"/>
      <c r="CE429" s="2"/>
      <c r="CF429" s="2">
        <f ca="1">IF(Table1[[#This Row],[net worth]]&gt;CG428,Table1[[#This Row],[age]],0)</f>
        <v>34</v>
      </c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</row>
    <row r="430" spans="4:98">
      <c r="D430">
        <f t="shared" ca="1" si="151"/>
        <v>2</v>
      </c>
      <c r="E430" t="str">
        <f t="shared" ca="1" si="152"/>
        <v>women</v>
      </c>
      <c r="F430">
        <f t="shared" ca="1" si="153"/>
        <v>44</v>
      </c>
      <c r="G430">
        <f t="shared" ca="1" si="154"/>
        <v>3</v>
      </c>
      <c r="H430" t="str">
        <f t="shared" ca="1" si="155"/>
        <v>teaching</v>
      </c>
      <c r="I430">
        <f t="shared" ca="1" si="156"/>
        <v>4</v>
      </c>
      <c r="J430" t="str">
        <f t="shared" ca="1" si="157"/>
        <v>techincal</v>
      </c>
      <c r="K430">
        <f t="shared" ca="1" si="158"/>
        <v>1</v>
      </c>
      <c r="L430">
        <f t="shared" ca="1" si="159"/>
        <v>1</v>
      </c>
      <c r="M430">
        <f t="shared" ca="1" si="160"/>
        <v>798593</v>
      </c>
      <c r="N430">
        <f t="shared" ca="1" si="161"/>
        <v>8</v>
      </c>
      <c r="O430" t="str">
        <f t="shared" ca="1" si="162"/>
        <v>banglore</v>
      </c>
      <c r="P430">
        <f t="shared" ca="1" si="168"/>
        <v>4791558</v>
      </c>
      <c r="Q430">
        <f t="shared" ca="1" si="163"/>
        <v>4340301.2077207444</v>
      </c>
      <c r="R430">
        <f t="shared" ca="1" si="169"/>
        <v>444624.40216885606</v>
      </c>
      <c r="S430">
        <f t="shared" ca="1" si="164"/>
        <v>104846</v>
      </c>
      <c r="T430">
        <f t="shared" ca="1" si="170"/>
        <v>363235.05066434038</v>
      </c>
      <c r="U430">
        <f t="shared" ca="1" si="171"/>
        <v>412141.60582312831</v>
      </c>
      <c r="V430">
        <f t="shared" ca="1" si="172"/>
        <v>5648324.0079919845</v>
      </c>
      <c r="W430">
        <f t="shared" ca="1" si="173"/>
        <v>4889771.6098896004</v>
      </c>
      <c r="X430">
        <f t="shared" ca="1" si="174"/>
        <v>758552.39810238406</v>
      </c>
      <c r="Y430" s="2"/>
      <c r="Z430" s="7">
        <f ca="1">IF(Table1[[#This Row],[gender]]="men",1,0)</f>
        <v>0</v>
      </c>
      <c r="AA430" s="2">
        <f ca="1">IF(Table1[[#This Row],[gender]]="women",1,0)</f>
        <v>1</v>
      </c>
      <c r="AB430" s="2"/>
      <c r="AC430" s="2"/>
      <c r="AD430" s="8"/>
      <c r="AF430" s="7">
        <f ca="1">IF(Table1[[#This Row],[felid of work]]= "teaching",1,0)</f>
        <v>1</v>
      </c>
      <c r="AG430" s="2">
        <f ca="1">IF(Table1[[#This Row],[felid of work]]="agriculture",1,0)</f>
        <v>0</v>
      </c>
      <c r="AH430" s="12">
        <f ca="1">IF(Table1[[#This Row],[felid of work]]="general work",1,0)</f>
        <v>0</v>
      </c>
      <c r="AI430" s="12">
        <f ca="1">IF(Table1[[#This Row],[felid of work]]="construction",1,0)</f>
        <v>0</v>
      </c>
      <c r="AJ430" s="2">
        <f ca="1">IF(Table1[[#This Row],[felid of work]]="health",1,0)</f>
        <v>0</v>
      </c>
      <c r="AK430" s="2"/>
      <c r="AL430" s="2"/>
      <c r="AM430" s="2"/>
      <c r="AN430" s="2"/>
      <c r="AO430" s="2">
        <f ca="1">IF(Table1[[#This Row],[felid of work]]="it",1,0)</f>
        <v>0</v>
      </c>
      <c r="AP430" s="2"/>
      <c r="AQ430" s="2"/>
      <c r="AR430" s="2"/>
      <c r="AS430" s="2"/>
      <c r="AT430" s="2"/>
      <c r="AU430" s="2"/>
      <c r="AV430" s="8"/>
      <c r="AW430" s="2"/>
      <c r="AX430" s="21">
        <f t="shared" ca="1" si="165"/>
        <v>444624.40216885606</v>
      </c>
      <c r="AY430" s="2"/>
      <c r="AZ430" s="7">
        <f ca="1">IF(Table1[[#This Row],[value of the debts]]&gt;$BA$6,1,0)</f>
        <v>1</v>
      </c>
      <c r="BA430" s="2"/>
      <c r="BB430" s="2"/>
      <c r="BC430" s="8"/>
      <c r="BD430" s="24">
        <f ca="1">Table1[[#This Row],[mortage left]]/Table1[[#This Row],[value of house]]</f>
        <v>0.90582253365622301</v>
      </c>
      <c r="BE430" s="2">
        <f t="shared" ca="1" si="166"/>
        <v>0</v>
      </c>
      <c r="BF430" s="2"/>
      <c r="BG430" s="2"/>
      <c r="BH430" s="7">
        <f ca="1">IF(Table1[[#This Row],[area]]="america",Table1[[#This Row],[income]],0)</f>
        <v>0</v>
      </c>
      <c r="BI430" s="2">
        <f ca="1">IF(Table1[[#This Row],[area]]="anathapur",Table1[[#This Row],[income]],0)</f>
        <v>0</v>
      </c>
      <c r="BJ430" s="2">
        <f ca="1">IF(Table1[[#This Row],[area]]="banglore",Table1[[#This Row],[income]],0)</f>
        <v>798593</v>
      </c>
      <c r="BK430" s="2">
        <f ca="1">IF(Table1[[#This Row],[area]]="chennai",Table1[[#This Row],[income]],0)</f>
        <v>0</v>
      </c>
      <c r="BL430" s="2">
        <f ca="1">IF(Table1[[#This Row],[area]]="china",Table1[[#This Row],[income]],0)</f>
        <v>0</v>
      </c>
      <c r="BM430" s="2">
        <f ca="1">IF(Table1[[#This Row],[area]]="eluru",Table1[[#This Row],[income]],0)</f>
        <v>0</v>
      </c>
      <c r="BN430" s="2">
        <f ca="1">IF(Table1[[#This Row],[area]]="hanuman junction",Table1[[#This Row],[income]],0)</f>
        <v>0</v>
      </c>
      <c r="BO430" s="2">
        <f ca="1">IF(Table1[[#This Row],[area]]="hyderabad",Table1[[#This Row],[income]],0)</f>
        <v>0</v>
      </c>
      <c r="BP430" s="2">
        <f ca="1">IF(Table1[[#This Row],[area]]="japan",Table1[[#This Row],[income]],0)</f>
        <v>0</v>
      </c>
      <c r="BQ430" s="2">
        <f ca="1">IF(Table1[[#This Row],[area]]="srikakulam",Table1[[#This Row],[income]],0)</f>
        <v>0</v>
      </c>
      <c r="BR430" s="2">
        <f ca="1">IF(Table1[[#This Row],[area]]="tirupathi",Table1[[#This Row],[income]],0)</f>
        <v>0</v>
      </c>
      <c r="BS430" s="2">
        <f ca="1">IF(Table1[[#This Row],[area]]="vijayawada",Table1[[#This Row],[income]],0)</f>
        <v>0</v>
      </c>
      <c r="BT430" s="8">
        <f ca="1">IF(Table1[[#This Row],[area]]="vizag",Table1[[#This Row],[income]],0)</f>
        <v>0</v>
      </c>
      <c r="BU430" s="2"/>
      <c r="BV430" s="7">
        <f ca="1">IF(Table1[[#This Row],[felid of work]]="teaching",Table1[[#This Row],[income]],0)</f>
        <v>798593</v>
      </c>
      <c r="BW430" s="2">
        <f ca="1">IF(Table1[[#This Row],[felid of work]]="construction",Table1[[#This Row],[income]],0)</f>
        <v>0</v>
      </c>
      <c r="BX430" s="2">
        <f ca="1">IF(Table1[[#This Row],[felid of work]]="general work",Table1[[#This Row],[income]],0)</f>
        <v>0</v>
      </c>
      <c r="BY430" s="2">
        <f ca="1">IF(Table1[[#This Row],[felid of work]]="health",Table1[[#This Row],[income]],0)</f>
        <v>0</v>
      </c>
      <c r="BZ430" s="2">
        <f ca="1">IF(Table1[[#This Row],[felid of work]]="agriculture",Table1[[#This Row],[income]],0)</f>
        <v>0</v>
      </c>
      <c r="CA430" s="8">
        <f ca="1">IF(Table1[[#This Row],[felid of work]]="it",Table1[[#This Row],[income]],0)</f>
        <v>0</v>
      </c>
      <c r="CB430" s="2"/>
      <c r="CC430" s="7">
        <f t="shared" ca="1" si="167"/>
        <v>1</v>
      </c>
      <c r="CD430" s="8"/>
      <c r="CE430" s="2"/>
      <c r="CF430" s="2">
        <f ca="1">IF(Table1[[#This Row],[net worth]]&gt;CG429,Table1[[#This Row],[age]],0)</f>
        <v>44</v>
      </c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</row>
    <row r="431" spans="4:98">
      <c r="D431">
        <f t="shared" ca="1" si="151"/>
        <v>1</v>
      </c>
      <c r="E431" t="str">
        <f t="shared" ca="1" si="152"/>
        <v>men</v>
      </c>
      <c r="F431">
        <f t="shared" ca="1" si="153"/>
        <v>38</v>
      </c>
      <c r="G431">
        <f t="shared" ca="1" si="154"/>
        <v>4</v>
      </c>
      <c r="H431" t="str">
        <f t="shared" ca="1" si="155"/>
        <v>it</v>
      </c>
      <c r="I431">
        <f t="shared" ca="1" si="156"/>
        <v>6</v>
      </c>
      <c r="J431" t="str">
        <f t="shared" ca="1" si="157"/>
        <v>other</v>
      </c>
      <c r="K431">
        <f t="shared" ca="1" si="158"/>
        <v>4</v>
      </c>
      <c r="L431">
        <f t="shared" ca="1" si="159"/>
        <v>2</v>
      </c>
      <c r="M431">
        <f t="shared" ca="1" si="160"/>
        <v>273570</v>
      </c>
      <c r="N431">
        <f t="shared" ca="1" si="161"/>
        <v>4</v>
      </c>
      <c r="O431" t="str">
        <f t="shared" ca="1" si="162"/>
        <v>vizag</v>
      </c>
      <c r="P431">
        <f t="shared" ca="1" si="168"/>
        <v>1367850</v>
      </c>
      <c r="Q431">
        <f t="shared" ca="1" si="163"/>
        <v>575169.482642869</v>
      </c>
      <c r="R431">
        <f t="shared" ca="1" si="169"/>
        <v>168916.33454898797</v>
      </c>
      <c r="S431">
        <f t="shared" ca="1" si="164"/>
        <v>134102</v>
      </c>
      <c r="T431">
        <f t="shared" ca="1" si="170"/>
        <v>236902.88909730484</v>
      </c>
      <c r="U431">
        <f t="shared" ca="1" si="171"/>
        <v>104440.76675904531</v>
      </c>
      <c r="V431">
        <f t="shared" ca="1" si="172"/>
        <v>1641207.1013080333</v>
      </c>
      <c r="W431">
        <f t="shared" ca="1" si="173"/>
        <v>878187.81719185691</v>
      </c>
      <c r="X431">
        <f t="shared" ca="1" si="174"/>
        <v>763019.28411617642</v>
      </c>
      <c r="Y431" s="2"/>
      <c r="Z431" s="7">
        <f ca="1">IF(Table1[[#This Row],[gender]]="men",1,0)</f>
        <v>1</v>
      </c>
      <c r="AA431" s="2">
        <f ca="1">IF(Table1[[#This Row],[gender]]="women",1,0)</f>
        <v>0</v>
      </c>
      <c r="AB431" s="2"/>
      <c r="AC431" s="2"/>
      <c r="AD431" s="8"/>
      <c r="AF431" s="7">
        <f ca="1">IF(Table1[[#This Row],[felid of work]]= "teaching",1,0)</f>
        <v>0</v>
      </c>
      <c r="AG431" s="2">
        <f ca="1">IF(Table1[[#This Row],[felid of work]]="agriculture",1,0)</f>
        <v>0</v>
      </c>
      <c r="AH431" s="12">
        <f ca="1">IF(Table1[[#This Row],[felid of work]]="general work",1,0)</f>
        <v>0</v>
      </c>
      <c r="AI431" s="12">
        <f ca="1">IF(Table1[[#This Row],[felid of work]]="construction",1,0)</f>
        <v>0</v>
      </c>
      <c r="AJ431" s="2">
        <f ca="1">IF(Table1[[#This Row],[felid of work]]="health",1,0)</f>
        <v>0</v>
      </c>
      <c r="AK431" s="2"/>
      <c r="AL431" s="2"/>
      <c r="AM431" s="2"/>
      <c r="AN431" s="2"/>
      <c r="AO431" s="2">
        <f ca="1">IF(Table1[[#This Row],[felid of work]]="it",1,0)</f>
        <v>1</v>
      </c>
      <c r="AP431" s="2"/>
      <c r="AQ431" s="2"/>
      <c r="AR431" s="2"/>
      <c r="AS431" s="2"/>
      <c r="AT431" s="2"/>
      <c r="AU431" s="2"/>
      <c r="AV431" s="8"/>
      <c r="AW431" s="2"/>
      <c r="AX431" s="21">
        <f t="shared" ca="1" si="165"/>
        <v>84458.167274493986</v>
      </c>
      <c r="AY431" s="2"/>
      <c r="AZ431" s="7">
        <f ca="1">IF(Table1[[#This Row],[value of the debts]]&gt;$BA$6,1,0)</f>
        <v>1</v>
      </c>
      <c r="BA431" s="2"/>
      <c r="BB431" s="2"/>
      <c r="BC431" s="8"/>
      <c r="BD431" s="24">
        <f ca="1">Table1[[#This Row],[mortage left]]/Table1[[#This Row],[value of house]]</f>
        <v>0.42049163478661328</v>
      </c>
      <c r="BE431" s="2">
        <f t="shared" ca="1" si="166"/>
        <v>0</v>
      </c>
      <c r="BF431" s="2"/>
      <c r="BG431" s="2"/>
      <c r="BH431" s="7">
        <f ca="1">IF(Table1[[#This Row],[area]]="america",Table1[[#This Row],[income]],0)</f>
        <v>0</v>
      </c>
      <c r="BI431" s="2">
        <f ca="1">IF(Table1[[#This Row],[area]]="anathapur",Table1[[#This Row],[income]],0)</f>
        <v>0</v>
      </c>
      <c r="BJ431" s="2">
        <f ca="1">IF(Table1[[#This Row],[area]]="banglore",Table1[[#This Row],[income]],0)</f>
        <v>0</v>
      </c>
      <c r="BK431" s="2">
        <f ca="1">IF(Table1[[#This Row],[area]]="chennai",Table1[[#This Row],[income]],0)</f>
        <v>0</v>
      </c>
      <c r="BL431" s="2">
        <f ca="1">IF(Table1[[#This Row],[area]]="china",Table1[[#This Row],[income]],0)</f>
        <v>0</v>
      </c>
      <c r="BM431" s="2">
        <f ca="1">IF(Table1[[#This Row],[area]]="eluru",Table1[[#This Row],[income]],0)</f>
        <v>0</v>
      </c>
      <c r="BN431" s="2">
        <f ca="1">IF(Table1[[#This Row],[area]]="hanuman junction",Table1[[#This Row],[income]],0)</f>
        <v>0</v>
      </c>
      <c r="BO431" s="2">
        <f ca="1">IF(Table1[[#This Row],[area]]="hyderabad",Table1[[#This Row],[income]],0)</f>
        <v>0</v>
      </c>
      <c r="BP431" s="2">
        <f ca="1">IF(Table1[[#This Row],[area]]="japan",Table1[[#This Row],[income]],0)</f>
        <v>0</v>
      </c>
      <c r="BQ431" s="2">
        <f ca="1">IF(Table1[[#This Row],[area]]="srikakulam",Table1[[#This Row],[income]],0)</f>
        <v>0</v>
      </c>
      <c r="BR431" s="2">
        <f ca="1">IF(Table1[[#This Row],[area]]="tirupathi",Table1[[#This Row],[income]],0)</f>
        <v>0</v>
      </c>
      <c r="BS431" s="2">
        <f ca="1">IF(Table1[[#This Row],[area]]="vijayawada",Table1[[#This Row],[income]],0)</f>
        <v>0</v>
      </c>
      <c r="BT431" s="8">
        <f ca="1">IF(Table1[[#This Row],[area]]="vizag",Table1[[#This Row],[income]],0)</f>
        <v>273570</v>
      </c>
      <c r="BU431" s="2"/>
      <c r="BV431" s="7">
        <f ca="1">IF(Table1[[#This Row],[felid of work]]="teaching",Table1[[#This Row],[income]],0)</f>
        <v>0</v>
      </c>
      <c r="BW431" s="2">
        <f ca="1">IF(Table1[[#This Row],[felid of work]]="construction",Table1[[#This Row],[income]],0)</f>
        <v>0</v>
      </c>
      <c r="BX431" s="2">
        <f ca="1">IF(Table1[[#This Row],[felid of work]]="general work",Table1[[#This Row],[income]],0)</f>
        <v>0</v>
      </c>
      <c r="BY431" s="2">
        <f ca="1">IF(Table1[[#This Row],[felid of work]]="health",Table1[[#This Row],[income]],0)</f>
        <v>0</v>
      </c>
      <c r="BZ431" s="2">
        <f ca="1">IF(Table1[[#This Row],[felid of work]]="agriculture",Table1[[#This Row],[income]],0)</f>
        <v>0</v>
      </c>
      <c r="CA431" s="8">
        <f ca="1">IF(Table1[[#This Row],[felid of work]]="it",Table1[[#This Row],[income]],0)</f>
        <v>273570</v>
      </c>
      <c r="CB431" s="2"/>
      <c r="CC431" s="7">
        <f t="shared" ca="1" si="167"/>
        <v>1</v>
      </c>
      <c r="CD431" s="8"/>
      <c r="CE431" s="2"/>
      <c r="CF431" s="2">
        <f ca="1">IF(Table1[[#This Row],[net worth]]&gt;CG430,Table1[[#This Row],[age]],0)</f>
        <v>38</v>
      </c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</row>
    <row r="432" spans="4:98">
      <c r="D432">
        <f t="shared" ca="1" si="151"/>
        <v>2</v>
      </c>
      <c r="E432" t="str">
        <f t="shared" ca="1" si="152"/>
        <v>women</v>
      </c>
      <c r="F432">
        <f t="shared" ca="1" si="153"/>
        <v>32</v>
      </c>
      <c r="G432">
        <f t="shared" ca="1" si="154"/>
        <v>3</v>
      </c>
      <c r="H432" t="str">
        <f t="shared" ca="1" si="155"/>
        <v>teaching</v>
      </c>
      <c r="I432">
        <f t="shared" ca="1" si="156"/>
        <v>4</v>
      </c>
      <c r="J432" t="str">
        <f t="shared" ca="1" si="157"/>
        <v>techincal</v>
      </c>
      <c r="K432">
        <f t="shared" ca="1" si="158"/>
        <v>1</v>
      </c>
      <c r="L432">
        <f t="shared" ca="1" si="159"/>
        <v>2</v>
      </c>
      <c r="M432">
        <f t="shared" ca="1" si="160"/>
        <v>615517</v>
      </c>
      <c r="N432">
        <f t="shared" ca="1" si="161"/>
        <v>8</v>
      </c>
      <c r="O432" t="str">
        <f t="shared" ca="1" si="162"/>
        <v>banglore</v>
      </c>
      <c r="P432">
        <f t="shared" ca="1" si="168"/>
        <v>3077585</v>
      </c>
      <c r="Q432">
        <f t="shared" ca="1" si="163"/>
        <v>2063642.8128668487</v>
      </c>
      <c r="R432">
        <f t="shared" ca="1" si="169"/>
        <v>331533.16608154716</v>
      </c>
      <c r="S432">
        <f t="shared" ca="1" si="164"/>
        <v>186271</v>
      </c>
      <c r="T432">
        <f t="shared" ca="1" si="170"/>
        <v>667994.26820976834</v>
      </c>
      <c r="U432">
        <f t="shared" ca="1" si="171"/>
        <v>589948.78004456707</v>
      </c>
      <c r="V432">
        <f t="shared" ca="1" si="172"/>
        <v>3999066.9461261146</v>
      </c>
      <c r="W432">
        <f t="shared" ca="1" si="173"/>
        <v>2581446.9789483957</v>
      </c>
      <c r="X432">
        <f t="shared" ca="1" si="174"/>
        <v>1417619.9671777189</v>
      </c>
      <c r="Y432" s="2"/>
      <c r="Z432" s="7">
        <f ca="1">IF(Table1[[#This Row],[gender]]="men",1,0)</f>
        <v>0</v>
      </c>
      <c r="AA432" s="2">
        <f ca="1">IF(Table1[[#This Row],[gender]]="women",1,0)</f>
        <v>1</v>
      </c>
      <c r="AB432" s="2"/>
      <c r="AC432" s="2"/>
      <c r="AD432" s="8"/>
      <c r="AF432" s="7">
        <f ca="1">IF(Table1[[#This Row],[felid of work]]= "teaching",1,0)</f>
        <v>1</v>
      </c>
      <c r="AG432" s="2">
        <f ca="1">IF(Table1[[#This Row],[felid of work]]="agriculture",1,0)</f>
        <v>0</v>
      </c>
      <c r="AH432" s="12">
        <f ca="1">IF(Table1[[#This Row],[felid of work]]="general work",1,0)</f>
        <v>0</v>
      </c>
      <c r="AI432" s="12">
        <f ca="1">IF(Table1[[#This Row],[felid of work]]="construction",1,0)</f>
        <v>0</v>
      </c>
      <c r="AJ432" s="2">
        <f ca="1">IF(Table1[[#This Row],[felid of work]]="health",1,0)</f>
        <v>0</v>
      </c>
      <c r="AK432" s="2"/>
      <c r="AL432" s="2"/>
      <c r="AM432" s="2"/>
      <c r="AN432" s="2"/>
      <c r="AO432" s="2">
        <f ca="1">IF(Table1[[#This Row],[felid of work]]="it",1,0)</f>
        <v>0</v>
      </c>
      <c r="AP432" s="2"/>
      <c r="AQ432" s="2"/>
      <c r="AR432" s="2"/>
      <c r="AS432" s="2"/>
      <c r="AT432" s="2"/>
      <c r="AU432" s="2"/>
      <c r="AV432" s="8"/>
      <c r="AW432" s="2"/>
      <c r="AX432" s="21">
        <f t="shared" ca="1" si="165"/>
        <v>165766.58304077358</v>
      </c>
      <c r="AY432" s="2"/>
      <c r="AZ432" s="7">
        <f ca="1">IF(Table1[[#This Row],[value of the debts]]&gt;$BA$6,1,0)</f>
        <v>1</v>
      </c>
      <c r="BA432" s="2"/>
      <c r="BB432" s="2"/>
      <c r="BC432" s="8"/>
      <c r="BD432" s="24">
        <f ca="1">Table1[[#This Row],[mortage left]]/Table1[[#This Row],[value of house]]</f>
        <v>0.67053966433643541</v>
      </c>
      <c r="BE432" s="2">
        <f t="shared" ca="1" si="166"/>
        <v>0</v>
      </c>
      <c r="BF432" s="2"/>
      <c r="BG432" s="2"/>
      <c r="BH432" s="7">
        <f ca="1">IF(Table1[[#This Row],[area]]="america",Table1[[#This Row],[income]],0)</f>
        <v>0</v>
      </c>
      <c r="BI432" s="2">
        <f ca="1">IF(Table1[[#This Row],[area]]="anathapur",Table1[[#This Row],[income]],0)</f>
        <v>0</v>
      </c>
      <c r="BJ432" s="2">
        <f ca="1">IF(Table1[[#This Row],[area]]="banglore",Table1[[#This Row],[income]],0)</f>
        <v>615517</v>
      </c>
      <c r="BK432" s="2">
        <f ca="1">IF(Table1[[#This Row],[area]]="chennai",Table1[[#This Row],[income]],0)</f>
        <v>0</v>
      </c>
      <c r="BL432" s="2">
        <f ca="1">IF(Table1[[#This Row],[area]]="china",Table1[[#This Row],[income]],0)</f>
        <v>0</v>
      </c>
      <c r="BM432" s="2">
        <f ca="1">IF(Table1[[#This Row],[area]]="eluru",Table1[[#This Row],[income]],0)</f>
        <v>0</v>
      </c>
      <c r="BN432" s="2">
        <f ca="1">IF(Table1[[#This Row],[area]]="hanuman junction",Table1[[#This Row],[income]],0)</f>
        <v>0</v>
      </c>
      <c r="BO432" s="2">
        <f ca="1">IF(Table1[[#This Row],[area]]="hyderabad",Table1[[#This Row],[income]],0)</f>
        <v>0</v>
      </c>
      <c r="BP432" s="2">
        <f ca="1">IF(Table1[[#This Row],[area]]="japan",Table1[[#This Row],[income]],0)</f>
        <v>0</v>
      </c>
      <c r="BQ432" s="2">
        <f ca="1">IF(Table1[[#This Row],[area]]="srikakulam",Table1[[#This Row],[income]],0)</f>
        <v>0</v>
      </c>
      <c r="BR432" s="2">
        <f ca="1">IF(Table1[[#This Row],[area]]="tirupathi",Table1[[#This Row],[income]],0)</f>
        <v>0</v>
      </c>
      <c r="BS432" s="2">
        <f ca="1">IF(Table1[[#This Row],[area]]="vijayawada",Table1[[#This Row],[income]],0)</f>
        <v>0</v>
      </c>
      <c r="BT432" s="8">
        <f ca="1">IF(Table1[[#This Row],[area]]="vizag",Table1[[#This Row],[income]],0)</f>
        <v>0</v>
      </c>
      <c r="BU432" s="2"/>
      <c r="BV432" s="7">
        <f ca="1">IF(Table1[[#This Row],[felid of work]]="teaching",Table1[[#This Row],[income]],0)</f>
        <v>615517</v>
      </c>
      <c r="BW432" s="2">
        <f ca="1">IF(Table1[[#This Row],[felid of work]]="construction",Table1[[#This Row],[income]],0)</f>
        <v>0</v>
      </c>
      <c r="BX432" s="2">
        <f ca="1">IF(Table1[[#This Row],[felid of work]]="general work",Table1[[#This Row],[income]],0)</f>
        <v>0</v>
      </c>
      <c r="BY432" s="2">
        <f ca="1">IF(Table1[[#This Row],[felid of work]]="health",Table1[[#This Row],[income]],0)</f>
        <v>0</v>
      </c>
      <c r="BZ432" s="2">
        <f ca="1">IF(Table1[[#This Row],[felid of work]]="agriculture",Table1[[#This Row],[income]],0)</f>
        <v>0</v>
      </c>
      <c r="CA432" s="8">
        <f ca="1">IF(Table1[[#This Row],[felid of work]]="it",Table1[[#This Row],[income]],0)</f>
        <v>0</v>
      </c>
      <c r="CB432" s="2"/>
      <c r="CC432" s="7">
        <f t="shared" ca="1" si="167"/>
        <v>1</v>
      </c>
      <c r="CD432" s="8"/>
      <c r="CE432" s="2"/>
      <c r="CF432" s="2">
        <f ca="1">IF(Table1[[#This Row],[net worth]]&gt;CG431,Table1[[#This Row],[age]],0)</f>
        <v>32</v>
      </c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</row>
    <row r="433" spans="4:98">
      <c r="D433">
        <f t="shared" ca="1" si="151"/>
        <v>2</v>
      </c>
      <c r="E433" t="str">
        <f t="shared" ca="1" si="152"/>
        <v>women</v>
      </c>
      <c r="F433">
        <f t="shared" ca="1" si="153"/>
        <v>41</v>
      </c>
      <c r="G433">
        <f t="shared" ca="1" si="154"/>
        <v>6</v>
      </c>
      <c r="H433" t="str">
        <f t="shared" ca="1" si="155"/>
        <v>agriculture</v>
      </c>
      <c r="I433">
        <f t="shared" ca="1" si="156"/>
        <v>4</v>
      </c>
      <c r="J433" t="str">
        <f t="shared" ca="1" si="157"/>
        <v>techincal</v>
      </c>
      <c r="K433">
        <f t="shared" ca="1" si="158"/>
        <v>3</v>
      </c>
      <c r="L433">
        <f t="shared" ca="1" si="159"/>
        <v>1</v>
      </c>
      <c r="M433">
        <f t="shared" ca="1" si="160"/>
        <v>379660</v>
      </c>
      <c r="N433">
        <f t="shared" ca="1" si="161"/>
        <v>13</v>
      </c>
      <c r="O433" t="str">
        <f t="shared" ca="1" si="162"/>
        <v>china</v>
      </c>
      <c r="P433">
        <f t="shared" ca="1" si="168"/>
        <v>1898300</v>
      </c>
      <c r="Q433">
        <f t="shared" ca="1" si="163"/>
        <v>239051.89637064532</v>
      </c>
      <c r="R433">
        <f t="shared" ca="1" si="169"/>
        <v>126185.47644025346</v>
      </c>
      <c r="S433">
        <f t="shared" ca="1" si="164"/>
        <v>124829</v>
      </c>
      <c r="T433">
        <f t="shared" ca="1" si="170"/>
        <v>327469.19234043598</v>
      </c>
      <c r="U433">
        <f t="shared" ca="1" si="171"/>
        <v>509835.02038402145</v>
      </c>
      <c r="V433">
        <f t="shared" ca="1" si="172"/>
        <v>2534320.4968242748</v>
      </c>
      <c r="W433">
        <f t="shared" ca="1" si="173"/>
        <v>490066.37281089881</v>
      </c>
      <c r="X433">
        <f t="shared" ca="1" si="174"/>
        <v>2044254.124013376</v>
      </c>
      <c r="Y433" s="2"/>
      <c r="Z433" s="7">
        <f ca="1">IF(Table1[[#This Row],[gender]]="men",1,0)</f>
        <v>0</v>
      </c>
      <c r="AA433" s="2">
        <f ca="1">IF(Table1[[#This Row],[gender]]="women",1,0)</f>
        <v>1</v>
      </c>
      <c r="AB433" s="2"/>
      <c r="AC433" s="2"/>
      <c r="AD433" s="8"/>
      <c r="AF433" s="7">
        <f ca="1">IF(Table1[[#This Row],[felid of work]]= "teaching",1,0)</f>
        <v>0</v>
      </c>
      <c r="AG433" s="2">
        <f ca="1">IF(Table1[[#This Row],[felid of work]]="agriculture",1,0)</f>
        <v>1</v>
      </c>
      <c r="AH433" s="12">
        <f ca="1">IF(Table1[[#This Row],[felid of work]]="general work",1,0)</f>
        <v>0</v>
      </c>
      <c r="AI433" s="12">
        <f ca="1">IF(Table1[[#This Row],[felid of work]]="construction",1,0)</f>
        <v>0</v>
      </c>
      <c r="AJ433" s="2">
        <f ca="1">IF(Table1[[#This Row],[felid of work]]="health",1,0)</f>
        <v>0</v>
      </c>
      <c r="AK433" s="2"/>
      <c r="AL433" s="2"/>
      <c r="AM433" s="2"/>
      <c r="AN433" s="2"/>
      <c r="AO433" s="2">
        <f ca="1">IF(Table1[[#This Row],[felid of work]]="it",1,0)</f>
        <v>0</v>
      </c>
      <c r="AP433" s="2"/>
      <c r="AQ433" s="2"/>
      <c r="AR433" s="2"/>
      <c r="AS433" s="2"/>
      <c r="AT433" s="2"/>
      <c r="AU433" s="2"/>
      <c r="AV433" s="8"/>
      <c r="AW433" s="2"/>
      <c r="AX433" s="21">
        <f t="shared" ca="1" si="165"/>
        <v>126185.47644025346</v>
      </c>
      <c r="AY433" s="2"/>
      <c r="AZ433" s="7">
        <f ca="1">IF(Table1[[#This Row],[value of the debts]]&gt;$BA$6,1,0)</f>
        <v>1</v>
      </c>
      <c r="BA433" s="2"/>
      <c r="BB433" s="2"/>
      <c r="BC433" s="8"/>
      <c r="BD433" s="24">
        <f ca="1">Table1[[#This Row],[mortage left]]/Table1[[#This Row],[value of house]]</f>
        <v>0.12592946129202198</v>
      </c>
      <c r="BE433" s="2">
        <f t="shared" ca="1" si="166"/>
        <v>1</v>
      </c>
      <c r="BF433" s="2"/>
      <c r="BG433" s="2"/>
      <c r="BH433" s="7">
        <f ca="1">IF(Table1[[#This Row],[area]]="america",Table1[[#This Row],[income]],0)</f>
        <v>0</v>
      </c>
      <c r="BI433" s="2">
        <f ca="1">IF(Table1[[#This Row],[area]]="anathapur",Table1[[#This Row],[income]],0)</f>
        <v>0</v>
      </c>
      <c r="BJ433" s="2">
        <f ca="1">IF(Table1[[#This Row],[area]]="banglore",Table1[[#This Row],[income]],0)</f>
        <v>0</v>
      </c>
      <c r="BK433" s="2">
        <f ca="1">IF(Table1[[#This Row],[area]]="chennai",Table1[[#This Row],[income]],0)</f>
        <v>0</v>
      </c>
      <c r="BL433" s="2">
        <f ca="1">IF(Table1[[#This Row],[area]]="china",Table1[[#This Row],[income]],0)</f>
        <v>379660</v>
      </c>
      <c r="BM433" s="2">
        <f ca="1">IF(Table1[[#This Row],[area]]="eluru",Table1[[#This Row],[income]],0)</f>
        <v>0</v>
      </c>
      <c r="BN433" s="2">
        <f ca="1">IF(Table1[[#This Row],[area]]="hanuman junction",Table1[[#This Row],[income]],0)</f>
        <v>0</v>
      </c>
      <c r="BO433" s="2">
        <f ca="1">IF(Table1[[#This Row],[area]]="hyderabad",Table1[[#This Row],[income]],0)</f>
        <v>0</v>
      </c>
      <c r="BP433" s="2">
        <f ca="1">IF(Table1[[#This Row],[area]]="japan",Table1[[#This Row],[income]],0)</f>
        <v>0</v>
      </c>
      <c r="BQ433" s="2">
        <f ca="1">IF(Table1[[#This Row],[area]]="srikakulam",Table1[[#This Row],[income]],0)</f>
        <v>0</v>
      </c>
      <c r="BR433" s="2">
        <f ca="1">IF(Table1[[#This Row],[area]]="tirupathi",Table1[[#This Row],[income]],0)</f>
        <v>0</v>
      </c>
      <c r="BS433" s="2">
        <f ca="1">IF(Table1[[#This Row],[area]]="vijayawada",Table1[[#This Row],[income]],0)</f>
        <v>0</v>
      </c>
      <c r="BT433" s="8">
        <f ca="1">IF(Table1[[#This Row],[area]]="vizag",Table1[[#This Row],[income]],0)</f>
        <v>0</v>
      </c>
      <c r="BU433" s="2"/>
      <c r="BV433" s="7">
        <f ca="1">IF(Table1[[#This Row],[felid of work]]="teaching",Table1[[#This Row],[income]],0)</f>
        <v>0</v>
      </c>
      <c r="BW433" s="2">
        <f ca="1">IF(Table1[[#This Row],[felid of work]]="construction",Table1[[#This Row],[income]],0)</f>
        <v>0</v>
      </c>
      <c r="BX433" s="2">
        <f ca="1">IF(Table1[[#This Row],[felid of work]]="general work",Table1[[#This Row],[income]],0)</f>
        <v>0</v>
      </c>
      <c r="BY433" s="2">
        <f ca="1">IF(Table1[[#This Row],[felid of work]]="health",Table1[[#This Row],[income]],0)</f>
        <v>0</v>
      </c>
      <c r="BZ433" s="2">
        <f ca="1">IF(Table1[[#This Row],[felid of work]]="agriculture",Table1[[#This Row],[income]],0)</f>
        <v>379660</v>
      </c>
      <c r="CA433" s="8">
        <f ca="1">IF(Table1[[#This Row],[felid of work]]="it",Table1[[#This Row],[income]],0)</f>
        <v>0</v>
      </c>
      <c r="CB433" s="2"/>
      <c r="CC433" s="7">
        <f t="shared" ca="1" si="167"/>
        <v>1</v>
      </c>
      <c r="CD433" s="8"/>
      <c r="CE433" s="2"/>
      <c r="CF433" s="2">
        <f ca="1">IF(Table1[[#This Row],[net worth]]&gt;CG432,Table1[[#This Row],[age]],0)</f>
        <v>41</v>
      </c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</row>
    <row r="434" spans="4:98">
      <c r="D434">
        <f t="shared" ca="1" si="151"/>
        <v>1</v>
      </c>
      <c r="E434" t="str">
        <f t="shared" ca="1" si="152"/>
        <v>men</v>
      </c>
      <c r="F434">
        <f t="shared" ca="1" si="153"/>
        <v>37</v>
      </c>
      <c r="G434">
        <f t="shared" ca="1" si="154"/>
        <v>1</v>
      </c>
      <c r="H434" t="str">
        <f t="shared" ca="1" si="155"/>
        <v>health</v>
      </c>
      <c r="I434">
        <f t="shared" ca="1" si="156"/>
        <v>2</v>
      </c>
      <c r="J434" t="str">
        <f t="shared" ca="1" si="157"/>
        <v>college</v>
      </c>
      <c r="K434">
        <f t="shared" ca="1" si="158"/>
        <v>2</v>
      </c>
      <c r="L434">
        <f t="shared" ca="1" si="159"/>
        <v>2</v>
      </c>
      <c r="M434">
        <f t="shared" ca="1" si="160"/>
        <v>878424</v>
      </c>
      <c r="N434">
        <f t="shared" ca="1" si="161"/>
        <v>8</v>
      </c>
      <c r="O434" t="str">
        <f t="shared" ca="1" si="162"/>
        <v>banglore</v>
      </c>
      <c r="P434">
        <f t="shared" ca="1" si="168"/>
        <v>3513696</v>
      </c>
      <c r="Q434">
        <f t="shared" ca="1" si="163"/>
        <v>3458590.9795703343</v>
      </c>
      <c r="R434">
        <f t="shared" ca="1" si="169"/>
        <v>1476511.6437780936</v>
      </c>
      <c r="S434">
        <f t="shared" ca="1" si="164"/>
        <v>90266</v>
      </c>
      <c r="T434">
        <f t="shared" ca="1" si="170"/>
        <v>1745707.4460569012</v>
      </c>
      <c r="U434">
        <f t="shared" ca="1" si="171"/>
        <v>262707.92186626693</v>
      </c>
      <c r="V434">
        <f t="shared" ca="1" si="172"/>
        <v>5252915.5656443601</v>
      </c>
      <c r="W434">
        <f t="shared" ca="1" si="173"/>
        <v>5025368.6233484279</v>
      </c>
      <c r="X434">
        <f t="shared" ca="1" si="174"/>
        <v>227546.94229593221</v>
      </c>
      <c r="Y434" s="2"/>
      <c r="Z434" s="7">
        <f ca="1">IF(Table1[[#This Row],[gender]]="men",1,0)</f>
        <v>1</v>
      </c>
      <c r="AA434" s="2">
        <f ca="1">IF(Table1[[#This Row],[gender]]="women",1,0)</f>
        <v>0</v>
      </c>
      <c r="AB434" s="2"/>
      <c r="AC434" s="2"/>
      <c r="AD434" s="8"/>
      <c r="AF434" s="7">
        <f ca="1">IF(Table1[[#This Row],[felid of work]]= "teaching",1,0)</f>
        <v>0</v>
      </c>
      <c r="AG434" s="2">
        <f ca="1">IF(Table1[[#This Row],[felid of work]]="agriculture",1,0)</f>
        <v>0</v>
      </c>
      <c r="AH434" s="12">
        <f ca="1">IF(Table1[[#This Row],[felid of work]]="general work",1,0)</f>
        <v>0</v>
      </c>
      <c r="AI434" s="12">
        <f ca="1">IF(Table1[[#This Row],[felid of work]]="construction",1,0)</f>
        <v>0</v>
      </c>
      <c r="AJ434" s="2">
        <f ca="1">IF(Table1[[#This Row],[felid of work]]="health",1,0)</f>
        <v>1</v>
      </c>
      <c r="AK434" s="2"/>
      <c r="AL434" s="2"/>
      <c r="AM434" s="2"/>
      <c r="AN434" s="2"/>
      <c r="AO434" s="2">
        <f ca="1">IF(Table1[[#This Row],[felid of work]]="it",1,0)</f>
        <v>0</v>
      </c>
      <c r="AP434" s="2"/>
      <c r="AQ434" s="2"/>
      <c r="AR434" s="2"/>
      <c r="AS434" s="2"/>
      <c r="AT434" s="2"/>
      <c r="AU434" s="2"/>
      <c r="AV434" s="8"/>
      <c r="AW434" s="2"/>
      <c r="AX434" s="21">
        <f t="shared" ca="1" si="165"/>
        <v>738255.82188904681</v>
      </c>
      <c r="AY434" s="2"/>
      <c r="AZ434" s="7">
        <f ca="1">IF(Table1[[#This Row],[value of the debts]]&gt;$BA$6,1,0)</f>
        <v>1</v>
      </c>
      <c r="BA434" s="2"/>
      <c r="BB434" s="2"/>
      <c r="BC434" s="8"/>
      <c r="BD434" s="24">
        <f ca="1">Table1[[#This Row],[mortage left]]/Table1[[#This Row],[value of house]]</f>
        <v>0.98431707796301515</v>
      </c>
      <c r="BE434" s="2">
        <f t="shared" ca="1" si="166"/>
        <v>0</v>
      </c>
      <c r="BF434" s="2"/>
      <c r="BG434" s="2"/>
      <c r="BH434" s="7">
        <f ca="1">IF(Table1[[#This Row],[area]]="america",Table1[[#This Row],[income]],0)</f>
        <v>0</v>
      </c>
      <c r="BI434" s="2">
        <f ca="1">IF(Table1[[#This Row],[area]]="anathapur",Table1[[#This Row],[income]],0)</f>
        <v>0</v>
      </c>
      <c r="BJ434" s="2">
        <f ca="1">IF(Table1[[#This Row],[area]]="banglore",Table1[[#This Row],[income]],0)</f>
        <v>878424</v>
      </c>
      <c r="BK434" s="2">
        <f ca="1">IF(Table1[[#This Row],[area]]="chennai",Table1[[#This Row],[income]],0)</f>
        <v>0</v>
      </c>
      <c r="BL434" s="2">
        <f ca="1">IF(Table1[[#This Row],[area]]="china",Table1[[#This Row],[income]],0)</f>
        <v>0</v>
      </c>
      <c r="BM434" s="2">
        <f ca="1">IF(Table1[[#This Row],[area]]="eluru",Table1[[#This Row],[income]],0)</f>
        <v>0</v>
      </c>
      <c r="BN434" s="2">
        <f ca="1">IF(Table1[[#This Row],[area]]="hanuman junction",Table1[[#This Row],[income]],0)</f>
        <v>0</v>
      </c>
      <c r="BO434" s="2">
        <f ca="1">IF(Table1[[#This Row],[area]]="hyderabad",Table1[[#This Row],[income]],0)</f>
        <v>0</v>
      </c>
      <c r="BP434" s="2">
        <f ca="1">IF(Table1[[#This Row],[area]]="japan",Table1[[#This Row],[income]],0)</f>
        <v>0</v>
      </c>
      <c r="BQ434" s="2">
        <f ca="1">IF(Table1[[#This Row],[area]]="srikakulam",Table1[[#This Row],[income]],0)</f>
        <v>0</v>
      </c>
      <c r="BR434" s="2">
        <f ca="1">IF(Table1[[#This Row],[area]]="tirupathi",Table1[[#This Row],[income]],0)</f>
        <v>0</v>
      </c>
      <c r="BS434" s="2">
        <f ca="1">IF(Table1[[#This Row],[area]]="vijayawada",Table1[[#This Row],[income]],0)</f>
        <v>0</v>
      </c>
      <c r="BT434" s="8">
        <f ca="1">IF(Table1[[#This Row],[area]]="vizag",Table1[[#This Row],[income]],0)</f>
        <v>0</v>
      </c>
      <c r="BU434" s="2"/>
      <c r="BV434" s="7">
        <f ca="1">IF(Table1[[#This Row],[felid of work]]="teaching",Table1[[#This Row],[income]],0)</f>
        <v>0</v>
      </c>
      <c r="BW434" s="2">
        <f ca="1">IF(Table1[[#This Row],[felid of work]]="construction",Table1[[#This Row],[income]],0)</f>
        <v>0</v>
      </c>
      <c r="BX434" s="2">
        <f ca="1">IF(Table1[[#This Row],[felid of work]]="general work",Table1[[#This Row],[income]],0)</f>
        <v>0</v>
      </c>
      <c r="BY434" s="2">
        <f ca="1">IF(Table1[[#This Row],[felid of work]]="health",Table1[[#This Row],[income]],0)</f>
        <v>878424</v>
      </c>
      <c r="BZ434" s="2">
        <f ca="1">IF(Table1[[#This Row],[felid of work]]="agriculture",Table1[[#This Row],[income]],0)</f>
        <v>0</v>
      </c>
      <c r="CA434" s="8">
        <f ca="1">IF(Table1[[#This Row],[felid of work]]="it",Table1[[#This Row],[income]],0)</f>
        <v>0</v>
      </c>
      <c r="CB434" s="2"/>
      <c r="CC434" s="7">
        <f t="shared" ca="1" si="167"/>
        <v>1</v>
      </c>
      <c r="CD434" s="8"/>
      <c r="CE434" s="2"/>
      <c r="CF434" s="2">
        <f ca="1">IF(Table1[[#This Row],[net worth]]&gt;CG433,Table1[[#This Row],[age]],0)</f>
        <v>37</v>
      </c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</row>
    <row r="435" spans="4:98">
      <c r="D435">
        <f t="shared" ca="1" si="151"/>
        <v>1</v>
      </c>
      <c r="E435" t="str">
        <f t="shared" ca="1" si="152"/>
        <v>men</v>
      </c>
      <c r="F435">
        <f t="shared" ca="1" si="153"/>
        <v>31</v>
      </c>
      <c r="G435">
        <f t="shared" ca="1" si="154"/>
        <v>5</v>
      </c>
      <c r="H435" t="str">
        <f t="shared" ca="1" si="155"/>
        <v>general work</v>
      </c>
      <c r="I435">
        <f t="shared" ca="1" si="156"/>
        <v>4</v>
      </c>
      <c r="J435" t="str">
        <f t="shared" ca="1" si="157"/>
        <v>techincal</v>
      </c>
      <c r="K435">
        <f t="shared" ca="1" si="158"/>
        <v>4</v>
      </c>
      <c r="L435">
        <f t="shared" ca="1" si="159"/>
        <v>2</v>
      </c>
      <c r="M435">
        <f t="shared" ca="1" si="160"/>
        <v>849983</v>
      </c>
      <c r="N435">
        <f t="shared" ca="1" si="161"/>
        <v>11</v>
      </c>
      <c r="O435" t="str">
        <f t="shared" ca="1" si="162"/>
        <v>america</v>
      </c>
      <c r="P435">
        <f t="shared" ca="1" si="168"/>
        <v>2549949</v>
      </c>
      <c r="Q435">
        <f t="shared" ca="1" si="163"/>
        <v>629840.68114123261</v>
      </c>
      <c r="R435">
        <f t="shared" ca="1" si="169"/>
        <v>852463.62970328925</v>
      </c>
      <c r="S435">
        <f t="shared" ca="1" si="164"/>
        <v>160823</v>
      </c>
      <c r="T435">
        <f t="shared" ca="1" si="170"/>
        <v>528462.47854605934</v>
      </c>
      <c r="U435">
        <f t="shared" ca="1" si="171"/>
        <v>1215055.0496356001</v>
      </c>
      <c r="V435">
        <f t="shared" ca="1" si="172"/>
        <v>4617467.6793388892</v>
      </c>
      <c r="W435">
        <f t="shared" ca="1" si="173"/>
        <v>1643127.310844522</v>
      </c>
      <c r="X435">
        <f t="shared" ca="1" si="174"/>
        <v>2974340.3684943672</v>
      </c>
      <c r="Y435" s="2"/>
      <c r="Z435" s="7">
        <f ca="1">IF(Table1[[#This Row],[gender]]="men",1,0)</f>
        <v>1</v>
      </c>
      <c r="AA435" s="2">
        <f ca="1">IF(Table1[[#This Row],[gender]]="women",1,0)</f>
        <v>0</v>
      </c>
      <c r="AB435" s="2"/>
      <c r="AC435" s="2"/>
      <c r="AD435" s="8"/>
      <c r="AF435" s="7">
        <f ca="1">IF(Table1[[#This Row],[felid of work]]= "teaching",1,0)</f>
        <v>0</v>
      </c>
      <c r="AG435" s="2">
        <f ca="1">IF(Table1[[#This Row],[felid of work]]="agriculture",1,0)</f>
        <v>0</v>
      </c>
      <c r="AH435" s="12">
        <f ca="1">IF(Table1[[#This Row],[felid of work]]="general work",1,0)</f>
        <v>1</v>
      </c>
      <c r="AI435" s="12">
        <f ca="1">IF(Table1[[#This Row],[felid of work]]="construction",1,0)</f>
        <v>0</v>
      </c>
      <c r="AJ435" s="2">
        <f ca="1">IF(Table1[[#This Row],[felid of work]]="health",1,0)</f>
        <v>0</v>
      </c>
      <c r="AK435" s="2"/>
      <c r="AL435" s="2"/>
      <c r="AM435" s="2"/>
      <c r="AN435" s="2"/>
      <c r="AO435" s="2">
        <f ca="1">IF(Table1[[#This Row],[felid of work]]="it",1,0)</f>
        <v>0</v>
      </c>
      <c r="AP435" s="2"/>
      <c r="AQ435" s="2"/>
      <c r="AR435" s="2"/>
      <c r="AS435" s="2"/>
      <c r="AT435" s="2"/>
      <c r="AU435" s="2"/>
      <c r="AV435" s="8"/>
      <c r="AW435" s="2"/>
      <c r="AX435" s="21">
        <f t="shared" ca="1" si="165"/>
        <v>426231.81485164462</v>
      </c>
      <c r="AY435" s="2"/>
      <c r="AZ435" s="7">
        <f ca="1">IF(Table1[[#This Row],[value of the debts]]&gt;$BA$6,1,0)</f>
        <v>1</v>
      </c>
      <c r="BA435" s="2"/>
      <c r="BB435" s="2"/>
      <c r="BC435" s="8"/>
      <c r="BD435" s="24">
        <f ca="1">Table1[[#This Row],[mortage left]]/Table1[[#This Row],[value of house]]</f>
        <v>0.24700128557129283</v>
      </c>
      <c r="BE435" s="2">
        <f t="shared" ca="1" si="166"/>
        <v>1</v>
      </c>
      <c r="BF435" s="2"/>
      <c r="BG435" s="2"/>
      <c r="BH435" s="7">
        <f ca="1">IF(Table1[[#This Row],[area]]="america",Table1[[#This Row],[income]],0)</f>
        <v>849983</v>
      </c>
      <c r="BI435" s="2">
        <f ca="1">IF(Table1[[#This Row],[area]]="anathapur",Table1[[#This Row],[income]],0)</f>
        <v>0</v>
      </c>
      <c r="BJ435" s="2">
        <f ca="1">IF(Table1[[#This Row],[area]]="banglore",Table1[[#This Row],[income]],0)</f>
        <v>0</v>
      </c>
      <c r="BK435" s="2">
        <f ca="1">IF(Table1[[#This Row],[area]]="chennai",Table1[[#This Row],[income]],0)</f>
        <v>0</v>
      </c>
      <c r="BL435" s="2">
        <f ca="1">IF(Table1[[#This Row],[area]]="china",Table1[[#This Row],[income]],0)</f>
        <v>0</v>
      </c>
      <c r="BM435" s="2">
        <f ca="1">IF(Table1[[#This Row],[area]]="eluru",Table1[[#This Row],[income]],0)</f>
        <v>0</v>
      </c>
      <c r="BN435" s="2">
        <f ca="1">IF(Table1[[#This Row],[area]]="hanuman junction",Table1[[#This Row],[income]],0)</f>
        <v>0</v>
      </c>
      <c r="BO435" s="2">
        <f ca="1">IF(Table1[[#This Row],[area]]="hyderabad",Table1[[#This Row],[income]],0)</f>
        <v>0</v>
      </c>
      <c r="BP435" s="2">
        <f ca="1">IF(Table1[[#This Row],[area]]="japan",Table1[[#This Row],[income]],0)</f>
        <v>0</v>
      </c>
      <c r="BQ435" s="2">
        <f ca="1">IF(Table1[[#This Row],[area]]="srikakulam",Table1[[#This Row],[income]],0)</f>
        <v>0</v>
      </c>
      <c r="BR435" s="2">
        <f ca="1">IF(Table1[[#This Row],[area]]="tirupathi",Table1[[#This Row],[income]],0)</f>
        <v>0</v>
      </c>
      <c r="BS435" s="2">
        <f ca="1">IF(Table1[[#This Row],[area]]="vijayawada",Table1[[#This Row],[income]],0)</f>
        <v>0</v>
      </c>
      <c r="BT435" s="8">
        <f ca="1">IF(Table1[[#This Row],[area]]="vizag",Table1[[#This Row],[income]],0)</f>
        <v>0</v>
      </c>
      <c r="BU435" s="2"/>
      <c r="BV435" s="7">
        <f ca="1">IF(Table1[[#This Row],[felid of work]]="teaching",Table1[[#This Row],[income]],0)</f>
        <v>0</v>
      </c>
      <c r="BW435" s="2">
        <f ca="1">IF(Table1[[#This Row],[felid of work]]="construction",Table1[[#This Row],[income]],0)</f>
        <v>0</v>
      </c>
      <c r="BX435" s="2">
        <f ca="1">IF(Table1[[#This Row],[felid of work]]="general work",Table1[[#This Row],[income]],0)</f>
        <v>849983</v>
      </c>
      <c r="BY435" s="2">
        <f ca="1">IF(Table1[[#This Row],[felid of work]]="health",Table1[[#This Row],[income]],0)</f>
        <v>0</v>
      </c>
      <c r="BZ435" s="2">
        <f ca="1">IF(Table1[[#This Row],[felid of work]]="agriculture",Table1[[#This Row],[income]],0)</f>
        <v>0</v>
      </c>
      <c r="CA435" s="8">
        <f ca="1">IF(Table1[[#This Row],[felid of work]]="it",Table1[[#This Row],[income]],0)</f>
        <v>0</v>
      </c>
      <c r="CB435" s="2"/>
      <c r="CC435" s="7">
        <f t="shared" ca="1" si="167"/>
        <v>1</v>
      </c>
      <c r="CD435" s="8"/>
      <c r="CE435" s="2"/>
      <c r="CF435" s="2">
        <f ca="1">IF(Table1[[#This Row],[net worth]]&gt;CG434,Table1[[#This Row],[age]],0)</f>
        <v>31</v>
      </c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</row>
    <row r="436" spans="4:98">
      <c r="D436">
        <f t="shared" ca="1" si="151"/>
        <v>1</v>
      </c>
      <c r="E436" t="str">
        <f t="shared" ca="1" si="152"/>
        <v>men</v>
      </c>
      <c r="F436">
        <f t="shared" ca="1" si="153"/>
        <v>37</v>
      </c>
      <c r="G436">
        <f t="shared" ca="1" si="154"/>
        <v>1</v>
      </c>
      <c r="H436" t="str">
        <f t="shared" ca="1" si="155"/>
        <v>health</v>
      </c>
      <c r="I436">
        <f t="shared" ca="1" si="156"/>
        <v>4</v>
      </c>
      <c r="J436" t="str">
        <f t="shared" ca="1" si="157"/>
        <v>techincal</v>
      </c>
      <c r="K436">
        <f t="shared" ca="1" si="158"/>
        <v>1</v>
      </c>
      <c r="L436">
        <f t="shared" ca="1" si="159"/>
        <v>1</v>
      </c>
      <c r="M436">
        <f t="shared" ca="1" si="160"/>
        <v>609857</v>
      </c>
      <c r="N436">
        <f t="shared" ca="1" si="161"/>
        <v>10</v>
      </c>
      <c r="O436" t="str">
        <f t="shared" ca="1" si="162"/>
        <v>hyderabad</v>
      </c>
      <c r="P436">
        <f t="shared" ca="1" si="168"/>
        <v>3659142</v>
      </c>
      <c r="Q436">
        <f t="shared" ca="1" si="163"/>
        <v>2901378.1525400397</v>
      </c>
      <c r="R436">
        <f t="shared" ca="1" si="169"/>
        <v>469451.86484238849</v>
      </c>
      <c r="S436">
        <f t="shared" ca="1" si="164"/>
        <v>419839</v>
      </c>
      <c r="T436">
        <f t="shared" ca="1" si="170"/>
        <v>480404.56430752791</v>
      </c>
      <c r="U436">
        <f t="shared" ca="1" si="171"/>
        <v>908092.84731464949</v>
      </c>
      <c r="V436">
        <f t="shared" ca="1" si="172"/>
        <v>5036686.712157038</v>
      </c>
      <c r="W436">
        <f t="shared" ca="1" si="173"/>
        <v>3790669.0173824281</v>
      </c>
      <c r="X436">
        <f t="shared" ca="1" si="174"/>
        <v>1246017.69477461</v>
      </c>
      <c r="Y436" s="2"/>
      <c r="Z436" s="7">
        <f ca="1">IF(Table1[[#This Row],[gender]]="men",1,0)</f>
        <v>1</v>
      </c>
      <c r="AA436" s="2">
        <f ca="1">IF(Table1[[#This Row],[gender]]="women",1,0)</f>
        <v>0</v>
      </c>
      <c r="AB436" s="2"/>
      <c r="AC436" s="2"/>
      <c r="AD436" s="8"/>
      <c r="AF436" s="7">
        <f ca="1">IF(Table1[[#This Row],[felid of work]]= "teaching",1,0)</f>
        <v>0</v>
      </c>
      <c r="AG436" s="2">
        <f ca="1">IF(Table1[[#This Row],[felid of work]]="agriculture",1,0)</f>
        <v>0</v>
      </c>
      <c r="AH436" s="12">
        <f ca="1">IF(Table1[[#This Row],[felid of work]]="general work",1,0)</f>
        <v>0</v>
      </c>
      <c r="AI436" s="12">
        <f ca="1">IF(Table1[[#This Row],[felid of work]]="construction",1,0)</f>
        <v>0</v>
      </c>
      <c r="AJ436" s="2">
        <f ca="1">IF(Table1[[#This Row],[felid of work]]="health",1,0)</f>
        <v>1</v>
      </c>
      <c r="AK436" s="2"/>
      <c r="AL436" s="2"/>
      <c r="AM436" s="2"/>
      <c r="AN436" s="2"/>
      <c r="AO436" s="2">
        <f ca="1">IF(Table1[[#This Row],[felid of work]]="it",1,0)</f>
        <v>0</v>
      </c>
      <c r="AP436" s="2"/>
      <c r="AQ436" s="2"/>
      <c r="AR436" s="2"/>
      <c r="AS436" s="2"/>
      <c r="AT436" s="2"/>
      <c r="AU436" s="2"/>
      <c r="AV436" s="8"/>
      <c r="AW436" s="2"/>
      <c r="AX436" s="21">
        <f t="shared" ca="1" si="165"/>
        <v>469451.86484238849</v>
      </c>
      <c r="AY436" s="2"/>
      <c r="AZ436" s="7">
        <f ca="1">IF(Table1[[#This Row],[value of the debts]]&gt;$BA$6,1,0)</f>
        <v>1</v>
      </c>
      <c r="BA436" s="2"/>
      <c r="BB436" s="2"/>
      <c r="BC436" s="8"/>
      <c r="BD436" s="24">
        <f ca="1">Table1[[#This Row],[mortage left]]/Table1[[#This Row],[value of house]]</f>
        <v>0.79291215059159759</v>
      </c>
      <c r="BE436" s="2">
        <f t="shared" ca="1" si="166"/>
        <v>0</v>
      </c>
      <c r="BF436" s="2"/>
      <c r="BG436" s="2"/>
      <c r="BH436" s="7">
        <f ca="1">IF(Table1[[#This Row],[area]]="america",Table1[[#This Row],[income]],0)</f>
        <v>0</v>
      </c>
      <c r="BI436" s="2">
        <f ca="1">IF(Table1[[#This Row],[area]]="anathapur",Table1[[#This Row],[income]],0)</f>
        <v>0</v>
      </c>
      <c r="BJ436" s="2">
        <f ca="1">IF(Table1[[#This Row],[area]]="banglore",Table1[[#This Row],[income]],0)</f>
        <v>0</v>
      </c>
      <c r="BK436" s="2">
        <f ca="1">IF(Table1[[#This Row],[area]]="chennai",Table1[[#This Row],[income]],0)</f>
        <v>0</v>
      </c>
      <c r="BL436" s="2">
        <f ca="1">IF(Table1[[#This Row],[area]]="china",Table1[[#This Row],[income]],0)</f>
        <v>0</v>
      </c>
      <c r="BM436" s="2">
        <f ca="1">IF(Table1[[#This Row],[area]]="eluru",Table1[[#This Row],[income]],0)</f>
        <v>0</v>
      </c>
      <c r="BN436" s="2">
        <f ca="1">IF(Table1[[#This Row],[area]]="hanuman junction",Table1[[#This Row],[income]],0)</f>
        <v>0</v>
      </c>
      <c r="BO436" s="2">
        <f ca="1">IF(Table1[[#This Row],[area]]="hyderabad",Table1[[#This Row],[income]],0)</f>
        <v>609857</v>
      </c>
      <c r="BP436" s="2">
        <f ca="1">IF(Table1[[#This Row],[area]]="japan",Table1[[#This Row],[income]],0)</f>
        <v>0</v>
      </c>
      <c r="BQ436" s="2">
        <f ca="1">IF(Table1[[#This Row],[area]]="srikakulam",Table1[[#This Row],[income]],0)</f>
        <v>0</v>
      </c>
      <c r="BR436" s="2">
        <f ca="1">IF(Table1[[#This Row],[area]]="tirupathi",Table1[[#This Row],[income]],0)</f>
        <v>0</v>
      </c>
      <c r="BS436" s="2">
        <f ca="1">IF(Table1[[#This Row],[area]]="vijayawada",Table1[[#This Row],[income]],0)</f>
        <v>0</v>
      </c>
      <c r="BT436" s="8">
        <f ca="1">IF(Table1[[#This Row],[area]]="vizag",Table1[[#This Row],[income]],0)</f>
        <v>0</v>
      </c>
      <c r="BU436" s="2"/>
      <c r="BV436" s="7">
        <f ca="1">IF(Table1[[#This Row],[felid of work]]="teaching",Table1[[#This Row],[income]],0)</f>
        <v>0</v>
      </c>
      <c r="BW436" s="2">
        <f ca="1">IF(Table1[[#This Row],[felid of work]]="construction",Table1[[#This Row],[income]],0)</f>
        <v>0</v>
      </c>
      <c r="BX436" s="2">
        <f ca="1">IF(Table1[[#This Row],[felid of work]]="general work",Table1[[#This Row],[income]],0)</f>
        <v>0</v>
      </c>
      <c r="BY436" s="2">
        <f ca="1">IF(Table1[[#This Row],[felid of work]]="health",Table1[[#This Row],[income]],0)</f>
        <v>609857</v>
      </c>
      <c r="BZ436" s="2">
        <f ca="1">IF(Table1[[#This Row],[felid of work]]="agriculture",Table1[[#This Row],[income]],0)</f>
        <v>0</v>
      </c>
      <c r="CA436" s="8">
        <f ca="1">IF(Table1[[#This Row],[felid of work]]="it",Table1[[#This Row],[income]],0)</f>
        <v>0</v>
      </c>
      <c r="CB436" s="2"/>
      <c r="CC436" s="7">
        <f t="shared" ca="1" si="167"/>
        <v>1</v>
      </c>
      <c r="CD436" s="8"/>
      <c r="CE436" s="2"/>
      <c r="CF436" s="2">
        <f ca="1">IF(Table1[[#This Row],[net worth]]&gt;CG435,Table1[[#This Row],[age]],0)</f>
        <v>37</v>
      </c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</row>
    <row r="437" spans="4:98">
      <c r="D437">
        <f t="shared" ca="1" si="151"/>
        <v>1</v>
      </c>
      <c r="E437" t="str">
        <f t="shared" ca="1" si="152"/>
        <v>men</v>
      </c>
      <c r="F437">
        <f t="shared" ca="1" si="153"/>
        <v>44</v>
      </c>
      <c r="G437">
        <f t="shared" ca="1" si="154"/>
        <v>2</v>
      </c>
      <c r="H437" t="str">
        <f t="shared" ca="1" si="155"/>
        <v>construction</v>
      </c>
      <c r="I437">
        <f t="shared" ca="1" si="156"/>
        <v>1</v>
      </c>
      <c r="J437" t="str">
        <f t="shared" ca="1" si="157"/>
        <v>highschool</v>
      </c>
      <c r="K437">
        <f t="shared" ca="1" si="158"/>
        <v>1</v>
      </c>
      <c r="L437">
        <f t="shared" ca="1" si="159"/>
        <v>2</v>
      </c>
      <c r="M437">
        <f t="shared" ca="1" si="160"/>
        <v>810886</v>
      </c>
      <c r="N437">
        <f t="shared" ca="1" si="161"/>
        <v>2</v>
      </c>
      <c r="O437" t="str">
        <f t="shared" ca="1" si="162"/>
        <v>vijayawada</v>
      </c>
      <c r="P437">
        <f t="shared" ca="1" si="168"/>
        <v>3243544</v>
      </c>
      <c r="Q437">
        <f t="shared" ca="1" si="163"/>
        <v>2248727.6153844488</v>
      </c>
      <c r="R437">
        <f t="shared" ca="1" si="169"/>
        <v>905849.07982391689</v>
      </c>
      <c r="S437">
        <f t="shared" ca="1" si="164"/>
        <v>848696</v>
      </c>
      <c r="T437">
        <f t="shared" ca="1" si="170"/>
        <v>1104877.4254265984</v>
      </c>
      <c r="U437">
        <f t="shared" ca="1" si="171"/>
        <v>452354.50817509991</v>
      </c>
      <c r="V437">
        <f t="shared" ca="1" si="172"/>
        <v>4601747.587999017</v>
      </c>
      <c r="W437">
        <f t="shared" ca="1" si="173"/>
        <v>4003272.6952083656</v>
      </c>
      <c r="X437">
        <f t="shared" ca="1" si="174"/>
        <v>598474.89279065141</v>
      </c>
      <c r="Y437" s="2"/>
      <c r="Z437" s="7">
        <f ca="1">IF(Table1[[#This Row],[gender]]="men",1,0)</f>
        <v>1</v>
      </c>
      <c r="AA437" s="2">
        <f ca="1">IF(Table1[[#This Row],[gender]]="women",1,0)</f>
        <v>0</v>
      </c>
      <c r="AB437" s="2"/>
      <c r="AC437" s="2"/>
      <c r="AD437" s="8"/>
      <c r="AF437" s="7">
        <f ca="1">IF(Table1[[#This Row],[felid of work]]= "teaching",1,0)</f>
        <v>0</v>
      </c>
      <c r="AG437" s="2">
        <f ca="1">IF(Table1[[#This Row],[felid of work]]="agriculture",1,0)</f>
        <v>0</v>
      </c>
      <c r="AH437" s="12">
        <f ca="1">IF(Table1[[#This Row],[felid of work]]="general work",1,0)</f>
        <v>0</v>
      </c>
      <c r="AI437" s="12">
        <f ca="1">IF(Table1[[#This Row],[felid of work]]="construction",1,0)</f>
        <v>1</v>
      </c>
      <c r="AJ437" s="2">
        <f ca="1">IF(Table1[[#This Row],[felid of work]]="health",1,0)</f>
        <v>0</v>
      </c>
      <c r="AK437" s="2"/>
      <c r="AL437" s="2"/>
      <c r="AM437" s="2"/>
      <c r="AN437" s="2"/>
      <c r="AO437" s="2">
        <f ca="1">IF(Table1[[#This Row],[felid of work]]="it",1,0)</f>
        <v>0</v>
      </c>
      <c r="AP437" s="2"/>
      <c r="AQ437" s="2"/>
      <c r="AR437" s="2"/>
      <c r="AS437" s="2"/>
      <c r="AT437" s="2"/>
      <c r="AU437" s="2"/>
      <c r="AV437" s="8"/>
      <c r="AW437" s="2"/>
      <c r="AX437" s="21">
        <f t="shared" ca="1" si="165"/>
        <v>452924.53991195845</v>
      </c>
      <c r="AY437" s="2"/>
      <c r="AZ437" s="7">
        <f ca="1">IF(Table1[[#This Row],[value of the debts]]&gt;$BA$6,1,0)</f>
        <v>1</v>
      </c>
      <c r="BA437" s="2"/>
      <c r="BB437" s="2"/>
      <c r="BC437" s="8"/>
      <c r="BD437" s="24">
        <f ca="1">Table1[[#This Row],[mortage left]]/Table1[[#This Row],[value of house]]</f>
        <v>0.69329339000317203</v>
      </c>
      <c r="BE437" s="2">
        <f t="shared" ca="1" si="166"/>
        <v>0</v>
      </c>
      <c r="BF437" s="2"/>
      <c r="BG437" s="2"/>
      <c r="BH437" s="7">
        <f ca="1">IF(Table1[[#This Row],[area]]="america",Table1[[#This Row],[income]],0)</f>
        <v>0</v>
      </c>
      <c r="BI437" s="2">
        <f ca="1">IF(Table1[[#This Row],[area]]="anathapur",Table1[[#This Row],[income]],0)</f>
        <v>0</v>
      </c>
      <c r="BJ437" s="2">
        <f ca="1">IF(Table1[[#This Row],[area]]="banglore",Table1[[#This Row],[income]],0)</f>
        <v>0</v>
      </c>
      <c r="BK437" s="2">
        <f ca="1">IF(Table1[[#This Row],[area]]="chennai",Table1[[#This Row],[income]],0)</f>
        <v>0</v>
      </c>
      <c r="BL437" s="2">
        <f ca="1">IF(Table1[[#This Row],[area]]="china",Table1[[#This Row],[income]],0)</f>
        <v>0</v>
      </c>
      <c r="BM437" s="2">
        <f ca="1">IF(Table1[[#This Row],[area]]="eluru",Table1[[#This Row],[income]],0)</f>
        <v>0</v>
      </c>
      <c r="BN437" s="2">
        <f ca="1">IF(Table1[[#This Row],[area]]="hanuman junction",Table1[[#This Row],[income]],0)</f>
        <v>0</v>
      </c>
      <c r="BO437" s="2">
        <f ca="1">IF(Table1[[#This Row],[area]]="hyderabad",Table1[[#This Row],[income]],0)</f>
        <v>0</v>
      </c>
      <c r="BP437" s="2">
        <f ca="1">IF(Table1[[#This Row],[area]]="japan",Table1[[#This Row],[income]],0)</f>
        <v>0</v>
      </c>
      <c r="BQ437" s="2">
        <f ca="1">IF(Table1[[#This Row],[area]]="srikakulam",Table1[[#This Row],[income]],0)</f>
        <v>0</v>
      </c>
      <c r="BR437" s="2">
        <f ca="1">IF(Table1[[#This Row],[area]]="tirupathi",Table1[[#This Row],[income]],0)</f>
        <v>0</v>
      </c>
      <c r="BS437" s="2">
        <f ca="1">IF(Table1[[#This Row],[area]]="vijayawada",Table1[[#This Row],[income]],0)</f>
        <v>810886</v>
      </c>
      <c r="BT437" s="8">
        <f ca="1">IF(Table1[[#This Row],[area]]="vizag",Table1[[#This Row],[income]],0)</f>
        <v>0</v>
      </c>
      <c r="BU437" s="2"/>
      <c r="BV437" s="7">
        <f ca="1">IF(Table1[[#This Row],[felid of work]]="teaching",Table1[[#This Row],[income]],0)</f>
        <v>0</v>
      </c>
      <c r="BW437" s="2">
        <f ca="1">IF(Table1[[#This Row],[felid of work]]="construction",Table1[[#This Row],[income]],0)</f>
        <v>810886</v>
      </c>
      <c r="BX437" s="2">
        <f ca="1">IF(Table1[[#This Row],[felid of work]]="general work",Table1[[#This Row],[income]],0)</f>
        <v>0</v>
      </c>
      <c r="BY437" s="2">
        <f ca="1">IF(Table1[[#This Row],[felid of work]]="health",Table1[[#This Row],[income]],0)</f>
        <v>0</v>
      </c>
      <c r="BZ437" s="2">
        <f ca="1">IF(Table1[[#This Row],[felid of work]]="agriculture",Table1[[#This Row],[income]],0)</f>
        <v>0</v>
      </c>
      <c r="CA437" s="8">
        <f ca="1">IF(Table1[[#This Row],[felid of work]]="it",Table1[[#This Row],[income]],0)</f>
        <v>0</v>
      </c>
      <c r="CB437" s="2"/>
      <c r="CC437" s="7">
        <f t="shared" ca="1" si="167"/>
        <v>1</v>
      </c>
      <c r="CD437" s="8"/>
      <c r="CE437" s="2"/>
      <c r="CF437" s="2">
        <f ca="1">IF(Table1[[#This Row],[net worth]]&gt;CG436,Table1[[#This Row],[age]],0)</f>
        <v>44</v>
      </c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</row>
    <row r="438" spans="4:98">
      <c r="D438">
        <f t="shared" ca="1" si="151"/>
        <v>2</v>
      </c>
      <c r="E438" t="str">
        <f t="shared" ca="1" si="152"/>
        <v>women</v>
      </c>
      <c r="F438">
        <f t="shared" ca="1" si="153"/>
        <v>35</v>
      </c>
      <c r="G438">
        <f t="shared" ca="1" si="154"/>
        <v>6</v>
      </c>
      <c r="H438" t="str">
        <f t="shared" ca="1" si="155"/>
        <v>agriculture</v>
      </c>
      <c r="I438">
        <f t="shared" ca="1" si="156"/>
        <v>5</v>
      </c>
      <c r="J438" t="str">
        <f t="shared" ca="1" si="157"/>
        <v>other</v>
      </c>
      <c r="K438">
        <f t="shared" ca="1" si="158"/>
        <v>2</v>
      </c>
      <c r="L438">
        <f t="shared" ca="1" si="159"/>
        <v>2</v>
      </c>
      <c r="M438">
        <f t="shared" ca="1" si="160"/>
        <v>408492</v>
      </c>
      <c r="N438">
        <f t="shared" ca="1" si="161"/>
        <v>4</v>
      </c>
      <c r="O438" t="str">
        <f t="shared" ca="1" si="162"/>
        <v>vizag</v>
      </c>
      <c r="P438">
        <f t="shared" ca="1" si="168"/>
        <v>1225476</v>
      </c>
      <c r="Q438">
        <f t="shared" ca="1" si="163"/>
        <v>682033.92455386044</v>
      </c>
      <c r="R438">
        <f t="shared" ca="1" si="169"/>
        <v>68655.143989627235</v>
      </c>
      <c r="S438">
        <f t="shared" ca="1" si="164"/>
        <v>42140</v>
      </c>
      <c r="T438">
        <f t="shared" ca="1" si="170"/>
        <v>490059.54442272487</v>
      </c>
      <c r="U438">
        <f t="shared" ca="1" si="171"/>
        <v>97314.004676631565</v>
      </c>
      <c r="V438">
        <f t="shared" ca="1" si="172"/>
        <v>1391445.1486662589</v>
      </c>
      <c r="W438">
        <f t="shared" ca="1" si="173"/>
        <v>792829.06854348769</v>
      </c>
      <c r="X438">
        <f t="shared" ca="1" si="174"/>
        <v>598616.08012277121</v>
      </c>
      <c r="Y438" s="2"/>
      <c r="Z438" s="7">
        <f ca="1">IF(Table1[[#This Row],[gender]]="men",1,0)</f>
        <v>0</v>
      </c>
      <c r="AA438" s="2">
        <f ca="1">IF(Table1[[#This Row],[gender]]="women",1,0)</f>
        <v>1</v>
      </c>
      <c r="AB438" s="2"/>
      <c r="AC438" s="2"/>
      <c r="AD438" s="8"/>
      <c r="AF438" s="7">
        <f ca="1">IF(Table1[[#This Row],[felid of work]]= "teaching",1,0)</f>
        <v>0</v>
      </c>
      <c r="AG438" s="2">
        <f ca="1">IF(Table1[[#This Row],[felid of work]]="agriculture",1,0)</f>
        <v>1</v>
      </c>
      <c r="AH438" s="12">
        <f ca="1">IF(Table1[[#This Row],[felid of work]]="general work",1,0)</f>
        <v>0</v>
      </c>
      <c r="AI438" s="12">
        <f ca="1">IF(Table1[[#This Row],[felid of work]]="construction",1,0)</f>
        <v>0</v>
      </c>
      <c r="AJ438" s="2">
        <f ca="1">IF(Table1[[#This Row],[felid of work]]="health",1,0)</f>
        <v>0</v>
      </c>
      <c r="AK438" s="2"/>
      <c r="AL438" s="2"/>
      <c r="AM438" s="2"/>
      <c r="AN438" s="2"/>
      <c r="AO438" s="2">
        <f ca="1">IF(Table1[[#This Row],[felid of work]]="it",1,0)</f>
        <v>0</v>
      </c>
      <c r="AP438" s="2"/>
      <c r="AQ438" s="2"/>
      <c r="AR438" s="2"/>
      <c r="AS438" s="2"/>
      <c r="AT438" s="2"/>
      <c r="AU438" s="2"/>
      <c r="AV438" s="8"/>
      <c r="AW438" s="2"/>
      <c r="AX438" s="21">
        <f t="shared" ca="1" si="165"/>
        <v>34327.571994813617</v>
      </c>
      <c r="AY438" s="2"/>
      <c r="AZ438" s="7">
        <f ca="1">IF(Table1[[#This Row],[value of the debts]]&gt;$BA$6,1,0)</f>
        <v>1</v>
      </c>
      <c r="BA438" s="2"/>
      <c r="BB438" s="2"/>
      <c r="BC438" s="8"/>
      <c r="BD438" s="24">
        <f ca="1">Table1[[#This Row],[mortage left]]/Table1[[#This Row],[value of house]]</f>
        <v>0.55654612946631388</v>
      </c>
      <c r="BE438" s="2">
        <f t="shared" ca="1" si="166"/>
        <v>0</v>
      </c>
      <c r="BF438" s="2"/>
      <c r="BG438" s="2"/>
      <c r="BH438" s="7">
        <f ca="1">IF(Table1[[#This Row],[area]]="america",Table1[[#This Row],[income]],0)</f>
        <v>0</v>
      </c>
      <c r="BI438" s="2">
        <f ca="1">IF(Table1[[#This Row],[area]]="anathapur",Table1[[#This Row],[income]],0)</f>
        <v>0</v>
      </c>
      <c r="BJ438" s="2">
        <f ca="1">IF(Table1[[#This Row],[area]]="banglore",Table1[[#This Row],[income]],0)</f>
        <v>0</v>
      </c>
      <c r="BK438" s="2">
        <f ca="1">IF(Table1[[#This Row],[area]]="chennai",Table1[[#This Row],[income]],0)</f>
        <v>0</v>
      </c>
      <c r="BL438" s="2">
        <f ca="1">IF(Table1[[#This Row],[area]]="china",Table1[[#This Row],[income]],0)</f>
        <v>0</v>
      </c>
      <c r="BM438" s="2">
        <f ca="1">IF(Table1[[#This Row],[area]]="eluru",Table1[[#This Row],[income]],0)</f>
        <v>0</v>
      </c>
      <c r="BN438" s="2">
        <f ca="1">IF(Table1[[#This Row],[area]]="hanuman junction",Table1[[#This Row],[income]],0)</f>
        <v>0</v>
      </c>
      <c r="BO438" s="2">
        <f ca="1">IF(Table1[[#This Row],[area]]="hyderabad",Table1[[#This Row],[income]],0)</f>
        <v>0</v>
      </c>
      <c r="BP438" s="2">
        <f ca="1">IF(Table1[[#This Row],[area]]="japan",Table1[[#This Row],[income]],0)</f>
        <v>0</v>
      </c>
      <c r="BQ438" s="2">
        <f ca="1">IF(Table1[[#This Row],[area]]="srikakulam",Table1[[#This Row],[income]],0)</f>
        <v>0</v>
      </c>
      <c r="BR438" s="2">
        <f ca="1">IF(Table1[[#This Row],[area]]="tirupathi",Table1[[#This Row],[income]],0)</f>
        <v>0</v>
      </c>
      <c r="BS438" s="2">
        <f ca="1">IF(Table1[[#This Row],[area]]="vijayawada",Table1[[#This Row],[income]],0)</f>
        <v>0</v>
      </c>
      <c r="BT438" s="8">
        <f ca="1">IF(Table1[[#This Row],[area]]="vizag",Table1[[#This Row],[income]],0)</f>
        <v>408492</v>
      </c>
      <c r="BU438" s="2"/>
      <c r="BV438" s="7">
        <f ca="1">IF(Table1[[#This Row],[felid of work]]="teaching",Table1[[#This Row],[income]],0)</f>
        <v>0</v>
      </c>
      <c r="BW438" s="2">
        <f ca="1">IF(Table1[[#This Row],[felid of work]]="construction",Table1[[#This Row],[income]],0)</f>
        <v>0</v>
      </c>
      <c r="BX438" s="2">
        <f ca="1">IF(Table1[[#This Row],[felid of work]]="general work",Table1[[#This Row],[income]],0)</f>
        <v>0</v>
      </c>
      <c r="BY438" s="2">
        <f ca="1">IF(Table1[[#This Row],[felid of work]]="health",Table1[[#This Row],[income]],0)</f>
        <v>0</v>
      </c>
      <c r="BZ438" s="2">
        <f ca="1">IF(Table1[[#This Row],[felid of work]]="agriculture",Table1[[#This Row],[income]],0)</f>
        <v>408492</v>
      </c>
      <c r="CA438" s="8">
        <f ca="1">IF(Table1[[#This Row],[felid of work]]="it",Table1[[#This Row],[income]],0)</f>
        <v>0</v>
      </c>
      <c r="CB438" s="2"/>
      <c r="CC438" s="7">
        <f t="shared" ca="1" si="167"/>
        <v>1</v>
      </c>
      <c r="CD438" s="8"/>
      <c r="CE438" s="2"/>
      <c r="CF438" s="2">
        <f ca="1">IF(Table1[[#This Row],[net worth]]&gt;CG437,Table1[[#This Row],[age]],0)</f>
        <v>35</v>
      </c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</row>
    <row r="439" spans="4:98">
      <c r="D439">
        <f t="shared" ca="1" si="151"/>
        <v>2</v>
      </c>
      <c r="E439" t="str">
        <f t="shared" ca="1" si="152"/>
        <v>women</v>
      </c>
      <c r="F439">
        <f t="shared" ca="1" si="153"/>
        <v>25</v>
      </c>
      <c r="G439">
        <f t="shared" ca="1" si="154"/>
        <v>6</v>
      </c>
      <c r="H439" t="str">
        <f t="shared" ca="1" si="155"/>
        <v>agriculture</v>
      </c>
      <c r="I439">
        <f t="shared" ca="1" si="156"/>
        <v>4</v>
      </c>
      <c r="J439" t="str">
        <f t="shared" ca="1" si="157"/>
        <v>techincal</v>
      </c>
      <c r="K439">
        <f t="shared" ca="1" si="158"/>
        <v>3</v>
      </c>
      <c r="L439">
        <f t="shared" ca="1" si="159"/>
        <v>1</v>
      </c>
      <c r="M439">
        <f t="shared" ca="1" si="160"/>
        <v>473304</v>
      </c>
      <c r="N439">
        <f t="shared" ca="1" si="161"/>
        <v>5</v>
      </c>
      <c r="O439" t="str">
        <f t="shared" ca="1" si="162"/>
        <v>srikakulam</v>
      </c>
      <c r="P439">
        <f t="shared" ca="1" si="168"/>
        <v>2366520</v>
      </c>
      <c r="Q439">
        <f t="shared" ca="1" si="163"/>
        <v>2044783.0349843283</v>
      </c>
      <c r="R439">
        <f t="shared" ca="1" si="169"/>
        <v>153879.03854087941</v>
      </c>
      <c r="S439">
        <f t="shared" ca="1" si="164"/>
        <v>115978</v>
      </c>
      <c r="T439">
        <f t="shared" ca="1" si="170"/>
        <v>73504.677654838422</v>
      </c>
      <c r="U439">
        <f t="shared" ca="1" si="171"/>
        <v>329096.32780894282</v>
      </c>
      <c r="V439">
        <f t="shared" ca="1" si="172"/>
        <v>2849495.3663498219</v>
      </c>
      <c r="W439">
        <f t="shared" ca="1" si="173"/>
        <v>2314640.0735252076</v>
      </c>
      <c r="X439">
        <f t="shared" ca="1" si="174"/>
        <v>534855.29282461433</v>
      </c>
      <c r="Y439" s="2"/>
      <c r="Z439" s="7">
        <f ca="1">IF(Table1[[#This Row],[gender]]="men",1,0)</f>
        <v>0</v>
      </c>
      <c r="AA439" s="2">
        <f ca="1">IF(Table1[[#This Row],[gender]]="women",1,0)</f>
        <v>1</v>
      </c>
      <c r="AB439" s="2"/>
      <c r="AC439" s="2"/>
      <c r="AD439" s="8"/>
      <c r="AF439" s="7">
        <f ca="1">IF(Table1[[#This Row],[felid of work]]= "teaching",1,0)</f>
        <v>0</v>
      </c>
      <c r="AG439" s="2">
        <f ca="1">IF(Table1[[#This Row],[felid of work]]="agriculture",1,0)</f>
        <v>1</v>
      </c>
      <c r="AH439" s="12">
        <f ca="1">IF(Table1[[#This Row],[felid of work]]="general work",1,0)</f>
        <v>0</v>
      </c>
      <c r="AI439" s="12">
        <f ca="1">IF(Table1[[#This Row],[felid of work]]="construction",1,0)</f>
        <v>0</v>
      </c>
      <c r="AJ439" s="2">
        <f ca="1">IF(Table1[[#This Row],[felid of work]]="health",1,0)</f>
        <v>0</v>
      </c>
      <c r="AK439" s="2"/>
      <c r="AL439" s="2"/>
      <c r="AM439" s="2"/>
      <c r="AN439" s="2"/>
      <c r="AO439" s="2">
        <f ca="1">IF(Table1[[#This Row],[felid of work]]="it",1,0)</f>
        <v>0</v>
      </c>
      <c r="AP439" s="2"/>
      <c r="AQ439" s="2"/>
      <c r="AR439" s="2"/>
      <c r="AS439" s="2"/>
      <c r="AT439" s="2"/>
      <c r="AU439" s="2"/>
      <c r="AV439" s="8"/>
      <c r="AW439" s="2"/>
      <c r="AX439" s="21">
        <f t="shared" ca="1" si="165"/>
        <v>153879.03854087941</v>
      </c>
      <c r="AY439" s="2"/>
      <c r="AZ439" s="7">
        <f ca="1">IF(Table1[[#This Row],[value of the debts]]&gt;$BA$6,1,0)</f>
        <v>1</v>
      </c>
      <c r="BA439" s="2"/>
      <c r="BB439" s="2"/>
      <c r="BC439" s="8"/>
      <c r="BD439" s="24">
        <f ca="1">Table1[[#This Row],[mortage left]]/Table1[[#This Row],[value of house]]</f>
        <v>0.86404637821963404</v>
      </c>
      <c r="BE439" s="2">
        <f t="shared" ca="1" si="166"/>
        <v>0</v>
      </c>
      <c r="BF439" s="2"/>
      <c r="BG439" s="2"/>
      <c r="BH439" s="7">
        <f ca="1">IF(Table1[[#This Row],[area]]="america",Table1[[#This Row],[income]],0)</f>
        <v>0</v>
      </c>
      <c r="BI439" s="2">
        <f ca="1">IF(Table1[[#This Row],[area]]="anathapur",Table1[[#This Row],[income]],0)</f>
        <v>0</v>
      </c>
      <c r="BJ439" s="2">
        <f ca="1">IF(Table1[[#This Row],[area]]="banglore",Table1[[#This Row],[income]],0)</f>
        <v>0</v>
      </c>
      <c r="BK439" s="2">
        <f ca="1">IF(Table1[[#This Row],[area]]="chennai",Table1[[#This Row],[income]],0)</f>
        <v>0</v>
      </c>
      <c r="BL439" s="2">
        <f ca="1">IF(Table1[[#This Row],[area]]="china",Table1[[#This Row],[income]],0)</f>
        <v>0</v>
      </c>
      <c r="BM439" s="2">
        <f ca="1">IF(Table1[[#This Row],[area]]="eluru",Table1[[#This Row],[income]],0)</f>
        <v>0</v>
      </c>
      <c r="BN439" s="2">
        <f ca="1">IF(Table1[[#This Row],[area]]="hanuman junction",Table1[[#This Row],[income]],0)</f>
        <v>0</v>
      </c>
      <c r="BO439" s="2">
        <f ca="1">IF(Table1[[#This Row],[area]]="hyderabad",Table1[[#This Row],[income]],0)</f>
        <v>0</v>
      </c>
      <c r="BP439" s="2">
        <f ca="1">IF(Table1[[#This Row],[area]]="japan",Table1[[#This Row],[income]],0)</f>
        <v>0</v>
      </c>
      <c r="BQ439" s="2">
        <f ca="1">IF(Table1[[#This Row],[area]]="srikakulam",Table1[[#This Row],[income]],0)</f>
        <v>473304</v>
      </c>
      <c r="BR439" s="2">
        <f ca="1">IF(Table1[[#This Row],[area]]="tirupathi",Table1[[#This Row],[income]],0)</f>
        <v>0</v>
      </c>
      <c r="BS439" s="2">
        <f ca="1">IF(Table1[[#This Row],[area]]="vijayawada",Table1[[#This Row],[income]],0)</f>
        <v>0</v>
      </c>
      <c r="BT439" s="8">
        <f ca="1">IF(Table1[[#This Row],[area]]="vizag",Table1[[#This Row],[income]],0)</f>
        <v>0</v>
      </c>
      <c r="BU439" s="2"/>
      <c r="BV439" s="7">
        <f ca="1">IF(Table1[[#This Row],[felid of work]]="teaching",Table1[[#This Row],[income]],0)</f>
        <v>0</v>
      </c>
      <c r="BW439" s="2">
        <f ca="1">IF(Table1[[#This Row],[felid of work]]="construction",Table1[[#This Row],[income]],0)</f>
        <v>0</v>
      </c>
      <c r="BX439" s="2">
        <f ca="1">IF(Table1[[#This Row],[felid of work]]="general work",Table1[[#This Row],[income]],0)</f>
        <v>0</v>
      </c>
      <c r="BY439" s="2">
        <f ca="1">IF(Table1[[#This Row],[felid of work]]="health",Table1[[#This Row],[income]],0)</f>
        <v>0</v>
      </c>
      <c r="BZ439" s="2">
        <f ca="1">IF(Table1[[#This Row],[felid of work]]="agriculture",Table1[[#This Row],[income]],0)</f>
        <v>473304</v>
      </c>
      <c r="CA439" s="8">
        <f ca="1">IF(Table1[[#This Row],[felid of work]]="it",Table1[[#This Row],[income]],0)</f>
        <v>0</v>
      </c>
      <c r="CB439" s="2"/>
      <c r="CC439" s="7">
        <f t="shared" ca="1" si="167"/>
        <v>1</v>
      </c>
      <c r="CD439" s="8"/>
      <c r="CE439" s="2"/>
      <c r="CF439" s="2">
        <f ca="1">IF(Table1[[#This Row],[net worth]]&gt;CG438,Table1[[#This Row],[age]],0)</f>
        <v>25</v>
      </c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</row>
    <row r="440" spans="4:98">
      <c r="D440">
        <f t="shared" ca="1" si="151"/>
        <v>1</v>
      </c>
      <c r="E440" t="str">
        <f t="shared" ca="1" si="152"/>
        <v>men</v>
      </c>
      <c r="F440">
        <f t="shared" ca="1" si="153"/>
        <v>27</v>
      </c>
      <c r="G440">
        <f t="shared" ca="1" si="154"/>
        <v>4</v>
      </c>
      <c r="H440" t="str">
        <f t="shared" ca="1" si="155"/>
        <v>it</v>
      </c>
      <c r="I440">
        <f t="shared" ca="1" si="156"/>
        <v>1</v>
      </c>
      <c r="J440" t="str">
        <f t="shared" ca="1" si="157"/>
        <v>highschool</v>
      </c>
      <c r="K440">
        <f t="shared" ca="1" si="158"/>
        <v>4</v>
      </c>
      <c r="L440">
        <f t="shared" ca="1" si="159"/>
        <v>1</v>
      </c>
      <c r="M440">
        <f t="shared" ca="1" si="160"/>
        <v>453873</v>
      </c>
      <c r="N440">
        <f t="shared" ca="1" si="161"/>
        <v>8</v>
      </c>
      <c r="O440" t="str">
        <f t="shared" ca="1" si="162"/>
        <v>banglore</v>
      </c>
      <c r="P440">
        <f t="shared" ca="1" si="168"/>
        <v>1361619</v>
      </c>
      <c r="Q440">
        <f t="shared" ca="1" si="163"/>
        <v>504418.50949385355</v>
      </c>
      <c r="R440">
        <f t="shared" ca="1" si="169"/>
        <v>7814.2406116313477</v>
      </c>
      <c r="S440">
        <f t="shared" ca="1" si="164"/>
        <v>1758</v>
      </c>
      <c r="T440">
        <f t="shared" ca="1" si="170"/>
        <v>484805.26009617001</v>
      </c>
      <c r="U440">
        <f t="shared" ca="1" si="171"/>
        <v>316766.91144168109</v>
      </c>
      <c r="V440">
        <f t="shared" ca="1" si="172"/>
        <v>1686200.1520533124</v>
      </c>
      <c r="W440">
        <f t="shared" ca="1" si="173"/>
        <v>513990.75010548491</v>
      </c>
      <c r="X440">
        <f t="shared" ca="1" si="174"/>
        <v>1172209.4019478275</v>
      </c>
      <c r="Y440" s="2"/>
      <c r="Z440" s="7">
        <f ca="1">IF(Table1[[#This Row],[gender]]="men",1,0)</f>
        <v>1</v>
      </c>
      <c r="AA440" s="2">
        <f ca="1">IF(Table1[[#This Row],[gender]]="women",1,0)</f>
        <v>0</v>
      </c>
      <c r="AB440" s="2"/>
      <c r="AC440" s="2"/>
      <c r="AD440" s="8"/>
      <c r="AF440" s="7">
        <f ca="1">IF(Table1[[#This Row],[felid of work]]= "teaching",1,0)</f>
        <v>0</v>
      </c>
      <c r="AG440" s="2">
        <f ca="1">IF(Table1[[#This Row],[felid of work]]="agriculture",1,0)</f>
        <v>0</v>
      </c>
      <c r="AH440" s="12">
        <f ca="1">IF(Table1[[#This Row],[felid of work]]="general work",1,0)</f>
        <v>0</v>
      </c>
      <c r="AI440" s="12">
        <f ca="1">IF(Table1[[#This Row],[felid of work]]="construction",1,0)</f>
        <v>0</v>
      </c>
      <c r="AJ440" s="2">
        <f ca="1">IF(Table1[[#This Row],[felid of work]]="health",1,0)</f>
        <v>0</v>
      </c>
      <c r="AK440" s="2"/>
      <c r="AL440" s="2"/>
      <c r="AM440" s="2"/>
      <c r="AN440" s="2"/>
      <c r="AO440" s="2">
        <f ca="1">IF(Table1[[#This Row],[felid of work]]="it",1,0)</f>
        <v>1</v>
      </c>
      <c r="AP440" s="2"/>
      <c r="AQ440" s="2"/>
      <c r="AR440" s="2"/>
      <c r="AS440" s="2"/>
      <c r="AT440" s="2"/>
      <c r="AU440" s="2"/>
      <c r="AV440" s="8"/>
      <c r="AW440" s="2"/>
      <c r="AX440" s="21">
        <f t="shared" ca="1" si="165"/>
        <v>7814.2406116313477</v>
      </c>
      <c r="AY440" s="2"/>
      <c r="AZ440" s="7">
        <f ca="1">IF(Table1[[#This Row],[value of the debts]]&gt;$BA$6,1,0)</f>
        <v>1</v>
      </c>
      <c r="BA440" s="2"/>
      <c r="BB440" s="2"/>
      <c r="BC440" s="8"/>
      <c r="BD440" s="24">
        <f ca="1">Table1[[#This Row],[mortage left]]/Table1[[#This Row],[value of house]]</f>
        <v>0.37045495802706452</v>
      </c>
      <c r="BE440" s="2">
        <f t="shared" ca="1" si="166"/>
        <v>0</v>
      </c>
      <c r="BF440" s="2"/>
      <c r="BG440" s="2"/>
      <c r="BH440" s="7">
        <f ca="1">IF(Table1[[#This Row],[area]]="america",Table1[[#This Row],[income]],0)</f>
        <v>0</v>
      </c>
      <c r="BI440" s="2">
        <f ca="1">IF(Table1[[#This Row],[area]]="anathapur",Table1[[#This Row],[income]],0)</f>
        <v>0</v>
      </c>
      <c r="BJ440" s="2">
        <f ca="1">IF(Table1[[#This Row],[area]]="banglore",Table1[[#This Row],[income]],0)</f>
        <v>453873</v>
      </c>
      <c r="BK440" s="2">
        <f ca="1">IF(Table1[[#This Row],[area]]="chennai",Table1[[#This Row],[income]],0)</f>
        <v>0</v>
      </c>
      <c r="BL440" s="2">
        <f ca="1">IF(Table1[[#This Row],[area]]="china",Table1[[#This Row],[income]],0)</f>
        <v>0</v>
      </c>
      <c r="BM440" s="2">
        <f ca="1">IF(Table1[[#This Row],[area]]="eluru",Table1[[#This Row],[income]],0)</f>
        <v>0</v>
      </c>
      <c r="BN440" s="2">
        <f ca="1">IF(Table1[[#This Row],[area]]="hanuman junction",Table1[[#This Row],[income]],0)</f>
        <v>0</v>
      </c>
      <c r="BO440" s="2">
        <f ca="1">IF(Table1[[#This Row],[area]]="hyderabad",Table1[[#This Row],[income]],0)</f>
        <v>0</v>
      </c>
      <c r="BP440" s="2">
        <f ca="1">IF(Table1[[#This Row],[area]]="japan",Table1[[#This Row],[income]],0)</f>
        <v>0</v>
      </c>
      <c r="BQ440" s="2">
        <f ca="1">IF(Table1[[#This Row],[area]]="srikakulam",Table1[[#This Row],[income]],0)</f>
        <v>0</v>
      </c>
      <c r="BR440" s="2">
        <f ca="1">IF(Table1[[#This Row],[area]]="tirupathi",Table1[[#This Row],[income]],0)</f>
        <v>0</v>
      </c>
      <c r="BS440" s="2">
        <f ca="1">IF(Table1[[#This Row],[area]]="vijayawada",Table1[[#This Row],[income]],0)</f>
        <v>0</v>
      </c>
      <c r="BT440" s="8">
        <f ca="1">IF(Table1[[#This Row],[area]]="vizag",Table1[[#This Row],[income]],0)</f>
        <v>0</v>
      </c>
      <c r="BU440" s="2"/>
      <c r="BV440" s="7">
        <f ca="1">IF(Table1[[#This Row],[felid of work]]="teaching",Table1[[#This Row],[income]],0)</f>
        <v>0</v>
      </c>
      <c r="BW440" s="2">
        <f ca="1">IF(Table1[[#This Row],[felid of work]]="construction",Table1[[#This Row],[income]],0)</f>
        <v>0</v>
      </c>
      <c r="BX440" s="2">
        <f ca="1">IF(Table1[[#This Row],[felid of work]]="general work",Table1[[#This Row],[income]],0)</f>
        <v>0</v>
      </c>
      <c r="BY440" s="2">
        <f ca="1">IF(Table1[[#This Row],[felid of work]]="health",Table1[[#This Row],[income]],0)</f>
        <v>0</v>
      </c>
      <c r="BZ440" s="2">
        <f ca="1">IF(Table1[[#This Row],[felid of work]]="agriculture",Table1[[#This Row],[income]],0)</f>
        <v>0</v>
      </c>
      <c r="CA440" s="8">
        <f ca="1">IF(Table1[[#This Row],[felid of work]]="it",Table1[[#This Row],[income]],0)</f>
        <v>453873</v>
      </c>
      <c r="CB440" s="2"/>
      <c r="CC440" s="7">
        <f t="shared" ca="1" si="167"/>
        <v>1</v>
      </c>
      <c r="CD440" s="8"/>
      <c r="CE440" s="2"/>
      <c r="CF440" s="2">
        <f ca="1">IF(Table1[[#This Row],[net worth]]&gt;CG439,Table1[[#This Row],[age]],0)</f>
        <v>27</v>
      </c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</row>
    <row r="441" spans="4:98">
      <c r="D441">
        <f t="shared" ca="1" si="151"/>
        <v>2</v>
      </c>
      <c r="E441" t="str">
        <f t="shared" ca="1" si="152"/>
        <v>women</v>
      </c>
      <c r="F441">
        <f t="shared" ca="1" si="153"/>
        <v>35</v>
      </c>
      <c r="G441">
        <f t="shared" ca="1" si="154"/>
        <v>2</v>
      </c>
      <c r="H441" t="str">
        <f t="shared" ca="1" si="155"/>
        <v>construction</v>
      </c>
      <c r="I441">
        <f t="shared" ca="1" si="156"/>
        <v>6</v>
      </c>
      <c r="J441" t="str">
        <f t="shared" ca="1" si="157"/>
        <v>other</v>
      </c>
      <c r="K441">
        <f t="shared" ca="1" si="158"/>
        <v>4</v>
      </c>
      <c r="L441">
        <f t="shared" ca="1" si="159"/>
        <v>2</v>
      </c>
      <c r="M441">
        <f t="shared" ca="1" si="160"/>
        <v>760521</v>
      </c>
      <c r="N441">
        <f t="shared" ca="1" si="161"/>
        <v>5</v>
      </c>
      <c r="O441" t="str">
        <f t="shared" ca="1" si="162"/>
        <v>srikakulam</v>
      </c>
      <c r="P441">
        <f t="shared" ca="1" si="168"/>
        <v>2281563</v>
      </c>
      <c r="Q441">
        <f t="shared" ca="1" si="163"/>
        <v>607442.47649346979</v>
      </c>
      <c r="R441">
        <f t="shared" ca="1" si="169"/>
        <v>844266.08627481444</v>
      </c>
      <c r="S441">
        <f t="shared" ca="1" si="164"/>
        <v>105457</v>
      </c>
      <c r="T441">
        <f t="shared" ca="1" si="170"/>
        <v>1355645.970178725</v>
      </c>
      <c r="U441">
        <f t="shared" ca="1" si="171"/>
        <v>1048816.8564954984</v>
      </c>
      <c r="V441">
        <f t="shared" ca="1" si="172"/>
        <v>4174645.9427703125</v>
      </c>
      <c r="W441">
        <f t="shared" ca="1" si="173"/>
        <v>1557165.5627682842</v>
      </c>
      <c r="X441">
        <f t="shared" ca="1" si="174"/>
        <v>2617480.3800020283</v>
      </c>
      <c r="Y441" s="2"/>
      <c r="Z441" s="7">
        <f ca="1">IF(Table1[[#This Row],[gender]]="men",1,0)</f>
        <v>0</v>
      </c>
      <c r="AA441" s="2">
        <f ca="1">IF(Table1[[#This Row],[gender]]="women",1,0)</f>
        <v>1</v>
      </c>
      <c r="AB441" s="2"/>
      <c r="AC441" s="2"/>
      <c r="AD441" s="8"/>
      <c r="AF441" s="7">
        <f ca="1">IF(Table1[[#This Row],[felid of work]]= "teaching",1,0)</f>
        <v>0</v>
      </c>
      <c r="AG441" s="2">
        <f ca="1">IF(Table1[[#This Row],[felid of work]]="agriculture",1,0)</f>
        <v>0</v>
      </c>
      <c r="AH441" s="12">
        <f ca="1">IF(Table1[[#This Row],[felid of work]]="general work",1,0)</f>
        <v>0</v>
      </c>
      <c r="AI441" s="12">
        <f ca="1">IF(Table1[[#This Row],[felid of work]]="construction",1,0)</f>
        <v>1</v>
      </c>
      <c r="AJ441" s="2">
        <f ca="1">IF(Table1[[#This Row],[felid of work]]="health",1,0)</f>
        <v>0</v>
      </c>
      <c r="AK441" s="2"/>
      <c r="AL441" s="2"/>
      <c r="AM441" s="2"/>
      <c r="AN441" s="2"/>
      <c r="AO441" s="2">
        <f ca="1">IF(Table1[[#This Row],[felid of work]]="it",1,0)</f>
        <v>0</v>
      </c>
      <c r="AP441" s="2"/>
      <c r="AQ441" s="2"/>
      <c r="AR441" s="2"/>
      <c r="AS441" s="2"/>
      <c r="AT441" s="2"/>
      <c r="AU441" s="2"/>
      <c r="AV441" s="8"/>
      <c r="AW441" s="2"/>
      <c r="AX441" s="21">
        <f t="shared" ca="1" si="165"/>
        <v>422133.04313740722</v>
      </c>
      <c r="AY441" s="2"/>
      <c r="AZ441" s="7">
        <f ca="1">IF(Table1[[#This Row],[value of the debts]]&gt;$BA$6,1,0)</f>
        <v>1</v>
      </c>
      <c r="BA441" s="2"/>
      <c r="BB441" s="2"/>
      <c r="BC441" s="8"/>
      <c r="BD441" s="24">
        <f ca="1">Table1[[#This Row],[mortage left]]/Table1[[#This Row],[value of house]]</f>
        <v>0.26623962454399452</v>
      </c>
      <c r="BE441" s="2">
        <f t="shared" ca="1" si="166"/>
        <v>1</v>
      </c>
      <c r="BF441" s="2"/>
      <c r="BG441" s="2"/>
      <c r="BH441" s="7">
        <f ca="1">IF(Table1[[#This Row],[area]]="america",Table1[[#This Row],[income]],0)</f>
        <v>0</v>
      </c>
      <c r="BI441" s="2">
        <f ca="1">IF(Table1[[#This Row],[area]]="anathapur",Table1[[#This Row],[income]],0)</f>
        <v>0</v>
      </c>
      <c r="BJ441" s="2">
        <f ca="1">IF(Table1[[#This Row],[area]]="banglore",Table1[[#This Row],[income]],0)</f>
        <v>0</v>
      </c>
      <c r="BK441" s="2">
        <f ca="1">IF(Table1[[#This Row],[area]]="chennai",Table1[[#This Row],[income]],0)</f>
        <v>0</v>
      </c>
      <c r="BL441" s="2">
        <f ca="1">IF(Table1[[#This Row],[area]]="china",Table1[[#This Row],[income]],0)</f>
        <v>0</v>
      </c>
      <c r="BM441" s="2">
        <f ca="1">IF(Table1[[#This Row],[area]]="eluru",Table1[[#This Row],[income]],0)</f>
        <v>0</v>
      </c>
      <c r="BN441" s="2">
        <f ca="1">IF(Table1[[#This Row],[area]]="hanuman junction",Table1[[#This Row],[income]],0)</f>
        <v>0</v>
      </c>
      <c r="BO441" s="2">
        <f ca="1">IF(Table1[[#This Row],[area]]="hyderabad",Table1[[#This Row],[income]],0)</f>
        <v>0</v>
      </c>
      <c r="BP441" s="2">
        <f ca="1">IF(Table1[[#This Row],[area]]="japan",Table1[[#This Row],[income]],0)</f>
        <v>0</v>
      </c>
      <c r="BQ441" s="2">
        <f ca="1">IF(Table1[[#This Row],[area]]="srikakulam",Table1[[#This Row],[income]],0)</f>
        <v>760521</v>
      </c>
      <c r="BR441" s="2">
        <f ca="1">IF(Table1[[#This Row],[area]]="tirupathi",Table1[[#This Row],[income]],0)</f>
        <v>0</v>
      </c>
      <c r="BS441" s="2">
        <f ca="1">IF(Table1[[#This Row],[area]]="vijayawada",Table1[[#This Row],[income]],0)</f>
        <v>0</v>
      </c>
      <c r="BT441" s="8">
        <f ca="1">IF(Table1[[#This Row],[area]]="vizag",Table1[[#This Row],[income]],0)</f>
        <v>0</v>
      </c>
      <c r="BU441" s="2"/>
      <c r="BV441" s="7">
        <f ca="1">IF(Table1[[#This Row],[felid of work]]="teaching",Table1[[#This Row],[income]],0)</f>
        <v>0</v>
      </c>
      <c r="BW441" s="2">
        <f ca="1">IF(Table1[[#This Row],[felid of work]]="construction",Table1[[#This Row],[income]],0)</f>
        <v>760521</v>
      </c>
      <c r="BX441" s="2">
        <f ca="1">IF(Table1[[#This Row],[felid of work]]="general work",Table1[[#This Row],[income]],0)</f>
        <v>0</v>
      </c>
      <c r="BY441" s="2">
        <f ca="1">IF(Table1[[#This Row],[felid of work]]="health",Table1[[#This Row],[income]],0)</f>
        <v>0</v>
      </c>
      <c r="BZ441" s="2">
        <f ca="1">IF(Table1[[#This Row],[felid of work]]="agriculture",Table1[[#This Row],[income]],0)</f>
        <v>0</v>
      </c>
      <c r="CA441" s="8">
        <f ca="1">IF(Table1[[#This Row],[felid of work]]="it",Table1[[#This Row],[income]],0)</f>
        <v>0</v>
      </c>
      <c r="CB441" s="2"/>
      <c r="CC441" s="7">
        <f t="shared" ca="1" si="167"/>
        <v>1</v>
      </c>
      <c r="CD441" s="8"/>
      <c r="CE441" s="2"/>
      <c r="CF441" s="2">
        <f ca="1">IF(Table1[[#This Row],[net worth]]&gt;CG440,Table1[[#This Row],[age]],0)</f>
        <v>35</v>
      </c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</row>
    <row r="442" spans="4:98">
      <c r="D442">
        <f t="shared" ca="1" si="151"/>
        <v>1</v>
      </c>
      <c r="E442" t="str">
        <f t="shared" ca="1" si="152"/>
        <v>men</v>
      </c>
      <c r="F442">
        <f t="shared" ca="1" si="153"/>
        <v>37</v>
      </c>
      <c r="G442">
        <f t="shared" ca="1" si="154"/>
        <v>3</v>
      </c>
      <c r="H442" t="str">
        <f t="shared" ca="1" si="155"/>
        <v>teaching</v>
      </c>
      <c r="I442">
        <f t="shared" ca="1" si="156"/>
        <v>3</v>
      </c>
      <c r="J442" t="str">
        <f t="shared" ca="1" si="157"/>
        <v>university</v>
      </c>
      <c r="K442">
        <f t="shared" ca="1" si="158"/>
        <v>3</v>
      </c>
      <c r="L442">
        <f t="shared" ca="1" si="159"/>
        <v>1</v>
      </c>
      <c r="M442">
        <f t="shared" ca="1" si="160"/>
        <v>601322</v>
      </c>
      <c r="N442">
        <f t="shared" ca="1" si="161"/>
        <v>6</v>
      </c>
      <c r="O442" t="str">
        <f t="shared" ca="1" si="162"/>
        <v>tirupathi</v>
      </c>
      <c r="P442">
        <f t="shared" ca="1" si="168"/>
        <v>3006610</v>
      </c>
      <c r="Q442">
        <f t="shared" ca="1" si="163"/>
        <v>2612423.7879693643</v>
      </c>
      <c r="R442">
        <f t="shared" ca="1" si="169"/>
        <v>161767.76267533752</v>
      </c>
      <c r="S442">
        <f t="shared" ca="1" si="164"/>
        <v>77692</v>
      </c>
      <c r="T442">
        <f t="shared" ca="1" si="170"/>
        <v>661678.95499121072</v>
      </c>
      <c r="U442">
        <f t="shared" ca="1" si="171"/>
        <v>358256.53766344796</v>
      </c>
      <c r="V442">
        <f t="shared" ca="1" si="172"/>
        <v>3526634.3003387856</v>
      </c>
      <c r="W442">
        <f t="shared" ca="1" si="173"/>
        <v>2851883.5506447018</v>
      </c>
      <c r="X442">
        <f t="shared" ca="1" si="174"/>
        <v>674750.74969408382</v>
      </c>
      <c r="Y442" s="2"/>
      <c r="Z442" s="7">
        <f ca="1">IF(Table1[[#This Row],[gender]]="men",1,0)</f>
        <v>1</v>
      </c>
      <c r="AA442" s="2">
        <f ca="1">IF(Table1[[#This Row],[gender]]="women",1,0)</f>
        <v>0</v>
      </c>
      <c r="AB442" s="2"/>
      <c r="AC442" s="2"/>
      <c r="AD442" s="8"/>
      <c r="AF442" s="7">
        <f ca="1">IF(Table1[[#This Row],[felid of work]]= "teaching",1,0)</f>
        <v>1</v>
      </c>
      <c r="AG442" s="2">
        <f ca="1">IF(Table1[[#This Row],[felid of work]]="agriculture",1,0)</f>
        <v>0</v>
      </c>
      <c r="AH442" s="12">
        <f ca="1">IF(Table1[[#This Row],[felid of work]]="general work",1,0)</f>
        <v>0</v>
      </c>
      <c r="AI442" s="12">
        <f ca="1">IF(Table1[[#This Row],[felid of work]]="construction",1,0)</f>
        <v>0</v>
      </c>
      <c r="AJ442" s="2">
        <f ca="1">IF(Table1[[#This Row],[felid of work]]="health",1,0)</f>
        <v>0</v>
      </c>
      <c r="AK442" s="2"/>
      <c r="AL442" s="2"/>
      <c r="AM442" s="2"/>
      <c r="AN442" s="2"/>
      <c r="AO442" s="2">
        <f ca="1">IF(Table1[[#This Row],[felid of work]]="it",1,0)</f>
        <v>0</v>
      </c>
      <c r="AP442" s="2"/>
      <c r="AQ442" s="2"/>
      <c r="AR442" s="2"/>
      <c r="AS442" s="2"/>
      <c r="AT442" s="2"/>
      <c r="AU442" s="2"/>
      <c r="AV442" s="8"/>
      <c r="AW442" s="2"/>
      <c r="AX442" s="21">
        <f t="shared" ca="1" si="165"/>
        <v>161767.76267533752</v>
      </c>
      <c r="AY442" s="2"/>
      <c r="AZ442" s="7">
        <f ca="1">IF(Table1[[#This Row],[value of the debts]]&gt;$BA$6,1,0)</f>
        <v>1</v>
      </c>
      <c r="BA442" s="2"/>
      <c r="BB442" s="2"/>
      <c r="BC442" s="8"/>
      <c r="BD442" s="24">
        <f ca="1">Table1[[#This Row],[mortage left]]/Table1[[#This Row],[value of house]]</f>
        <v>0.86889346738332018</v>
      </c>
      <c r="BE442" s="2">
        <f t="shared" ca="1" si="166"/>
        <v>0</v>
      </c>
      <c r="BF442" s="2"/>
      <c r="BG442" s="2"/>
      <c r="BH442" s="7">
        <f ca="1">IF(Table1[[#This Row],[area]]="america",Table1[[#This Row],[income]],0)</f>
        <v>0</v>
      </c>
      <c r="BI442" s="2">
        <f ca="1">IF(Table1[[#This Row],[area]]="anathapur",Table1[[#This Row],[income]],0)</f>
        <v>0</v>
      </c>
      <c r="BJ442" s="2">
        <f ca="1">IF(Table1[[#This Row],[area]]="banglore",Table1[[#This Row],[income]],0)</f>
        <v>0</v>
      </c>
      <c r="BK442" s="2">
        <f ca="1">IF(Table1[[#This Row],[area]]="chennai",Table1[[#This Row],[income]],0)</f>
        <v>0</v>
      </c>
      <c r="BL442" s="2">
        <f ca="1">IF(Table1[[#This Row],[area]]="china",Table1[[#This Row],[income]],0)</f>
        <v>0</v>
      </c>
      <c r="BM442" s="2">
        <f ca="1">IF(Table1[[#This Row],[area]]="eluru",Table1[[#This Row],[income]],0)</f>
        <v>0</v>
      </c>
      <c r="BN442" s="2">
        <f ca="1">IF(Table1[[#This Row],[area]]="hanuman junction",Table1[[#This Row],[income]],0)</f>
        <v>0</v>
      </c>
      <c r="BO442" s="2">
        <f ca="1">IF(Table1[[#This Row],[area]]="hyderabad",Table1[[#This Row],[income]],0)</f>
        <v>0</v>
      </c>
      <c r="BP442" s="2">
        <f ca="1">IF(Table1[[#This Row],[area]]="japan",Table1[[#This Row],[income]],0)</f>
        <v>0</v>
      </c>
      <c r="BQ442" s="2">
        <f ca="1">IF(Table1[[#This Row],[area]]="srikakulam",Table1[[#This Row],[income]],0)</f>
        <v>0</v>
      </c>
      <c r="BR442" s="2">
        <f ca="1">IF(Table1[[#This Row],[area]]="tirupathi",Table1[[#This Row],[income]],0)</f>
        <v>601322</v>
      </c>
      <c r="BS442" s="2">
        <f ca="1">IF(Table1[[#This Row],[area]]="vijayawada",Table1[[#This Row],[income]],0)</f>
        <v>0</v>
      </c>
      <c r="BT442" s="8">
        <f ca="1">IF(Table1[[#This Row],[area]]="vizag",Table1[[#This Row],[income]],0)</f>
        <v>0</v>
      </c>
      <c r="BU442" s="2"/>
      <c r="BV442" s="7">
        <f ca="1">IF(Table1[[#This Row],[felid of work]]="teaching",Table1[[#This Row],[income]],0)</f>
        <v>601322</v>
      </c>
      <c r="BW442" s="2">
        <f ca="1">IF(Table1[[#This Row],[felid of work]]="construction",Table1[[#This Row],[income]],0)</f>
        <v>0</v>
      </c>
      <c r="BX442" s="2">
        <f ca="1">IF(Table1[[#This Row],[felid of work]]="general work",Table1[[#This Row],[income]],0)</f>
        <v>0</v>
      </c>
      <c r="BY442" s="2">
        <f ca="1">IF(Table1[[#This Row],[felid of work]]="health",Table1[[#This Row],[income]],0)</f>
        <v>0</v>
      </c>
      <c r="BZ442" s="2">
        <f ca="1">IF(Table1[[#This Row],[felid of work]]="agriculture",Table1[[#This Row],[income]],0)</f>
        <v>0</v>
      </c>
      <c r="CA442" s="8">
        <f ca="1">IF(Table1[[#This Row],[felid of work]]="it",Table1[[#This Row],[income]],0)</f>
        <v>0</v>
      </c>
      <c r="CB442" s="2"/>
      <c r="CC442" s="7">
        <f t="shared" ca="1" si="167"/>
        <v>1</v>
      </c>
      <c r="CD442" s="8"/>
      <c r="CE442" s="2"/>
      <c r="CF442" s="2">
        <f ca="1">IF(Table1[[#This Row],[net worth]]&gt;CG441,Table1[[#This Row],[age]],0)</f>
        <v>37</v>
      </c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</row>
    <row r="443" spans="4:98">
      <c r="D443">
        <f t="shared" ca="1" si="151"/>
        <v>1</v>
      </c>
      <c r="E443" t="str">
        <f t="shared" ca="1" si="152"/>
        <v>men</v>
      </c>
      <c r="F443">
        <f t="shared" ca="1" si="153"/>
        <v>42</v>
      </c>
      <c r="G443">
        <f t="shared" ca="1" si="154"/>
        <v>3</v>
      </c>
      <c r="H443" t="str">
        <f t="shared" ca="1" si="155"/>
        <v>teaching</v>
      </c>
      <c r="I443">
        <f t="shared" ca="1" si="156"/>
        <v>2</v>
      </c>
      <c r="J443" t="str">
        <f t="shared" ca="1" si="157"/>
        <v>college</v>
      </c>
      <c r="K443">
        <f t="shared" ca="1" si="158"/>
        <v>1</v>
      </c>
      <c r="L443">
        <f t="shared" ca="1" si="159"/>
        <v>2</v>
      </c>
      <c r="M443">
        <f t="shared" ca="1" si="160"/>
        <v>832604</v>
      </c>
      <c r="N443">
        <f t="shared" ca="1" si="161"/>
        <v>12</v>
      </c>
      <c r="O443" t="str">
        <f t="shared" ca="1" si="162"/>
        <v>japan</v>
      </c>
      <c r="P443">
        <f t="shared" ca="1" si="168"/>
        <v>2497812</v>
      </c>
      <c r="Q443">
        <f t="shared" ca="1" si="163"/>
        <v>410142.01287156</v>
      </c>
      <c r="R443">
        <f t="shared" ca="1" si="169"/>
        <v>26486.738896572038</v>
      </c>
      <c r="S443">
        <f t="shared" ca="1" si="164"/>
        <v>15271</v>
      </c>
      <c r="T443">
        <f t="shared" ca="1" si="170"/>
        <v>1012825.9257259872</v>
      </c>
      <c r="U443">
        <f t="shared" ca="1" si="171"/>
        <v>1059117.3099006298</v>
      </c>
      <c r="V443">
        <f t="shared" ca="1" si="172"/>
        <v>3583416.0487972018</v>
      </c>
      <c r="W443">
        <f t="shared" ca="1" si="173"/>
        <v>451899.75176813203</v>
      </c>
      <c r="X443">
        <f t="shared" ca="1" si="174"/>
        <v>3131516.2970290696</v>
      </c>
      <c r="Y443" s="2"/>
      <c r="Z443" s="7">
        <f ca="1">IF(Table1[[#This Row],[gender]]="men",1,0)</f>
        <v>1</v>
      </c>
      <c r="AA443" s="2">
        <f ca="1">IF(Table1[[#This Row],[gender]]="women",1,0)</f>
        <v>0</v>
      </c>
      <c r="AB443" s="2"/>
      <c r="AC443" s="2"/>
      <c r="AD443" s="8"/>
      <c r="AF443" s="7">
        <f ca="1">IF(Table1[[#This Row],[felid of work]]= "teaching",1,0)</f>
        <v>1</v>
      </c>
      <c r="AG443" s="2">
        <f ca="1">IF(Table1[[#This Row],[felid of work]]="agriculture",1,0)</f>
        <v>0</v>
      </c>
      <c r="AH443" s="12">
        <f ca="1">IF(Table1[[#This Row],[felid of work]]="general work",1,0)</f>
        <v>0</v>
      </c>
      <c r="AI443" s="12">
        <f ca="1">IF(Table1[[#This Row],[felid of work]]="construction",1,0)</f>
        <v>0</v>
      </c>
      <c r="AJ443" s="2">
        <f ca="1">IF(Table1[[#This Row],[felid of work]]="health",1,0)</f>
        <v>0</v>
      </c>
      <c r="AK443" s="2"/>
      <c r="AL443" s="2"/>
      <c r="AM443" s="2"/>
      <c r="AN443" s="2"/>
      <c r="AO443" s="2">
        <f ca="1">IF(Table1[[#This Row],[felid of work]]="it",1,0)</f>
        <v>0</v>
      </c>
      <c r="AP443" s="2"/>
      <c r="AQ443" s="2"/>
      <c r="AR443" s="2"/>
      <c r="AS443" s="2"/>
      <c r="AT443" s="2"/>
      <c r="AU443" s="2"/>
      <c r="AV443" s="8"/>
      <c r="AW443" s="2"/>
      <c r="AX443" s="21">
        <f t="shared" ca="1" si="165"/>
        <v>13243.369448286019</v>
      </c>
      <c r="AY443" s="2"/>
      <c r="AZ443" s="7">
        <f ca="1">IF(Table1[[#This Row],[value of the debts]]&gt;$BA$6,1,0)</f>
        <v>1</v>
      </c>
      <c r="BA443" s="2"/>
      <c r="BB443" s="2"/>
      <c r="BC443" s="8"/>
      <c r="BD443" s="24">
        <f ca="1">Table1[[#This Row],[mortage left]]/Table1[[#This Row],[value of house]]</f>
        <v>0.16420051343798492</v>
      </c>
      <c r="BE443" s="2">
        <f t="shared" ca="1" si="166"/>
        <v>1</v>
      </c>
      <c r="BF443" s="2"/>
      <c r="BG443" s="2"/>
      <c r="BH443" s="7">
        <f ca="1">IF(Table1[[#This Row],[area]]="america",Table1[[#This Row],[income]],0)</f>
        <v>0</v>
      </c>
      <c r="BI443" s="2">
        <f ca="1">IF(Table1[[#This Row],[area]]="anathapur",Table1[[#This Row],[income]],0)</f>
        <v>0</v>
      </c>
      <c r="BJ443" s="2">
        <f ca="1">IF(Table1[[#This Row],[area]]="banglore",Table1[[#This Row],[income]],0)</f>
        <v>0</v>
      </c>
      <c r="BK443" s="2">
        <f ca="1">IF(Table1[[#This Row],[area]]="chennai",Table1[[#This Row],[income]],0)</f>
        <v>0</v>
      </c>
      <c r="BL443" s="2">
        <f ca="1">IF(Table1[[#This Row],[area]]="china",Table1[[#This Row],[income]],0)</f>
        <v>0</v>
      </c>
      <c r="BM443" s="2">
        <f ca="1">IF(Table1[[#This Row],[area]]="eluru",Table1[[#This Row],[income]],0)</f>
        <v>0</v>
      </c>
      <c r="BN443" s="2">
        <f ca="1">IF(Table1[[#This Row],[area]]="hanuman junction",Table1[[#This Row],[income]],0)</f>
        <v>0</v>
      </c>
      <c r="BO443" s="2">
        <f ca="1">IF(Table1[[#This Row],[area]]="hyderabad",Table1[[#This Row],[income]],0)</f>
        <v>0</v>
      </c>
      <c r="BP443" s="2">
        <f ca="1">IF(Table1[[#This Row],[area]]="japan",Table1[[#This Row],[income]],0)</f>
        <v>832604</v>
      </c>
      <c r="BQ443" s="2">
        <f ca="1">IF(Table1[[#This Row],[area]]="srikakulam",Table1[[#This Row],[income]],0)</f>
        <v>0</v>
      </c>
      <c r="BR443" s="2">
        <f ca="1">IF(Table1[[#This Row],[area]]="tirupathi",Table1[[#This Row],[income]],0)</f>
        <v>0</v>
      </c>
      <c r="BS443" s="2">
        <f ca="1">IF(Table1[[#This Row],[area]]="vijayawada",Table1[[#This Row],[income]],0)</f>
        <v>0</v>
      </c>
      <c r="BT443" s="8">
        <f ca="1">IF(Table1[[#This Row],[area]]="vizag",Table1[[#This Row],[income]],0)</f>
        <v>0</v>
      </c>
      <c r="BU443" s="2"/>
      <c r="BV443" s="7">
        <f ca="1">IF(Table1[[#This Row],[felid of work]]="teaching",Table1[[#This Row],[income]],0)</f>
        <v>832604</v>
      </c>
      <c r="BW443" s="2">
        <f ca="1">IF(Table1[[#This Row],[felid of work]]="construction",Table1[[#This Row],[income]],0)</f>
        <v>0</v>
      </c>
      <c r="BX443" s="2">
        <f ca="1">IF(Table1[[#This Row],[felid of work]]="general work",Table1[[#This Row],[income]],0)</f>
        <v>0</v>
      </c>
      <c r="BY443" s="2">
        <f ca="1">IF(Table1[[#This Row],[felid of work]]="health",Table1[[#This Row],[income]],0)</f>
        <v>0</v>
      </c>
      <c r="BZ443" s="2">
        <f ca="1">IF(Table1[[#This Row],[felid of work]]="agriculture",Table1[[#This Row],[income]],0)</f>
        <v>0</v>
      </c>
      <c r="CA443" s="8">
        <f ca="1">IF(Table1[[#This Row],[felid of work]]="it",Table1[[#This Row],[income]],0)</f>
        <v>0</v>
      </c>
      <c r="CB443" s="2"/>
      <c r="CC443" s="7">
        <f t="shared" ca="1" si="167"/>
        <v>0</v>
      </c>
      <c r="CD443" s="8"/>
      <c r="CE443" s="2"/>
      <c r="CF443" s="2">
        <f ca="1">IF(Table1[[#This Row],[net worth]]&gt;CG442,Table1[[#This Row],[age]],0)</f>
        <v>42</v>
      </c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</row>
    <row r="444" spans="4:98">
      <c r="D444">
        <f t="shared" ca="1" si="151"/>
        <v>2</v>
      </c>
      <c r="E444" t="str">
        <f t="shared" ca="1" si="152"/>
        <v>women</v>
      </c>
      <c r="F444">
        <f t="shared" ca="1" si="153"/>
        <v>45</v>
      </c>
      <c r="G444">
        <f t="shared" ca="1" si="154"/>
        <v>1</v>
      </c>
      <c r="H444" t="str">
        <f t="shared" ca="1" si="155"/>
        <v>health</v>
      </c>
      <c r="I444">
        <f t="shared" ca="1" si="156"/>
        <v>5</v>
      </c>
      <c r="J444" t="str">
        <f t="shared" ca="1" si="157"/>
        <v>other</v>
      </c>
      <c r="K444">
        <f t="shared" ca="1" si="158"/>
        <v>3</v>
      </c>
      <c r="L444">
        <f t="shared" ca="1" si="159"/>
        <v>1</v>
      </c>
      <c r="M444">
        <f t="shared" ca="1" si="160"/>
        <v>549159</v>
      </c>
      <c r="N444">
        <f t="shared" ca="1" si="161"/>
        <v>10</v>
      </c>
      <c r="O444" t="str">
        <f t="shared" ca="1" si="162"/>
        <v>hyderabad</v>
      </c>
      <c r="P444">
        <f t="shared" ca="1" si="168"/>
        <v>1647477</v>
      </c>
      <c r="Q444">
        <f t="shared" ca="1" si="163"/>
        <v>224191.73877256838</v>
      </c>
      <c r="R444">
        <f t="shared" ca="1" si="169"/>
        <v>111481.09551350877</v>
      </c>
      <c r="S444">
        <f t="shared" ca="1" si="164"/>
        <v>95441</v>
      </c>
      <c r="T444">
        <f t="shared" ca="1" si="170"/>
        <v>748953.46235012903</v>
      </c>
      <c r="U444">
        <f t="shared" ca="1" si="171"/>
        <v>224077.70443945494</v>
      </c>
      <c r="V444">
        <f t="shared" ca="1" si="172"/>
        <v>1983035.7999529636</v>
      </c>
      <c r="W444">
        <f t="shared" ca="1" si="173"/>
        <v>431113.83428607718</v>
      </c>
      <c r="X444">
        <f t="shared" ca="1" si="174"/>
        <v>1551921.9656668864</v>
      </c>
      <c r="Y444" s="2"/>
      <c r="Z444" s="7">
        <f ca="1">IF(Table1[[#This Row],[gender]]="men",1,0)</f>
        <v>0</v>
      </c>
      <c r="AA444" s="2">
        <f ca="1">IF(Table1[[#This Row],[gender]]="women",1,0)</f>
        <v>1</v>
      </c>
      <c r="AB444" s="2"/>
      <c r="AC444" s="2"/>
      <c r="AD444" s="8"/>
      <c r="AF444" s="7">
        <f ca="1">IF(Table1[[#This Row],[felid of work]]= "teaching",1,0)</f>
        <v>0</v>
      </c>
      <c r="AG444" s="2">
        <f ca="1">IF(Table1[[#This Row],[felid of work]]="agriculture",1,0)</f>
        <v>0</v>
      </c>
      <c r="AH444" s="12">
        <f ca="1">IF(Table1[[#This Row],[felid of work]]="general work",1,0)</f>
        <v>0</v>
      </c>
      <c r="AI444" s="12">
        <f ca="1">IF(Table1[[#This Row],[felid of work]]="construction",1,0)</f>
        <v>0</v>
      </c>
      <c r="AJ444" s="2">
        <f ca="1">IF(Table1[[#This Row],[felid of work]]="health",1,0)</f>
        <v>1</v>
      </c>
      <c r="AK444" s="2"/>
      <c r="AL444" s="2"/>
      <c r="AM444" s="2"/>
      <c r="AN444" s="2"/>
      <c r="AO444" s="2">
        <f ca="1">IF(Table1[[#This Row],[felid of work]]="it",1,0)</f>
        <v>0</v>
      </c>
      <c r="AP444" s="2"/>
      <c r="AQ444" s="2"/>
      <c r="AR444" s="2"/>
      <c r="AS444" s="2"/>
      <c r="AT444" s="2"/>
      <c r="AU444" s="2"/>
      <c r="AV444" s="8"/>
      <c r="AW444" s="2"/>
      <c r="AX444" s="21">
        <f t="shared" ca="1" si="165"/>
        <v>111481.09551350877</v>
      </c>
      <c r="AY444" s="2"/>
      <c r="AZ444" s="7">
        <f ca="1">IF(Table1[[#This Row],[value of the debts]]&gt;$BA$6,1,0)</f>
        <v>1</v>
      </c>
      <c r="BA444" s="2"/>
      <c r="BB444" s="2"/>
      <c r="BC444" s="8"/>
      <c r="BD444" s="24">
        <f ca="1">Table1[[#This Row],[mortage left]]/Table1[[#This Row],[value of house]]</f>
        <v>0.13608186261329802</v>
      </c>
      <c r="BE444" s="2">
        <f t="shared" ca="1" si="166"/>
        <v>1</v>
      </c>
      <c r="BF444" s="2"/>
      <c r="BG444" s="2"/>
      <c r="BH444" s="7">
        <f ca="1">IF(Table1[[#This Row],[area]]="america",Table1[[#This Row],[income]],0)</f>
        <v>0</v>
      </c>
      <c r="BI444" s="2">
        <f ca="1">IF(Table1[[#This Row],[area]]="anathapur",Table1[[#This Row],[income]],0)</f>
        <v>0</v>
      </c>
      <c r="BJ444" s="2">
        <f ca="1">IF(Table1[[#This Row],[area]]="banglore",Table1[[#This Row],[income]],0)</f>
        <v>0</v>
      </c>
      <c r="BK444" s="2">
        <f ca="1">IF(Table1[[#This Row],[area]]="chennai",Table1[[#This Row],[income]],0)</f>
        <v>0</v>
      </c>
      <c r="BL444" s="2">
        <f ca="1">IF(Table1[[#This Row],[area]]="china",Table1[[#This Row],[income]],0)</f>
        <v>0</v>
      </c>
      <c r="BM444" s="2">
        <f ca="1">IF(Table1[[#This Row],[area]]="eluru",Table1[[#This Row],[income]],0)</f>
        <v>0</v>
      </c>
      <c r="BN444" s="2">
        <f ca="1">IF(Table1[[#This Row],[area]]="hanuman junction",Table1[[#This Row],[income]],0)</f>
        <v>0</v>
      </c>
      <c r="BO444" s="2">
        <f ca="1">IF(Table1[[#This Row],[area]]="hyderabad",Table1[[#This Row],[income]],0)</f>
        <v>549159</v>
      </c>
      <c r="BP444" s="2">
        <f ca="1">IF(Table1[[#This Row],[area]]="japan",Table1[[#This Row],[income]],0)</f>
        <v>0</v>
      </c>
      <c r="BQ444" s="2">
        <f ca="1">IF(Table1[[#This Row],[area]]="srikakulam",Table1[[#This Row],[income]],0)</f>
        <v>0</v>
      </c>
      <c r="BR444" s="2">
        <f ca="1">IF(Table1[[#This Row],[area]]="tirupathi",Table1[[#This Row],[income]],0)</f>
        <v>0</v>
      </c>
      <c r="BS444" s="2">
        <f ca="1">IF(Table1[[#This Row],[area]]="vijayawada",Table1[[#This Row],[income]],0)</f>
        <v>0</v>
      </c>
      <c r="BT444" s="8">
        <f ca="1">IF(Table1[[#This Row],[area]]="vizag",Table1[[#This Row],[income]],0)</f>
        <v>0</v>
      </c>
      <c r="BU444" s="2"/>
      <c r="BV444" s="7">
        <f ca="1">IF(Table1[[#This Row],[felid of work]]="teaching",Table1[[#This Row],[income]],0)</f>
        <v>0</v>
      </c>
      <c r="BW444" s="2">
        <f ca="1">IF(Table1[[#This Row],[felid of work]]="construction",Table1[[#This Row],[income]],0)</f>
        <v>0</v>
      </c>
      <c r="BX444" s="2">
        <f ca="1">IF(Table1[[#This Row],[felid of work]]="general work",Table1[[#This Row],[income]],0)</f>
        <v>0</v>
      </c>
      <c r="BY444" s="2">
        <f ca="1">IF(Table1[[#This Row],[felid of work]]="health",Table1[[#This Row],[income]],0)</f>
        <v>549159</v>
      </c>
      <c r="BZ444" s="2">
        <f ca="1">IF(Table1[[#This Row],[felid of work]]="agriculture",Table1[[#This Row],[income]],0)</f>
        <v>0</v>
      </c>
      <c r="CA444" s="8">
        <f ca="1">IF(Table1[[#This Row],[felid of work]]="it",Table1[[#This Row],[income]],0)</f>
        <v>0</v>
      </c>
      <c r="CB444" s="2"/>
      <c r="CC444" s="7">
        <f t="shared" ca="1" si="167"/>
        <v>0</v>
      </c>
      <c r="CD444" s="8"/>
      <c r="CE444" s="2"/>
      <c r="CF444" s="2">
        <f ca="1">IF(Table1[[#This Row],[net worth]]&gt;CG443,Table1[[#This Row],[age]],0)</f>
        <v>45</v>
      </c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</row>
    <row r="445" spans="4:98">
      <c r="D445">
        <f t="shared" ca="1" si="151"/>
        <v>1</v>
      </c>
      <c r="E445" t="str">
        <f t="shared" ca="1" si="152"/>
        <v>men</v>
      </c>
      <c r="F445">
        <f t="shared" ca="1" si="153"/>
        <v>32</v>
      </c>
      <c r="G445">
        <f t="shared" ca="1" si="154"/>
        <v>5</v>
      </c>
      <c r="H445" t="str">
        <f t="shared" ca="1" si="155"/>
        <v>general work</v>
      </c>
      <c r="I445">
        <f t="shared" ca="1" si="156"/>
        <v>2</v>
      </c>
      <c r="J445" t="str">
        <f t="shared" ca="1" si="157"/>
        <v>college</v>
      </c>
      <c r="K445">
        <f t="shared" ca="1" si="158"/>
        <v>3</v>
      </c>
      <c r="L445">
        <f t="shared" ca="1" si="159"/>
        <v>2</v>
      </c>
      <c r="M445">
        <f t="shared" ca="1" si="160"/>
        <v>768168</v>
      </c>
      <c r="N445">
        <f t="shared" ca="1" si="161"/>
        <v>6</v>
      </c>
      <c r="O445" t="str">
        <f t="shared" ca="1" si="162"/>
        <v>tirupathi</v>
      </c>
      <c r="P445">
        <f t="shared" ca="1" si="168"/>
        <v>4609008</v>
      </c>
      <c r="Q445">
        <f t="shared" ca="1" si="163"/>
        <v>4577678.108945067</v>
      </c>
      <c r="R445">
        <f t="shared" ca="1" si="169"/>
        <v>1085397.9849039759</v>
      </c>
      <c r="S445">
        <f t="shared" ca="1" si="164"/>
        <v>143752</v>
      </c>
      <c r="T445">
        <f t="shared" ca="1" si="170"/>
        <v>1250220.5018499473</v>
      </c>
      <c r="U445">
        <f t="shared" ca="1" si="171"/>
        <v>990917.71398579841</v>
      </c>
      <c r="V445">
        <f t="shared" ca="1" si="172"/>
        <v>6685323.6988897752</v>
      </c>
      <c r="W445">
        <f t="shared" ca="1" si="173"/>
        <v>5806828.0938490424</v>
      </c>
      <c r="X445">
        <f t="shared" ca="1" si="174"/>
        <v>878495.60504073277</v>
      </c>
      <c r="Y445" s="2"/>
      <c r="Z445" s="7">
        <f ca="1">IF(Table1[[#This Row],[gender]]="men",1,0)</f>
        <v>1</v>
      </c>
      <c r="AA445" s="2">
        <f ca="1">IF(Table1[[#This Row],[gender]]="women",1,0)</f>
        <v>0</v>
      </c>
      <c r="AB445" s="2"/>
      <c r="AC445" s="2"/>
      <c r="AD445" s="8"/>
      <c r="AF445" s="7">
        <f ca="1">IF(Table1[[#This Row],[felid of work]]= "teaching",1,0)</f>
        <v>0</v>
      </c>
      <c r="AG445" s="2">
        <f ca="1">IF(Table1[[#This Row],[felid of work]]="agriculture",1,0)</f>
        <v>0</v>
      </c>
      <c r="AH445" s="12">
        <f ca="1">IF(Table1[[#This Row],[felid of work]]="general work",1,0)</f>
        <v>1</v>
      </c>
      <c r="AI445" s="12">
        <f ca="1">IF(Table1[[#This Row],[felid of work]]="construction",1,0)</f>
        <v>0</v>
      </c>
      <c r="AJ445" s="2">
        <f ca="1">IF(Table1[[#This Row],[felid of work]]="health",1,0)</f>
        <v>0</v>
      </c>
      <c r="AK445" s="2"/>
      <c r="AL445" s="2"/>
      <c r="AM445" s="2"/>
      <c r="AN445" s="2"/>
      <c r="AO445" s="2">
        <f ca="1">IF(Table1[[#This Row],[felid of work]]="it",1,0)</f>
        <v>0</v>
      </c>
      <c r="AP445" s="2"/>
      <c r="AQ445" s="2"/>
      <c r="AR445" s="2"/>
      <c r="AS445" s="2"/>
      <c r="AT445" s="2"/>
      <c r="AU445" s="2"/>
      <c r="AV445" s="8"/>
      <c r="AW445" s="2"/>
      <c r="AX445" s="21">
        <f t="shared" ca="1" si="165"/>
        <v>542698.99245198793</v>
      </c>
      <c r="AY445" s="2"/>
      <c r="AZ445" s="7">
        <f ca="1">IF(Table1[[#This Row],[value of the debts]]&gt;$BA$6,1,0)</f>
        <v>1</v>
      </c>
      <c r="BA445" s="2"/>
      <c r="BB445" s="2"/>
      <c r="BC445" s="8"/>
      <c r="BD445" s="24">
        <f ca="1">Table1[[#This Row],[mortage left]]/Table1[[#This Row],[value of house]]</f>
        <v>0.9932024654643834</v>
      </c>
      <c r="BE445" s="2">
        <f t="shared" ca="1" si="166"/>
        <v>0</v>
      </c>
      <c r="BF445" s="2"/>
      <c r="BG445" s="2"/>
      <c r="BH445" s="7">
        <f ca="1">IF(Table1[[#This Row],[area]]="america",Table1[[#This Row],[income]],0)</f>
        <v>0</v>
      </c>
      <c r="BI445" s="2">
        <f ca="1">IF(Table1[[#This Row],[area]]="anathapur",Table1[[#This Row],[income]],0)</f>
        <v>0</v>
      </c>
      <c r="BJ445" s="2">
        <f ca="1">IF(Table1[[#This Row],[area]]="banglore",Table1[[#This Row],[income]],0)</f>
        <v>0</v>
      </c>
      <c r="BK445" s="2">
        <f ca="1">IF(Table1[[#This Row],[area]]="chennai",Table1[[#This Row],[income]],0)</f>
        <v>0</v>
      </c>
      <c r="BL445" s="2">
        <f ca="1">IF(Table1[[#This Row],[area]]="china",Table1[[#This Row],[income]],0)</f>
        <v>0</v>
      </c>
      <c r="BM445" s="2">
        <f ca="1">IF(Table1[[#This Row],[area]]="eluru",Table1[[#This Row],[income]],0)</f>
        <v>0</v>
      </c>
      <c r="BN445" s="2">
        <f ca="1">IF(Table1[[#This Row],[area]]="hanuman junction",Table1[[#This Row],[income]],0)</f>
        <v>0</v>
      </c>
      <c r="BO445" s="2">
        <f ca="1">IF(Table1[[#This Row],[area]]="hyderabad",Table1[[#This Row],[income]],0)</f>
        <v>0</v>
      </c>
      <c r="BP445" s="2">
        <f ca="1">IF(Table1[[#This Row],[area]]="japan",Table1[[#This Row],[income]],0)</f>
        <v>0</v>
      </c>
      <c r="BQ445" s="2">
        <f ca="1">IF(Table1[[#This Row],[area]]="srikakulam",Table1[[#This Row],[income]],0)</f>
        <v>0</v>
      </c>
      <c r="BR445" s="2">
        <f ca="1">IF(Table1[[#This Row],[area]]="tirupathi",Table1[[#This Row],[income]],0)</f>
        <v>768168</v>
      </c>
      <c r="BS445" s="2">
        <f ca="1">IF(Table1[[#This Row],[area]]="vijayawada",Table1[[#This Row],[income]],0)</f>
        <v>0</v>
      </c>
      <c r="BT445" s="8">
        <f ca="1">IF(Table1[[#This Row],[area]]="vizag",Table1[[#This Row],[income]],0)</f>
        <v>0</v>
      </c>
      <c r="BU445" s="2"/>
      <c r="BV445" s="7">
        <f ca="1">IF(Table1[[#This Row],[felid of work]]="teaching",Table1[[#This Row],[income]],0)</f>
        <v>0</v>
      </c>
      <c r="BW445" s="2">
        <f ca="1">IF(Table1[[#This Row],[felid of work]]="construction",Table1[[#This Row],[income]],0)</f>
        <v>0</v>
      </c>
      <c r="BX445" s="2">
        <f ca="1">IF(Table1[[#This Row],[felid of work]]="general work",Table1[[#This Row],[income]],0)</f>
        <v>768168</v>
      </c>
      <c r="BY445" s="2">
        <f ca="1">IF(Table1[[#This Row],[felid of work]]="health",Table1[[#This Row],[income]],0)</f>
        <v>0</v>
      </c>
      <c r="BZ445" s="2">
        <f ca="1">IF(Table1[[#This Row],[felid of work]]="agriculture",Table1[[#This Row],[income]],0)</f>
        <v>0</v>
      </c>
      <c r="CA445" s="8">
        <f ca="1">IF(Table1[[#This Row],[felid of work]]="it",Table1[[#This Row],[income]],0)</f>
        <v>0</v>
      </c>
      <c r="CB445" s="2"/>
      <c r="CC445" s="7">
        <f t="shared" ca="1" si="167"/>
        <v>1</v>
      </c>
      <c r="CD445" s="8"/>
      <c r="CE445" s="2"/>
      <c r="CF445" s="2">
        <f ca="1">IF(Table1[[#This Row],[net worth]]&gt;CG444,Table1[[#This Row],[age]],0)</f>
        <v>32</v>
      </c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</row>
    <row r="446" spans="4:98">
      <c r="D446">
        <f t="shared" ca="1" si="151"/>
        <v>1</v>
      </c>
      <c r="E446" t="str">
        <f t="shared" ca="1" si="152"/>
        <v>men</v>
      </c>
      <c r="F446">
        <f t="shared" ca="1" si="153"/>
        <v>25</v>
      </c>
      <c r="G446">
        <f t="shared" ca="1" si="154"/>
        <v>4</v>
      </c>
      <c r="H446" t="str">
        <f t="shared" ca="1" si="155"/>
        <v>it</v>
      </c>
      <c r="I446">
        <f t="shared" ca="1" si="156"/>
        <v>3</v>
      </c>
      <c r="J446" t="str">
        <f t="shared" ca="1" si="157"/>
        <v>university</v>
      </c>
      <c r="K446">
        <f t="shared" ca="1" si="158"/>
        <v>2</v>
      </c>
      <c r="L446">
        <f t="shared" ca="1" si="159"/>
        <v>1</v>
      </c>
      <c r="M446">
        <f t="shared" ca="1" si="160"/>
        <v>872122</v>
      </c>
      <c r="N446">
        <f t="shared" ca="1" si="161"/>
        <v>6</v>
      </c>
      <c r="O446" t="str">
        <f t="shared" ca="1" si="162"/>
        <v>tirupathi</v>
      </c>
      <c r="P446">
        <f t="shared" ca="1" si="168"/>
        <v>4360610</v>
      </c>
      <c r="Q446">
        <f t="shared" ca="1" si="163"/>
        <v>2447991.0016796677</v>
      </c>
      <c r="R446">
        <f t="shared" ca="1" si="169"/>
        <v>417659.59502899722</v>
      </c>
      <c r="S446">
        <f t="shared" ca="1" si="164"/>
        <v>416345</v>
      </c>
      <c r="T446">
        <f t="shared" ca="1" si="170"/>
        <v>1456861.7810945022</v>
      </c>
      <c r="U446">
        <f t="shared" ca="1" si="171"/>
        <v>332451.96770877147</v>
      </c>
      <c r="V446">
        <f t="shared" ca="1" si="172"/>
        <v>5110721.5627377685</v>
      </c>
      <c r="W446">
        <f t="shared" ca="1" si="173"/>
        <v>3281995.5967086651</v>
      </c>
      <c r="X446">
        <f t="shared" ca="1" si="174"/>
        <v>1828725.9660291034</v>
      </c>
      <c r="Y446" s="2"/>
      <c r="Z446" s="7">
        <f ca="1">IF(Table1[[#This Row],[gender]]="men",1,0)</f>
        <v>1</v>
      </c>
      <c r="AA446" s="2">
        <f ca="1">IF(Table1[[#This Row],[gender]]="women",1,0)</f>
        <v>0</v>
      </c>
      <c r="AB446" s="2"/>
      <c r="AC446" s="2"/>
      <c r="AD446" s="8"/>
      <c r="AF446" s="7">
        <f ca="1">IF(Table1[[#This Row],[felid of work]]= "teaching",1,0)</f>
        <v>0</v>
      </c>
      <c r="AG446" s="2">
        <f ca="1">IF(Table1[[#This Row],[felid of work]]="agriculture",1,0)</f>
        <v>0</v>
      </c>
      <c r="AH446" s="12">
        <f ca="1">IF(Table1[[#This Row],[felid of work]]="general work",1,0)</f>
        <v>0</v>
      </c>
      <c r="AI446" s="12">
        <f ca="1">IF(Table1[[#This Row],[felid of work]]="construction",1,0)</f>
        <v>0</v>
      </c>
      <c r="AJ446" s="2">
        <f ca="1">IF(Table1[[#This Row],[felid of work]]="health",1,0)</f>
        <v>0</v>
      </c>
      <c r="AK446" s="2"/>
      <c r="AL446" s="2"/>
      <c r="AM446" s="2"/>
      <c r="AN446" s="2"/>
      <c r="AO446" s="2">
        <f ca="1">IF(Table1[[#This Row],[felid of work]]="it",1,0)</f>
        <v>1</v>
      </c>
      <c r="AP446" s="2"/>
      <c r="AQ446" s="2"/>
      <c r="AR446" s="2"/>
      <c r="AS446" s="2"/>
      <c r="AT446" s="2"/>
      <c r="AU446" s="2"/>
      <c r="AV446" s="8"/>
      <c r="AW446" s="2"/>
      <c r="AX446" s="21">
        <f t="shared" ca="1" si="165"/>
        <v>417659.59502899722</v>
      </c>
      <c r="AY446" s="2"/>
      <c r="AZ446" s="7">
        <f ca="1">IF(Table1[[#This Row],[value of the debts]]&gt;$BA$6,1,0)</f>
        <v>1</v>
      </c>
      <c r="BA446" s="2"/>
      <c r="BB446" s="2"/>
      <c r="BC446" s="8"/>
      <c r="BD446" s="24">
        <f ca="1">Table1[[#This Row],[mortage left]]/Table1[[#This Row],[value of house]]</f>
        <v>0.56138728335706878</v>
      </c>
      <c r="BE446" s="2">
        <f t="shared" ca="1" si="166"/>
        <v>0</v>
      </c>
      <c r="BF446" s="2"/>
      <c r="BG446" s="2"/>
      <c r="BH446" s="7">
        <f ca="1">IF(Table1[[#This Row],[area]]="america",Table1[[#This Row],[income]],0)</f>
        <v>0</v>
      </c>
      <c r="BI446" s="2">
        <f ca="1">IF(Table1[[#This Row],[area]]="anathapur",Table1[[#This Row],[income]],0)</f>
        <v>0</v>
      </c>
      <c r="BJ446" s="2">
        <f ca="1">IF(Table1[[#This Row],[area]]="banglore",Table1[[#This Row],[income]],0)</f>
        <v>0</v>
      </c>
      <c r="BK446" s="2">
        <f ca="1">IF(Table1[[#This Row],[area]]="chennai",Table1[[#This Row],[income]],0)</f>
        <v>0</v>
      </c>
      <c r="BL446" s="2">
        <f ca="1">IF(Table1[[#This Row],[area]]="china",Table1[[#This Row],[income]],0)</f>
        <v>0</v>
      </c>
      <c r="BM446" s="2">
        <f ca="1">IF(Table1[[#This Row],[area]]="eluru",Table1[[#This Row],[income]],0)</f>
        <v>0</v>
      </c>
      <c r="BN446" s="2">
        <f ca="1">IF(Table1[[#This Row],[area]]="hanuman junction",Table1[[#This Row],[income]],0)</f>
        <v>0</v>
      </c>
      <c r="BO446" s="2">
        <f ca="1">IF(Table1[[#This Row],[area]]="hyderabad",Table1[[#This Row],[income]],0)</f>
        <v>0</v>
      </c>
      <c r="BP446" s="2">
        <f ca="1">IF(Table1[[#This Row],[area]]="japan",Table1[[#This Row],[income]],0)</f>
        <v>0</v>
      </c>
      <c r="BQ446" s="2">
        <f ca="1">IF(Table1[[#This Row],[area]]="srikakulam",Table1[[#This Row],[income]],0)</f>
        <v>0</v>
      </c>
      <c r="BR446" s="2">
        <f ca="1">IF(Table1[[#This Row],[area]]="tirupathi",Table1[[#This Row],[income]],0)</f>
        <v>872122</v>
      </c>
      <c r="BS446" s="2">
        <f ca="1">IF(Table1[[#This Row],[area]]="vijayawada",Table1[[#This Row],[income]],0)</f>
        <v>0</v>
      </c>
      <c r="BT446" s="8">
        <f ca="1">IF(Table1[[#This Row],[area]]="vizag",Table1[[#This Row],[income]],0)</f>
        <v>0</v>
      </c>
      <c r="BU446" s="2"/>
      <c r="BV446" s="7">
        <f ca="1">IF(Table1[[#This Row],[felid of work]]="teaching",Table1[[#This Row],[income]],0)</f>
        <v>0</v>
      </c>
      <c r="BW446" s="2">
        <f ca="1">IF(Table1[[#This Row],[felid of work]]="construction",Table1[[#This Row],[income]],0)</f>
        <v>0</v>
      </c>
      <c r="BX446" s="2">
        <f ca="1">IF(Table1[[#This Row],[felid of work]]="general work",Table1[[#This Row],[income]],0)</f>
        <v>0</v>
      </c>
      <c r="BY446" s="2">
        <f ca="1">IF(Table1[[#This Row],[felid of work]]="health",Table1[[#This Row],[income]],0)</f>
        <v>0</v>
      </c>
      <c r="BZ446" s="2">
        <f ca="1">IF(Table1[[#This Row],[felid of work]]="agriculture",Table1[[#This Row],[income]],0)</f>
        <v>0</v>
      </c>
      <c r="CA446" s="8">
        <f ca="1">IF(Table1[[#This Row],[felid of work]]="it",Table1[[#This Row],[income]],0)</f>
        <v>872122</v>
      </c>
      <c r="CB446" s="2"/>
      <c r="CC446" s="7">
        <f t="shared" ca="1" si="167"/>
        <v>1</v>
      </c>
      <c r="CD446" s="8"/>
      <c r="CE446" s="2"/>
      <c r="CF446" s="2">
        <f ca="1">IF(Table1[[#This Row],[net worth]]&gt;CG445,Table1[[#This Row],[age]],0)</f>
        <v>25</v>
      </c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</row>
    <row r="447" spans="4:98">
      <c r="D447">
        <f t="shared" ca="1" si="151"/>
        <v>2</v>
      </c>
      <c r="E447" t="str">
        <f t="shared" ca="1" si="152"/>
        <v>women</v>
      </c>
      <c r="F447">
        <f t="shared" ca="1" si="153"/>
        <v>37</v>
      </c>
      <c r="G447">
        <f t="shared" ca="1" si="154"/>
        <v>1</v>
      </c>
      <c r="H447" t="str">
        <f t="shared" ca="1" si="155"/>
        <v>health</v>
      </c>
      <c r="I447">
        <f t="shared" ca="1" si="156"/>
        <v>1</v>
      </c>
      <c r="J447" t="str">
        <f t="shared" ca="1" si="157"/>
        <v>highschool</v>
      </c>
      <c r="K447">
        <f t="shared" ca="1" si="158"/>
        <v>3</v>
      </c>
      <c r="L447">
        <f t="shared" ca="1" si="159"/>
        <v>2</v>
      </c>
      <c r="M447">
        <f t="shared" ca="1" si="160"/>
        <v>348293</v>
      </c>
      <c r="N447">
        <f t="shared" ca="1" si="161"/>
        <v>8</v>
      </c>
      <c r="O447" t="str">
        <f t="shared" ca="1" si="162"/>
        <v>banglore</v>
      </c>
      <c r="P447">
        <f t="shared" ca="1" si="168"/>
        <v>2089758</v>
      </c>
      <c r="Q447">
        <f t="shared" ca="1" si="163"/>
        <v>1036147.1055080843</v>
      </c>
      <c r="R447">
        <f t="shared" ca="1" si="169"/>
        <v>447516.40087535727</v>
      </c>
      <c r="S447">
        <f t="shared" ca="1" si="164"/>
        <v>161227</v>
      </c>
      <c r="T447">
        <f t="shared" ca="1" si="170"/>
        <v>406044.78996009682</v>
      </c>
      <c r="U447">
        <f t="shared" ca="1" si="171"/>
        <v>103752.29782763262</v>
      </c>
      <c r="V447">
        <f t="shared" ca="1" si="172"/>
        <v>2641026.6987029901</v>
      </c>
      <c r="W447">
        <f t="shared" ca="1" si="173"/>
        <v>1644890.5063834416</v>
      </c>
      <c r="X447">
        <f t="shared" ca="1" si="174"/>
        <v>996136.19231954846</v>
      </c>
      <c r="Y447" s="2"/>
      <c r="Z447" s="7">
        <f ca="1">IF(Table1[[#This Row],[gender]]="men",1,0)</f>
        <v>0</v>
      </c>
      <c r="AA447" s="2">
        <f ca="1">IF(Table1[[#This Row],[gender]]="women",1,0)</f>
        <v>1</v>
      </c>
      <c r="AB447" s="2"/>
      <c r="AC447" s="2"/>
      <c r="AD447" s="8"/>
      <c r="AF447" s="7">
        <f ca="1">IF(Table1[[#This Row],[felid of work]]= "teaching",1,0)</f>
        <v>0</v>
      </c>
      <c r="AG447" s="2">
        <f ca="1">IF(Table1[[#This Row],[felid of work]]="agriculture",1,0)</f>
        <v>0</v>
      </c>
      <c r="AH447" s="12">
        <f ca="1">IF(Table1[[#This Row],[felid of work]]="general work",1,0)</f>
        <v>0</v>
      </c>
      <c r="AI447" s="12">
        <f ca="1">IF(Table1[[#This Row],[felid of work]]="construction",1,0)</f>
        <v>0</v>
      </c>
      <c r="AJ447" s="2">
        <f ca="1">IF(Table1[[#This Row],[felid of work]]="health",1,0)</f>
        <v>1</v>
      </c>
      <c r="AK447" s="2"/>
      <c r="AL447" s="2"/>
      <c r="AM447" s="2"/>
      <c r="AN447" s="2"/>
      <c r="AO447" s="2">
        <f ca="1">IF(Table1[[#This Row],[felid of work]]="it",1,0)</f>
        <v>0</v>
      </c>
      <c r="AP447" s="2"/>
      <c r="AQ447" s="2"/>
      <c r="AR447" s="2"/>
      <c r="AS447" s="2"/>
      <c r="AT447" s="2"/>
      <c r="AU447" s="2"/>
      <c r="AV447" s="8"/>
      <c r="AW447" s="2"/>
      <c r="AX447" s="21">
        <f t="shared" ca="1" si="165"/>
        <v>223758.20043767864</v>
      </c>
      <c r="AY447" s="2"/>
      <c r="AZ447" s="7">
        <f ca="1">IF(Table1[[#This Row],[value of the debts]]&gt;$BA$6,1,0)</f>
        <v>1</v>
      </c>
      <c r="BA447" s="2"/>
      <c r="BB447" s="2"/>
      <c r="BC447" s="8"/>
      <c r="BD447" s="24">
        <f ca="1">Table1[[#This Row],[mortage left]]/Table1[[#This Row],[value of house]]</f>
        <v>0.49582157623422629</v>
      </c>
      <c r="BE447" s="2">
        <f t="shared" ca="1" si="166"/>
        <v>0</v>
      </c>
      <c r="BF447" s="2"/>
      <c r="BG447" s="2"/>
      <c r="BH447" s="7">
        <f ca="1">IF(Table1[[#This Row],[area]]="america",Table1[[#This Row],[income]],0)</f>
        <v>0</v>
      </c>
      <c r="BI447" s="2">
        <f ca="1">IF(Table1[[#This Row],[area]]="anathapur",Table1[[#This Row],[income]],0)</f>
        <v>0</v>
      </c>
      <c r="BJ447" s="2">
        <f ca="1">IF(Table1[[#This Row],[area]]="banglore",Table1[[#This Row],[income]],0)</f>
        <v>348293</v>
      </c>
      <c r="BK447" s="2">
        <f ca="1">IF(Table1[[#This Row],[area]]="chennai",Table1[[#This Row],[income]],0)</f>
        <v>0</v>
      </c>
      <c r="BL447" s="2">
        <f ca="1">IF(Table1[[#This Row],[area]]="china",Table1[[#This Row],[income]],0)</f>
        <v>0</v>
      </c>
      <c r="BM447" s="2">
        <f ca="1">IF(Table1[[#This Row],[area]]="eluru",Table1[[#This Row],[income]],0)</f>
        <v>0</v>
      </c>
      <c r="BN447" s="2">
        <f ca="1">IF(Table1[[#This Row],[area]]="hanuman junction",Table1[[#This Row],[income]],0)</f>
        <v>0</v>
      </c>
      <c r="BO447" s="2">
        <f ca="1">IF(Table1[[#This Row],[area]]="hyderabad",Table1[[#This Row],[income]],0)</f>
        <v>0</v>
      </c>
      <c r="BP447" s="2">
        <f ca="1">IF(Table1[[#This Row],[area]]="japan",Table1[[#This Row],[income]],0)</f>
        <v>0</v>
      </c>
      <c r="BQ447" s="2">
        <f ca="1">IF(Table1[[#This Row],[area]]="srikakulam",Table1[[#This Row],[income]],0)</f>
        <v>0</v>
      </c>
      <c r="BR447" s="2">
        <f ca="1">IF(Table1[[#This Row],[area]]="tirupathi",Table1[[#This Row],[income]],0)</f>
        <v>0</v>
      </c>
      <c r="BS447" s="2">
        <f ca="1">IF(Table1[[#This Row],[area]]="vijayawada",Table1[[#This Row],[income]],0)</f>
        <v>0</v>
      </c>
      <c r="BT447" s="8">
        <f ca="1">IF(Table1[[#This Row],[area]]="vizag",Table1[[#This Row],[income]],0)</f>
        <v>0</v>
      </c>
      <c r="BU447" s="2"/>
      <c r="BV447" s="7">
        <f ca="1">IF(Table1[[#This Row],[felid of work]]="teaching",Table1[[#This Row],[income]],0)</f>
        <v>0</v>
      </c>
      <c r="BW447" s="2">
        <f ca="1">IF(Table1[[#This Row],[felid of work]]="construction",Table1[[#This Row],[income]],0)</f>
        <v>0</v>
      </c>
      <c r="BX447" s="2">
        <f ca="1">IF(Table1[[#This Row],[felid of work]]="general work",Table1[[#This Row],[income]],0)</f>
        <v>0</v>
      </c>
      <c r="BY447" s="2">
        <f ca="1">IF(Table1[[#This Row],[felid of work]]="health",Table1[[#This Row],[income]],0)</f>
        <v>348293</v>
      </c>
      <c r="BZ447" s="2">
        <f ca="1">IF(Table1[[#This Row],[felid of work]]="agriculture",Table1[[#This Row],[income]],0)</f>
        <v>0</v>
      </c>
      <c r="CA447" s="8">
        <f ca="1">IF(Table1[[#This Row],[felid of work]]="it",Table1[[#This Row],[income]],0)</f>
        <v>0</v>
      </c>
      <c r="CB447" s="2"/>
      <c r="CC447" s="7">
        <f t="shared" ca="1" si="167"/>
        <v>1</v>
      </c>
      <c r="CD447" s="8"/>
      <c r="CE447" s="2"/>
      <c r="CF447" s="2">
        <f ca="1">IF(Table1[[#This Row],[net worth]]&gt;CG446,Table1[[#This Row],[age]],0)</f>
        <v>37</v>
      </c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</row>
    <row r="448" spans="4:98">
      <c r="D448">
        <f t="shared" ca="1" si="151"/>
        <v>1</v>
      </c>
      <c r="E448" t="str">
        <f t="shared" ca="1" si="152"/>
        <v>men</v>
      </c>
      <c r="F448">
        <f t="shared" ca="1" si="153"/>
        <v>35</v>
      </c>
      <c r="G448">
        <f t="shared" ca="1" si="154"/>
        <v>2</v>
      </c>
      <c r="H448" t="str">
        <f t="shared" ca="1" si="155"/>
        <v>construction</v>
      </c>
      <c r="I448">
        <f t="shared" ca="1" si="156"/>
        <v>5</v>
      </c>
      <c r="J448" t="str">
        <f t="shared" ca="1" si="157"/>
        <v>other</v>
      </c>
      <c r="K448">
        <f t="shared" ca="1" si="158"/>
        <v>2</v>
      </c>
      <c r="L448">
        <f t="shared" ca="1" si="159"/>
        <v>2</v>
      </c>
      <c r="M448">
        <f t="shared" ca="1" si="160"/>
        <v>857756</v>
      </c>
      <c r="N448">
        <f t="shared" ca="1" si="161"/>
        <v>3</v>
      </c>
      <c r="O448" t="str">
        <f t="shared" ca="1" si="162"/>
        <v>hanuman junction</v>
      </c>
      <c r="P448">
        <f t="shared" ca="1" si="168"/>
        <v>4288780</v>
      </c>
      <c r="Q448">
        <f t="shared" ca="1" si="163"/>
        <v>318874.04162539239</v>
      </c>
      <c r="R448">
        <f t="shared" ca="1" si="169"/>
        <v>1584078.6690473617</v>
      </c>
      <c r="S448">
        <f t="shared" ca="1" si="164"/>
        <v>1204298</v>
      </c>
      <c r="T448">
        <f t="shared" ca="1" si="170"/>
        <v>649097.84483275993</v>
      </c>
      <c r="U448">
        <f t="shared" ca="1" si="171"/>
        <v>555798.28121133591</v>
      </c>
      <c r="V448">
        <f t="shared" ca="1" si="172"/>
        <v>6428656.9502586974</v>
      </c>
      <c r="W448">
        <f t="shared" ca="1" si="173"/>
        <v>3107250.7106727539</v>
      </c>
      <c r="X448">
        <f t="shared" ca="1" si="174"/>
        <v>3321406.2395859435</v>
      </c>
      <c r="Y448" s="2"/>
      <c r="Z448" s="7">
        <f ca="1">IF(Table1[[#This Row],[gender]]="men",1,0)</f>
        <v>1</v>
      </c>
      <c r="AA448" s="2">
        <f ca="1">IF(Table1[[#This Row],[gender]]="women",1,0)</f>
        <v>0</v>
      </c>
      <c r="AB448" s="2"/>
      <c r="AC448" s="2"/>
      <c r="AD448" s="8"/>
      <c r="AF448" s="7">
        <f ca="1">IF(Table1[[#This Row],[felid of work]]= "teaching",1,0)</f>
        <v>0</v>
      </c>
      <c r="AG448" s="2">
        <f ca="1">IF(Table1[[#This Row],[felid of work]]="agriculture",1,0)</f>
        <v>0</v>
      </c>
      <c r="AH448" s="12">
        <f ca="1">IF(Table1[[#This Row],[felid of work]]="general work",1,0)</f>
        <v>0</v>
      </c>
      <c r="AI448" s="12">
        <f ca="1">IF(Table1[[#This Row],[felid of work]]="construction",1,0)</f>
        <v>1</v>
      </c>
      <c r="AJ448" s="2">
        <f ca="1">IF(Table1[[#This Row],[felid of work]]="health",1,0)</f>
        <v>0</v>
      </c>
      <c r="AK448" s="2"/>
      <c r="AL448" s="2"/>
      <c r="AM448" s="2"/>
      <c r="AN448" s="2"/>
      <c r="AO448" s="2">
        <f ca="1">IF(Table1[[#This Row],[felid of work]]="it",1,0)</f>
        <v>0</v>
      </c>
      <c r="AP448" s="2"/>
      <c r="AQ448" s="2"/>
      <c r="AR448" s="2"/>
      <c r="AS448" s="2"/>
      <c r="AT448" s="2"/>
      <c r="AU448" s="2"/>
      <c r="AV448" s="8"/>
      <c r="AW448" s="2"/>
      <c r="AX448" s="21">
        <f t="shared" ca="1" si="165"/>
        <v>792039.33452368085</v>
      </c>
      <c r="AY448" s="2"/>
      <c r="AZ448" s="7">
        <f ca="1">IF(Table1[[#This Row],[value of the debts]]&gt;$BA$6,1,0)</f>
        <v>1</v>
      </c>
      <c r="BA448" s="2"/>
      <c r="BB448" s="2"/>
      <c r="BC448" s="8"/>
      <c r="BD448" s="24">
        <f ca="1">Table1[[#This Row],[mortage left]]/Table1[[#This Row],[value of house]]</f>
        <v>7.4350757470747486E-2</v>
      </c>
      <c r="BE448" s="2">
        <f t="shared" ca="1" si="166"/>
        <v>1</v>
      </c>
      <c r="BF448" s="2"/>
      <c r="BG448" s="2"/>
      <c r="BH448" s="7">
        <f ca="1">IF(Table1[[#This Row],[area]]="america",Table1[[#This Row],[income]],0)</f>
        <v>0</v>
      </c>
      <c r="BI448" s="2">
        <f ca="1">IF(Table1[[#This Row],[area]]="anathapur",Table1[[#This Row],[income]],0)</f>
        <v>0</v>
      </c>
      <c r="BJ448" s="2">
        <f ca="1">IF(Table1[[#This Row],[area]]="banglore",Table1[[#This Row],[income]],0)</f>
        <v>0</v>
      </c>
      <c r="BK448" s="2">
        <f ca="1">IF(Table1[[#This Row],[area]]="chennai",Table1[[#This Row],[income]],0)</f>
        <v>0</v>
      </c>
      <c r="BL448" s="2">
        <f ca="1">IF(Table1[[#This Row],[area]]="china",Table1[[#This Row],[income]],0)</f>
        <v>0</v>
      </c>
      <c r="BM448" s="2">
        <f ca="1">IF(Table1[[#This Row],[area]]="eluru",Table1[[#This Row],[income]],0)</f>
        <v>0</v>
      </c>
      <c r="BN448" s="2">
        <f ca="1">IF(Table1[[#This Row],[area]]="hanuman junction",Table1[[#This Row],[income]],0)</f>
        <v>857756</v>
      </c>
      <c r="BO448" s="2">
        <f ca="1">IF(Table1[[#This Row],[area]]="hyderabad",Table1[[#This Row],[income]],0)</f>
        <v>0</v>
      </c>
      <c r="BP448" s="2">
        <f ca="1">IF(Table1[[#This Row],[area]]="japan",Table1[[#This Row],[income]],0)</f>
        <v>0</v>
      </c>
      <c r="BQ448" s="2">
        <f ca="1">IF(Table1[[#This Row],[area]]="srikakulam",Table1[[#This Row],[income]],0)</f>
        <v>0</v>
      </c>
      <c r="BR448" s="2">
        <f ca="1">IF(Table1[[#This Row],[area]]="tirupathi",Table1[[#This Row],[income]],0)</f>
        <v>0</v>
      </c>
      <c r="BS448" s="2">
        <f ca="1">IF(Table1[[#This Row],[area]]="vijayawada",Table1[[#This Row],[income]],0)</f>
        <v>0</v>
      </c>
      <c r="BT448" s="8">
        <f ca="1">IF(Table1[[#This Row],[area]]="vizag",Table1[[#This Row],[income]],0)</f>
        <v>0</v>
      </c>
      <c r="BU448" s="2"/>
      <c r="BV448" s="7">
        <f ca="1">IF(Table1[[#This Row],[felid of work]]="teaching",Table1[[#This Row],[income]],0)</f>
        <v>0</v>
      </c>
      <c r="BW448" s="2">
        <f ca="1">IF(Table1[[#This Row],[felid of work]]="construction",Table1[[#This Row],[income]],0)</f>
        <v>857756</v>
      </c>
      <c r="BX448" s="2">
        <f ca="1">IF(Table1[[#This Row],[felid of work]]="general work",Table1[[#This Row],[income]],0)</f>
        <v>0</v>
      </c>
      <c r="BY448" s="2">
        <f ca="1">IF(Table1[[#This Row],[felid of work]]="health",Table1[[#This Row],[income]],0)</f>
        <v>0</v>
      </c>
      <c r="BZ448" s="2">
        <f ca="1">IF(Table1[[#This Row],[felid of work]]="agriculture",Table1[[#This Row],[income]],0)</f>
        <v>0</v>
      </c>
      <c r="CA448" s="8">
        <f ca="1">IF(Table1[[#This Row],[felid of work]]="it",Table1[[#This Row],[income]],0)</f>
        <v>0</v>
      </c>
      <c r="CB448" s="2"/>
      <c r="CC448" s="7">
        <f t="shared" ca="1" si="167"/>
        <v>1</v>
      </c>
      <c r="CD448" s="8"/>
      <c r="CE448" s="2"/>
      <c r="CF448" s="2">
        <f ca="1">IF(Table1[[#This Row],[net worth]]&gt;CG447,Table1[[#This Row],[age]],0)</f>
        <v>35</v>
      </c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</row>
    <row r="449" spans="4:98">
      <c r="D449">
        <f t="shared" ca="1" si="151"/>
        <v>1</v>
      </c>
      <c r="E449" t="str">
        <f t="shared" ca="1" si="152"/>
        <v>men</v>
      </c>
      <c r="F449">
        <f t="shared" ca="1" si="153"/>
        <v>39</v>
      </c>
      <c r="G449">
        <f t="shared" ca="1" si="154"/>
        <v>2</v>
      </c>
      <c r="H449" t="str">
        <f t="shared" ca="1" si="155"/>
        <v>construction</v>
      </c>
      <c r="I449">
        <f t="shared" ca="1" si="156"/>
        <v>4</v>
      </c>
      <c r="J449" t="str">
        <f t="shared" ca="1" si="157"/>
        <v>techincal</v>
      </c>
      <c r="K449">
        <f t="shared" ca="1" si="158"/>
        <v>4</v>
      </c>
      <c r="L449">
        <f t="shared" ca="1" si="159"/>
        <v>2</v>
      </c>
      <c r="M449">
        <f t="shared" ca="1" si="160"/>
        <v>594724</v>
      </c>
      <c r="N449">
        <f t="shared" ca="1" si="161"/>
        <v>13</v>
      </c>
      <c r="O449" t="str">
        <f t="shared" ca="1" si="162"/>
        <v>china</v>
      </c>
      <c r="P449">
        <f t="shared" ca="1" si="168"/>
        <v>1784172</v>
      </c>
      <c r="Q449">
        <f t="shared" ca="1" si="163"/>
        <v>1463894.4097459286</v>
      </c>
      <c r="R449">
        <f t="shared" ca="1" si="169"/>
        <v>918007.6063570088</v>
      </c>
      <c r="S449">
        <f t="shared" ca="1" si="164"/>
        <v>128556</v>
      </c>
      <c r="T449">
        <f t="shared" ca="1" si="170"/>
        <v>741471.16799566348</v>
      </c>
      <c r="U449">
        <f t="shared" ca="1" si="171"/>
        <v>81576.874350098296</v>
      </c>
      <c r="V449">
        <f t="shared" ca="1" si="172"/>
        <v>2783756.4807071071</v>
      </c>
      <c r="W449">
        <f t="shared" ca="1" si="173"/>
        <v>2510458.0161029375</v>
      </c>
      <c r="X449">
        <f t="shared" ca="1" si="174"/>
        <v>273298.4646041696</v>
      </c>
      <c r="Y449" s="2"/>
      <c r="Z449" s="7">
        <f ca="1">IF(Table1[[#This Row],[gender]]="men",1,0)</f>
        <v>1</v>
      </c>
      <c r="AA449" s="2">
        <f ca="1">IF(Table1[[#This Row],[gender]]="women",1,0)</f>
        <v>0</v>
      </c>
      <c r="AB449" s="2"/>
      <c r="AC449" s="2"/>
      <c r="AD449" s="8"/>
      <c r="AF449" s="7">
        <f ca="1">IF(Table1[[#This Row],[felid of work]]= "teaching",1,0)</f>
        <v>0</v>
      </c>
      <c r="AG449" s="2">
        <f ca="1">IF(Table1[[#This Row],[felid of work]]="agriculture",1,0)</f>
        <v>0</v>
      </c>
      <c r="AH449" s="12">
        <f ca="1">IF(Table1[[#This Row],[felid of work]]="general work",1,0)</f>
        <v>0</v>
      </c>
      <c r="AI449" s="12">
        <f ca="1">IF(Table1[[#This Row],[felid of work]]="construction",1,0)</f>
        <v>1</v>
      </c>
      <c r="AJ449" s="2">
        <f ca="1">IF(Table1[[#This Row],[felid of work]]="health",1,0)</f>
        <v>0</v>
      </c>
      <c r="AK449" s="2"/>
      <c r="AL449" s="2"/>
      <c r="AM449" s="2"/>
      <c r="AN449" s="2"/>
      <c r="AO449" s="2">
        <f ca="1">IF(Table1[[#This Row],[felid of work]]="it",1,0)</f>
        <v>0</v>
      </c>
      <c r="AP449" s="2"/>
      <c r="AQ449" s="2"/>
      <c r="AR449" s="2"/>
      <c r="AS449" s="2"/>
      <c r="AT449" s="2"/>
      <c r="AU449" s="2"/>
      <c r="AV449" s="8"/>
      <c r="AW449" s="2"/>
      <c r="AX449" s="21">
        <f t="shared" ca="1" si="165"/>
        <v>459003.8031785044</v>
      </c>
      <c r="AY449" s="2"/>
      <c r="AZ449" s="7">
        <f ca="1">IF(Table1[[#This Row],[value of the debts]]&gt;$BA$6,1,0)</f>
        <v>1</v>
      </c>
      <c r="BA449" s="2"/>
      <c r="BB449" s="2"/>
      <c r="BC449" s="8"/>
      <c r="BD449" s="24">
        <f ca="1">Table1[[#This Row],[mortage left]]/Table1[[#This Row],[value of house]]</f>
        <v>0.82048950983757651</v>
      </c>
      <c r="BE449" s="2">
        <f t="shared" ca="1" si="166"/>
        <v>0</v>
      </c>
      <c r="BF449" s="2"/>
      <c r="BG449" s="2"/>
      <c r="BH449" s="7">
        <f ca="1">IF(Table1[[#This Row],[area]]="america",Table1[[#This Row],[income]],0)</f>
        <v>0</v>
      </c>
      <c r="BI449" s="2">
        <f ca="1">IF(Table1[[#This Row],[area]]="anathapur",Table1[[#This Row],[income]],0)</f>
        <v>0</v>
      </c>
      <c r="BJ449" s="2">
        <f ca="1">IF(Table1[[#This Row],[area]]="banglore",Table1[[#This Row],[income]],0)</f>
        <v>0</v>
      </c>
      <c r="BK449" s="2">
        <f ca="1">IF(Table1[[#This Row],[area]]="chennai",Table1[[#This Row],[income]],0)</f>
        <v>0</v>
      </c>
      <c r="BL449" s="2">
        <f ca="1">IF(Table1[[#This Row],[area]]="china",Table1[[#This Row],[income]],0)</f>
        <v>594724</v>
      </c>
      <c r="BM449" s="2">
        <f ca="1">IF(Table1[[#This Row],[area]]="eluru",Table1[[#This Row],[income]],0)</f>
        <v>0</v>
      </c>
      <c r="BN449" s="2">
        <f ca="1">IF(Table1[[#This Row],[area]]="hanuman junction",Table1[[#This Row],[income]],0)</f>
        <v>0</v>
      </c>
      <c r="BO449" s="2">
        <f ca="1">IF(Table1[[#This Row],[area]]="hyderabad",Table1[[#This Row],[income]],0)</f>
        <v>0</v>
      </c>
      <c r="BP449" s="2">
        <f ca="1">IF(Table1[[#This Row],[area]]="japan",Table1[[#This Row],[income]],0)</f>
        <v>0</v>
      </c>
      <c r="BQ449" s="2">
        <f ca="1">IF(Table1[[#This Row],[area]]="srikakulam",Table1[[#This Row],[income]],0)</f>
        <v>0</v>
      </c>
      <c r="BR449" s="2">
        <f ca="1">IF(Table1[[#This Row],[area]]="tirupathi",Table1[[#This Row],[income]],0)</f>
        <v>0</v>
      </c>
      <c r="BS449" s="2">
        <f ca="1">IF(Table1[[#This Row],[area]]="vijayawada",Table1[[#This Row],[income]],0)</f>
        <v>0</v>
      </c>
      <c r="BT449" s="8">
        <f ca="1">IF(Table1[[#This Row],[area]]="vizag",Table1[[#This Row],[income]],0)</f>
        <v>0</v>
      </c>
      <c r="BU449" s="2"/>
      <c r="BV449" s="7">
        <f ca="1">IF(Table1[[#This Row],[felid of work]]="teaching",Table1[[#This Row],[income]],0)</f>
        <v>0</v>
      </c>
      <c r="BW449" s="2">
        <f ca="1">IF(Table1[[#This Row],[felid of work]]="construction",Table1[[#This Row],[income]],0)</f>
        <v>594724</v>
      </c>
      <c r="BX449" s="2">
        <f ca="1">IF(Table1[[#This Row],[felid of work]]="general work",Table1[[#This Row],[income]],0)</f>
        <v>0</v>
      </c>
      <c r="BY449" s="2">
        <f ca="1">IF(Table1[[#This Row],[felid of work]]="health",Table1[[#This Row],[income]],0)</f>
        <v>0</v>
      </c>
      <c r="BZ449" s="2">
        <f ca="1">IF(Table1[[#This Row],[felid of work]]="agriculture",Table1[[#This Row],[income]],0)</f>
        <v>0</v>
      </c>
      <c r="CA449" s="8">
        <f ca="1">IF(Table1[[#This Row],[felid of work]]="it",Table1[[#This Row],[income]],0)</f>
        <v>0</v>
      </c>
      <c r="CB449" s="2"/>
      <c r="CC449" s="7">
        <f t="shared" ca="1" si="167"/>
        <v>1</v>
      </c>
      <c r="CD449" s="8"/>
      <c r="CE449" s="2"/>
      <c r="CF449" s="2">
        <f ca="1">IF(Table1[[#This Row],[net worth]]&gt;CG448,Table1[[#This Row],[age]],0)</f>
        <v>39</v>
      </c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</row>
    <row r="450" spans="4:98">
      <c r="D450">
        <f t="shared" ca="1" si="151"/>
        <v>1</v>
      </c>
      <c r="E450" t="str">
        <f t="shared" ca="1" si="152"/>
        <v>men</v>
      </c>
      <c r="F450">
        <f t="shared" ca="1" si="153"/>
        <v>27</v>
      </c>
      <c r="G450">
        <f t="shared" ca="1" si="154"/>
        <v>1</v>
      </c>
      <c r="H450" t="str">
        <f t="shared" ca="1" si="155"/>
        <v>health</v>
      </c>
      <c r="I450">
        <f t="shared" ca="1" si="156"/>
        <v>5</v>
      </c>
      <c r="J450" t="str">
        <f t="shared" ca="1" si="157"/>
        <v>other</v>
      </c>
      <c r="K450">
        <f t="shared" ca="1" si="158"/>
        <v>2</v>
      </c>
      <c r="L450">
        <f t="shared" ca="1" si="159"/>
        <v>1</v>
      </c>
      <c r="M450">
        <f t="shared" ca="1" si="160"/>
        <v>504248</v>
      </c>
      <c r="N450">
        <f t="shared" ca="1" si="161"/>
        <v>2</v>
      </c>
      <c r="O450" t="str">
        <f t="shared" ca="1" si="162"/>
        <v>vijayawada</v>
      </c>
      <c r="P450">
        <f t="shared" ca="1" si="168"/>
        <v>2521240</v>
      </c>
      <c r="Q450">
        <f t="shared" ca="1" si="163"/>
        <v>1806427.2426646617</v>
      </c>
      <c r="R450">
        <f t="shared" ca="1" si="169"/>
        <v>407239.99893377296</v>
      </c>
      <c r="S450">
        <f t="shared" ca="1" si="164"/>
        <v>229205</v>
      </c>
      <c r="T450">
        <f t="shared" ca="1" si="170"/>
        <v>714161.44454258552</v>
      </c>
      <c r="U450">
        <f t="shared" ca="1" si="171"/>
        <v>57571.003455467348</v>
      </c>
      <c r="V450">
        <f t="shared" ca="1" si="172"/>
        <v>2986051.0023892405</v>
      </c>
      <c r="W450">
        <f t="shared" ca="1" si="173"/>
        <v>2442872.2415984347</v>
      </c>
      <c r="X450">
        <f t="shared" ca="1" si="174"/>
        <v>543178.7607908058</v>
      </c>
      <c r="Y450" s="2"/>
      <c r="Z450" s="7">
        <f ca="1">IF(Table1[[#This Row],[gender]]="men",1,0)</f>
        <v>1</v>
      </c>
      <c r="AA450" s="2">
        <f ca="1">IF(Table1[[#This Row],[gender]]="women",1,0)</f>
        <v>0</v>
      </c>
      <c r="AB450" s="2"/>
      <c r="AC450" s="2"/>
      <c r="AD450" s="8"/>
      <c r="AF450" s="7">
        <f ca="1">IF(Table1[[#This Row],[felid of work]]= "teaching",1,0)</f>
        <v>0</v>
      </c>
      <c r="AG450" s="2">
        <f ca="1">IF(Table1[[#This Row],[felid of work]]="agriculture",1,0)</f>
        <v>0</v>
      </c>
      <c r="AH450" s="12">
        <f ca="1">IF(Table1[[#This Row],[felid of work]]="general work",1,0)</f>
        <v>0</v>
      </c>
      <c r="AI450" s="12">
        <f ca="1">IF(Table1[[#This Row],[felid of work]]="construction",1,0)</f>
        <v>0</v>
      </c>
      <c r="AJ450" s="2">
        <f ca="1">IF(Table1[[#This Row],[felid of work]]="health",1,0)</f>
        <v>1</v>
      </c>
      <c r="AK450" s="2"/>
      <c r="AL450" s="2"/>
      <c r="AM450" s="2"/>
      <c r="AN450" s="2"/>
      <c r="AO450" s="2">
        <f ca="1">IF(Table1[[#This Row],[felid of work]]="it",1,0)</f>
        <v>0</v>
      </c>
      <c r="AP450" s="2"/>
      <c r="AQ450" s="2"/>
      <c r="AR450" s="2"/>
      <c r="AS450" s="2"/>
      <c r="AT450" s="2"/>
      <c r="AU450" s="2"/>
      <c r="AV450" s="8"/>
      <c r="AW450" s="2"/>
      <c r="AX450" s="21">
        <f t="shared" ca="1" si="165"/>
        <v>407239.99893377296</v>
      </c>
      <c r="AY450" s="2"/>
      <c r="AZ450" s="7">
        <f ca="1">IF(Table1[[#This Row],[value of the debts]]&gt;$BA$6,1,0)</f>
        <v>1</v>
      </c>
      <c r="BA450" s="2"/>
      <c r="BB450" s="2"/>
      <c r="BC450" s="8"/>
      <c r="BD450" s="24">
        <f ca="1">Table1[[#This Row],[mortage left]]/Table1[[#This Row],[value of house]]</f>
        <v>0.71648365195882258</v>
      </c>
      <c r="BE450" s="2">
        <f t="shared" ca="1" si="166"/>
        <v>0</v>
      </c>
      <c r="BF450" s="2"/>
      <c r="BG450" s="2"/>
      <c r="BH450" s="7">
        <f ca="1">IF(Table1[[#This Row],[area]]="america",Table1[[#This Row],[income]],0)</f>
        <v>0</v>
      </c>
      <c r="BI450" s="2">
        <f ca="1">IF(Table1[[#This Row],[area]]="anathapur",Table1[[#This Row],[income]],0)</f>
        <v>0</v>
      </c>
      <c r="BJ450" s="2">
        <f ca="1">IF(Table1[[#This Row],[area]]="banglore",Table1[[#This Row],[income]],0)</f>
        <v>0</v>
      </c>
      <c r="BK450" s="2">
        <f ca="1">IF(Table1[[#This Row],[area]]="chennai",Table1[[#This Row],[income]],0)</f>
        <v>0</v>
      </c>
      <c r="BL450" s="2">
        <f ca="1">IF(Table1[[#This Row],[area]]="china",Table1[[#This Row],[income]],0)</f>
        <v>0</v>
      </c>
      <c r="BM450" s="2">
        <f ca="1">IF(Table1[[#This Row],[area]]="eluru",Table1[[#This Row],[income]],0)</f>
        <v>0</v>
      </c>
      <c r="BN450" s="2">
        <f ca="1">IF(Table1[[#This Row],[area]]="hanuman junction",Table1[[#This Row],[income]],0)</f>
        <v>0</v>
      </c>
      <c r="BO450" s="2">
        <f ca="1">IF(Table1[[#This Row],[area]]="hyderabad",Table1[[#This Row],[income]],0)</f>
        <v>0</v>
      </c>
      <c r="BP450" s="2">
        <f ca="1">IF(Table1[[#This Row],[area]]="japan",Table1[[#This Row],[income]],0)</f>
        <v>0</v>
      </c>
      <c r="BQ450" s="2">
        <f ca="1">IF(Table1[[#This Row],[area]]="srikakulam",Table1[[#This Row],[income]],0)</f>
        <v>0</v>
      </c>
      <c r="BR450" s="2">
        <f ca="1">IF(Table1[[#This Row],[area]]="tirupathi",Table1[[#This Row],[income]],0)</f>
        <v>0</v>
      </c>
      <c r="BS450" s="2">
        <f ca="1">IF(Table1[[#This Row],[area]]="vijayawada",Table1[[#This Row],[income]],0)</f>
        <v>504248</v>
      </c>
      <c r="BT450" s="8">
        <f ca="1">IF(Table1[[#This Row],[area]]="vizag",Table1[[#This Row],[income]],0)</f>
        <v>0</v>
      </c>
      <c r="BU450" s="2"/>
      <c r="BV450" s="7">
        <f ca="1">IF(Table1[[#This Row],[felid of work]]="teaching",Table1[[#This Row],[income]],0)</f>
        <v>0</v>
      </c>
      <c r="BW450" s="2">
        <f ca="1">IF(Table1[[#This Row],[felid of work]]="construction",Table1[[#This Row],[income]],0)</f>
        <v>0</v>
      </c>
      <c r="BX450" s="2">
        <f ca="1">IF(Table1[[#This Row],[felid of work]]="general work",Table1[[#This Row],[income]],0)</f>
        <v>0</v>
      </c>
      <c r="BY450" s="2">
        <f ca="1">IF(Table1[[#This Row],[felid of work]]="health",Table1[[#This Row],[income]],0)</f>
        <v>504248</v>
      </c>
      <c r="BZ450" s="2">
        <f ca="1">IF(Table1[[#This Row],[felid of work]]="agriculture",Table1[[#This Row],[income]],0)</f>
        <v>0</v>
      </c>
      <c r="CA450" s="8">
        <f ca="1">IF(Table1[[#This Row],[felid of work]]="it",Table1[[#This Row],[income]],0)</f>
        <v>0</v>
      </c>
      <c r="CB450" s="2"/>
      <c r="CC450" s="7">
        <f t="shared" ca="1" si="167"/>
        <v>1</v>
      </c>
      <c r="CD450" s="8"/>
      <c r="CE450" s="2"/>
      <c r="CF450" s="2">
        <f ca="1">IF(Table1[[#This Row],[net worth]]&gt;CG449,Table1[[#This Row],[age]],0)</f>
        <v>27</v>
      </c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</row>
    <row r="451" spans="4:98">
      <c r="D451">
        <f t="shared" ca="1" si="151"/>
        <v>1</v>
      </c>
      <c r="E451" t="str">
        <f t="shared" ca="1" si="152"/>
        <v>men</v>
      </c>
      <c r="F451">
        <f t="shared" ca="1" si="153"/>
        <v>30</v>
      </c>
      <c r="G451">
        <f t="shared" ca="1" si="154"/>
        <v>6</v>
      </c>
      <c r="H451" t="str">
        <f t="shared" ca="1" si="155"/>
        <v>agriculture</v>
      </c>
      <c r="I451">
        <f t="shared" ca="1" si="156"/>
        <v>3</v>
      </c>
      <c r="J451" t="str">
        <f t="shared" ca="1" si="157"/>
        <v>university</v>
      </c>
      <c r="K451">
        <f t="shared" ca="1" si="158"/>
        <v>1</v>
      </c>
      <c r="L451">
        <f t="shared" ca="1" si="159"/>
        <v>1</v>
      </c>
      <c r="M451">
        <f t="shared" ca="1" si="160"/>
        <v>912695</v>
      </c>
      <c r="N451">
        <f t="shared" ca="1" si="161"/>
        <v>12</v>
      </c>
      <c r="O451" t="str">
        <f t="shared" ca="1" si="162"/>
        <v>japan</v>
      </c>
      <c r="P451">
        <f t="shared" ca="1" si="168"/>
        <v>2738085</v>
      </c>
      <c r="Q451">
        <f t="shared" ca="1" si="163"/>
        <v>486398.92262641829</v>
      </c>
      <c r="R451">
        <f t="shared" ca="1" si="169"/>
        <v>134753.47715672181</v>
      </c>
      <c r="S451">
        <f t="shared" ca="1" si="164"/>
        <v>9746</v>
      </c>
      <c r="T451">
        <f t="shared" ca="1" si="170"/>
        <v>587487.64019197063</v>
      </c>
      <c r="U451">
        <f t="shared" ca="1" si="171"/>
        <v>218365.71370121359</v>
      </c>
      <c r="V451">
        <f t="shared" ca="1" si="172"/>
        <v>3091204.1908579357</v>
      </c>
      <c r="W451">
        <f t="shared" ca="1" si="173"/>
        <v>630898.39978314005</v>
      </c>
      <c r="X451">
        <f t="shared" ca="1" si="174"/>
        <v>2460305.7910747956</v>
      </c>
      <c r="Y451" s="2"/>
      <c r="Z451" s="7">
        <f ca="1">IF(Table1[[#This Row],[gender]]="men",1,0)</f>
        <v>1</v>
      </c>
      <c r="AA451" s="2">
        <f ca="1">IF(Table1[[#This Row],[gender]]="women",1,0)</f>
        <v>0</v>
      </c>
      <c r="AB451" s="2"/>
      <c r="AC451" s="2"/>
      <c r="AD451" s="8"/>
      <c r="AF451" s="7">
        <f ca="1">IF(Table1[[#This Row],[felid of work]]= "teaching",1,0)</f>
        <v>0</v>
      </c>
      <c r="AG451" s="2">
        <f ca="1">IF(Table1[[#This Row],[felid of work]]="agriculture",1,0)</f>
        <v>1</v>
      </c>
      <c r="AH451" s="12">
        <f ca="1">IF(Table1[[#This Row],[felid of work]]="general work",1,0)</f>
        <v>0</v>
      </c>
      <c r="AI451" s="12">
        <f ca="1">IF(Table1[[#This Row],[felid of work]]="construction",1,0)</f>
        <v>0</v>
      </c>
      <c r="AJ451" s="2">
        <f ca="1">IF(Table1[[#This Row],[felid of work]]="health",1,0)</f>
        <v>0</v>
      </c>
      <c r="AK451" s="2"/>
      <c r="AL451" s="2"/>
      <c r="AM451" s="2"/>
      <c r="AN451" s="2"/>
      <c r="AO451" s="2">
        <f ca="1">IF(Table1[[#This Row],[felid of work]]="it",1,0)</f>
        <v>0</v>
      </c>
      <c r="AP451" s="2"/>
      <c r="AQ451" s="2"/>
      <c r="AR451" s="2"/>
      <c r="AS451" s="2"/>
      <c r="AT451" s="2"/>
      <c r="AU451" s="2"/>
      <c r="AV451" s="8"/>
      <c r="AW451" s="2"/>
      <c r="AX451" s="21">
        <f t="shared" ca="1" si="165"/>
        <v>134753.47715672181</v>
      </c>
      <c r="AY451" s="2"/>
      <c r="AZ451" s="7">
        <f ca="1">IF(Table1[[#This Row],[value of the debts]]&gt;$BA$6,1,0)</f>
        <v>1</v>
      </c>
      <c r="BA451" s="2"/>
      <c r="BB451" s="2"/>
      <c r="BC451" s="8"/>
      <c r="BD451" s="24">
        <f ca="1">Table1[[#This Row],[mortage left]]/Table1[[#This Row],[value of house]]</f>
        <v>0.17764200988151146</v>
      </c>
      <c r="BE451" s="2">
        <f t="shared" ca="1" si="166"/>
        <v>1</v>
      </c>
      <c r="BF451" s="2"/>
      <c r="BG451" s="2"/>
      <c r="BH451" s="7">
        <f ca="1">IF(Table1[[#This Row],[area]]="america",Table1[[#This Row],[income]],0)</f>
        <v>0</v>
      </c>
      <c r="BI451" s="2">
        <f ca="1">IF(Table1[[#This Row],[area]]="anathapur",Table1[[#This Row],[income]],0)</f>
        <v>0</v>
      </c>
      <c r="BJ451" s="2">
        <f ca="1">IF(Table1[[#This Row],[area]]="banglore",Table1[[#This Row],[income]],0)</f>
        <v>0</v>
      </c>
      <c r="BK451" s="2">
        <f ca="1">IF(Table1[[#This Row],[area]]="chennai",Table1[[#This Row],[income]],0)</f>
        <v>0</v>
      </c>
      <c r="BL451" s="2">
        <f ca="1">IF(Table1[[#This Row],[area]]="china",Table1[[#This Row],[income]],0)</f>
        <v>0</v>
      </c>
      <c r="BM451" s="2">
        <f ca="1">IF(Table1[[#This Row],[area]]="eluru",Table1[[#This Row],[income]],0)</f>
        <v>0</v>
      </c>
      <c r="BN451" s="2">
        <f ca="1">IF(Table1[[#This Row],[area]]="hanuman junction",Table1[[#This Row],[income]],0)</f>
        <v>0</v>
      </c>
      <c r="BO451" s="2">
        <f ca="1">IF(Table1[[#This Row],[area]]="hyderabad",Table1[[#This Row],[income]],0)</f>
        <v>0</v>
      </c>
      <c r="BP451" s="2">
        <f ca="1">IF(Table1[[#This Row],[area]]="japan",Table1[[#This Row],[income]],0)</f>
        <v>912695</v>
      </c>
      <c r="BQ451" s="2">
        <f ca="1">IF(Table1[[#This Row],[area]]="srikakulam",Table1[[#This Row],[income]],0)</f>
        <v>0</v>
      </c>
      <c r="BR451" s="2">
        <f ca="1">IF(Table1[[#This Row],[area]]="tirupathi",Table1[[#This Row],[income]],0)</f>
        <v>0</v>
      </c>
      <c r="BS451" s="2">
        <f ca="1">IF(Table1[[#This Row],[area]]="vijayawada",Table1[[#This Row],[income]],0)</f>
        <v>0</v>
      </c>
      <c r="BT451" s="8">
        <f ca="1">IF(Table1[[#This Row],[area]]="vizag",Table1[[#This Row],[income]],0)</f>
        <v>0</v>
      </c>
      <c r="BU451" s="2"/>
      <c r="BV451" s="7">
        <f ca="1">IF(Table1[[#This Row],[felid of work]]="teaching",Table1[[#This Row],[income]],0)</f>
        <v>0</v>
      </c>
      <c r="BW451" s="2">
        <f ca="1">IF(Table1[[#This Row],[felid of work]]="construction",Table1[[#This Row],[income]],0)</f>
        <v>0</v>
      </c>
      <c r="BX451" s="2">
        <f ca="1">IF(Table1[[#This Row],[felid of work]]="general work",Table1[[#This Row],[income]],0)</f>
        <v>0</v>
      </c>
      <c r="BY451" s="2">
        <f ca="1">IF(Table1[[#This Row],[felid of work]]="health",Table1[[#This Row],[income]],0)</f>
        <v>0</v>
      </c>
      <c r="BZ451" s="2">
        <f ca="1">IF(Table1[[#This Row],[felid of work]]="agriculture",Table1[[#This Row],[income]],0)</f>
        <v>912695</v>
      </c>
      <c r="CA451" s="8">
        <f ca="1">IF(Table1[[#This Row],[felid of work]]="it",Table1[[#This Row],[income]],0)</f>
        <v>0</v>
      </c>
      <c r="CB451" s="2"/>
      <c r="CC451" s="7">
        <f t="shared" ca="1" si="167"/>
        <v>0</v>
      </c>
      <c r="CD451" s="8"/>
      <c r="CE451" s="2"/>
      <c r="CF451" s="2">
        <f ca="1">IF(Table1[[#This Row],[net worth]]&gt;CG450,Table1[[#This Row],[age]],0)</f>
        <v>30</v>
      </c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</row>
    <row r="452" spans="4:98">
      <c r="D452">
        <f t="shared" ca="1" si="151"/>
        <v>1</v>
      </c>
      <c r="E452" t="str">
        <f t="shared" ca="1" si="152"/>
        <v>men</v>
      </c>
      <c r="F452">
        <f t="shared" ca="1" si="153"/>
        <v>26</v>
      </c>
      <c r="G452">
        <f t="shared" ca="1" si="154"/>
        <v>6</v>
      </c>
      <c r="H452" t="str">
        <f t="shared" ca="1" si="155"/>
        <v>agriculture</v>
      </c>
      <c r="I452">
        <f t="shared" ca="1" si="156"/>
        <v>1</v>
      </c>
      <c r="J452" t="str">
        <f t="shared" ca="1" si="157"/>
        <v>highschool</v>
      </c>
      <c r="K452">
        <f t="shared" ca="1" si="158"/>
        <v>1</v>
      </c>
      <c r="L452">
        <f t="shared" ca="1" si="159"/>
        <v>2</v>
      </c>
      <c r="M452">
        <f t="shared" ca="1" si="160"/>
        <v>778996</v>
      </c>
      <c r="N452">
        <f t="shared" ca="1" si="161"/>
        <v>9</v>
      </c>
      <c r="O452" t="str">
        <f t="shared" ca="1" si="162"/>
        <v>chennai</v>
      </c>
      <c r="P452">
        <f t="shared" ca="1" si="168"/>
        <v>2336988</v>
      </c>
      <c r="Q452">
        <f t="shared" ca="1" si="163"/>
        <v>1242018.2928046156</v>
      </c>
      <c r="R452">
        <f t="shared" ca="1" si="169"/>
        <v>1480980.6475759528</v>
      </c>
      <c r="S452">
        <f t="shared" ca="1" si="164"/>
        <v>1191156</v>
      </c>
      <c r="T452">
        <f t="shared" ca="1" si="170"/>
        <v>9146.8819483632888</v>
      </c>
      <c r="U452">
        <f t="shared" ca="1" si="171"/>
        <v>606076.45900745562</v>
      </c>
      <c r="V452">
        <f t="shared" ca="1" si="172"/>
        <v>4424045.106583409</v>
      </c>
      <c r="W452">
        <f t="shared" ca="1" si="173"/>
        <v>3914154.9403805686</v>
      </c>
      <c r="X452">
        <f t="shared" ca="1" si="174"/>
        <v>509890.1662028404</v>
      </c>
      <c r="Y452" s="2"/>
      <c r="Z452" s="7">
        <f ca="1">IF(Table1[[#This Row],[gender]]="men",1,0)</f>
        <v>1</v>
      </c>
      <c r="AA452" s="2">
        <f ca="1">IF(Table1[[#This Row],[gender]]="women",1,0)</f>
        <v>0</v>
      </c>
      <c r="AB452" s="2"/>
      <c r="AC452" s="2"/>
      <c r="AD452" s="8"/>
      <c r="AF452" s="7">
        <f ca="1">IF(Table1[[#This Row],[felid of work]]= "teaching",1,0)</f>
        <v>0</v>
      </c>
      <c r="AG452" s="2">
        <f ca="1">IF(Table1[[#This Row],[felid of work]]="agriculture",1,0)</f>
        <v>1</v>
      </c>
      <c r="AH452" s="12">
        <f ca="1">IF(Table1[[#This Row],[felid of work]]="general work",1,0)</f>
        <v>0</v>
      </c>
      <c r="AI452" s="12">
        <f ca="1">IF(Table1[[#This Row],[felid of work]]="construction",1,0)</f>
        <v>0</v>
      </c>
      <c r="AJ452" s="2">
        <f ca="1">IF(Table1[[#This Row],[felid of work]]="health",1,0)</f>
        <v>0</v>
      </c>
      <c r="AK452" s="2"/>
      <c r="AL452" s="2"/>
      <c r="AM452" s="2"/>
      <c r="AN452" s="2"/>
      <c r="AO452" s="2">
        <f ca="1">IF(Table1[[#This Row],[felid of work]]="it",1,0)</f>
        <v>0</v>
      </c>
      <c r="AP452" s="2"/>
      <c r="AQ452" s="2"/>
      <c r="AR452" s="2"/>
      <c r="AS452" s="2"/>
      <c r="AT452" s="2"/>
      <c r="AU452" s="2"/>
      <c r="AV452" s="8"/>
      <c r="AW452" s="2"/>
      <c r="AX452" s="21">
        <f t="shared" ca="1" si="165"/>
        <v>740490.32378797641</v>
      </c>
      <c r="AY452" s="2"/>
      <c r="AZ452" s="7">
        <f ca="1">IF(Table1[[#This Row],[value of the debts]]&gt;$BA$6,1,0)</f>
        <v>1</v>
      </c>
      <c r="BA452" s="2"/>
      <c r="BB452" s="2"/>
      <c r="BC452" s="8"/>
      <c r="BD452" s="24">
        <f ca="1">Table1[[#This Row],[mortage left]]/Table1[[#This Row],[value of house]]</f>
        <v>0.53146113407711792</v>
      </c>
      <c r="BE452" s="2">
        <f t="shared" ca="1" si="166"/>
        <v>0</v>
      </c>
      <c r="BF452" s="2"/>
      <c r="BG452" s="2"/>
      <c r="BH452" s="7">
        <f ca="1">IF(Table1[[#This Row],[area]]="america",Table1[[#This Row],[income]],0)</f>
        <v>0</v>
      </c>
      <c r="BI452" s="2">
        <f ca="1">IF(Table1[[#This Row],[area]]="anathapur",Table1[[#This Row],[income]],0)</f>
        <v>0</v>
      </c>
      <c r="BJ452" s="2">
        <f ca="1">IF(Table1[[#This Row],[area]]="banglore",Table1[[#This Row],[income]],0)</f>
        <v>0</v>
      </c>
      <c r="BK452" s="2">
        <f ca="1">IF(Table1[[#This Row],[area]]="chennai",Table1[[#This Row],[income]],0)</f>
        <v>778996</v>
      </c>
      <c r="BL452" s="2">
        <f ca="1">IF(Table1[[#This Row],[area]]="china",Table1[[#This Row],[income]],0)</f>
        <v>0</v>
      </c>
      <c r="BM452" s="2">
        <f ca="1">IF(Table1[[#This Row],[area]]="eluru",Table1[[#This Row],[income]],0)</f>
        <v>0</v>
      </c>
      <c r="BN452" s="2">
        <f ca="1">IF(Table1[[#This Row],[area]]="hanuman junction",Table1[[#This Row],[income]],0)</f>
        <v>0</v>
      </c>
      <c r="BO452" s="2">
        <f ca="1">IF(Table1[[#This Row],[area]]="hyderabad",Table1[[#This Row],[income]],0)</f>
        <v>0</v>
      </c>
      <c r="BP452" s="2">
        <f ca="1">IF(Table1[[#This Row],[area]]="japan",Table1[[#This Row],[income]],0)</f>
        <v>0</v>
      </c>
      <c r="BQ452" s="2">
        <f ca="1">IF(Table1[[#This Row],[area]]="srikakulam",Table1[[#This Row],[income]],0)</f>
        <v>0</v>
      </c>
      <c r="BR452" s="2">
        <f ca="1">IF(Table1[[#This Row],[area]]="tirupathi",Table1[[#This Row],[income]],0)</f>
        <v>0</v>
      </c>
      <c r="BS452" s="2">
        <f ca="1">IF(Table1[[#This Row],[area]]="vijayawada",Table1[[#This Row],[income]],0)</f>
        <v>0</v>
      </c>
      <c r="BT452" s="8">
        <f ca="1">IF(Table1[[#This Row],[area]]="vizag",Table1[[#This Row],[income]],0)</f>
        <v>0</v>
      </c>
      <c r="BU452" s="2"/>
      <c r="BV452" s="7">
        <f ca="1">IF(Table1[[#This Row],[felid of work]]="teaching",Table1[[#This Row],[income]],0)</f>
        <v>0</v>
      </c>
      <c r="BW452" s="2">
        <f ca="1">IF(Table1[[#This Row],[felid of work]]="construction",Table1[[#This Row],[income]],0)</f>
        <v>0</v>
      </c>
      <c r="BX452" s="2">
        <f ca="1">IF(Table1[[#This Row],[felid of work]]="general work",Table1[[#This Row],[income]],0)</f>
        <v>0</v>
      </c>
      <c r="BY452" s="2">
        <f ca="1">IF(Table1[[#This Row],[felid of work]]="health",Table1[[#This Row],[income]],0)</f>
        <v>0</v>
      </c>
      <c r="BZ452" s="2">
        <f ca="1">IF(Table1[[#This Row],[felid of work]]="agriculture",Table1[[#This Row],[income]],0)</f>
        <v>778996</v>
      </c>
      <c r="CA452" s="8">
        <f ca="1">IF(Table1[[#This Row],[felid of work]]="it",Table1[[#This Row],[income]],0)</f>
        <v>0</v>
      </c>
      <c r="CB452" s="2"/>
      <c r="CC452" s="7">
        <f t="shared" ca="1" si="167"/>
        <v>1</v>
      </c>
      <c r="CD452" s="8"/>
      <c r="CE452" s="2"/>
      <c r="CF452" s="2">
        <f ca="1">IF(Table1[[#This Row],[net worth]]&gt;CG451,Table1[[#This Row],[age]],0)</f>
        <v>26</v>
      </c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</row>
    <row r="453" spans="4:98">
      <c r="D453">
        <f t="shared" ca="1" si="151"/>
        <v>2</v>
      </c>
      <c r="E453" t="str">
        <f t="shared" ca="1" si="152"/>
        <v>women</v>
      </c>
      <c r="F453">
        <f t="shared" ca="1" si="153"/>
        <v>35</v>
      </c>
      <c r="G453">
        <f t="shared" ca="1" si="154"/>
        <v>3</v>
      </c>
      <c r="H453" t="str">
        <f t="shared" ca="1" si="155"/>
        <v>teaching</v>
      </c>
      <c r="I453">
        <f t="shared" ca="1" si="156"/>
        <v>5</v>
      </c>
      <c r="J453" t="str">
        <f t="shared" ca="1" si="157"/>
        <v>other</v>
      </c>
      <c r="K453">
        <f t="shared" ca="1" si="158"/>
        <v>4</v>
      </c>
      <c r="L453">
        <f t="shared" ca="1" si="159"/>
        <v>1</v>
      </c>
      <c r="M453">
        <f t="shared" ca="1" si="160"/>
        <v>747191</v>
      </c>
      <c r="N453">
        <f t="shared" ca="1" si="161"/>
        <v>8</v>
      </c>
      <c r="O453" t="str">
        <f t="shared" ca="1" si="162"/>
        <v>banglore</v>
      </c>
      <c r="P453">
        <f t="shared" ca="1" si="168"/>
        <v>3735955</v>
      </c>
      <c r="Q453">
        <f t="shared" ca="1" si="163"/>
        <v>1904754.5233401789</v>
      </c>
      <c r="R453">
        <f t="shared" ca="1" si="169"/>
        <v>279499.94105119439</v>
      </c>
      <c r="S453">
        <f t="shared" ca="1" si="164"/>
        <v>269282</v>
      </c>
      <c r="T453">
        <f t="shared" ca="1" si="170"/>
        <v>1122101.8047649418</v>
      </c>
      <c r="U453">
        <f t="shared" ca="1" si="171"/>
        <v>87672.50834682511</v>
      </c>
      <c r="V453">
        <f t="shared" ca="1" si="172"/>
        <v>4103127.4493980194</v>
      </c>
      <c r="W453">
        <f t="shared" ca="1" si="173"/>
        <v>2453536.4643913731</v>
      </c>
      <c r="X453">
        <f t="shared" ca="1" si="174"/>
        <v>1649590.9850066463</v>
      </c>
      <c r="Y453" s="2"/>
      <c r="Z453" s="7">
        <f ca="1">IF(Table1[[#This Row],[gender]]="men",1,0)</f>
        <v>0</v>
      </c>
      <c r="AA453" s="2">
        <f ca="1">IF(Table1[[#This Row],[gender]]="women",1,0)</f>
        <v>1</v>
      </c>
      <c r="AB453" s="2"/>
      <c r="AC453" s="2"/>
      <c r="AD453" s="8"/>
      <c r="AF453" s="7">
        <f ca="1">IF(Table1[[#This Row],[felid of work]]= "teaching",1,0)</f>
        <v>1</v>
      </c>
      <c r="AG453" s="2">
        <f ca="1">IF(Table1[[#This Row],[felid of work]]="agriculture",1,0)</f>
        <v>0</v>
      </c>
      <c r="AH453" s="12">
        <f ca="1">IF(Table1[[#This Row],[felid of work]]="general work",1,0)</f>
        <v>0</v>
      </c>
      <c r="AI453" s="12">
        <f ca="1">IF(Table1[[#This Row],[felid of work]]="construction",1,0)</f>
        <v>0</v>
      </c>
      <c r="AJ453" s="2">
        <f ca="1">IF(Table1[[#This Row],[felid of work]]="health",1,0)</f>
        <v>0</v>
      </c>
      <c r="AK453" s="2"/>
      <c r="AL453" s="2"/>
      <c r="AM453" s="2"/>
      <c r="AN453" s="2"/>
      <c r="AO453" s="2">
        <f ca="1">IF(Table1[[#This Row],[felid of work]]="it",1,0)</f>
        <v>0</v>
      </c>
      <c r="AP453" s="2"/>
      <c r="AQ453" s="2"/>
      <c r="AR453" s="2"/>
      <c r="AS453" s="2"/>
      <c r="AT453" s="2"/>
      <c r="AU453" s="2"/>
      <c r="AV453" s="8"/>
      <c r="AW453" s="2"/>
      <c r="AX453" s="21">
        <f t="shared" ca="1" si="165"/>
        <v>279499.94105119439</v>
      </c>
      <c r="AY453" s="2"/>
      <c r="AZ453" s="7">
        <f ca="1">IF(Table1[[#This Row],[value of the debts]]&gt;$BA$6,1,0)</f>
        <v>1</v>
      </c>
      <c r="BA453" s="2"/>
      <c r="BB453" s="2"/>
      <c r="BC453" s="8"/>
      <c r="BD453" s="24">
        <f ca="1">Table1[[#This Row],[mortage left]]/Table1[[#This Row],[value of house]]</f>
        <v>0.50984407556840994</v>
      </c>
      <c r="BE453" s="2">
        <f t="shared" ca="1" si="166"/>
        <v>0</v>
      </c>
      <c r="BF453" s="2"/>
      <c r="BG453" s="2"/>
      <c r="BH453" s="7">
        <f ca="1">IF(Table1[[#This Row],[area]]="america",Table1[[#This Row],[income]],0)</f>
        <v>0</v>
      </c>
      <c r="BI453" s="2">
        <f ca="1">IF(Table1[[#This Row],[area]]="anathapur",Table1[[#This Row],[income]],0)</f>
        <v>0</v>
      </c>
      <c r="BJ453" s="2">
        <f ca="1">IF(Table1[[#This Row],[area]]="banglore",Table1[[#This Row],[income]],0)</f>
        <v>747191</v>
      </c>
      <c r="BK453" s="2">
        <f ca="1">IF(Table1[[#This Row],[area]]="chennai",Table1[[#This Row],[income]],0)</f>
        <v>0</v>
      </c>
      <c r="BL453" s="2">
        <f ca="1">IF(Table1[[#This Row],[area]]="china",Table1[[#This Row],[income]],0)</f>
        <v>0</v>
      </c>
      <c r="BM453" s="2">
        <f ca="1">IF(Table1[[#This Row],[area]]="eluru",Table1[[#This Row],[income]],0)</f>
        <v>0</v>
      </c>
      <c r="BN453" s="2">
        <f ca="1">IF(Table1[[#This Row],[area]]="hanuman junction",Table1[[#This Row],[income]],0)</f>
        <v>0</v>
      </c>
      <c r="BO453" s="2">
        <f ca="1">IF(Table1[[#This Row],[area]]="hyderabad",Table1[[#This Row],[income]],0)</f>
        <v>0</v>
      </c>
      <c r="BP453" s="2">
        <f ca="1">IF(Table1[[#This Row],[area]]="japan",Table1[[#This Row],[income]],0)</f>
        <v>0</v>
      </c>
      <c r="BQ453" s="2">
        <f ca="1">IF(Table1[[#This Row],[area]]="srikakulam",Table1[[#This Row],[income]],0)</f>
        <v>0</v>
      </c>
      <c r="BR453" s="2">
        <f ca="1">IF(Table1[[#This Row],[area]]="tirupathi",Table1[[#This Row],[income]],0)</f>
        <v>0</v>
      </c>
      <c r="BS453" s="2">
        <f ca="1">IF(Table1[[#This Row],[area]]="vijayawada",Table1[[#This Row],[income]],0)</f>
        <v>0</v>
      </c>
      <c r="BT453" s="8">
        <f ca="1">IF(Table1[[#This Row],[area]]="vizag",Table1[[#This Row],[income]],0)</f>
        <v>0</v>
      </c>
      <c r="BU453" s="2"/>
      <c r="BV453" s="7">
        <f ca="1">IF(Table1[[#This Row],[felid of work]]="teaching",Table1[[#This Row],[income]],0)</f>
        <v>747191</v>
      </c>
      <c r="BW453" s="2">
        <f ca="1">IF(Table1[[#This Row],[felid of work]]="construction",Table1[[#This Row],[income]],0)</f>
        <v>0</v>
      </c>
      <c r="BX453" s="2">
        <f ca="1">IF(Table1[[#This Row],[felid of work]]="general work",Table1[[#This Row],[income]],0)</f>
        <v>0</v>
      </c>
      <c r="BY453" s="2">
        <f ca="1">IF(Table1[[#This Row],[felid of work]]="health",Table1[[#This Row],[income]],0)</f>
        <v>0</v>
      </c>
      <c r="BZ453" s="2">
        <f ca="1">IF(Table1[[#This Row],[felid of work]]="agriculture",Table1[[#This Row],[income]],0)</f>
        <v>0</v>
      </c>
      <c r="CA453" s="8">
        <f ca="1">IF(Table1[[#This Row],[felid of work]]="it",Table1[[#This Row],[income]],0)</f>
        <v>0</v>
      </c>
      <c r="CB453" s="2"/>
      <c r="CC453" s="7">
        <f t="shared" ca="1" si="167"/>
        <v>1</v>
      </c>
      <c r="CD453" s="8"/>
      <c r="CE453" s="2"/>
      <c r="CF453" s="2">
        <f ca="1">IF(Table1[[#This Row],[net worth]]&gt;CG452,Table1[[#This Row],[age]],0)</f>
        <v>35</v>
      </c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</row>
    <row r="454" spans="4:98">
      <c r="D454">
        <f t="shared" ca="1" si="151"/>
        <v>2</v>
      </c>
      <c r="E454" t="str">
        <f t="shared" ca="1" si="152"/>
        <v>women</v>
      </c>
      <c r="F454">
        <f t="shared" ca="1" si="153"/>
        <v>37</v>
      </c>
      <c r="G454">
        <f t="shared" ca="1" si="154"/>
        <v>2</v>
      </c>
      <c r="H454" t="str">
        <f t="shared" ca="1" si="155"/>
        <v>construction</v>
      </c>
      <c r="I454">
        <f t="shared" ca="1" si="156"/>
        <v>1</v>
      </c>
      <c r="J454" t="str">
        <f t="shared" ca="1" si="157"/>
        <v>highschool</v>
      </c>
      <c r="K454">
        <f t="shared" ca="1" si="158"/>
        <v>3</v>
      </c>
      <c r="L454">
        <f t="shared" ca="1" si="159"/>
        <v>1</v>
      </c>
      <c r="M454">
        <f t="shared" ca="1" si="160"/>
        <v>729285</v>
      </c>
      <c r="N454">
        <f t="shared" ca="1" si="161"/>
        <v>8</v>
      </c>
      <c r="O454" t="str">
        <f t="shared" ca="1" si="162"/>
        <v>banglore</v>
      </c>
      <c r="P454">
        <f t="shared" ca="1" si="168"/>
        <v>3646425</v>
      </c>
      <c r="Q454">
        <f t="shared" ca="1" si="163"/>
        <v>2669755.4361588517</v>
      </c>
      <c r="R454">
        <f t="shared" ca="1" si="169"/>
        <v>699312.42162250925</v>
      </c>
      <c r="S454">
        <f t="shared" ca="1" si="164"/>
        <v>104344</v>
      </c>
      <c r="T454">
        <f t="shared" ca="1" si="170"/>
        <v>1270265.7359882712</v>
      </c>
      <c r="U454">
        <f t="shared" ca="1" si="171"/>
        <v>631576.60185786569</v>
      </c>
      <c r="V454">
        <f t="shared" ca="1" si="172"/>
        <v>4977314.0234803744</v>
      </c>
      <c r="W454">
        <f t="shared" ca="1" si="173"/>
        <v>3473411.8577813609</v>
      </c>
      <c r="X454">
        <f t="shared" ca="1" si="174"/>
        <v>1503902.1656990135</v>
      </c>
      <c r="Y454" s="2"/>
      <c r="Z454" s="7">
        <f ca="1">IF(Table1[[#This Row],[gender]]="men",1,0)</f>
        <v>0</v>
      </c>
      <c r="AA454" s="2">
        <f ca="1">IF(Table1[[#This Row],[gender]]="women",1,0)</f>
        <v>1</v>
      </c>
      <c r="AB454" s="2"/>
      <c r="AC454" s="2"/>
      <c r="AD454" s="8"/>
      <c r="AF454" s="7">
        <f ca="1">IF(Table1[[#This Row],[felid of work]]= "teaching",1,0)</f>
        <v>0</v>
      </c>
      <c r="AG454" s="2">
        <f ca="1">IF(Table1[[#This Row],[felid of work]]="agriculture",1,0)</f>
        <v>0</v>
      </c>
      <c r="AH454" s="12">
        <f ca="1">IF(Table1[[#This Row],[felid of work]]="general work",1,0)</f>
        <v>0</v>
      </c>
      <c r="AI454" s="12">
        <f ca="1">IF(Table1[[#This Row],[felid of work]]="construction",1,0)</f>
        <v>1</v>
      </c>
      <c r="AJ454" s="2">
        <f ca="1">IF(Table1[[#This Row],[felid of work]]="health",1,0)</f>
        <v>0</v>
      </c>
      <c r="AK454" s="2"/>
      <c r="AL454" s="2"/>
      <c r="AM454" s="2"/>
      <c r="AN454" s="2"/>
      <c r="AO454" s="2">
        <f ca="1">IF(Table1[[#This Row],[felid of work]]="it",1,0)</f>
        <v>0</v>
      </c>
      <c r="AP454" s="2"/>
      <c r="AQ454" s="2"/>
      <c r="AR454" s="2"/>
      <c r="AS454" s="2"/>
      <c r="AT454" s="2"/>
      <c r="AU454" s="2"/>
      <c r="AV454" s="8"/>
      <c r="AW454" s="2"/>
      <c r="AX454" s="21">
        <f t="shared" ca="1" si="165"/>
        <v>699312.42162250925</v>
      </c>
      <c r="AY454" s="2"/>
      <c r="AZ454" s="7">
        <f ca="1">IF(Table1[[#This Row],[value of the debts]]&gt;$BA$6,1,0)</f>
        <v>1</v>
      </c>
      <c r="BA454" s="2"/>
      <c r="BB454" s="2"/>
      <c r="BC454" s="8"/>
      <c r="BD454" s="24">
        <f ca="1">Table1[[#This Row],[mortage left]]/Table1[[#This Row],[value of house]]</f>
        <v>0.73215695816007509</v>
      </c>
      <c r="BE454" s="2">
        <f t="shared" ca="1" si="166"/>
        <v>0</v>
      </c>
      <c r="BF454" s="2"/>
      <c r="BG454" s="2"/>
      <c r="BH454" s="7">
        <f ca="1">IF(Table1[[#This Row],[area]]="america",Table1[[#This Row],[income]],0)</f>
        <v>0</v>
      </c>
      <c r="BI454" s="2">
        <f ca="1">IF(Table1[[#This Row],[area]]="anathapur",Table1[[#This Row],[income]],0)</f>
        <v>0</v>
      </c>
      <c r="BJ454" s="2">
        <f ca="1">IF(Table1[[#This Row],[area]]="banglore",Table1[[#This Row],[income]],0)</f>
        <v>729285</v>
      </c>
      <c r="BK454" s="2">
        <f ca="1">IF(Table1[[#This Row],[area]]="chennai",Table1[[#This Row],[income]],0)</f>
        <v>0</v>
      </c>
      <c r="BL454" s="2">
        <f ca="1">IF(Table1[[#This Row],[area]]="china",Table1[[#This Row],[income]],0)</f>
        <v>0</v>
      </c>
      <c r="BM454" s="2">
        <f ca="1">IF(Table1[[#This Row],[area]]="eluru",Table1[[#This Row],[income]],0)</f>
        <v>0</v>
      </c>
      <c r="BN454" s="2">
        <f ca="1">IF(Table1[[#This Row],[area]]="hanuman junction",Table1[[#This Row],[income]],0)</f>
        <v>0</v>
      </c>
      <c r="BO454" s="2">
        <f ca="1">IF(Table1[[#This Row],[area]]="hyderabad",Table1[[#This Row],[income]],0)</f>
        <v>0</v>
      </c>
      <c r="BP454" s="2">
        <f ca="1">IF(Table1[[#This Row],[area]]="japan",Table1[[#This Row],[income]],0)</f>
        <v>0</v>
      </c>
      <c r="BQ454" s="2">
        <f ca="1">IF(Table1[[#This Row],[area]]="srikakulam",Table1[[#This Row],[income]],0)</f>
        <v>0</v>
      </c>
      <c r="BR454" s="2">
        <f ca="1">IF(Table1[[#This Row],[area]]="tirupathi",Table1[[#This Row],[income]],0)</f>
        <v>0</v>
      </c>
      <c r="BS454" s="2">
        <f ca="1">IF(Table1[[#This Row],[area]]="vijayawada",Table1[[#This Row],[income]],0)</f>
        <v>0</v>
      </c>
      <c r="BT454" s="8">
        <f ca="1">IF(Table1[[#This Row],[area]]="vizag",Table1[[#This Row],[income]],0)</f>
        <v>0</v>
      </c>
      <c r="BU454" s="2"/>
      <c r="BV454" s="7">
        <f ca="1">IF(Table1[[#This Row],[felid of work]]="teaching",Table1[[#This Row],[income]],0)</f>
        <v>0</v>
      </c>
      <c r="BW454" s="2">
        <f ca="1">IF(Table1[[#This Row],[felid of work]]="construction",Table1[[#This Row],[income]],0)</f>
        <v>729285</v>
      </c>
      <c r="BX454" s="2">
        <f ca="1">IF(Table1[[#This Row],[felid of work]]="general work",Table1[[#This Row],[income]],0)</f>
        <v>0</v>
      </c>
      <c r="BY454" s="2">
        <f ca="1">IF(Table1[[#This Row],[felid of work]]="health",Table1[[#This Row],[income]],0)</f>
        <v>0</v>
      </c>
      <c r="BZ454" s="2">
        <f ca="1">IF(Table1[[#This Row],[felid of work]]="agriculture",Table1[[#This Row],[income]],0)</f>
        <v>0</v>
      </c>
      <c r="CA454" s="8">
        <f ca="1">IF(Table1[[#This Row],[felid of work]]="it",Table1[[#This Row],[income]],0)</f>
        <v>0</v>
      </c>
      <c r="CB454" s="2"/>
      <c r="CC454" s="7">
        <f t="shared" ca="1" si="167"/>
        <v>1</v>
      </c>
      <c r="CD454" s="8"/>
      <c r="CE454" s="2"/>
      <c r="CF454" s="2">
        <f ca="1">IF(Table1[[#This Row],[net worth]]&gt;CG453,Table1[[#This Row],[age]],0)</f>
        <v>37</v>
      </c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</row>
    <row r="455" spans="4:98">
      <c r="D455">
        <f t="shared" ca="1" si="151"/>
        <v>2</v>
      </c>
      <c r="E455" t="str">
        <f t="shared" ca="1" si="152"/>
        <v>women</v>
      </c>
      <c r="F455">
        <f t="shared" ca="1" si="153"/>
        <v>36</v>
      </c>
      <c r="G455">
        <f t="shared" ca="1" si="154"/>
        <v>1</v>
      </c>
      <c r="H455" t="str">
        <f t="shared" ca="1" si="155"/>
        <v>health</v>
      </c>
      <c r="I455">
        <f t="shared" ca="1" si="156"/>
        <v>1</v>
      </c>
      <c r="J455" t="str">
        <f t="shared" ca="1" si="157"/>
        <v>highschool</v>
      </c>
      <c r="K455">
        <f t="shared" ca="1" si="158"/>
        <v>4</v>
      </c>
      <c r="L455">
        <f t="shared" ca="1" si="159"/>
        <v>1</v>
      </c>
      <c r="M455">
        <f t="shared" ca="1" si="160"/>
        <v>345893</v>
      </c>
      <c r="N455">
        <f t="shared" ca="1" si="161"/>
        <v>10</v>
      </c>
      <c r="O455" t="str">
        <f t="shared" ca="1" si="162"/>
        <v>hyderabad</v>
      </c>
      <c r="P455">
        <f t="shared" ca="1" si="168"/>
        <v>1037679</v>
      </c>
      <c r="Q455">
        <f t="shared" ca="1" si="163"/>
        <v>367613.34512080956</v>
      </c>
      <c r="R455">
        <f t="shared" ca="1" si="169"/>
        <v>251008.67039349585</v>
      </c>
      <c r="S455">
        <f t="shared" ca="1" si="164"/>
        <v>75309</v>
      </c>
      <c r="T455">
        <f t="shared" ca="1" si="170"/>
        <v>528890.16149049078</v>
      </c>
      <c r="U455">
        <f t="shared" ca="1" si="171"/>
        <v>45892.496330917384</v>
      </c>
      <c r="V455">
        <f t="shared" ca="1" si="172"/>
        <v>1334580.1667244132</v>
      </c>
      <c r="W455">
        <f t="shared" ca="1" si="173"/>
        <v>693931.01551430544</v>
      </c>
      <c r="X455">
        <f t="shared" ca="1" si="174"/>
        <v>640649.15121010772</v>
      </c>
      <c r="Y455" s="2"/>
      <c r="Z455" s="7">
        <f ca="1">IF(Table1[[#This Row],[gender]]="men",1,0)</f>
        <v>0</v>
      </c>
      <c r="AA455" s="2">
        <f ca="1">IF(Table1[[#This Row],[gender]]="women",1,0)</f>
        <v>1</v>
      </c>
      <c r="AB455" s="2"/>
      <c r="AC455" s="2"/>
      <c r="AD455" s="8"/>
      <c r="AF455" s="7">
        <f ca="1">IF(Table1[[#This Row],[felid of work]]= "teaching",1,0)</f>
        <v>0</v>
      </c>
      <c r="AG455" s="2">
        <f ca="1">IF(Table1[[#This Row],[felid of work]]="agriculture",1,0)</f>
        <v>0</v>
      </c>
      <c r="AH455" s="12">
        <f ca="1">IF(Table1[[#This Row],[felid of work]]="general work",1,0)</f>
        <v>0</v>
      </c>
      <c r="AI455" s="12">
        <f ca="1">IF(Table1[[#This Row],[felid of work]]="construction",1,0)</f>
        <v>0</v>
      </c>
      <c r="AJ455" s="2">
        <f ca="1">IF(Table1[[#This Row],[felid of work]]="health",1,0)</f>
        <v>1</v>
      </c>
      <c r="AK455" s="2"/>
      <c r="AL455" s="2"/>
      <c r="AM455" s="2"/>
      <c r="AN455" s="2"/>
      <c r="AO455" s="2">
        <f ca="1">IF(Table1[[#This Row],[felid of work]]="it",1,0)</f>
        <v>0</v>
      </c>
      <c r="AP455" s="2"/>
      <c r="AQ455" s="2"/>
      <c r="AR455" s="2"/>
      <c r="AS455" s="2"/>
      <c r="AT455" s="2"/>
      <c r="AU455" s="2"/>
      <c r="AV455" s="8"/>
      <c r="AW455" s="2"/>
      <c r="AX455" s="21">
        <f t="shared" ca="1" si="165"/>
        <v>251008.67039349585</v>
      </c>
      <c r="AY455" s="2"/>
      <c r="AZ455" s="7">
        <f ca="1">IF(Table1[[#This Row],[value of the debts]]&gt;$BA$6,1,0)</f>
        <v>1</v>
      </c>
      <c r="BA455" s="2"/>
      <c r="BB455" s="2"/>
      <c r="BC455" s="8"/>
      <c r="BD455" s="24">
        <f ca="1">Table1[[#This Row],[mortage left]]/Table1[[#This Row],[value of house]]</f>
        <v>0.35426499439692771</v>
      </c>
      <c r="BE455" s="2">
        <f t="shared" ca="1" si="166"/>
        <v>0</v>
      </c>
      <c r="BF455" s="2"/>
      <c r="BG455" s="2"/>
      <c r="BH455" s="7">
        <f ca="1">IF(Table1[[#This Row],[area]]="america",Table1[[#This Row],[income]],0)</f>
        <v>0</v>
      </c>
      <c r="BI455" s="2">
        <f ca="1">IF(Table1[[#This Row],[area]]="anathapur",Table1[[#This Row],[income]],0)</f>
        <v>0</v>
      </c>
      <c r="BJ455" s="2">
        <f ca="1">IF(Table1[[#This Row],[area]]="banglore",Table1[[#This Row],[income]],0)</f>
        <v>0</v>
      </c>
      <c r="BK455" s="2">
        <f ca="1">IF(Table1[[#This Row],[area]]="chennai",Table1[[#This Row],[income]],0)</f>
        <v>0</v>
      </c>
      <c r="BL455" s="2">
        <f ca="1">IF(Table1[[#This Row],[area]]="china",Table1[[#This Row],[income]],0)</f>
        <v>0</v>
      </c>
      <c r="BM455" s="2">
        <f ca="1">IF(Table1[[#This Row],[area]]="eluru",Table1[[#This Row],[income]],0)</f>
        <v>0</v>
      </c>
      <c r="BN455" s="2">
        <f ca="1">IF(Table1[[#This Row],[area]]="hanuman junction",Table1[[#This Row],[income]],0)</f>
        <v>0</v>
      </c>
      <c r="BO455" s="2">
        <f ca="1">IF(Table1[[#This Row],[area]]="hyderabad",Table1[[#This Row],[income]],0)</f>
        <v>345893</v>
      </c>
      <c r="BP455" s="2">
        <f ca="1">IF(Table1[[#This Row],[area]]="japan",Table1[[#This Row],[income]],0)</f>
        <v>0</v>
      </c>
      <c r="BQ455" s="2">
        <f ca="1">IF(Table1[[#This Row],[area]]="srikakulam",Table1[[#This Row],[income]],0)</f>
        <v>0</v>
      </c>
      <c r="BR455" s="2">
        <f ca="1">IF(Table1[[#This Row],[area]]="tirupathi",Table1[[#This Row],[income]],0)</f>
        <v>0</v>
      </c>
      <c r="BS455" s="2">
        <f ca="1">IF(Table1[[#This Row],[area]]="vijayawada",Table1[[#This Row],[income]],0)</f>
        <v>0</v>
      </c>
      <c r="BT455" s="8">
        <f ca="1">IF(Table1[[#This Row],[area]]="vizag",Table1[[#This Row],[income]],0)</f>
        <v>0</v>
      </c>
      <c r="BU455" s="2"/>
      <c r="BV455" s="7">
        <f ca="1">IF(Table1[[#This Row],[felid of work]]="teaching",Table1[[#This Row],[income]],0)</f>
        <v>0</v>
      </c>
      <c r="BW455" s="2">
        <f ca="1">IF(Table1[[#This Row],[felid of work]]="construction",Table1[[#This Row],[income]],0)</f>
        <v>0</v>
      </c>
      <c r="BX455" s="2">
        <f ca="1">IF(Table1[[#This Row],[felid of work]]="general work",Table1[[#This Row],[income]],0)</f>
        <v>0</v>
      </c>
      <c r="BY455" s="2">
        <f ca="1">IF(Table1[[#This Row],[felid of work]]="health",Table1[[#This Row],[income]],0)</f>
        <v>345893</v>
      </c>
      <c r="BZ455" s="2">
        <f ca="1">IF(Table1[[#This Row],[felid of work]]="agriculture",Table1[[#This Row],[income]],0)</f>
        <v>0</v>
      </c>
      <c r="CA455" s="8">
        <f ca="1">IF(Table1[[#This Row],[felid of work]]="it",Table1[[#This Row],[income]],0)</f>
        <v>0</v>
      </c>
      <c r="CB455" s="2"/>
      <c r="CC455" s="7">
        <f t="shared" ca="1" si="167"/>
        <v>1</v>
      </c>
      <c r="CD455" s="8"/>
      <c r="CE455" s="2"/>
      <c r="CF455" s="2">
        <f ca="1">IF(Table1[[#This Row],[net worth]]&gt;CG454,Table1[[#This Row],[age]],0)</f>
        <v>36</v>
      </c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</row>
    <row r="456" spans="4:98">
      <c r="D456">
        <f t="shared" ref="D456:D513" ca="1" si="175">RANDBETWEEN(1,2)</f>
        <v>1</v>
      </c>
      <c r="E456" t="str">
        <f t="shared" ref="E456:E513" ca="1" si="176">IF(D456=1,"men","women")</f>
        <v>men</v>
      </c>
      <c r="F456">
        <f t="shared" ref="F456:F513" ca="1" si="177">RANDBETWEEN(25,45)</f>
        <v>45</v>
      </c>
      <c r="G456">
        <f t="shared" ref="G456:G513" ca="1" si="178">RANDBETWEEN(1,6)</f>
        <v>2</v>
      </c>
      <c r="H456" t="str">
        <f t="shared" ref="H456:H513" ca="1" si="179">VLOOKUP(G456,$AK$7:$AL$12,2)</f>
        <v>construction</v>
      </c>
      <c r="I456">
        <f t="shared" ref="I456:I513" ca="1" si="180">RANDBETWEEN(1,6)</f>
        <v>5</v>
      </c>
      <c r="J456" t="str">
        <f t="shared" ref="J456:J513" ca="1" si="181">VLOOKUP(I456,$AM$6:$AN$10,2)</f>
        <v>other</v>
      </c>
      <c r="K456">
        <f t="shared" ref="K456:K513" ca="1" si="182">RANDBETWEEN(1,4)</f>
        <v>3</v>
      </c>
      <c r="L456">
        <f t="shared" ref="L456:L513" ca="1" si="183">RANDBETWEEN(1,2)</f>
        <v>2</v>
      </c>
      <c r="M456">
        <f t="shared" ref="M456:M513" ca="1" si="184">RANDBETWEEN(250000,978000)</f>
        <v>583258</v>
      </c>
      <c r="N456">
        <f t="shared" ref="N456:N513" ca="1" si="185">RANDBETWEEN(1,14)</f>
        <v>3</v>
      </c>
      <c r="O456" t="str">
        <f t="shared" ref="O456:O513" ca="1" si="186">VLOOKUP(N456,$AL$16:$AM$28,2)</f>
        <v>hanuman junction</v>
      </c>
      <c r="P456">
        <f t="shared" ca="1" si="168"/>
        <v>3499548</v>
      </c>
      <c r="Q456">
        <f t="shared" ref="Q456:Q513" ca="1" si="187">RAND()*P456</f>
        <v>1424191.5071047298</v>
      </c>
      <c r="R456">
        <f t="shared" ca="1" si="169"/>
        <v>115578.37103459678</v>
      </c>
      <c r="S456">
        <f t="shared" ref="S456:S513" ca="1" si="188">RANDBETWEEN(0,R456)</f>
        <v>62741</v>
      </c>
      <c r="T456">
        <f t="shared" ca="1" si="170"/>
        <v>532281.44817017869</v>
      </c>
      <c r="U456">
        <f t="shared" ca="1" si="171"/>
        <v>372064.11837383028</v>
      </c>
      <c r="V456">
        <f t="shared" ca="1" si="172"/>
        <v>3987190.4894084269</v>
      </c>
      <c r="W456">
        <f t="shared" ca="1" si="173"/>
        <v>1602510.8781393266</v>
      </c>
      <c r="X456">
        <f t="shared" ca="1" si="174"/>
        <v>2384679.6112691006</v>
      </c>
      <c r="Y456" s="2"/>
      <c r="Z456" s="7">
        <f ca="1">IF(Table1[[#This Row],[gender]]="men",1,0)</f>
        <v>1</v>
      </c>
      <c r="AA456" s="2">
        <f ca="1">IF(Table1[[#This Row],[gender]]="women",1,0)</f>
        <v>0</v>
      </c>
      <c r="AB456" s="2"/>
      <c r="AC456" s="2"/>
      <c r="AD456" s="8"/>
      <c r="AF456" s="7">
        <f ca="1">IF(Table1[[#This Row],[felid of work]]= "teaching",1,0)</f>
        <v>0</v>
      </c>
      <c r="AG456" s="2">
        <f ca="1">IF(Table1[[#This Row],[felid of work]]="agriculture",1,0)</f>
        <v>0</v>
      </c>
      <c r="AH456" s="12">
        <f ca="1">IF(Table1[[#This Row],[felid of work]]="general work",1,0)</f>
        <v>0</v>
      </c>
      <c r="AI456" s="12">
        <f ca="1">IF(Table1[[#This Row],[felid of work]]="construction",1,0)</f>
        <v>1</v>
      </c>
      <c r="AJ456" s="2">
        <f ca="1">IF(Table1[[#This Row],[felid of work]]="health",1,0)</f>
        <v>0</v>
      </c>
      <c r="AK456" s="2"/>
      <c r="AL456" s="2"/>
      <c r="AM456" s="2"/>
      <c r="AN456" s="2"/>
      <c r="AO456" s="2">
        <f ca="1">IF(Table1[[#This Row],[felid of work]]="it",1,0)</f>
        <v>0</v>
      </c>
      <c r="AP456" s="2"/>
      <c r="AQ456" s="2"/>
      <c r="AR456" s="2"/>
      <c r="AS456" s="2"/>
      <c r="AT456" s="2"/>
      <c r="AU456" s="2"/>
      <c r="AV456" s="8"/>
      <c r="AW456" s="2"/>
      <c r="AX456" s="21">
        <f t="shared" ref="AX456:AX513" ca="1" si="189">R456/L456</f>
        <v>57789.185517298392</v>
      </c>
      <c r="AY456" s="2"/>
      <c r="AZ456" s="7">
        <f ca="1">IF(Table1[[#This Row],[value of the debts]]&gt;$BA$6,1,0)</f>
        <v>1</v>
      </c>
      <c r="BA456" s="2"/>
      <c r="BB456" s="2"/>
      <c r="BC456" s="8"/>
      <c r="BD456" s="24">
        <f ca="1">Table1[[#This Row],[mortage left]]/Table1[[#This Row],[value of house]]</f>
        <v>0.40696441572018149</v>
      </c>
      <c r="BE456" s="2">
        <f t="shared" ref="BE456:BE513" ca="1" si="190">IF(BD456&lt;$BF$6,1,0)</f>
        <v>0</v>
      </c>
      <c r="BF456" s="2"/>
      <c r="BG456" s="2"/>
      <c r="BH456" s="7">
        <f ca="1">IF(Table1[[#This Row],[area]]="america",Table1[[#This Row],[income]],0)</f>
        <v>0</v>
      </c>
      <c r="BI456" s="2">
        <f ca="1">IF(Table1[[#This Row],[area]]="anathapur",Table1[[#This Row],[income]],0)</f>
        <v>0</v>
      </c>
      <c r="BJ456" s="2">
        <f ca="1">IF(Table1[[#This Row],[area]]="banglore",Table1[[#This Row],[income]],0)</f>
        <v>0</v>
      </c>
      <c r="BK456" s="2">
        <f ca="1">IF(Table1[[#This Row],[area]]="chennai",Table1[[#This Row],[income]],0)</f>
        <v>0</v>
      </c>
      <c r="BL456" s="2">
        <f ca="1">IF(Table1[[#This Row],[area]]="china",Table1[[#This Row],[income]],0)</f>
        <v>0</v>
      </c>
      <c r="BM456" s="2">
        <f ca="1">IF(Table1[[#This Row],[area]]="eluru",Table1[[#This Row],[income]],0)</f>
        <v>0</v>
      </c>
      <c r="BN456" s="2">
        <f ca="1">IF(Table1[[#This Row],[area]]="hanuman junction",Table1[[#This Row],[income]],0)</f>
        <v>583258</v>
      </c>
      <c r="BO456" s="2">
        <f ca="1">IF(Table1[[#This Row],[area]]="hyderabad",Table1[[#This Row],[income]],0)</f>
        <v>0</v>
      </c>
      <c r="BP456" s="2">
        <f ca="1">IF(Table1[[#This Row],[area]]="japan",Table1[[#This Row],[income]],0)</f>
        <v>0</v>
      </c>
      <c r="BQ456" s="2">
        <f ca="1">IF(Table1[[#This Row],[area]]="srikakulam",Table1[[#This Row],[income]],0)</f>
        <v>0</v>
      </c>
      <c r="BR456" s="2">
        <f ca="1">IF(Table1[[#This Row],[area]]="tirupathi",Table1[[#This Row],[income]],0)</f>
        <v>0</v>
      </c>
      <c r="BS456" s="2">
        <f ca="1">IF(Table1[[#This Row],[area]]="vijayawada",Table1[[#This Row],[income]],0)</f>
        <v>0</v>
      </c>
      <c r="BT456" s="8">
        <f ca="1">IF(Table1[[#This Row],[area]]="vizag",Table1[[#This Row],[income]],0)</f>
        <v>0</v>
      </c>
      <c r="BU456" s="2"/>
      <c r="BV456" s="7">
        <f ca="1">IF(Table1[[#This Row],[felid of work]]="teaching",Table1[[#This Row],[income]],0)</f>
        <v>0</v>
      </c>
      <c r="BW456" s="2">
        <f ca="1">IF(Table1[[#This Row],[felid of work]]="construction",Table1[[#This Row],[income]],0)</f>
        <v>583258</v>
      </c>
      <c r="BX456" s="2">
        <f ca="1">IF(Table1[[#This Row],[felid of work]]="general work",Table1[[#This Row],[income]],0)</f>
        <v>0</v>
      </c>
      <c r="BY456" s="2">
        <f ca="1">IF(Table1[[#This Row],[felid of work]]="health",Table1[[#This Row],[income]],0)</f>
        <v>0</v>
      </c>
      <c r="BZ456" s="2">
        <f ca="1">IF(Table1[[#This Row],[felid of work]]="agriculture",Table1[[#This Row],[income]],0)</f>
        <v>0</v>
      </c>
      <c r="CA456" s="8">
        <f ca="1">IF(Table1[[#This Row],[felid of work]]="it",Table1[[#This Row],[income]],0)</f>
        <v>0</v>
      </c>
      <c r="CB456" s="2"/>
      <c r="CC456" s="7">
        <f t="shared" ref="CC456:CC513" ca="1" si="191">IF(W456&gt;M456,1,0)</f>
        <v>1</v>
      </c>
      <c r="CD456" s="8"/>
      <c r="CE456" s="2"/>
      <c r="CF456" s="2">
        <f ca="1">IF(Table1[[#This Row],[net worth]]&gt;CG455,Table1[[#This Row],[age]],0)</f>
        <v>45</v>
      </c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</row>
    <row r="457" spans="4:98">
      <c r="D457">
        <f t="shared" ca="1" si="175"/>
        <v>2</v>
      </c>
      <c r="E457" t="str">
        <f t="shared" ca="1" si="176"/>
        <v>women</v>
      </c>
      <c r="F457">
        <f t="shared" ca="1" si="177"/>
        <v>41</v>
      </c>
      <c r="G457">
        <f t="shared" ca="1" si="178"/>
        <v>1</v>
      </c>
      <c r="H457" t="str">
        <f t="shared" ca="1" si="179"/>
        <v>health</v>
      </c>
      <c r="I457">
        <f t="shared" ca="1" si="180"/>
        <v>6</v>
      </c>
      <c r="J457" t="str">
        <f t="shared" ca="1" si="181"/>
        <v>other</v>
      </c>
      <c r="K457">
        <f t="shared" ca="1" si="182"/>
        <v>1</v>
      </c>
      <c r="L457">
        <f t="shared" ca="1" si="183"/>
        <v>2</v>
      </c>
      <c r="M457">
        <f t="shared" ca="1" si="184"/>
        <v>491592</v>
      </c>
      <c r="N457">
        <f t="shared" ca="1" si="185"/>
        <v>14</v>
      </c>
      <c r="O457" t="str">
        <f t="shared" ca="1" si="186"/>
        <v>china</v>
      </c>
      <c r="P457">
        <f t="shared" ca="1" si="168"/>
        <v>2949552</v>
      </c>
      <c r="Q457">
        <f t="shared" ca="1" si="187"/>
        <v>2727924.1372246458</v>
      </c>
      <c r="R457">
        <f t="shared" ca="1" si="169"/>
        <v>554164.23439851089</v>
      </c>
      <c r="S457">
        <f t="shared" ca="1" si="188"/>
        <v>427864</v>
      </c>
      <c r="T457">
        <f t="shared" ca="1" si="170"/>
        <v>140522.85527746927</v>
      </c>
      <c r="U457">
        <f t="shared" ca="1" si="171"/>
        <v>541361.00520236441</v>
      </c>
      <c r="V457">
        <f t="shared" ca="1" si="172"/>
        <v>4045077.2396008754</v>
      </c>
      <c r="W457">
        <f t="shared" ca="1" si="173"/>
        <v>3709952.3716231566</v>
      </c>
      <c r="X457">
        <f t="shared" ca="1" si="174"/>
        <v>335124.86797771882</v>
      </c>
      <c r="Y457" s="2"/>
      <c r="Z457" s="7">
        <f ca="1">IF(Table1[[#This Row],[gender]]="men",1,0)</f>
        <v>0</v>
      </c>
      <c r="AA457" s="2">
        <f ca="1">IF(Table1[[#This Row],[gender]]="women",1,0)</f>
        <v>1</v>
      </c>
      <c r="AB457" s="2"/>
      <c r="AC457" s="2"/>
      <c r="AD457" s="8"/>
      <c r="AF457" s="7">
        <f ca="1">IF(Table1[[#This Row],[felid of work]]= "teaching",1,0)</f>
        <v>0</v>
      </c>
      <c r="AG457" s="2">
        <f ca="1">IF(Table1[[#This Row],[felid of work]]="agriculture",1,0)</f>
        <v>0</v>
      </c>
      <c r="AH457" s="12">
        <f ca="1">IF(Table1[[#This Row],[felid of work]]="general work",1,0)</f>
        <v>0</v>
      </c>
      <c r="AI457" s="12">
        <f ca="1">IF(Table1[[#This Row],[felid of work]]="construction",1,0)</f>
        <v>0</v>
      </c>
      <c r="AJ457" s="2">
        <f ca="1">IF(Table1[[#This Row],[felid of work]]="health",1,0)</f>
        <v>1</v>
      </c>
      <c r="AK457" s="2"/>
      <c r="AL457" s="2"/>
      <c r="AM457" s="2"/>
      <c r="AN457" s="2"/>
      <c r="AO457" s="2">
        <f ca="1">IF(Table1[[#This Row],[felid of work]]="it",1,0)</f>
        <v>0</v>
      </c>
      <c r="AP457" s="2"/>
      <c r="AQ457" s="2"/>
      <c r="AR457" s="2"/>
      <c r="AS457" s="2"/>
      <c r="AT457" s="2"/>
      <c r="AU457" s="2"/>
      <c r="AV457" s="8"/>
      <c r="AW457" s="2"/>
      <c r="AX457" s="21">
        <f t="shared" ca="1" si="189"/>
        <v>277082.11719925544</v>
      </c>
      <c r="AY457" s="2"/>
      <c r="AZ457" s="7">
        <f ca="1">IF(Table1[[#This Row],[value of the debts]]&gt;$BA$6,1,0)</f>
        <v>1</v>
      </c>
      <c r="BA457" s="2"/>
      <c r="BB457" s="2"/>
      <c r="BC457" s="8"/>
      <c r="BD457" s="24">
        <f ca="1">Table1[[#This Row],[mortage left]]/Table1[[#This Row],[value of house]]</f>
        <v>0.92486049990800157</v>
      </c>
      <c r="BE457" s="2">
        <f t="shared" ca="1" si="190"/>
        <v>0</v>
      </c>
      <c r="BF457" s="2"/>
      <c r="BG457" s="2"/>
      <c r="BH457" s="7">
        <f ca="1">IF(Table1[[#This Row],[area]]="america",Table1[[#This Row],[income]],0)</f>
        <v>0</v>
      </c>
      <c r="BI457" s="2">
        <f ca="1">IF(Table1[[#This Row],[area]]="anathapur",Table1[[#This Row],[income]],0)</f>
        <v>0</v>
      </c>
      <c r="BJ457" s="2">
        <f ca="1">IF(Table1[[#This Row],[area]]="banglore",Table1[[#This Row],[income]],0)</f>
        <v>0</v>
      </c>
      <c r="BK457" s="2">
        <f ca="1">IF(Table1[[#This Row],[area]]="chennai",Table1[[#This Row],[income]],0)</f>
        <v>0</v>
      </c>
      <c r="BL457" s="2">
        <f ca="1">IF(Table1[[#This Row],[area]]="china",Table1[[#This Row],[income]],0)</f>
        <v>491592</v>
      </c>
      <c r="BM457" s="2">
        <f ca="1">IF(Table1[[#This Row],[area]]="eluru",Table1[[#This Row],[income]],0)</f>
        <v>0</v>
      </c>
      <c r="BN457" s="2">
        <f ca="1">IF(Table1[[#This Row],[area]]="hanuman junction",Table1[[#This Row],[income]],0)</f>
        <v>0</v>
      </c>
      <c r="BO457" s="2">
        <f ca="1">IF(Table1[[#This Row],[area]]="hyderabad",Table1[[#This Row],[income]],0)</f>
        <v>0</v>
      </c>
      <c r="BP457" s="2">
        <f ca="1">IF(Table1[[#This Row],[area]]="japan",Table1[[#This Row],[income]],0)</f>
        <v>0</v>
      </c>
      <c r="BQ457" s="2">
        <f ca="1">IF(Table1[[#This Row],[area]]="srikakulam",Table1[[#This Row],[income]],0)</f>
        <v>0</v>
      </c>
      <c r="BR457" s="2">
        <f ca="1">IF(Table1[[#This Row],[area]]="tirupathi",Table1[[#This Row],[income]],0)</f>
        <v>0</v>
      </c>
      <c r="BS457" s="2">
        <f ca="1">IF(Table1[[#This Row],[area]]="vijayawada",Table1[[#This Row],[income]],0)</f>
        <v>0</v>
      </c>
      <c r="BT457" s="8">
        <f ca="1">IF(Table1[[#This Row],[area]]="vizag",Table1[[#This Row],[income]],0)</f>
        <v>0</v>
      </c>
      <c r="BU457" s="2"/>
      <c r="BV457" s="7">
        <f ca="1">IF(Table1[[#This Row],[felid of work]]="teaching",Table1[[#This Row],[income]],0)</f>
        <v>0</v>
      </c>
      <c r="BW457" s="2">
        <f ca="1">IF(Table1[[#This Row],[felid of work]]="construction",Table1[[#This Row],[income]],0)</f>
        <v>0</v>
      </c>
      <c r="BX457" s="2">
        <f ca="1">IF(Table1[[#This Row],[felid of work]]="general work",Table1[[#This Row],[income]],0)</f>
        <v>0</v>
      </c>
      <c r="BY457" s="2">
        <f ca="1">IF(Table1[[#This Row],[felid of work]]="health",Table1[[#This Row],[income]],0)</f>
        <v>491592</v>
      </c>
      <c r="BZ457" s="2">
        <f ca="1">IF(Table1[[#This Row],[felid of work]]="agriculture",Table1[[#This Row],[income]],0)</f>
        <v>0</v>
      </c>
      <c r="CA457" s="8">
        <f ca="1">IF(Table1[[#This Row],[felid of work]]="it",Table1[[#This Row],[income]],0)</f>
        <v>0</v>
      </c>
      <c r="CB457" s="2"/>
      <c r="CC457" s="7">
        <f t="shared" ca="1" si="191"/>
        <v>1</v>
      </c>
      <c r="CD457" s="8"/>
      <c r="CE457" s="2"/>
      <c r="CF457" s="2">
        <f ca="1">IF(Table1[[#This Row],[net worth]]&gt;CG456,Table1[[#This Row],[age]],0)</f>
        <v>41</v>
      </c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</row>
    <row r="458" spans="4:98">
      <c r="D458">
        <f t="shared" ca="1" si="175"/>
        <v>1</v>
      </c>
      <c r="E458" t="str">
        <f t="shared" ca="1" si="176"/>
        <v>men</v>
      </c>
      <c r="F458">
        <f t="shared" ca="1" si="177"/>
        <v>39</v>
      </c>
      <c r="G458">
        <f t="shared" ca="1" si="178"/>
        <v>4</v>
      </c>
      <c r="H458" t="str">
        <f t="shared" ca="1" si="179"/>
        <v>it</v>
      </c>
      <c r="I458">
        <f t="shared" ca="1" si="180"/>
        <v>5</v>
      </c>
      <c r="J458" t="str">
        <f t="shared" ca="1" si="181"/>
        <v>other</v>
      </c>
      <c r="K458">
        <f t="shared" ca="1" si="182"/>
        <v>3</v>
      </c>
      <c r="L458">
        <f t="shared" ca="1" si="183"/>
        <v>2</v>
      </c>
      <c r="M458">
        <f t="shared" ca="1" si="184"/>
        <v>720077</v>
      </c>
      <c r="N458">
        <f t="shared" ca="1" si="185"/>
        <v>10</v>
      </c>
      <c r="O458" t="str">
        <f t="shared" ca="1" si="186"/>
        <v>hyderabad</v>
      </c>
      <c r="P458">
        <f t="shared" ca="1" si="168"/>
        <v>2880308</v>
      </c>
      <c r="Q458">
        <f t="shared" ca="1" si="187"/>
        <v>851187.22864140477</v>
      </c>
      <c r="R458">
        <f t="shared" ca="1" si="169"/>
        <v>375721.01702103985</v>
      </c>
      <c r="S458">
        <f t="shared" ca="1" si="188"/>
        <v>298584</v>
      </c>
      <c r="T458">
        <f t="shared" ca="1" si="170"/>
        <v>1003362.1047324724</v>
      </c>
      <c r="U458">
        <f t="shared" ca="1" si="171"/>
        <v>509993.66689740156</v>
      </c>
      <c r="V458">
        <f t="shared" ca="1" si="172"/>
        <v>3766022.6839184416</v>
      </c>
      <c r="W458">
        <f t="shared" ca="1" si="173"/>
        <v>1525492.2456624447</v>
      </c>
      <c r="X458">
        <f t="shared" ca="1" si="174"/>
        <v>2240530.4382559969</v>
      </c>
      <c r="Y458" s="2"/>
      <c r="Z458" s="7">
        <f ca="1">IF(Table1[[#This Row],[gender]]="men",1,0)</f>
        <v>1</v>
      </c>
      <c r="AA458" s="2">
        <f ca="1">IF(Table1[[#This Row],[gender]]="women",1,0)</f>
        <v>0</v>
      </c>
      <c r="AB458" s="2"/>
      <c r="AC458" s="2"/>
      <c r="AD458" s="8"/>
      <c r="AF458" s="7">
        <f ca="1">IF(Table1[[#This Row],[felid of work]]= "teaching",1,0)</f>
        <v>0</v>
      </c>
      <c r="AG458" s="2">
        <f ca="1">IF(Table1[[#This Row],[felid of work]]="agriculture",1,0)</f>
        <v>0</v>
      </c>
      <c r="AH458" s="12">
        <f ca="1">IF(Table1[[#This Row],[felid of work]]="general work",1,0)</f>
        <v>0</v>
      </c>
      <c r="AI458" s="12">
        <f ca="1">IF(Table1[[#This Row],[felid of work]]="construction",1,0)</f>
        <v>0</v>
      </c>
      <c r="AJ458" s="2">
        <f ca="1">IF(Table1[[#This Row],[felid of work]]="health",1,0)</f>
        <v>0</v>
      </c>
      <c r="AK458" s="2"/>
      <c r="AL458" s="2"/>
      <c r="AM458" s="2"/>
      <c r="AN458" s="2"/>
      <c r="AO458" s="2">
        <f ca="1">IF(Table1[[#This Row],[felid of work]]="it",1,0)</f>
        <v>1</v>
      </c>
      <c r="AP458" s="2"/>
      <c r="AQ458" s="2"/>
      <c r="AR458" s="2"/>
      <c r="AS458" s="2"/>
      <c r="AT458" s="2"/>
      <c r="AU458" s="2"/>
      <c r="AV458" s="8"/>
      <c r="AW458" s="2"/>
      <c r="AX458" s="21">
        <f t="shared" ca="1" si="189"/>
        <v>187860.50851051993</v>
      </c>
      <c r="AY458" s="2"/>
      <c r="AZ458" s="7">
        <f ca="1">IF(Table1[[#This Row],[value of the debts]]&gt;$BA$6,1,0)</f>
        <v>1</v>
      </c>
      <c r="BA458" s="2"/>
      <c r="BB458" s="2"/>
      <c r="BC458" s="8"/>
      <c r="BD458" s="24">
        <f ca="1">Table1[[#This Row],[mortage left]]/Table1[[#This Row],[value of house]]</f>
        <v>0.2955195168854875</v>
      </c>
      <c r="BE458" s="2">
        <f t="shared" ca="1" si="190"/>
        <v>1</v>
      </c>
      <c r="BF458" s="2"/>
      <c r="BG458" s="2"/>
      <c r="BH458" s="7">
        <f ca="1">IF(Table1[[#This Row],[area]]="america",Table1[[#This Row],[income]],0)</f>
        <v>0</v>
      </c>
      <c r="BI458" s="2">
        <f ca="1">IF(Table1[[#This Row],[area]]="anathapur",Table1[[#This Row],[income]],0)</f>
        <v>0</v>
      </c>
      <c r="BJ458" s="2">
        <f ca="1">IF(Table1[[#This Row],[area]]="banglore",Table1[[#This Row],[income]],0)</f>
        <v>0</v>
      </c>
      <c r="BK458" s="2">
        <f ca="1">IF(Table1[[#This Row],[area]]="chennai",Table1[[#This Row],[income]],0)</f>
        <v>0</v>
      </c>
      <c r="BL458" s="2">
        <f ca="1">IF(Table1[[#This Row],[area]]="china",Table1[[#This Row],[income]],0)</f>
        <v>0</v>
      </c>
      <c r="BM458" s="2">
        <f ca="1">IF(Table1[[#This Row],[area]]="eluru",Table1[[#This Row],[income]],0)</f>
        <v>0</v>
      </c>
      <c r="BN458" s="2">
        <f ca="1">IF(Table1[[#This Row],[area]]="hanuman junction",Table1[[#This Row],[income]],0)</f>
        <v>0</v>
      </c>
      <c r="BO458" s="2">
        <f ca="1">IF(Table1[[#This Row],[area]]="hyderabad",Table1[[#This Row],[income]],0)</f>
        <v>720077</v>
      </c>
      <c r="BP458" s="2">
        <f ca="1">IF(Table1[[#This Row],[area]]="japan",Table1[[#This Row],[income]],0)</f>
        <v>0</v>
      </c>
      <c r="BQ458" s="2">
        <f ca="1">IF(Table1[[#This Row],[area]]="srikakulam",Table1[[#This Row],[income]],0)</f>
        <v>0</v>
      </c>
      <c r="BR458" s="2">
        <f ca="1">IF(Table1[[#This Row],[area]]="tirupathi",Table1[[#This Row],[income]],0)</f>
        <v>0</v>
      </c>
      <c r="BS458" s="2">
        <f ca="1">IF(Table1[[#This Row],[area]]="vijayawada",Table1[[#This Row],[income]],0)</f>
        <v>0</v>
      </c>
      <c r="BT458" s="8">
        <f ca="1">IF(Table1[[#This Row],[area]]="vizag",Table1[[#This Row],[income]],0)</f>
        <v>0</v>
      </c>
      <c r="BU458" s="2"/>
      <c r="BV458" s="7">
        <f ca="1">IF(Table1[[#This Row],[felid of work]]="teaching",Table1[[#This Row],[income]],0)</f>
        <v>0</v>
      </c>
      <c r="BW458" s="2">
        <f ca="1">IF(Table1[[#This Row],[felid of work]]="construction",Table1[[#This Row],[income]],0)</f>
        <v>0</v>
      </c>
      <c r="BX458" s="2">
        <f ca="1">IF(Table1[[#This Row],[felid of work]]="general work",Table1[[#This Row],[income]],0)</f>
        <v>0</v>
      </c>
      <c r="BY458" s="2">
        <f ca="1">IF(Table1[[#This Row],[felid of work]]="health",Table1[[#This Row],[income]],0)</f>
        <v>0</v>
      </c>
      <c r="BZ458" s="2">
        <f ca="1">IF(Table1[[#This Row],[felid of work]]="agriculture",Table1[[#This Row],[income]],0)</f>
        <v>0</v>
      </c>
      <c r="CA458" s="8">
        <f ca="1">IF(Table1[[#This Row],[felid of work]]="it",Table1[[#This Row],[income]],0)</f>
        <v>720077</v>
      </c>
      <c r="CB458" s="2"/>
      <c r="CC458" s="7">
        <f t="shared" ca="1" si="191"/>
        <v>1</v>
      </c>
      <c r="CD458" s="8"/>
      <c r="CE458" s="2"/>
      <c r="CF458" s="2">
        <f ca="1">IF(Table1[[#This Row],[net worth]]&gt;CG457,Table1[[#This Row],[age]],0)</f>
        <v>39</v>
      </c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</row>
    <row r="459" spans="4:98">
      <c r="D459">
        <f t="shared" ca="1" si="175"/>
        <v>1</v>
      </c>
      <c r="E459" t="str">
        <f t="shared" ca="1" si="176"/>
        <v>men</v>
      </c>
      <c r="F459">
        <f t="shared" ca="1" si="177"/>
        <v>39</v>
      </c>
      <c r="G459">
        <f t="shared" ca="1" si="178"/>
        <v>6</v>
      </c>
      <c r="H459" t="str">
        <f t="shared" ca="1" si="179"/>
        <v>agriculture</v>
      </c>
      <c r="I459">
        <f t="shared" ca="1" si="180"/>
        <v>6</v>
      </c>
      <c r="J459" t="str">
        <f t="shared" ca="1" si="181"/>
        <v>other</v>
      </c>
      <c r="K459">
        <f t="shared" ca="1" si="182"/>
        <v>1</v>
      </c>
      <c r="L459">
        <f t="shared" ca="1" si="183"/>
        <v>1</v>
      </c>
      <c r="M459">
        <f t="shared" ca="1" si="184"/>
        <v>748733</v>
      </c>
      <c r="N459">
        <f t="shared" ca="1" si="185"/>
        <v>9</v>
      </c>
      <c r="O459" t="str">
        <f t="shared" ca="1" si="186"/>
        <v>chennai</v>
      </c>
      <c r="P459">
        <f t="shared" ca="1" si="168"/>
        <v>2994932</v>
      </c>
      <c r="Q459">
        <f t="shared" ca="1" si="187"/>
        <v>546942.14361382823</v>
      </c>
      <c r="R459">
        <f t="shared" ca="1" si="169"/>
        <v>168683.42014825536</v>
      </c>
      <c r="S459">
        <f t="shared" ca="1" si="188"/>
        <v>41701</v>
      </c>
      <c r="T459">
        <f t="shared" ca="1" si="170"/>
        <v>1161936.7900957181</v>
      </c>
      <c r="U459">
        <f t="shared" ca="1" si="171"/>
        <v>344723.75846119295</v>
      </c>
      <c r="V459">
        <f t="shared" ca="1" si="172"/>
        <v>3508339.1786094485</v>
      </c>
      <c r="W459">
        <f t="shared" ca="1" si="173"/>
        <v>757326.56376208365</v>
      </c>
      <c r="X459">
        <f t="shared" ca="1" si="174"/>
        <v>2751012.6148473648</v>
      </c>
      <c r="Y459" s="2"/>
      <c r="Z459" s="7">
        <f ca="1">IF(Table1[[#This Row],[gender]]="men",1,0)</f>
        <v>1</v>
      </c>
      <c r="AA459" s="2">
        <f ca="1">IF(Table1[[#This Row],[gender]]="women",1,0)</f>
        <v>0</v>
      </c>
      <c r="AB459" s="2"/>
      <c r="AC459" s="2"/>
      <c r="AD459" s="8"/>
      <c r="AF459" s="7">
        <f ca="1">IF(Table1[[#This Row],[felid of work]]= "teaching",1,0)</f>
        <v>0</v>
      </c>
      <c r="AG459" s="2">
        <f ca="1">IF(Table1[[#This Row],[felid of work]]="agriculture",1,0)</f>
        <v>1</v>
      </c>
      <c r="AH459" s="12">
        <f ca="1">IF(Table1[[#This Row],[felid of work]]="general work",1,0)</f>
        <v>0</v>
      </c>
      <c r="AI459" s="12">
        <f ca="1">IF(Table1[[#This Row],[felid of work]]="construction",1,0)</f>
        <v>0</v>
      </c>
      <c r="AJ459" s="2">
        <f ca="1">IF(Table1[[#This Row],[felid of work]]="health",1,0)</f>
        <v>0</v>
      </c>
      <c r="AK459" s="2"/>
      <c r="AL459" s="2"/>
      <c r="AM459" s="2"/>
      <c r="AN459" s="2"/>
      <c r="AO459" s="2">
        <f ca="1">IF(Table1[[#This Row],[felid of work]]="it",1,0)</f>
        <v>0</v>
      </c>
      <c r="AP459" s="2"/>
      <c r="AQ459" s="2"/>
      <c r="AR459" s="2"/>
      <c r="AS459" s="2"/>
      <c r="AT459" s="2"/>
      <c r="AU459" s="2"/>
      <c r="AV459" s="8"/>
      <c r="AW459" s="2"/>
      <c r="AX459" s="21">
        <f t="shared" ca="1" si="189"/>
        <v>168683.42014825536</v>
      </c>
      <c r="AY459" s="2"/>
      <c r="AZ459" s="7">
        <f ca="1">IF(Table1[[#This Row],[value of the debts]]&gt;$BA$6,1,0)</f>
        <v>1</v>
      </c>
      <c r="BA459" s="2"/>
      <c r="BB459" s="2"/>
      <c r="BC459" s="8"/>
      <c r="BD459" s="24">
        <f ca="1">Table1[[#This Row],[mortage left]]/Table1[[#This Row],[value of house]]</f>
        <v>0.18262255824634022</v>
      </c>
      <c r="BE459" s="2">
        <f t="shared" ca="1" si="190"/>
        <v>1</v>
      </c>
      <c r="BF459" s="2"/>
      <c r="BG459" s="2"/>
      <c r="BH459" s="7">
        <f ca="1">IF(Table1[[#This Row],[area]]="america",Table1[[#This Row],[income]],0)</f>
        <v>0</v>
      </c>
      <c r="BI459" s="2">
        <f ca="1">IF(Table1[[#This Row],[area]]="anathapur",Table1[[#This Row],[income]],0)</f>
        <v>0</v>
      </c>
      <c r="BJ459" s="2">
        <f ca="1">IF(Table1[[#This Row],[area]]="banglore",Table1[[#This Row],[income]],0)</f>
        <v>0</v>
      </c>
      <c r="BK459" s="2">
        <f ca="1">IF(Table1[[#This Row],[area]]="chennai",Table1[[#This Row],[income]],0)</f>
        <v>748733</v>
      </c>
      <c r="BL459" s="2">
        <f ca="1">IF(Table1[[#This Row],[area]]="china",Table1[[#This Row],[income]],0)</f>
        <v>0</v>
      </c>
      <c r="BM459" s="2">
        <f ca="1">IF(Table1[[#This Row],[area]]="eluru",Table1[[#This Row],[income]],0)</f>
        <v>0</v>
      </c>
      <c r="BN459" s="2">
        <f ca="1">IF(Table1[[#This Row],[area]]="hanuman junction",Table1[[#This Row],[income]],0)</f>
        <v>0</v>
      </c>
      <c r="BO459" s="2">
        <f ca="1">IF(Table1[[#This Row],[area]]="hyderabad",Table1[[#This Row],[income]],0)</f>
        <v>0</v>
      </c>
      <c r="BP459" s="2">
        <f ca="1">IF(Table1[[#This Row],[area]]="japan",Table1[[#This Row],[income]],0)</f>
        <v>0</v>
      </c>
      <c r="BQ459" s="2">
        <f ca="1">IF(Table1[[#This Row],[area]]="srikakulam",Table1[[#This Row],[income]],0)</f>
        <v>0</v>
      </c>
      <c r="BR459" s="2">
        <f ca="1">IF(Table1[[#This Row],[area]]="tirupathi",Table1[[#This Row],[income]],0)</f>
        <v>0</v>
      </c>
      <c r="BS459" s="2">
        <f ca="1">IF(Table1[[#This Row],[area]]="vijayawada",Table1[[#This Row],[income]],0)</f>
        <v>0</v>
      </c>
      <c r="BT459" s="8">
        <f ca="1">IF(Table1[[#This Row],[area]]="vizag",Table1[[#This Row],[income]],0)</f>
        <v>0</v>
      </c>
      <c r="BU459" s="2"/>
      <c r="BV459" s="7">
        <f ca="1">IF(Table1[[#This Row],[felid of work]]="teaching",Table1[[#This Row],[income]],0)</f>
        <v>0</v>
      </c>
      <c r="BW459" s="2">
        <f ca="1">IF(Table1[[#This Row],[felid of work]]="construction",Table1[[#This Row],[income]],0)</f>
        <v>0</v>
      </c>
      <c r="BX459" s="2">
        <f ca="1">IF(Table1[[#This Row],[felid of work]]="general work",Table1[[#This Row],[income]],0)</f>
        <v>0</v>
      </c>
      <c r="BY459" s="2">
        <f ca="1">IF(Table1[[#This Row],[felid of work]]="health",Table1[[#This Row],[income]],0)</f>
        <v>0</v>
      </c>
      <c r="BZ459" s="2">
        <f ca="1">IF(Table1[[#This Row],[felid of work]]="agriculture",Table1[[#This Row],[income]],0)</f>
        <v>748733</v>
      </c>
      <c r="CA459" s="8">
        <f ca="1">IF(Table1[[#This Row],[felid of work]]="it",Table1[[#This Row],[income]],0)</f>
        <v>0</v>
      </c>
      <c r="CB459" s="2"/>
      <c r="CC459" s="7">
        <f t="shared" ca="1" si="191"/>
        <v>1</v>
      </c>
      <c r="CD459" s="8"/>
      <c r="CE459" s="2"/>
      <c r="CF459" s="2">
        <f ca="1">IF(Table1[[#This Row],[net worth]]&gt;CG458,Table1[[#This Row],[age]],0)</f>
        <v>39</v>
      </c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</row>
    <row r="460" spans="4:98">
      <c r="D460">
        <f t="shared" ca="1" si="175"/>
        <v>2</v>
      </c>
      <c r="E460" t="str">
        <f t="shared" ca="1" si="176"/>
        <v>women</v>
      </c>
      <c r="F460">
        <f t="shared" ca="1" si="177"/>
        <v>34</v>
      </c>
      <c r="G460">
        <f t="shared" ca="1" si="178"/>
        <v>6</v>
      </c>
      <c r="H460" t="str">
        <f t="shared" ca="1" si="179"/>
        <v>agriculture</v>
      </c>
      <c r="I460">
        <f t="shared" ca="1" si="180"/>
        <v>2</v>
      </c>
      <c r="J460" t="str">
        <f t="shared" ca="1" si="181"/>
        <v>college</v>
      </c>
      <c r="K460">
        <f t="shared" ca="1" si="182"/>
        <v>2</v>
      </c>
      <c r="L460">
        <f t="shared" ca="1" si="183"/>
        <v>2</v>
      </c>
      <c r="M460">
        <f t="shared" ca="1" si="184"/>
        <v>668530</v>
      </c>
      <c r="N460">
        <f t="shared" ca="1" si="185"/>
        <v>10</v>
      </c>
      <c r="O460" t="str">
        <f t="shared" ca="1" si="186"/>
        <v>hyderabad</v>
      </c>
      <c r="P460">
        <f t="shared" ca="1" si="168"/>
        <v>2674120</v>
      </c>
      <c r="Q460">
        <f t="shared" ca="1" si="187"/>
        <v>279359.36367968685</v>
      </c>
      <c r="R460">
        <f t="shared" ca="1" si="169"/>
        <v>395805.89486921817</v>
      </c>
      <c r="S460">
        <f t="shared" ca="1" si="188"/>
        <v>309155</v>
      </c>
      <c r="T460">
        <f t="shared" ca="1" si="170"/>
        <v>394085.53741952829</v>
      </c>
      <c r="U460">
        <f t="shared" ca="1" si="171"/>
        <v>231248.28204106883</v>
      </c>
      <c r="V460">
        <f t="shared" ca="1" si="172"/>
        <v>3301174.1769102868</v>
      </c>
      <c r="W460">
        <f t="shared" ca="1" si="173"/>
        <v>984320.25854890503</v>
      </c>
      <c r="X460">
        <f t="shared" ca="1" si="174"/>
        <v>2316853.9183613816</v>
      </c>
      <c r="Y460" s="2"/>
      <c r="Z460" s="7">
        <f ca="1">IF(Table1[[#This Row],[gender]]="men",1,0)</f>
        <v>0</v>
      </c>
      <c r="AA460" s="2">
        <f ca="1">IF(Table1[[#This Row],[gender]]="women",1,0)</f>
        <v>1</v>
      </c>
      <c r="AB460" s="2"/>
      <c r="AC460" s="2"/>
      <c r="AD460" s="8"/>
      <c r="AF460" s="7">
        <f ca="1">IF(Table1[[#This Row],[felid of work]]= "teaching",1,0)</f>
        <v>0</v>
      </c>
      <c r="AG460" s="2">
        <f ca="1">IF(Table1[[#This Row],[felid of work]]="agriculture",1,0)</f>
        <v>1</v>
      </c>
      <c r="AH460" s="12">
        <f ca="1">IF(Table1[[#This Row],[felid of work]]="general work",1,0)</f>
        <v>0</v>
      </c>
      <c r="AI460" s="12">
        <f ca="1">IF(Table1[[#This Row],[felid of work]]="construction",1,0)</f>
        <v>0</v>
      </c>
      <c r="AJ460" s="2">
        <f ca="1">IF(Table1[[#This Row],[felid of work]]="health",1,0)</f>
        <v>0</v>
      </c>
      <c r="AK460" s="2"/>
      <c r="AL460" s="2"/>
      <c r="AM460" s="2"/>
      <c r="AN460" s="2"/>
      <c r="AO460" s="2">
        <f ca="1">IF(Table1[[#This Row],[felid of work]]="it",1,0)</f>
        <v>0</v>
      </c>
      <c r="AP460" s="2"/>
      <c r="AQ460" s="2"/>
      <c r="AR460" s="2"/>
      <c r="AS460" s="2"/>
      <c r="AT460" s="2"/>
      <c r="AU460" s="2"/>
      <c r="AV460" s="8"/>
      <c r="AW460" s="2"/>
      <c r="AX460" s="21">
        <f t="shared" ca="1" si="189"/>
        <v>197902.94743460909</v>
      </c>
      <c r="AY460" s="2"/>
      <c r="AZ460" s="7">
        <f ca="1">IF(Table1[[#This Row],[value of the debts]]&gt;$BA$6,1,0)</f>
        <v>1</v>
      </c>
      <c r="BA460" s="2"/>
      <c r="BB460" s="2"/>
      <c r="BC460" s="8"/>
      <c r="BD460" s="24">
        <f ca="1">Table1[[#This Row],[mortage left]]/Table1[[#This Row],[value of house]]</f>
        <v>0.1044677739516876</v>
      </c>
      <c r="BE460" s="2">
        <f t="shared" ca="1" si="190"/>
        <v>1</v>
      </c>
      <c r="BF460" s="2"/>
      <c r="BG460" s="2"/>
      <c r="BH460" s="7">
        <f ca="1">IF(Table1[[#This Row],[area]]="america",Table1[[#This Row],[income]],0)</f>
        <v>0</v>
      </c>
      <c r="BI460" s="2">
        <f ca="1">IF(Table1[[#This Row],[area]]="anathapur",Table1[[#This Row],[income]],0)</f>
        <v>0</v>
      </c>
      <c r="BJ460" s="2">
        <f ca="1">IF(Table1[[#This Row],[area]]="banglore",Table1[[#This Row],[income]],0)</f>
        <v>0</v>
      </c>
      <c r="BK460" s="2">
        <f ca="1">IF(Table1[[#This Row],[area]]="chennai",Table1[[#This Row],[income]],0)</f>
        <v>0</v>
      </c>
      <c r="BL460" s="2">
        <f ca="1">IF(Table1[[#This Row],[area]]="china",Table1[[#This Row],[income]],0)</f>
        <v>0</v>
      </c>
      <c r="BM460" s="2">
        <f ca="1">IF(Table1[[#This Row],[area]]="eluru",Table1[[#This Row],[income]],0)</f>
        <v>0</v>
      </c>
      <c r="BN460" s="2">
        <f ca="1">IF(Table1[[#This Row],[area]]="hanuman junction",Table1[[#This Row],[income]],0)</f>
        <v>0</v>
      </c>
      <c r="BO460" s="2">
        <f ca="1">IF(Table1[[#This Row],[area]]="hyderabad",Table1[[#This Row],[income]],0)</f>
        <v>668530</v>
      </c>
      <c r="BP460" s="2">
        <f ca="1">IF(Table1[[#This Row],[area]]="japan",Table1[[#This Row],[income]],0)</f>
        <v>0</v>
      </c>
      <c r="BQ460" s="2">
        <f ca="1">IF(Table1[[#This Row],[area]]="srikakulam",Table1[[#This Row],[income]],0)</f>
        <v>0</v>
      </c>
      <c r="BR460" s="2">
        <f ca="1">IF(Table1[[#This Row],[area]]="tirupathi",Table1[[#This Row],[income]],0)</f>
        <v>0</v>
      </c>
      <c r="BS460" s="2">
        <f ca="1">IF(Table1[[#This Row],[area]]="vijayawada",Table1[[#This Row],[income]],0)</f>
        <v>0</v>
      </c>
      <c r="BT460" s="8">
        <f ca="1">IF(Table1[[#This Row],[area]]="vizag",Table1[[#This Row],[income]],0)</f>
        <v>0</v>
      </c>
      <c r="BU460" s="2"/>
      <c r="BV460" s="7">
        <f ca="1">IF(Table1[[#This Row],[felid of work]]="teaching",Table1[[#This Row],[income]],0)</f>
        <v>0</v>
      </c>
      <c r="BW460" s="2">
        <f ca="1">IF(Table1[[#This Row],[felid of work]]="construction",Table1[[#This Row],[income]],0)</f>
        <v>0</v>
      </c>
      <c r="BX460" s="2">
        <f ca="1">IF(Table1[[#This Row],[felid of work]]="general work",Table1[[#This Row],[income]],0)</f>
        <v>0</v>
      </c>
      <c r="BY460" s="2">
        <f ca="1">IF(Table1[[#This Row],[felid of work]]="health",Table1[[#This Row],[income]],0)</f>
        <v>0</v>
      </c>
      <c r="BZ460" s="2">
        <f ca="1">IF(Table1[[#This Row],[felid of work]]="agriculture",Table1[[#This Row],[income]],0)</f>
        <v>668530</v>
      </c>
      <c r="CA460" s="8">
        <f ca="1">IF(Table1[[#This Row],[felid of work]]="it",Table1[[#This Row],[income]],0)</f>
        <v>0</v>
      </c>
      <c r="CB460" s="2"/>
      <c r="CC460" s="7">
        <f t="shared" ca="1" si="191"/>
        <v>1</v>
      </c>
      <c r="CD460" s="8"/>
      <c r="CE460" s="2"/>
      <c r="CF460" s="2">
        <f ca="1">IF(Table1[[#This Row],[net worth]]&gt;CG459,Table1[[#This Row],[age]],0)</f>
        <v>34</v>
      </c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</row>
    <row r="461" spans="4:98">
      <c r="D461">
        <f t="shared" ca="1" si="175"/>
        <v>1</v>
      </c>
      <c r="E461" t="str">
        <f t="shared" ca="1" si="176"/>
        <v>men</v>
      </c>
      <c r="F461">
        <f t="shared" ca="1" si="177"/>
        <v>44</v>
      </c>
      <c r="G461">
        <f t="shared" ca="1" si="178"/>
        <v>5</v>
      </c>
      <c r="H461" t="str">
        <f t="shared" ca="1" si="179"/>
        <v>general work</v>
      </c>
      <c r="I461">
        <f t="shared" ca="1" si="180"/>
        <v>5</v>
      </c>
      <c r="J461" t="str">
        <f t="shared" ca="1" si="181"/>
        <v>other</v>
      </c>
      <c r="K461">
        <f t="shared" ca="1" si="182"/>
        <v>2</v>
      </c>
      <c r="L461">
        <f t="shared" ca="1" si="183"/>
        <v>2</v>
      </c>
      <c r="M461">
        <f t="shared" ca="1" si="184"/>
        <v>902424</v>
      </c>
      <c r="N461">
        <f t="shared" ca="1" si="185"/>
        <v>2</v>
      </c>
      <c r="O461" t="str">
        <f t="shared" ca="1" si="186"/>
        <v>vijayawada</v>
      </c>
      <c r="P461">
        <f t="shared" ca="1" si="168"/>
        <v>2707272</v>
      </c>
      <c r="Q461">
        <f t="shared" ca="1" si="187"/>
        <v>288078.42902936216</v>
      </c>
      <c r="R461">
        <f t="shared" ca="1" si="169"/>
        <v>155851.81947375712</v>
      </c>
      <c r="S461">
        <f t="shared" ca="1" si="188"/>
        <v>52158</v>
      </c>
      <c r="T461">
        <f t="shared" ca="1" si="170"/>
        <v>1091979.2322445551</v>
      </c>
      <c r="U461">
        <f t="shared" ca="1" si="171"/>
        <v>674080.11183467344</v>
      </c>
      <c r="V461">
        <f t="shared" ca="1" si="172"/>
        <v>3537203.9313084306</v>
      </c>
      <c r="W461">
        <f t="shared" ca="1" si="173"/>
        <v>496088.24850311928</v>
      </c>
      <c r="X461">
        <f t="shared" ca="1" si="174"/>
        <v>3041115.6828053114</v>
      </c>
      <c r="Y461" s="2"/>
      <c r="Z461" s="7">
        <f ca="1">IF(Table1[[#This Row],[gender]]="men",1,0)</f>
        <v>1</v>
      </c>
      <c r="AA461" s="2">
        <f ca="1">IF(Table1[[#This Row],[gender]]="women",1,0)</f>
        <v>0</v>
      </c>
      <c r="AB461" s="2"/>
      <c r="AC461" s="2"/>
      <c r="AD461" s="8"/>
      <c r="AF461" s="7">
        <f ca="1">IF(Table1[[#This Row],[felid of work]]= "teaching",1,0)</f>
        <v>0</v>
      </c>
      <c r="AG461" s="2">
        <f ca="1">IF(Table1[[#This Row],[felid of work]]="agriculture",1,0)</f>
        <v>0</v>
      </c>
      <c r="AH461" s="12">
        <f ca="1">IF(Table1[[#This Row],[felid of work]]="general work",1,0)</f>
        <v>1</v>
      </c>
      <c r="AI461" s="12">
        <f ca="1">IF(Table1[[#This Row],[felid of work]]="construction",1,0)</f>
        <v>0</v>
      </c>
      <c r="AJ461" s="2">
        <f ca="1">IF(Table1[[#This Row],[felid of work]]="health",1,0)</f>
        <v>0</v>
      </c>
      <c r="AK461" s="2"/>
      <c r="AL461" s="2"/>
      <c r="AM461" s="2"/>
      <c r="AN461" s="2"/>
      <c r="AO461" s="2">
        <f ca="1">IF(Table1[[#This Row],[felid of work]]="it",1,0)</f>
        <v>0</v>
      </c>
      <c r="AP461" s="2"/>
      <c r="AQ461" s="2"/>
      <c r="AR461" s="2"/>
      <c r="AS461" s="2"/>
      <c r="AT461" s="2"/>
      <c r="AU461" s="2"/>
      <c r="AV461" s="8"/>
      <c r="AW461" s="2"/>
      <c r="AX461" s="21">
        <f t="shared" ca="1" si="189"/>
        <v>77925.909736878559</v>
      </c>
      <c r="AY461" s="2"/>
      <c r="AZ461" s="7">
        <f ca="1">IF(Table1[[#This Row],[value of the debts]]&gt;$BA$6,1,0)</f>
        <v>1</v>
      </c>
      <c r="BA461" s="2"/>
      <c r="BB461" s="2"/>
      <c r="BC461" s="8"/>
      <c r="BD461" s="24">
        <f ca="1">Table1[[#This Row],[mortage left]]/Table1[[#This Row],[value of house]]</f>
        <v>0.10640911922753317</v>
      </c>
      <c r="BE461" s="2">
        <f t="shared" ca="1" si="190"/>
        <v>1</v>
      </c>
      <c r="BF461" s="2"/>
      <c r="BG461" s="2"/>
      <c r="BH461" s="7">
        <f ca="1">IF(Table1[[#This Row],[area]]="america",Table1[[#This Row],[income]],0)</f>
        <v>0</v>
      </c>
      <c r="BI461" s="2">
        <f ca="1">IF(Table1[[#This Row],[area]]="anathapur",Table1[[#This Row],[income]],0)</f>
        <v>0</v>
      </c>
      <c r="BJ461" s="2">
        <f ca="1">IF(Table1[[#This Row],[area]]="banglore",Table1[[#This Row],[income]],0)</f>
        <v>0</v>
      </c>
      <c r="BK461" s="2">
        <f ca="1">IF(Table1[[#This Row],[area]]="chennai",Table1[[#This Row],[income]],0)</f>
        <v>0</v>
      </c>
      <c r="BL461" s="2">
        <f ca="1">IF(Table1[[#This Row],[area]]="china",Table1[[#This Row],[income]],0)</f>
        <v>0</v>
      </c>
      <c r="BM461" s="2">
        <f ca="1">IF(Table1[[#This Row],[area]]="eluru",Table1[[#This Row],[income]],0)</f>
        <v>0</v>
      </c>
      <c r="BN461" s="2">
        <f ca="1">IF(Table1[[#This Row],[area]]="hanuman junction",Table1[[#This Row],[income]],0)</f>
        <v>0</v>
      </c>
      <c r="BO461" s="2">
        <f ca="1">IF(Table1[[#This Row],[area]]="hyderabad",Table1[[#This Row],[income]],0)</f>
        <v>0</v>
      </c>
      <c r="BP461" s="2">
        <f ca="1">IF(Table1[[#This Row],[area]]="japan",Table1[[#This Row],[income]],0)</f>
        <v>0</v>
      </c>
      <c r="BQ461" s="2">
        <f ca="1">IF(Table1[[#This Row],[area]]="srikakulam",Table1[[#This Row],[income]],0)</f>
        <v>0</v>
      </c>
      <c r="BR461" s="2">
        <f ca="1">IF(Table1[[#This Row],[area]]="tirupathi",Table1[[#This Row],[income]],0)</f>
        <v>0</v>
      </c>
      <c r="BS461" s="2">
        <f ca="1">IF(Table1[[#This Row],[area]]="vijayawada",Table1[[#This Row],[income]],0)</f>
        <v>902424</v>
      </c>
      <c r="BT461" s="8">
        <f ca="1">IF(Table1[[#This Row],[area]]="vizag",Table1[[#This Row],[income]],0)</f>
        <v>0</v>
      </c>
      <c r="BU461" s="2"/>
      <c r="BV461" s="7">
        <f ca="1">IF(Table1[[#This Row],[felid of work]]="teaching",Table1[[#This Row],[income]],0)</f>
        <v>0</v>
      </c>
      <c r="BW461" s="2">
        <f ca="1">IF(Table1[[#This Row],[felid of work]]="construction",Table1[[#This Row],[income]],0)</f>
        <v>0</v>
      </c>
      <c r="BX461" s="2">
        <f ca="1">IF(Table1[[#This Row],[felid of work]]="general work",Table1[[#This Row],[income]],0)</f>
        <v>902424</v>
      </c>
      <c r="BY461" s="2">
        <f ca="1">IF(Table1[[#This Row],[felid of work]]="health",Table1[[#This Row],[income]],0)</f>
        <v>0</v>
      </c>
      <c r="BZ461" s="2">
        <f ca="1">IF(Table1[[#This Row],[felid of work]]="agriculture",Table1[[#This Row],[income]],0)</f>
        <v>0</v>
      </c>
      <c r="CA461" s="8">
        <f ca="1">IF(Table1[[#This Row],[felid of work]]="it",Table1[[#This Row],[income]],0)</f>
        <v>0</v>
      </c>
      <c r="CB461" s="2"/>
      <c r="CC461" s="7">
        <f t="shared" ca="1" si="191"/>
        <v>0</v>
      </c>
      <c r="CD461" s="8"/>
      <c r="CE461" s="2"/>
      <c r="CF461" s="2">
        <f ca="1">IF(Table1[[#This Row],[net worth]]&gt;CG460,Table1[[#This Row],[age]],0)</f>
        <v>44</v>
      </c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</row>
    <row r="462" spans="4:98">
      <c r="D462">
        <f t="shared" ca="1" si="175"/>
        <v>1</v>
      </c>
      <c r="E462" t="str">
        <f t="shared" ca="1" si="176"/>
        <v>men</v>
      </c>
      <c r="F462">
        <f t="shared" ca="1" si="177"/>
        <v>44</v>
      </c>
      <c r="G462">
        <f t="shared" ca="1" si="178"/>
        <v>3</v>
      </c>
      <c r="H462" t="str">
        <f t="shared" ca="1" si="179"/>
        <v>teaching</v>
      </c>
      <c r="I462">
        <f t="shared" ca="1" si="180"/>
        <v>4</v>
      </c>
      <c r="J462" t="str">
        <f t="shared" ca="1" si="181"/>
        <v>techincal</v>
      </c>
      <c r="K462">
        <f t="shared" ca="1" si="182"/>
        <v>4</v>
      </c>
      <c r="L462">
        <f t="shared" ca="1" si="183"/>
        <v>2</v>
      </c>
      <c r="M462">
        <f t="shared" ca="1" si="184"/>
        <v>638338</v>
      </c>
      <c r="N462">
        <f t="shared" ca="1" si="185"/>
        <v>6</v>
      </c>
      <c r="O462" t="str">
        <f t="shared" ca="1" si="186"/>
        <v>tirupathi</v>
      </c>
      <c r="P462">
        <f t="shared" ca="1" si="168"/>
        <v>1915014</v>
      </c>
      <c r="Q462">
        <f t="shared" ca="1" si="187"/>
        <v>512963.62948126107</v>
      </c>
      <c r="R462">
        <f t="shared" ca="1" si="169"/>
        <v>571474.2640497362</v>
      </c>
      <c r="S462">
        <f t="shared" ca="1" si="188"/>
        <v>275943</v>
      </c>
      <c r="T462">
        <f t="shared" ca="1" si="170"/>
        <v>336131.71311975614</v>
      </c>
      <c r="U462">
        <f t="shared" ca="1" si="171"/>
        <v>523222.99908969674</v>
      </c>
      <c r="V462">
        <f t="shared" ca="1" si="172"/>
        <v>3009711.2631394332</v>
      </c>
      <c r="W462">
        <f t="shared" ca="1" si="173"/>
        <v>1360380.8935309972</v>
      </c>
      <c r="X462">
        <f t="shared" ca="1" si="174"/>
        <v>1649330.369608436</v>
      </c>
      <c r="Y462" s="2"/>
      <c r="Z462" s="7">
        <f ca="1">IF(Table1[[#This Row],[gender]]="men",1,0)</f>
        <v>1</v>
      </c>
      <c r="AA462" s="2">
        <f ca="1">IF(Table1[[#This Row],[gender]]="women",1,0)</f>
        <v>0</v>
      </c>
      <c r="AB462" s="2"/>
      <c r="AC462" s="2"/>
      <c r="AD462" s="8"/>
      <c r="AF462" s="7">
        <f ca="1">IF(Table1[[#This Row],[felid of work]]= "teaching",1,0)</f>
        <v>1</v>
      </c>
      <c r="AG462" s="2">
        <f ca="1">IF(Table1[[#This Row],[felid of work]]="agriculture",1,0)</f>
        <v>0</v>
      </c>
      <c r="AH462" s="12">
        <f ca="1">IF(Table1[[#This Row],[felid of work]]="general work",1,0)</f>
        <v>0</v>
      </c>
      <c r="AI462" s="12">
        <f ca="1">IF(Table1[[#This Row],[felid of work]]="construction",1,0)</f>
        <v>0</v>
      </c>
      <c r="AJ462" s="2">
        <f ca="1">IF(Table1[[#This Row],[felid of work]]="health",1,0)</f>
        <v>0</v>
      </c>
      <c r="AK462" s="2"/>
      <c r="AL462" s="2"/>
      <c r="AM462" s="2"/>
      <c r="AN462" s="2"/>
      <c r="AO462" s="2">
        <f ca="1">IF(Table1[[#This Row],[felid of work]]="it",1,0)</f>
        <v>0</v>
      </c>
      <c r="AP462" s="2"/>
      <c r="AQ462" s="2"/>
      <c r="AR462" s="2"/>
      <c r="AS462" s="2"/>
      <c r="AT462" s="2"/>
      <c r="AU462" s="2"/>
      <c r="AV462" s="8"/>
      <c r="AW462" s="2"/>
      <c r="AX462" s="21">
        <f t="shared" ca="1" si="189"/>
        <v>285737.1320248681</v>
      </c>
      <c r="AY462" s="2"/>
      <c r="AZ462" s="7">
        <f ca="1">IF(Table1[[#This Row],[value of the debts]]&gt;$BA$6,1,0)</f>
        <v>1</v>
      </c>
      <c r="BA462" s="2"/>
      <c r="BB462" s="2"/>
      <c r="BC462" s="8"/>
      <c r="BD462" s="24">
        <f ca="1">Table1[[#This Row],[mortage left]]/Table1[[#This Row],[value of house]]</f>
        <v>0.2678641667795959</v>
      </c>
      <c r="BE462" s="2">
        <f t="shared" ca="1" si="190"/>
        <v>1</v>
      </c>
      <c r="BF462" s="2"/>
      <c r="BG462" s="2"/>
      <c r="BH462" s="7">
        <f ca="1">IF(Table1[[#This Row],[area]]="america",Table1[[#This Row],[income]],0)</f>
        <v>0</v>
      </c>
      <c r="BI462" s="2">
        <f ca="1">IF(Table1[[#This Row],[area]]="anathapur",Table1[[#This Row],[income]],0)</f>
        <v>0</v>
      </c>
      <c r="BJ462" s="2">
        <f ca="1">IF(Table1[[#This Row],[area]]="banglore",Table1[[#This Row],[income]],0)</f>
        <v>0</v>
      </c>
      <c r="BK462" s="2">
        <f ca="1">IF(Table1[[#This Row],[area]]="chennai",Table1[[#This Row],[income]],0)</f>
        <v>0</v>
      </c>
      <c r="BL462" s="2">
        <f ca="1">IF(Table1[[#This Row],[area]]="china",Table1[[#This Row],[income]],0)</f>
        <v>0</v>
      </c>
      <c r="BM462" s="2">
        <f ca="1">IF(Table1[[#This Row],[area]]="eluru",Table1[[#This Row],[income]],0)</f>
        <v>0</v>
      </c>
      <c r="BN462" s="2">
        <f ca="1">IF(Table1[[#This Row],[area]]="hanuman junction",Table1[[#This Row],[income]],0)</f>
        <v>0</v>
      </c>
      <c r="BO462" s="2">
        <f ca="1">IF(Table1[[#This Row],[area]]="hyderabad",Table1[[#This Row],[income]],0)</f>
        <v>0</v>
      </c>
      <c r="BP462" s="2">
        <f ca="1">IF(Table1[[#This Row],[area]]="japan",Table1[[#This Row],[income]],0)</f>
        <v>0</v>
      </c>
      <c r="BQ462" s="2">
        <f ca="1">IF(Table1[[#This Row],[area]]="srikakulam",Table1[[#This Row],[income]],0)</f>
        <v>0</v>
      </c>
      <c r="BR462" s="2">
        <f ca="1">IF(Table1[[#This Row],[area]]="tirupathi",Table1[[#This Row],[income]],0)</f>
        <v>638338</v>
      </c>
      <c r="BS462" s="2">
        <f ca="1">IF(Table1[[#This Row],[area]]="vijayawada",Table1[[#This Row],[income]],0)</f>
        <v>0</v>
      </c>
      <c r="BT462" s="8">
        <f ca="1">IF(Table1[[#This Row],[area]]="vizag",Table1[[#This Row],[income]],0)</f>
        <v>0</v>
      </c>
      <c r="BU462" s="2"/>
      <c r="BV462" s="7">
        <f ca="1">IF(Table1[[#This Row],[felid of work]]="teaching",Table1[[#This Row],[income]],0)</f>
        <v>638338</v>
      </c>
      <c r="BW462" s="2">
        <f ca="1">IF(Table1[[#This Row],[felid of work]]="construction",Table1[[#This Row],[income]],0)</f>
        <v>0</v>
      </c>
      <c r="BX462" s="2">
        <f ca="1">IF(Table1[[#This Row],[felid of work]]="general work",Table1[[#This Row],[income]],0)</f>
        <v>0</v>
      </c>
      <c r="BY462" s="2">
        <f ca="1">IF(Table1[[#This Row],[felid of work]]="health",Table1[[#This Row],[income]],0)</f>
        <v>0</v>
      </c>
      <c r="BZ462" s="2">
        <f ca="1">IF(Table1[[#This Row],[felid of work]]="agriculture",Table1[[#This Row],[income]],0)</f>
        <v>0</v>
      </c>
      <c r="CA462" s="8">
        <f ca="1">IF(Table1[[#This Row],[felid of work]]="it",Table1[[#This Row],[income]],0)</f>
        <v>0</v>
      </c>
      <c r="CB462" s="2"/>
      <c r="CC462" s="7">
        <f t="shared" ca="1" si="191"/>
        <v>1</v>
      </c>
      <c r="CD462" s="8"/>
      <c r="CE462" s="2"/>
      <c r="CF462" s="2">
        <f ca="1">IF(Table1[[#This Row],[net worth]]&gt;CG461,Table1[[#This Row],[age]],0)</f>
        <v>44</v>
      </c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</row>
    <row r="463" spans="4:98">
      <c r="D463">
        <f t="shared" ca="1" si="175"/>
        <v>2</v>
      </c>
      <c r="E463" t="str">
        <f t="shared" ca="1" si="176"/>
        <v>women</v>
      </c>
      <c r="F463">
        <f t="shared" ca="1" si="177"/>
        <v>34</v>
      </c>
      <c r="G463">
        <f t="shared" ca="1" si="178"/>
        <v>3</v>
      </c>
      <c r="H463" t="str">
        <f t="shared" ca="1" si="179"/>
        <v>teaching</v>
      </c>
      <c r="I463">
        <f t="shared" ca="1" si="180"/>
        <v>6</v>
      </c>
      <c r="J463" t="str">
        <f t="shared" ca="1" si="181"/>
        <v>other</v>
      </c>
      <c r="K463">
        <f t="shared" ca="1" si="182"/>
        <v>4</v>
      </c>
      <c r="L463">
        <f t="shared" ca="1" si="183"/>
        <v>2</v>
      </c>
      <c r="M463">
        <f t="shared" ca="1" si="184"/>
        <v>731534</v>
      </c>
      <c r="N463">
        <f t="shared" ca="1" si="185"/>
        <v>13</v>
      </c>
      <c r="O463" t="str">
        <f t="shared" ca="1" si="186"/>
        <v>china</v>
      </c>
      <c r="P463">
        <f t="shared" ca="1" si="168"/>
        <v>2194602</v>
      </c>
      <c r="Q463">
        <f t="shared" ca="1" si="187"/>
        <v>974220.75150600716</v>
      </c>
      <c r="R463">
        <f t="shared" ca="1" si="169"/>
        <v>96396.951648060334</v>
      </c>
      <c r="S463">
        <f t="shared" ca="1" si="188"/>
        <v>54718</v>
      </c>
      <c r="T463">
        <f t="shared" ca="1" si="170"/>
        <v>568424.41836384824</v>
      </c>
      <c r="U463">
        <f t="shared" ca="1" si="171"/>
        <v>433792.2110712498</v>
      </c>
      <c r="V463">
        <f t="shared" ca="1" si="172"/>
        <v>2724791.1627193103</v>
      </c>
      <c r="W463">
        <f t="shared" ca="1" si="173"/>
        <v>1125335.7031540675</v>
      </c>
      <c r="X463">
        <f t="shared" ca="1" si="174"/>
        <v>1599455.4595652428</v>
      </c>
      <c r="Y463" s="2"/>
      <c r="Z463" s="7">
        <f ca="1">IF(Table1[[#This Row],[gender]]="men",1,0)</f>
        <v>0</v>
      </c>
      <c r="AA463" s="2">
        <f ca="1">IF(Table1[[#This Row],[gender]]="women",1,0)</f>
        <v>1</v>
      </c>
      <c r="AB463" s="2"/>
      <c r="AC463" s="2"/>
      <c r="AD463" s="8"/>
      <c r="AF463" s="7">
        <f ca="1">IF(Table1[[#This Row],[felid of work]]= "teaching",1,0)</f>
        <v>1</v>
      </c>
      <c r="AG463" s="2">
        <f ca="1">IF(Table1[[#This Row],[felid of work]]="agriculture",1,0)</f>
        <v>0</v>
      </c>
      <c r="AH463" s="12">
        <f ca="1">IF(Table1[[#This Row],[felid of work]]="general work",1,0)</f>
        <v>0</v>
      </c>
      <c r="AI463" s="12">
        <f ca="1">IF(Table1[[#This Row],[felid of work]]="construction",1,0)</f>
        <v>0</v>
      </c>
      <c r="AJ463" s="2">
        <f ca="1">IF(Table1[[#This Row],[felid of work]]="health",1,0)</f>
        <v>0</v>
      </c>
      <c r="AK463" s="2"/>
      <c r="AL463" s="2"/>
      <c r="AM463" s="2"/>
      <c r="AN463" s="2"/>
      <c r="AO463" s="2">
        <f ca="1">IF(Table1[[#This Row],[felid of work]]="it",1,0)</f>
        <v>0</v>
      </c>
      <c r="AP463" s="2"/>
      <c r="AQ463" s="2"/>
      <c r="AR463" s="2"/>
      <c r="AS463" s="2"/>
      <c r="AT463" s="2"/>
      <c r="AU463" s="2"/>
      <c r="AV463" s="8"/>
      <c r="AW463" s="2"/>
      <c r="AX463" s="21">
        <f t="shared" ca="1" si="189"/>
        <v>48198.475824030167</v>
      </c>
      <c r="AY463" s="2"/>
      <c r="AZ463" s="7">
        <f ca="1">IF(Table1[[#This Row],[value of the debts]]&gt;$BA$6,1,0)</f>
        <v>1</v>
      </c>
      <c r="BA463" s="2"/>
      <c r="BB463" s="2"/>
      <c r="BC463" s="8"/>
      <c r="BD463" s="24">
        <f ca="1">Table1[[#This Row],[mortage left]]/Table1[[#This Row],[value of house]]</f>
        <v>0.4439168247846339</v>
      </c>
      <c r="BE463" s="2">
        <f t="shared" ca="1" si="190"/>
        <v>0</v>
      </c>
      <c r="BF463" s="2"/>
      <c r="BG463" s="2"/>
      <c r="BH463" s="7">
        <f ca="1">IF(Table1[[#This Row],[area]]="america",Table1[[#This Row],[income]],0)</f>
        <v>0</v>
      </c>
      <c r="BI463" s="2">
        <f ca="1">IF(Table1[[#This Row],[area]]="anathapur",Table1[[#This Row],[income]],0)</f>
        <v>0</v>
      </c>
      <c r="BJ463" s="2">
        <f ca="1">IF(Table1[[#This Row],[area]]="banglore",Table1[[#This Row],[income]],0)</f>
        <v>0</v>
      </c>
      <c r="BK463" s="2">
        <f ca="1">IF(Table1[[#This Row],[area]]="chennai",Table1[[#This Row],[income]],0)</f>
        <v>0</v>
      </c>
      <c r="BL463" s="2">
        <f ca="1">IF(Table1[[#This Row],[area]]="china",Table1[[#This Row],[income]],0)</f>
        <v>731534</v>
      </c>
      <c r="BM463" s="2">
        <f ca="1">IF(Table1[[#This Row],[area]]="eluru",Table1[[#This Row],[income]],0)</f>
        <v>0</v>
      </c>
      <c r="BN463" s="2">
        <f ca="1">IF(Table1[[#This Row],[area]]="hanuman junction",Table1[[#This Row],[income]],0)</f>
        <v>0</v>
      </c>
      <c r="BO463" s="2">
        <f ca="1">IF(Table1[[#This Row],[area]]="hyderabad",Table1[[#This Row],[income]],0)</f>
        <v>0</v>
      </c>
      <c r="BP463" s="2">
        <f ca="1">IF(Table1[[#This Row],[area]]="japan",Table1[[#This Row],[income]],0)</f>
        <v>0</v>
      </c>
      <c r="BQ463" s="2">
        <f ca="1">IF(Table1[[#This Row],[area]]="srikakulam",Table1[[#This Row],[income]],0)</f>
        <v>0</v>
      </c>
      <c r="BR463" s="2">
        <f ca="1">IF(Table1[[#This Row],[area]]="tirupathi",Table1[[#This Row],[income]],0)</f>
        <v>0</v>
      </c>
      <c r="BS463" s="2">
        <f ca="1">IF(Table1[[#This Row],[area]]="vijayawada",Table1[[#This Row],[income]],0)</f>
        <v>0</v>
      </c>
      <c r="BT463" s="8">
        <f ca="1">IF(Table1[[#This Row],[area]]="vizag",Table1[[#This Row],[income]],0)</f>
        <v>0</v>
      </c>
      <c r="BU463" s="2"/>
      <c r="BV463" s="7">
        <f ca="1">IF(Table1[[#This Row],[felid of work]]="teaching",Table1[[#This Row],[income]],0)</f>
        <v>731534</v>
      </c>
      <c r="BW463" s="2">
        <f ca="1">IF(Table1[[#This Row],[felid of work]]="construction",Table1[[#This Row],[income]],0)</f>
        <v>0</v>
      </c>
      <c r="BX463" s="2">
        <f ca="1">IF(Table1[[#This Row],[felid of work]]="general work",Table1[[#This Row],[income]],0)</f>
        <v>0</v>
      </c>
      <c r="BY463" s="2">
        <f ca="1">IF(Table1[[#This Row],[felid of work]]="health",Table1[[#This Row],[income]],0)</f>
        <v>0</v>
      </c>
      <c r="BZ463" s="2">
        <f ca="1">IF(Table1[[#This Row],[felid of work]]="agriculture",Table1[[#This Row],[income]],0)</f>
        <v>0</v>
      </c>
      <c r="CA463" s="8">
        <f ca="1">IF(Table1[[#This Row],[felid of work]]="it",Table1[[#This Row],[income]],0)</f>
        <v>0</v>
      </c>
      <c r="CB463" s="2"/>
      <c r="CC463" s="7">
        <f t="shared" ca="1" si="191"/>
        <v>1</v>
      </c>
      <c r="CD463" s="8"/>
      <c r="CE463" s="2"/>
      <c r="CF463" s="2">
        <f ca="1">IF(Table1[[#This Row],[net worth]]&gt;CG462,Table1[[#This Row],[age]],0)</f>
        <v>34</v>
      </c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</row>
    <row r="464" spans="4:98">
      <c r="D464">
        <f t="shared" ca="1" si="175"/>
        <v>1</v>
      </c>
      <c r="E464" t="str">
        <f t="shared" ca="1" si="176"/>
        <v>men</v>
      </c>
      <c r="F464">
        <f t="shared" ca="1" si="177"/>
        <v>42</v>
      </c>
      <c r="G464">
        <f t="shared" ca="1" si="178"/>
        <v>4</v>
      </c>
      <c r="H464" t="str">
        <f t="shared" ca="1" si="179"/>
        <v>it</v>
      </c>
      <c r="I464">
        <f t="shared" ca="1" si="180"/>
        <v>5</v>
      </c>
      <c r="J464" t="str">
        <f t="shared" ca="1" si="181"/>
        <v>other</v>
      </c>
      <c r="K464">
        <f t="shared" ca="1" si="182"/>
        <v>1</v>
      </c>
      <c r="L464">
        <f t="shared" ca="1" si="183"/>
        <v>2</v>
      </c>
      <c r="M464">
        <f t="shared" ca="1" si="184"/>
        <v>814623</v>
      </c>
      <c r="N464">
        <f t="shared" ca="1" si="185"/>
        <v>14</v>
      </c>
      <c r="O464" t="str">
        <f t="shared" ca="1" si="186"/>
        <v>china</v>
      </c>
      <c r="P464">
        <f t="shared" ca="1" si="168"/>
        <v>2443869</v>
      </c>
      <c r="Q464">
        <f t="shared" ca="1" si="187"/>
        <v>2355302.7280439935</v>
      </c>
      <c r="R464">
        <f t="shared" ca="1" si="169"/>
        <v>1520784.4329628304</v>
      </c>
      <c r="S464">
        <f t="shared" ca="1" si="188"/>
        <v>175675</v>
      </c>
      <c r="T464">
        <f t="shared" ca="1" si="170"/>
        <v>533341.20002515474</v>
      </c>
      <c r="U464">
        <f t="shared" ca="1" si="171"/>
        <v>619730.77693157713</v>
      </c>
      <c r="V464">
        <f t="shared" ca="1" si="172"/>
        <v>4584384.2098944075</v>
      </c>
      <c r="W464">
        <f t="shared" ca="1" si="173"/>
        <v>4051762.1610068241</v>
      </c>
      <c r="X464">
        <f t="shared" ca="1" si="174"/>
        <v>532622.04888758343</v>
      </c>
      <c r="Y464" s="2"/>
      <c r="Z464" s="7">
        <f ca="1">IF(Table1[[#This Row],[gender]]="men",1,0)</f>
        <v>1</v>
      </c>
      <c r="AA464" s="2">
        <f ca="1">IF(Table1[[#This Row],[gender]]="women",1,0)</f>
        <v>0</v>
      </c>
      <c r="AB464" s="2"/>
      <c r="AC464" s="2"/>
      <c r="AD464" s="8"/>
      <c r="AF464" s="7">
        <f ca="1">IF(Table1[[#This Row],[felid of work]]= "teaching",1,0)</f>
        <v>0</v>
      </c>
      <c r="AG464" s="2">
        <f ca="1">IF(Table1[[#This Row],[felid of work]]="agriculture",1,0)</f>
        <v>0</v>
      </c>
      <c r="AH464" s="12">
        <f ca="1">IF(Table1[[#This Row],[felid of work]]="general work",1,0)</f>
        <v>0</v>
      </c>
      <c r="AI464" s="12">
        <f ca="1">IF(Table1[[#This Row],[felid of work]]="construction",1,0)</f>
        <v>0</v>
      </c>
      <c r="AJ464" s="2">
        <f ca="1">IF(Table1[[#This Row],[felid of work]]="health",1,0)</f>
        <v>0</v>
      </c>
      <c r="AK464" s="2"/>
      <c r="AL464" s="2"/>
      <c r="AM464" s="2"/>
      <c r="AN464" s="2"/>
      <c r="AO464" s="2">
        <f ca="1">IF(Table1[[#This Row],[felid of work]]="it",1,0)</f>
        <v>1</v>
      </c>
      <c r="AP464" s="2"/>
      <c r="AQ464" s="2"/>
      <c r="AR464" s="2"/>
      <c r="AS464" s="2"/>
      <c r="AT464" s="2"/>
      <c r="AU464" s="2"/>
      <c r="AV464" s="8"/>
      <c r="AW464" s="2"/>
      <c r="AX464" s="21">
        <f t="shared" ca="1" si="189"/>
        <v>760392.21648141521</v>
      </c>
      <c r="AY464" s="2"/>
      <c r="AZ464" s="7">
        <f ca="1">IF(Table1[[#This Row],[value of the debts]]&gt;$BA$6,1,0)</f>
        <v>1</v>
      </c>
      <c r="BA464" s="2"/>
      <c r="BB464" s="2"/>
      <c r="BC464" s="8"/>
      <c r="BD464" s="24">
        <f ca="1">Table1[[#This Row],[mortage left]]/Table1[[#This Row],[value of house]]</f>
        <v>0.96375981202101813</v>
      </c>
      <c r="BE464" s="2">
        <f t="shared" ca="1" si="190"/>
        <v>0</v>
      </c>
      <c r="BF464" s="2"/>
      <c r="BG464" s="2"/>
      <c r="BH464" s="7">
        <f ca="1">IF(Table1[[#This Row],[area]]="america",Table1[[#This Row],[income]],0)</f>
        <v>0</v>
      </c>
      <c r="BI464" s="2">
        <f ca="1">IF(Table1[[#This Row],[area]]="anathapur",Table1[[#This Row],[income]],0)</f>
        <v>0</v>
      </c>
      <c r="BJ464" s="2">
        <f ca="1">IF(Table1[[#This Row],[area]]="banglore",Table1[[#This Row],[income]],0)</f>
        <v>0</v>
      </c>
      <c r="BK464" s="2">
        <f ca="1">IF(Table1[[#This Row],[area]]="chennai",Table1[[#This Row],[income]],0)</f>
        <v>0</v>
      </c>
      <c r="BL464" s="2">
        <f ca="1">IF(Table1[[#This Row],[area]]="china",Table1[[#This Row],[income]],0)</f>
        <v>814623</v>
      </c>
      <c r="BM464" s="2">
        <f ca="1">IF(Table1[[#This Row],[area]]="eluru",Table1[[#This Row],[income]],0)</f>
        <v>0</v>
      </c>
      <c r="BN464" s="2">
        <f ca="1">IF(Table1[[#This Row],[area]]="hanuman junction",Table1[[#This Row],[income]],0)</f>
        <v>0</v>
      </c>
      <c r="BO464" s="2">
        <f ca="1">IF(Table1[[#This Row],[area]]="hyderabad",Table1[[#This Row],[income]],0)</f>
        <v>0</v>
      </c>
      <c r="BP464" s="2">
        <f ca="1">IF(Table1[[#This Row],[area]]="japan",Table1[[#This Row],[income]],0)</f>
        <v>0</v>
      </c>
      <c r="BQ464" s="2">
        <f ca="1">IF(Table1[[#This Row],[area]]="srikakulam",Table1[[#This Row],[income]],0)</f>
        <v>0</v>
      </c>
      <c r="BR464" s="2">
        <f ca="1">IF(Table1[[#This Row],[area]]="tirupathi",Table1[[#This Row],[income]],0)</f>
        <v>0</v>
      </c>
      <c r="BS464" s="2">
        <f ca="1">IF(Table1[[#This Row],[area]]="vijayawada",Table1[[#This Row],[income]],0)</f>
        <v>0</v>
      </c>
      <c r="BT464" s="8">
        <f ca="1">IF(Table1[[#This Row],[area]]="vizag",Table1[[#This Row],[income]],0)</f>
        <v>0</v>
      </c>
      <c r="BU464" s="2"/>
      <c r="BV464" s="7">
        <f ca="1">IF(Table1[[#This Row],[felid of work]]="teaching",Table1[[#This Row],[income]],0)</f>
        <v>0</v>
      </c>
      <c r="BW464" s="2">
        <f ca="1">IF(Table1[[#This Row],[felid of work]]="construction",Table1[[#This Row],[income]],0)</f>
        <v>0</v>
      </c>
      <c r="BX464" s="2">
        <f ca="1">IF(Table1[[#This Row],[felid of work]]="general work",Table1[[#This Row],[income]],0)</f>
        <v>0</v>
      </c>
      <c r="BY464" s="2">
        <f ca="1">IF(Table1[[#This Row],[felid of work]]="health",Table1[[#This Row],[income]],0)</f>
        <v>0</v>
      </c>
      <c r="BZ464" s="2">
        <f ca="1">IF(Table1[[#This Row],[felid of work]]="agriculture",Table1[[#This Row],[income]],0)</f>
        <v>0</v>
      </c>
      <c r="CA464" s="8">
        <f ca="1">IF(Table1[[#This Row],[felid of work]]="it",Table1[[#This Row],[income]],0)</f>
        <v>814623</v>
      </c>
      <c r="CB464" s="2"/>
      <c r="CC464" s="7">
        <f t="shared" ca="1" si="191"/>
        <v>1</v>
      </c>
      <c r="CD464" s="8"/>
      <c r="CE464" s="2"/>
      <c r="CF464" s="2">
        <f ca="1">IF(Table1[[#This Row],[net worth]]&gt;CG463,Table1[[#This Row],[age]],0)</f>
        <v>42</v>
      </c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</row>
    <row r="465" spans="4:98">
      <c r="D465">
        <f t="shared" ca="1" si="175"/>
        <v>2</v>
      </c>
      <c r="E465" t="str">
        <f t="shared" ca="1" si="176"/>
        <v>women</v>
      </c>
      <c r="F465">
        <f t="shared" ca="1" si="177"/>
        <v>43</v>
      </c>
      <c r="G465">
        <f t="shared" ca="1" si="178"/>
        <v>5</v>
      </c>
      <c r="H465" t="str">
        <f t="shared" ca="1" si="179"/>
        <v>general work</v>
      </c>
      <c r="I465">
        <f t="shared" ca="1" si="180"/>
        <v>2</v>
      </c>
      <c r="J465" t="str">
        <f t="shared" ca="1" si="181"/>
        <v>college</v>
      </c>
      <c r="K465">
        <f t="shared" ca="1" si="182"/>
        <v>2</v>
      </c>
      <c r="L465">
        <f t="shared" ca="1" si="183"/>
        <v>2</v>
      </c>
      <c r="M465">
        <f t="shared" ca="1" si="184"/>
        <v>872228</v>
      </c>
      <c r="N465">
        <f t="shared" ca="1" si="185"/>
        <v>4</v>
      </c>
      <c r="O465" t="str">
        <f t="shared" ca="1" si="186"/>
        <v>vizag</v>
      </c>
      <c r="P465">
        <f t="shared" ca="1" si="168"/>
        <v>4361140</v>
      </c>
      <c r="Q465">
        <f t="shared" ca="1" si="187"/>
        <v>1031178.7643853945</v>
      </c>
      <c r="R465">
        <f t="shared" ca="1" si="169"/>
        <v>1178611.5996932781</v>
      </c>
      <c r="S465">
        <f t="shared" ca="1" si="188"/>
        <v>71750</v>
      </c>
      <c r="T465">
        <f t="shared" ca="1" si="170"/>
        <v>1558437.2807853136</v>
      </c>
      <c r="U465">
        <f t="shared" ca="1" si="171"/>
        <v>1019091.3594352412</v>
      </c>
      <c r="V465">
        <f t="shared" ca="1" si="172"/>
        <v>6558842.9591285195</v>
      </c>
      <c r="W465">
        <f t="shared" ca="1" si="173"/>
        <v>2281540.3640786726</v>
      </c>
      <c r="X465">
        <f t="shared" ca="1" si="174"/>
        <v>4277302.5950498469</v>
      </c>
      <c r="Y465" s="2"/>
      <c r="Z465" s="7">
        <f ca="1">IF(Table1[[#This Row],[gender]]="men",1,0)</f>
        <v>0</v>
      </c>
      <c r="AA465" s="2">
        <f ca="1">IF(Table1[[#This Row],[gender]]="women",1,0)</f>
        <v>1</v>
      </c>
      <c r="AB465" s="2"/>
      <c r="AC465" s="2"/>
      <c r="AD465" s="8"/>
      <c r="AF465" s="7">
        <f ca="1">IF(Table1[[#This Row],[felid of work]]= "teaching",1,0)</f>
        <v>0</v>
      </c>
      <c r="AG465" s="2">
        <f ca="1">IF(Table1[[#This Row],[felid of work]]="agriculture",1,0)</f>
        <v>0</v>
      </c>
      <c r="AH465" s="12">
        <f ca="1">IF(Table1[[#This Row],[felid of work]]="general work",1,0)</f>
        <v>1</v>
      </c>
      <c r="AI465" s="12">
        <f ca="1">IF(Table1[[#This Row],[felid of work]]="construction",1,0)</f>
        <v>0</v>
      </c>
      <c r="AJ465" s="2">
        <f ca="1">IF(Table1[[#This Row],[felid of work]]="health",1,0)</f>
        <v>0</v>
      </c>
      <c r="AK465" s="2"/>
      <c r="AL465" s="2"/>
      <c r="AM465" s="2"/>
      <c r="AN465" s="2"/>
      <c r="AO465" s="2">
        <f ca="1">IF(Table1[[#This Row],[felid of work]]="it",1,0)</f>
        <v>0</v>
      </c>
      <c r="AP465" s="2"/>
      <c r="AQ465" s="2"/>
      <c r="AR465" s="2"/>
      <c r="AS465" s="2"/>
      <c r="AT465" s="2"/>
      <c r="AU465" s="2"/>
      <c r="AV465" s="8"/>
      <c r="AW465" s="2"/>
      <c r="AX465" s="21">
        <f t="shared" ca="1" si="189"/>
        <v>589305.79984663904</v>
      </c>
      <c r="AY465" s="2"/>
      <c r="AZ465" s="7">
        <f ca="1">IF(Table1[[#This Row],[value of the debts]]&gt;$BA$6,1,0)</f>
        <v>1</v>
      </c>
      <c r="BA465" s="2"/>
      <c r="BB465" s="2"/>
      <c r="BC465" s="8"/>
      <c r="BD465" s="24">
        <f ca="1">Table1[[#This Row],[mortage left]]/Table1[[#This Row],[value of house]]</f>
        <v>0.23644706759824141</v>
      </c>
      <c r="BE465" s="2">
        <f t="shared" ca="1" si="190"/>
        <v>1</v>
      </c>
      <c r="BF465" s="2"/>
      <c r="BG465" s="2"/>
      <c r="BH465" s="7">
        <f ca="1">IF(Table1[[#This Row],[area]]="america",Table1[[#This Row],[income]],0)</f>
        <v>0</v>
      </c>
      <c r="BI465" s="2">
        <f ca="1">IF(Table1[[#This Row],[area]]="anathapur",Table1[[#This Row],[income]],0)</f>
        <v>0</v>
      </c>
      <c r="BJ465" s="2">
        <f ca="1">IF(Table1[[#This Row],[area]]="banglore",Table1[[#This Row],[income]],0)</f>
        <v>0</v>
      </c>
      <c r="BK465" s="2">
        <f ca="1">IF(Table1[[#This Row],[area]]="chennai",Table1[[#This Row],[income]],0)</f>
        <v>0</v>
      </c>
      <c r="BL465" s="2">
        <f ca="1">IF(Table1[[#This Row],[area]]="china",Table1[[#This Row],[income]],0)</f>
        <v>0</v>
      </c>
      <c r="BM465" s="2">
        <f ca="1">IF(Table1[[#This Row],[area]]="eluru",Table1[[#This Row],[income]],0)</f>
        <v>0</v>
      </c>
      <c r="BN465" s="2">
        <f ca="1">IF(Table1[[#This Row],[area]]="hanuman junction",Table1[[#This Row],[income]],0)</f>
        <v>0</v>
      </c>
      <c r="BO465" s="2">
        <f ca="1">IF(Table1[[#This Row],[area]]="hyderabad",Table1[[#This Row],[income]],0)</f>
        <v>0</v>
      </c>
      <c r="BP465" s="2">
        <f ca="1">IF(Table1[[#This Row],[area]]="japan",Table1[[#This Row],[income]],0)</f>
        <v>0</v>
      </c>
      <c r="BQ465" s="2">
        <f ca="1">IF(Table1[[#This Row],[area]]="srikakulam",Table1[[#This Row],[income]],0)</f>
        <v>0</v>
      </c>
      <c r="BR465" s="2">
        <f ca="1">IF(Table1[[#This Row],[area]]="tirupathi",Table1[[#This Row],[income]],0)</f>
        <v>0</v>
      </c>
      <c r="BS465" s="2">
        <f ca="1">IF(Table1[[#This Row],[area]]="vijayawada",Table1[[#This Row],[income]],0)</f>
        <v>0</v>
      </c>
      <c r="BT465" s="8">
        <f ca="1">IF(Table1[[#This Row],[area]]="vizag",Table1[[#This Row],[income]],0)</f>
        <v>872228</v>
      </c>
      <c r="BU465" s="2"/>
      <c r="BV465" s="7">
        <f ca="1">IF(Table1[[#This Row],[felid of work]]="teaching",Table1[[#This Row],[income]],0)</f>
        <v>0</v>
      </c>
      <c r="BW465" s="2">
        <f ca="1">IF(Table1[[#This Row],[felid of work]]="construction",Table1[[#This Row],[income]],0)</f>
        <v>0</v>
      </c>
      <c r="BX465" s="2">
        <f ca="1">IF(Table1[[#This Row],[felid of work]]="general work",Table1[[#This Row],[income]],0)</f>
        <v>872228</v>
      </c>
      <c r="BY465" s="2">
        <f ca="1">IF(Table1[[#This Row],[felid of work]]="health",Table1[[#This Row],[income]],0)</f>
        <v>0</v>
      </c>
      <c r="BZ465" s="2">
        <f ca="1">IF(Table1[[#This Row],[felid of work]]="agriculture",Table1[[#This Row],[income]],0)</f>
        <v>0</v>
      </c>
      <c r="CA465" s="8">
        <f ca="1">IF(Table1[[#This Row],[felid of work]]="it",Table1[[#This Row],[income]],0)</f>
        <v>0</v>
      </c>
      <c r="CB465" s="2"/>
      <c r="CC465" s="7">
        <f t="shared" ca="1" si="191"/>
        <v>1</v>
      </c>
      <c r="CD465" s="8"/>
      <c r="CE465" s="2"/>
      <c r="CF465" s="2">
        <f ca="1">IF(Table1[[#This Row],[net worth]]&gt;CG464,Table1[[#This Row],[age]],0)</f>
        <v>43</v>
      </c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</row>
    <row r="466" spans="4:98">
      <c r="D466">
        <f t="shared" ca="1" si="175"/>
        <v>2</v>
      </c>
      <c r="E466" t="str">
        <f t="shared" ca="1" si="176"/>
        <v>women</v>
      </c>
      <c r="F466">
        <f t="shared" ca="1" si="177"/>
        <v>36</v>
      </c>
      <c r="G466">
        <f t="shared" ca="1" si="178"/>
        <v>6</v>
      </c>
      <c r="H466" t="str">
        <f t="shared" ca="1" si="179"/>
        <v>agriculture</v>
      </c>
      <c r="I466">
        <f t="shared" ca="1" si="180"/>
        <v>3</v>
      </c>
      <c r="J466" t="str">
        <f t="shared" ca="1" si="181"/>
        <v>university</v>
      </c>
      <c r="K466">
        <f t="shared" ca="1" si="182"/>
        <v>4</v>
      </c>
      <c r="L466">
        <f t="shared" ca="1" si="183"/>
        <v>2</v>
      </c>
      <c r="M466">
        <f t="shared" ca="1" si="184"/>
        <v>955270</v>
      </c>
      <c r="N466">
        <f t="shared" ca="1" si="185"/>
        <v>8</v>
      </c>
      <c r="O466" t="str">
        <f t="shared" ca="1" si="186"/>
        <v>banglore</v>
      </c>
      <c r="P466">
        <f t="shared" ca="1" si="168"/>
        <v>4776350</v>
      </c>
      <c r="Q466">
        <f t="shared" ca="1" si="187"/>
        <v>1399472.5173361024</v>
      </c>
      <c r="R466">
        <f t="shared" ca="1" si="169"/>
        <v>397324.14575158316</v>
      </c>
      <c r="S466">
        <f t="shared" ca="1" si="188"/>
        <v>168333</v>
      </c>
      <c r="T466">
        <f t="shared" ca="1" si="170"/>
        <v>1081552.2661748466</v>
      </c>
      <c r="U466">
        <f t="shared" ca="1" si="171"/>
        <v>759297.13410275965</v>
      </c>
      <c r="V466">
        <f t="shared" ca="1" si="172"/>
        <v>5932971.2798543433</v>
      </c>
      <c r="W466">
        <f t="shared" ca="1" si="173"/>
        <v>1965129.6630876856</v>
      </c>
      <c r="X466">
        <f t="shared" ca="1" si="174"/>
        <v>3967841.6167666577</v>
      </c>
      <c r="Y466" s="2"/>
      <c r="Z466" s="7">
        <f ca="1">IF(Table1[[#This Row],[gender]]="men",1,0)</f>
        <v>0</v>
      </c>
      <c r="AA466" s="2">
        <f ca="1">IF(Table1[[#This Row],[gender]]="women",1,0)</f>
        <v>1</v>
      </c>
      <c r="AB466" s="2"/>
      <c r="AC466" s="2"/>
      <c r="AD466" s="8"/>
      <c r="AF466" s="7">
        <f ca="1">IF(Table1[[#This Row],[felid of work]]= "teaching",1,0)</f>
        <v>0</v>
      </c>
      <c r="AG466" s="2">
        <f ca="1">IF(Table1[[#This Row],[felid of work]]="agriculture",1,0)</f>
        <v>1</v>
      </c>
      <c r="AH466" s="12">
        <f ca="1">IF(Table1[[#This Row],[felid of work]]="general work",1,0)</f>
        <v>0</v>
      </c>
      <c r="AI466" s="12">
        <f ca="1">IF(Table1[[#This Row],[felid of work]]="construction",1,0)</f>
        <v>0</v>
      </c>
      <c r="AJ466" s="2">
        <f ca="1">IF(Table1[[#This Row],[felid of work]]="health",1,0)</f>
        <v>0</v>
      </c>
      <c r="AK466" s="2"/>
      <c r="AL466" s="2"/>
      <c r="AM466" s="2"/>
      <c r="AN466" s="2"/>
      <c r="AO466" s="2">
        <f ca="1">IF(Table1[[#This Row],[felid of work]]="it",1,0)</f>
        <v>0</v>
      </c>
      <c r="AP466" s="2"/>
      <c r="AQ466" s="2"/>
      <c r="AR466" s="2"/>
      <c r="AS466" s="2"/>
      <c r="AT466" s="2"/>
      <c r="AU466" s="2"/>
      <c r="AV466" s="8"/>
      <c r="AW466" s="2"/>
      <c r="AX466" s="21">
        <f t="shared" ca="1" si="189"/>
        <v>198662.07287579158</v>
      </c>
      <c r="AY466" s="2"/>
      <c r="AZ466" s="7">
        <f ca="1">IF(Table1[[#This Row],[value of the debts]]&gt;$BA$6,1,0)</f>
        <v>1</v>
      </c>
      <c r="BA466" s="2"/>
      <c r="BB466" s="2"/>
      <c r="BC466" s="8"/>
      <c r="BD466" s="24">
        <f ca="1">Table1[[#This Row],[mortage left]]/Table1[[#This Row],[value of house]]</f>
        <v>0.29300041189110981</v>
      </c>
      <c r="BE466" s="2">
        <f t="shared" ca="1" si="190"/>
        <v>1</v>
      </c>
      <c r="BF466" s="2"/>
      <c r="BG466" s="2"/>
      <c r="BH466" s="7">
        <f ca="1">IF(Table1[[#This Row],[area]]="america",Table1[[#This Row],[income]],0)</f>
        <v>0</v>
      </c>
      <c r="BI466" s="2">
        <f ca="1">IF(Table1[[#This Row],[area]]="anathapur",Table1[[#This Row],[income]],0)</f>
        <v>0</v>
      </c>
      <c r="BJ466" s="2">
        <f ca="1">IF(Table1[[#This Row],[area]]="banglore",Table1[[#This Row],[income]],0)</f>
        <v>955270</v>
      </c>
      <c r="BK466" s="2">
        <f ca="1">IF(Table1[[#This Row],[area]]="chennai",Table1[[#This Row],[income]],0)</f>
        <v>0</v>
      </c>
      <c r="BL466" s="2">
        <f ca="1">IF(Table1[[#This Row],[area]]="china",Table1[[#This Row],[income]],0)</f>
        <v>0</v>
      </c>
      <c r="BM466" s="2">
        <f ca="1">IF(Table1[[#This Row],[area]]="eluru",Table1[[#This Row],[income]],0)</f>
        <v>0</v>
      </c>
      <c r="BN466" s="2">
        <f ca="1">IF(Table1[[#This Row],[area]]="hanuman junction",Table1[[#This Row],[income]],0)</f>
        <v>0</v>
      </c>
      <c r="BO466" s="2">
        <f ca="1">IF(Table1[[#This Row],[area]]="hyderabad",Table1[[#This Row],[income]],0)</f>
        <v>0</v>
      </c>
      <c r="BP466" s="2">
        <f ca="1">IF(Table1[[#This Row],[area]]="japan",Table1[[#This Row],[income]],0)</f>
        <v>0</v>
      </c>
      <c r="BQ466" s="2">
        <f ca="1">IF(Table1[[#This Row],[area]]="srikakulam",Table1[[#This Row],[income]],0)</f>
        <v>0</v>
      </c>
      <c r="BR466" s="2">
        <f ca="1">IF(Table1[[#This Row],[area]]="tirupathi",Table1[[#This Row],[income]],0)</f>
        <v>0</v>
      </c>
      <c r="BS466" s="2">
        <f ca="1">IF(Table1[[#This Row],[area]]="vijayawada",Table1[[#This Row],[income]],0)</f>
        <v>0</v>
      </c>
      <c r="BT466" s="8">
        <f ca="1">IF(Table1[[#This Row],[area]]="vizag",Table1[[#This Row],[income]],0)</f>
        <v>0</v>
      </c>
      <c r="BU466" s="2"/>
      <c r="BV466" s="7">
        <f ca="1">IF(Table1[[#This Row],[felid of work]]="teaching",Table1[[#This Row],[income]],0)</f>
        <v>0</v>
      </c>
      <c r="BW466" s="2">
        <f ca="1">IF(Table1[[#This Row],[felid of work]]="construction",Table1[[#This Row],[income]],0)</f>
        <v>0</v>
      </c>
      <c r="BX466" s="2">
        <f ca="1">IF(Table1[[#This Row],[felid of work]]="general work",Table1[[#This Row],[income]],0)</f>
        <v>0</v>
      </c>
      <c r="BY466" s="2">
        <f ca="1">IF(Table1[[#This Row],[felid of work]]="health",Table1[[#This Row],[income]],0)</f>
        <v>0</v>
      </c>
      <c r="BZ466" s="2">
        <f ca="1">IF(Table1[[#This Row],[felid of work]]="agriculture",Table1[[#This Row],[income]],0)</f>
        <v>955270</v>
      </c>
      <c r="CA466" s="8">
        <f ca="1">IF(Table1[[#This Row],[felid of work]]="it",Table1[[#This Row],[income]],0)</f>
        <v>0</v>
      </c>
      <c r="CB466" s="2"/>
      <c r="CC466" s="7">
        <f t="shared" ca="1" si="191"/>
        <v>1</v>
      </c>
      <c r="CD466" s="8"/>
      <c r="CE466" s="2"/>
      <c r="CF466" s="2">
        <f ca="1">IF(Table1[[#This Row],[net worth]]&gt;CG465,Table1[[#This Row],[age]],0)</f>
        <v>36</v>
      </c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</row>
    <row r="467" spans="4:98">
      <c r="D467">
        <f t="shared" ca="1" si="175"/>
        <v>1</v>
      </c>
      <c r="E467" t="str">
        <f t="shared" ca="1" si="176"/>
        <v>men</v>
      </c>
      <c r="F467">
        <f t="shared" ca="1" si="177"/>
        <v>30</v>
      </c>
      <c r="G467">
        <f t="shared" ca="1" si="178"/>
        <v>6</v>
      </c>
      <c r="H467" t="str">
        <f t="shared" ca="1" si="179"/>
        <v>agriculture</v>
      </c>
      <c r="I467">
        <f t="shared" ca="1" si="180"/>
        <v>6</v>
      </c>
      <c r="J467" t="str">
        <f t="shared" ca="1" si="181"/>
        <v>other</v>
      </c>
      <c r="K467">
        <f t="shared" ca="1" si="182"/>
        <v>2</v>
      </c>
      <c r="L467">
        <f t="shared" ca="1" si="183"/>
        <v>2</v>
      </c>
      <c r="M467">
        <f t="shared" ca="1" si="184"/>
        <v>762730</v>
      </c>
      <c r="N467">
        <f t="shared" ca="1" si="185"/>
        <v>2</v>
      </c>
      <c r="O467" t="str">
        <f t="shared" ca="1" si="186"/>
        <v>vijayawada</v>
      </c>
      <c r="P467">
        <f t="shared" ca="1" si="168"/>
        <v>4576380</v>
      </c>
      <c r="Q467">
        <f t="shared" ca="1" si="187"/>
        <v>4153998.3893531985</v>
      </c>
      <c r="R467">
        <f t="shared" ca="1" si="169"/>
        <v>1287390.6755627012</v>
      </c>
      <c r="S467">
        <f t="shared" ca="1" si="188"/>
        <v>581210</v>
      </c>
      <c r="T467">
        <f t="shared" ca="1" si="170"/>
        <v>295405.5153637912</v>
      </c>
      <c r="U467">
        <f t="shared" ca="1" si="171"/>
        <v>264397.13396578468</v>
      </c>
      <c r="V467">
        <f t="shared" ca="1" si="172"/>
        <v>6128167.8095284859</v>
      </c>
      <c r="W467">
        <f t="shared" ca="1" si="173"/>
        <v>6022599.0649158992</v>
      </c>
      <c r="X467">
        <f t="shared" ca="1" si="174"/>
        <v>105568.74461258668</v>
      </c>
      <c r="Y467" s="2"/>
      <c r="Z467" s="7">
        <f ca="1">IF(Table1[[#This Row],[gender]]="men",1,0)</f>
        <v>1</v>
      </c>
      <c r="AA467" s="2">
        <f ca="1">IF(Table1[[#This Row],[gender]]="women",1,0)</f>
        <v>0</v>
      </c>
      <c r="AB467" s="2"/>
      <c r="AC467" s="2"/>
      <c r="AD467" s="8"/>
      <c r="AF467" s="7">
        <f ca="1">IF(Table1[[#This Row],[felid of work]]= "teaching",1,0)</f>
        <v>0</v>
      </c>
      <c r="AG467" s="2">
        <f ca="1">IF(Table1[[#This Row],[felid of work]]="agriculture",1,0)</f>
        <v>1</v>
      </c>
      <c r="AH467" s="12">
        <f ca="1">IF(Table1[[#This Row],[felid of work]]="general work",1,0)</f>
        <v>0</v>
      </c>
      <c r="AI467" s="12">
        <f ca="1">IF(Table1[[#This Row],[felid of work]]="construction",1,0)</f>
        <v>0</v>
      </c>
      <c r="AJ467" s="2">
        <f ca="1">IF(Table1[[#This Row],[felid of work]]="health",1,0)</f>
        <v>0</v>
      </c>
      <c r="AK467" s="2"/>
      <c r="AL467" s="2"/>
      <c r="AM467" s="2"/>
      <c r="AN467" s="2"/>
      <c r="AO467" s="2">
        <f ca="1">IF(Table1[[#This Row],[felid of work]]="it",1,0)</f>
        <v>0</v>
      </c>
      <c r="AP467" s="2"/>
      <c r="AQ467" s="2"/>
      <c r="AR467" s="2"/>
      <c r="AS467" s="2"/>
      <c r="AT467" s="2"/>
      <c r="AU467" s="2"/>
      <c r="AV467" s="8"/>
      <c r="AW467" s="2"/>
      <c r="AX467" s="21">
        <f t="shared" ca="1" si="189"/>
        <v>643695.33778135059</v>
      </c>
      <c r="AY467" s="2"/>
      <c r="AZ467" s="7">
        <f ca="1">IF(Table1[[#This Row],[value of the debts]]&gt;$BA$6,1,0)</f>
        <v>1</v>
      </c>
      <c r="BA467" s="2"/>
      <c r="BB467" s="2"/>
      <c r="BC467" s="8"/>
      <c r="BD467" s="24">
        <f ca="1">Table1[[#This Row],[mortage left]]/Table1[[#This Row],[value of house]]</f>
        <v>0.90770399078599207</v>
      </c>
      <c r="BE467" s="2">
        <f t="shared" ca="1" si="190"/>
        <v>0</v>
      </c>
      <c r="BF467" s="2"/>
      <c r="BG467" s="2"/>
      <c r="BH467" s="7">
        <f ca="1">IF(Table1[[#This Row],[area]]="america",Table1[[#This Row],[income]],0)</f>
        <v>0</v>
      </c>
      <c r="BI467" s="2">
        <f ca="1">IF(Table1[[#This Row],[area]]="anathapur",Table1[[#This Row],[income]],0)</f>
        <v>0</v>
      </c>
      <c r="BJ467" s="2">
        <f ca="1">IF(Table1[[#This Row],[area]]="banglore",Table1[[#This Row],[income]],0)</f>
        <v>0</v>
      </c>
      <c r="BK467" s="2">
        <f ca="1">IF(Table1[[#This Row],[area]]="chennai",Table1[[#This Row],[income]],0)</f>
        <v>0</v>
      </c>
      <c r="BL467" s="2">
        <f ca="1">IF(Table1[[#This Row],[area]]="china",Table1[[#This Row],[income]],0)</f>
        <v>0</v>
      </c>
      <c r="BM467" s="2">
        <f ca="1">IF(Table1[[#This Row],[area]]="eluru",Table1[[#This Row],[income]],0)</f>
        <v>0</v>
      </c>
      <c r="BN467" s="2">
        <f ca="1">IF(Table1[[#This Row],[area]]="hanuman junction",Table1[[#This Row],[income]],0)</f>
        <v>0</v>
      </c>
      <c r="BO467" s="2">
        <f ca="1">IF(Table1[[#This Row],[area]]="hyderabad",Table1[[#This Row],[income]],0)</f>
        <v>0</v>
      </c>
      <c r="BP467" s="2">
        <f ca="1">IF(Table1[[#This Row],[area]]="japan",Table1[[#This Row],[income]],0)</f>
        <v>0</v>
      </c>
      <c r="BQ467" s="2">
        <f ca="1">IF(Table1[[#This Row],[area]]="srikakulam",Table1[[#This Row],[income]],0)</f>
        <v>0</v>
      </c>
      <c r="BR467" s="2">
        <f ca="1">IF(Table1[[#This Row],[area]]="tirupathi",Table1[[#This Row],[income]],0)</f>
        <v>0</v>
      </c>
      <c r="BS467" s="2">
        <f ca="1">IF(Table1[[#This Row],[area]]="vijayawada",Table1[[#This Row],[income]],0)</f>
        <v>762730</v>
      </c>
      <c r="BT467" s="8">
        <f ca="1">IF(Table1[[#This Row],[area]]="vizag",Table1[[#This Row],[income]],0)</f>
        <v>0</v>
      </c>
      <c r="BU467" s="2"/>
      <c r="BV467" s="7">
        <f ca="1">IF(Table1[[#This Row],[felid of work]]="teaching",Table1[[#This Row],[income]],0)</f>
        <v>0</v>
      </c>
      <c r="BW467" s="2">
        <f ca="1">IF(Table1[[#This Row],[felid of work]]="construction",Table1[[#This Row],[income]],0)</f>
        <v>0</v>
      </c>
      <c r="BX467" s="2">
        <f ca="1">IF(Table1[[#This Row],[felid of work]]="general work",Table1[[#This Row],[income]],0)</f>
        <v>0</v>
      </c>
      <c r="BY467" s="2">
        <f ca="1">IF(Table1[[#This Row],[felid of work]]="health",Table1[[#This Row],[income]],0)</f>
        <v>0</v>
      </c>
      <c r="BZ467" s="2">
        <f ca="1">IF(Table1[[#This Row],[felid of work]]="agriculture",Table1[[#This Row],[income]],0)</f>
        <v>762730</v>
      </c>
      <c r="CA467" s="8">
        <f ca="1">IF(Table1[[#This Row],[felid of work]]="it",Table1[[#This Row],[income]],0)</f>
        <v>0</v>
      </c>
      <c r="CB467" s="2"/>
      <c r="CC467" s="7">
        <f t="shared" ca="1" si="191"/>
        <v>1</v>
      </c>
      <c r="CD467" s="8"/>
      <c r="CE467" s="2"/>
      <c r="CF467" s="2">
        <f ca="1">IF(Table1[[#This Row],[net worth]]&gt;CG466,Table1[[#This Row],[age]],0)</f>
        <v>30</v>
      </c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</row>
    <row r="468" spans="4:98">
      <c r="D468">
        <f t="shared" ca="1" si="175"/>
        <v>2</v>
      </c>
      <c r="E468" t="str">
        <f t="shared" ca="1" si="176"/>
        <v>women</v>
      </c>
      <c r="F468">
        <f t="shared" ca="1" si="177"/>
        <v>26</v>
      </c>
      <c r="G468">
        <f t="shared" ca="1" si="178"/>
        <v>6</v>
      </c>
      <c r="H468" t="str">
        <f t="shared" ca="1" si="179"/>
        <v>agriculture</v>
      </c>
      <c r="I468">
        <f t="shared" ca="1" si="180"/>
        <v>2</v>
      </c>
      <c r="J468" t="str">
        <f t="shared" ca="1" si="181"/>
        <v>college</v>
      </c>
      <c r="K468">
        <f t="shared" ca="1" si="182"/>
        <v>4</v>
      </c>
      <c r="L468">
        <f t="shared" ca="1" si="183"/>
        <v>1</v>
      </c>
      <c r="M468">
        <f t="shared" ca="1" si="184"/>
        <v>603106</v>
      </c>
      <c r="N468">
        <f t="shared" ca="1" si="185"/>
        <v>3</v>
      </c>
      <c r="O468" t="str">
        <f t="shared" ca="1" si="186"/>
        <v>hanuman junction</v>
      </c>
      <c r="P468">
        <f t="shared" ref="P468:P513" ca="1" si="192">M468*RANDBETWEEN(3,6)</f>
        <v>3618636</v>
      </c>
      <c r="Q468">
        <f t="shared" ca="1" si="187"/>
        <v>3359750.2111678491</v>
      </c>
      <c r="R468">
        <f t="shared" ref="R468:R513" ca="1" si="193">L468*RAND()*M468</f>
        <v>387336.5768253234</v>
      </c>
      <c r="S468">
        <f t="shared" ca="1" si="188"/>
        <v>256098</v>
      </c>
      <c r="T468">
        <f t="shared" ref="T468:T513" ca="1" si="194">RAND()*M468*2</f>
        <v>818979.65003914863</v>
      </c>
      <c r="U468">
        <f t="shared" ref="U468:U513" ca="1" si="195">RAND()*M468*1.5</f>
        <v>721330.8450256756</v>
      </c>
      <c r="V468">
        <f t="shared" ref="V468:V513" ca="1" si="196">P468+R468+U468</f>
        <v>4727303.4218509989</v>
      </c>
      <c r="W468">
        <f t="shared" ref="W468:W513" ca="1" si="197">Q468+R468+S468</f>
        <v>4003184.7879931726</v>
      </c>
      <c r="X468">
        <f t="shared" ref="X468:X513" ca="1" si="198">V468-W468</f>
        <v>724118.63385782624</v>
      </c>
      <c r="Y468" s="2"/>
      <c r="Z468" s="7">
        <f ca="1">IF(Table1[[#This Row],[gender]]="men",1,0)</f>
        <v>0</v>
      </c>
      <c r="AA468" s="2">
        <f ca="1">IF(Table1[[#This Row],[gender]]="women",1,0)</f>
        <v>1</v>
      </c>
      <c r="AB468" s="2"/>
      <c r="AC468" s="2"/>
      <c r="AD468" s="8"/>
      <c r="AF468" s="7">
        <f ca="1">IF(Table1[[#This Row],[felid of work]]= "teaching",1,0)</f>
        <v>0</v>
      </c>
      <c r="AG468" s="2">
        <f ca="1">IF(Table1[[#This Row],[felid of work]]="agriculture",1,0)</f>
        <v>1</v>
      </c>
      <c r="AH468" s="12">
        <f ca="1">IF(Table1[[#This Row],[felid of work]]="general work",1,0)</f>
        <v>0</v>
      </c>
      <c r="AI468" s="12">
        <f ca="1">IF(Table1[[#This Row],[felid of work]]="construction",1,0)</f>
        <v>0</v>
      </c>
      <c r="AJ468" s="2">
        <f ca="1">IF(Table1[[#This Row],[felid of work]]="health",1,0)</f>
        <v>0</v>
      </c>
      <c r="AK468" s="2"/>
      <c r="AL468" s="2"/>
      <c r="AM468" s="2"/>
      <c r="AN468" s="2"/>
      <c r="AO468" s="2">
        <f ca="1">IF(Table1[[#This Row],[felid of work]]="it",1,0)</f>
        <v>0</v>
      </c>
      <c r="AP468" s="2"/>
      <c r="AQ468" s="2"/>
      <c r="AR468" s="2"/>
      <c r="AS468" s="2"/>
      <c r="AT468" s="2"/>
      <c r="AU468" s="2"/>
      <c r="AV468" s="8"/>
      <c r="AW468" s="2"/>
      <c r="AX468" s="21">
        <f t="shared" ca="1" si="189"/>
        <v>387336.5768253234</v>
      </c>
      <c r="AY468" s="2"/>
      <c r="AZ468" s="7">
        <f ca="1">IF(Table1[[#This Row],[value of the debts]]&gt;$BA$6,1,0)</f>
        <v>1</v>
      </c>
      <c r="BA468" s="2"/>
      <c r="BB468" s="2"/>
      <c r="BC468" s="8"/>
      <c r="BD468" s="24">
        <f ca="1">Table1[[#This Row],[mortage left]]/Table1[[#This Row],[value of house]]</f>
        <v>0.92845763187229913</v>
      </c>
      <c r="BE468" s="2">
        <f t="shared" ca="1" si="190"/>
        <v>0</v>
      </c>
      <c r="BF468" s="2"/>
      <c r="BG468" s="2"/>
      <c r="BH468" s="7">
        <f ca="1">IF(Table1[[#This Row],[area]]="america",Table1[[#This Row],[income]],0)</f>
        <v>0</v>
      </c>
      <c r="BI468" s="2">
        <f ca="1">IF(Table1[[#This Row],[area]]="anathapur",Table1[[#This Row],[income]],0)</f>
        <v>0</v>
      </c>
      <c r="BJ468" s="2">
        <f ca="1">IF(Table1[[#This Row],[area]]="banglore",Table1[[#This Row],[income]],0)</f>
        <v>0</v>
      </c>
      <c r="BK468" s="2">
        <f ca="1">IF(Table1[[#This Row],[area]]="chennai",Table1[[#This Row],[income]],0)</f>
        <v>0</v>
      </c>
      <c r="BL468" s="2">
        <f ca="1">IF(Table1[[#This Row],[area]]="china",Table1[[#This Row],[income]],0)</f>
        <v>0</v>
      </c>
      <c r="BM468" s="2">
        <f ca="1">IF(Table1[[#This Row],[area]]="eluru",Table1[[#This Row],[income]],0)</f>
        <v>0</v>
      </c>
      <c r="BN468" s="2">
        <f ca="1">IF(Table1[[#This Row],[area]]="hanuman junction",Table1[[#This Row],[income]],0)</f>
        <v>603106</v>
      </c>
      <c r="BO468" s="2">
        <f ca="1">IF(Table1[[#This Row],[area]]="hyderabad",Table1[[#This Row],[income]],0)</f>
        <v>0</v>
      </c>
      <c r="BP468" s="2">
        <f ca="1">IF(Table1[[#This Row],[area]]="japan",Table1[[#This Row],[income]],0)</f>
        <v>0</v>
      </c>
      <c r="BQ468" s="2">
        <f ca="1">IF(Table1[[#This Row],[area]]="srikakulam",Table1[[#This Row],[income]],0)</f>
        <v>0</v>
      </c>
      <c r="BR468" s="2">
        <f ca="1">IF(Table1[[#This Row],[area]]="tirupathi",Table1[[#This Row],[income]],0)</f>
        <v>0</v>
      </c>
      <c r="BS468" s="2">
        <f ca="1">IF(Table1[[#This Row],[area]]="vijayawada",Table1[[#This Row],[income]],0)</f>
        <v>0</v>
      </c>
      <c r="BT468" s="8">
        <f ca="1">IF(Table1[[#This Row],[area]]="vizag",Table1[[#This Row],[income]],0)</f>
        <v>0</v>
      </c>
      <c r="BU468" s="2"/>
      <c r="BV468" s="7">
        <f ca="1">IF(Table1[[#This Row],[felid of work]]="teaching",Table1[[#This Row],[income]],0)</f>
        <v>0</v>
      </c>
      <c r="BW468" s="2">
        <f ca="1">IF(Table1[[#This Row],[felid of work]]="construction",Table1[[#This Row],[income]],0)</f>
        <v>0</v>
      </c>
      <c r="BX468" s="2">
        <f ca="1">IF(Table1[[#This Row],[felid of work]]="general work",Table1[[#This Row],[income]],0)</f>
        <v>0</v>
      </c>
      <c r="BY468" s="2">
        <f ca="1">IF(Table1[[#This Row],[felid of work]]="health",Table1[[#This Row],[income]],0)</f>
        <v>0</v>
      </c>
      <c r="BZ468" s="2">
        <f ca="1">IF(Table1[[#This Row],[felid of work]]="agriculture",Table1[[#This Row],[income]],0)</f>
        <v>603106</v>
      </c>
      <c r="CA468" s="8">
        <f ca="1">IF(Table1[[#This Row],[felid of work]]="it",Table1[[#This Row],[income]],0)</f>
        <v>0</v>
      </c>
      <c r="CB468" s="2"/>
      <c r="CC468" s="7">
        <f t="shared" ca="1" si="191"/>
        <v>1</v>
      </c>
      <c r="CD468" s="8"/>
      <c r="CE468" s="2"/>
      <c r="CF468" s="2">
        <f ca="1">IF(Table1[[#This Row],[net worth]]&gt;CG467,Table1[[#This Row],[age]],0)</f>
        <v>26</v>
      </c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</row>
    <row r="469" spans="4:98">
      <c r="D469">
        <f t="shared" ca="1" si="175"/>
        <v>1</v>
      </c>
      <c r="E469" t="str">
        <f t="shared" ca="1" si="176"/>
        <v>men</v>
      </c>
      <c r="F469">
        <f t="shared" ca="1" si="177"/>
        <v>37</v>
      </c>
      <c r="G469">
        <f t="shared" ca="1" si="178"/>
        <v>2</v>
      </c>
      <c r="H469" t="str">
        <f t="shared" ca="1" si="179"/>
        <v>construction</v>
      </c>
      <c r="I469">
        <f t="shared" ca="1" si="180"/>
        <v>6</v>
      </c>
      <c r="J469" t="str">
        <f t="shared" ca="1" si="181"/>
        <v>other</v>
      </c>
      <c r="K469">
        <f t="shared" ca="1" si="182"/>
        <v>2</v>
      </c>
      <c r="L469">
        <f t="shared" ca="1" si="183"/>
        <v>1</v>
      </c>
      <c r="M469">
        <f t="shared" ca="1" si="184"/>
        <v>570764</v>
      </c>
      <c r="N469">
        <f t="shared" ca="1" si="185"/>
        <v>5</v>
      </c>
      <c r="O469" t="str">
        <f t="shared" ca="1" si="186"/>
        <v>srikakulam</v>
      </c>
      <c r="P469">
        <f t="shared" ca="1" si="192"/>
        <v>2853820</v>
      </c>
      <c r="Q469">
        <f t="shared" ca="1" si="187"/>
        <v>1117840.7116985356</v>
      </c>
      <c r="R469">
        <f t="shared" ca="1" si="193"/>
        <v>476941.91434980097</v>
      </c>
      <c r="S469">
        <f t="shared" ca="1" si="188"/>
        <v>207595</v>
      </c>
      <c r="T469">
        <f t="shared" ca="1" si="194"/>
        <v>548018.18019129045</v>
      </c>
      <c r="U469">
        <f t="shared" ca="1" si="195"/>
        <v>30431.221928337436</v>
      </c>
      <c r="V469">
        <f t="shared" ca="1" si="196"/>
        <v>3361193.1362781385</v>
      </c>
      <c r="W469">
        <f t="shared" ca="1" si="197"/>
        <v>1802377.6260483365</v>
      </c>
      <c r="X469">
        <f t="shared" ca="1" si="198"/>
        <v>1558815.510229802</v>
      </c>
      <c r="Y469" s="2"/>
      <c r="Z469" s="7">
        <f ca="1">IF(Table1[[#This Row],[gender]]="men",1,0)</f>
        <v>1</v>
      </c>
      <c r="AA469" s="2">
        <f ca="1">IF(Table1[[#This Row],[gender]]="women",1,0)</f>
        <v>0</v>
      </c>
      <c r="AB469" s="2"/>
      <c r="AC469" s="2"/>
      <c r="AD469" s="8"/>
      <c r="AF469" s="7">
        <f ca="1">IF(Table1[[#This Row],[felid of work]]= "teaching",1,0)</f>
        <v>0</v>
      </c>
      <c r="AG469" s="2">
        <f ca="1">IF(Table1[[#This Row],[felid of work]]="agriculture",1,0)</f>
        <v>0</v>
      </c>
      <c r="AH469" s="12">
        <f ca="1">IF(Table1[[#This Row],[felid of work]]="general work",1,0)</f>
        <v>0</v>
      </c>
      <c r="AI469" s="12">
        <f ca="1">IF(Table1[[#This Row],[felid of work]]="construction",1,0)</f>
        <v>1</v>
      </c>
      <c r="AJ469" s="2">
        <f ca="1">IF(Table1[[#This Row],[felid of work]]="health",1,0)</f>
        <v>0</v>
      </c>
      <c r="AK469" s="2"/>
      <c r="AL469" s="2"/>
      <c r="AM469" s="2"/>
      <c r="AN469" s="2"/>
      <c r="AO469" s="2">
        <f ca="1">IF(Table1[[#This Row],[felid of work]]="it",1,0)</f>
        <v>0</v>
      </c>
      <c r="AP469" s="2"/>
      <c r="AQ469" s="2"/>
      <c r="AR469" s="2"/>
      <c r="AS469" s="2"/>
      <c r="AT469" s="2"/>
      <c r="AU469" s="2"/>
      <c r="AV469" s="8"/>
      <c r="AW469" s="2"/>
      <c r="AX469" s="21">
        <f t="shared" ca="1" si="189"/>
        <v>476941.91434980097</v>
      </c>
      <c r="AY469" s="2"/>
      <c r="AZ469" s="7">
        <f ca="1">IF(Table1[[#This Row],[value of the debts]]&gt;$BA$6,1,0)</f>
        <v>1</v>
      </c>
      <c r="BA469" s="2"/>
      <c r="BB469" s="2"/>
      <c r="BC469" s="8"/>
      <c r="BD469" s="24">
        <f ca="1">Table1[[#This Row],[mortage left]]/Table1[[#This Row],[value of house]]</f>
        <v>0.39169979595718568</v>
      </c>
      <c r="BE469" s="2">
        <f t="shared" ca="1" si="190"/>
        <v>0</v>
      </c>
      <c r="BF469" s="2"/>
      <c r="BG469" s="2"/>
      <c r="BH469" s="7">
        <f ca="1">IF(Table1[[#This Row],[area]]="america",Table1[[#This Row],[income]],0)</f>
        <v>0</v>
      </c>
      <c r="BI469" s="2">
        <f ca="1">IF(Table1[[#This Row],[area]]="anathapur",Table1[[#This Row],[income]],0)</f>
        <v>0</v>
      </c>
      <c r="BJ469" s="2">
        <f ca="1">IF(Table1[[#This Row],[area]]="banglore",Table1[[#This Row],[income]],0)</f>
        <v>0</v>
      </c>
      <c r="BK469" s="2">
        <f ca="1">IF(Table1[[#This Row],[area]]="chennai",Table1[[#This Row],[income]],0)</f>
        <v>0</v>
      </c>
      <c r="BL469" s="2">
        <f ca="1">IF(Table1[[#This Row],[area]]="china",Table1[[#This Row],[income]],0)</f>
        <v>0</v>
      </c>
      <c r="BM469" s="2">
        <f ca="1">IF(Table1[[#This Row],[area]]="eluru",Table1[[#This Row],[income]],0)</f>
        <v>0</v>
      </c>
      <c r="BN469" s="2">
        <f ca="1">IF(Table1[[#This Row],[area]]="hanuman junction",Table1[[#This Row],[income]],0)</f>
        <v>0</v>
      </c>
      <c r="BO469" s="2">
        <f ca="1">IF(Table1[[#This Row],[area]]="hyderabad",Table1[[#This Row],[income]],0)</f>
        <v>0</v>
      </c>
      <c r="BP469" s="2">
        <f ca="1">IF(Table1[[#This Row],[area]]="japan",Table1[[#This Row],[income]],0)</f>
        <v>0</v>
      </c>
      <c r="BQ469" s="2">
        <f ca="1">IF(Table1[[#This Row],[area]]="srikakulam",Table1[[#This Row],[income]],0)</f>
        <v>570764</v>
      </c>
      <c r="BR469" s="2">
        <f ca="1">IF(Table1[[#This Row],[area]]="tirupathi",Table1[[#This Row],[income]],0)</f>
        <v>0</v>
      </c>
      <c r="BS469" s="2">
        <f ca="1">IF(Table1[[#This Row],[area]]="vijayawada",Table1[[#This Row],[income]],0)</f>
        <v>0</v>
      </c>
      <c r="BT469" s="8">
        <f ca="1">IF(Table1[[#This Row],[area]]="vizag",Table1[[#This Row],[income]],0)</f>
        <v>0</v>
      </c>
      <c r="BU469" s="2"/>
      <c r="BV469" s="7">
        <f ca="1">IF(Table1[[#This Row],[felid of work]]="teaching",Table1[[#This Row],[income]],0)</f>
        <v>0</v>
      </c>
      <c r="BW469" s="2">
        <f ca="1">IF(Table1[[#This Row],[felid of work]]="construction",Table1[[#This Row],[income]],0)</f>
        <v>570764</v>
      </c>
      <c r="BX469" s="2">
        <f ca="1">IF(Table1[[#This Row],[felid of work]]="general work",Table1[[#This Row],[income]],0)</f>
        <v>0</v>
      </c>
      <c r="BY469" s="2">
        <f ca="1">IF(Table1[[#This Row],[felid of work]]="health",Table1[[#This Row],[income]],0)</f>
        <v>0</v>
      </c>
      <c r="BZ469" s="2">
        <f ca="1">IF(Table1[[#This Row],[felid of work]]="agriculture",Table1[[#This Row],[income]],0)</f>
        <v>0</v>
      </c>
      <c r="CA469" s="8">
        <f ca="1">IF(Table1[[#This Row],[felid of work]]="it",Table1[[#This Row],[income]],0)</f>
        <v>0</v>
      </c>
      <c r="CB469" s="2"/>
      <c r="CC469" s="7">
        <f t="shared" ca="1" si="191"/>
        <v>1</v>
      </c>
      <c r="CD469" s="8"/>
      <c r="CE469" s="2"/>
      <c r="CF469" s="2">
        <f ca="1">IF(Table1[[#This Row],[net worth]]&gt;CG468,Table1[[#This Row],[age]],0)</f>
        <v>37</v>
      </c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</row>
    <row r="470" spans="4:98">
      <c r="D470">
        <f t="shared" ca="1" si="175"/>
        <v>1</v>
      </c>
      <c r="E470" t="str">
        <f t="shared" ca="1" si="176"/>
        <v>men</v>
      </c>
      <c r="F470">
        <f t="shared" ca="1" si="177"/>
        <v>43</v>
      </c>
      <c r="G470">
        <f t="shared" ca="1" si="178"/>
        <v>1</v>
      </c>
      <c r="H470" t="str">
        <f t="shared" ca="1" si="179"/>
        <v>health</v>
      </c>
      <c r="I470">
        <f t="shared" ca="1" si="180"/>
        <v>5</v>
      </c>
      <c r="J470" t="str">
        <f t="shared" ca="1" si="181"/>
        <v>other</v>
      </c>
      <c r="K470">
        <f t="shared" ca="1" si="182"/>
        <v>1</v>
      </c>
      <c r="L470">
        <f t="shared" ca="1" si="183"/>
        <v>1</v>
      </c>
      <c r="M470">
        <f t="shared" ca="1" si="184"/>
        <v>676159</v>
      </c>
      <c r="N470">
        <f t="shared" ca="1" si="185"/>
        <v>1</v>
      </c>
      <c r="O470" t="str">
        <f t="shared" ca="1" si="186"/>
        <v>eluru</v>
      </c>
      <c r="P470">
        <f t="shared" ca="1" si="192"/>
        <v>3380795</v>
      </c>
      <c r="Q470">
        <f t="shared" ca="1" si="187"/>
        <v>1588683.4600553138</v>
      </c>
      <c r="R470">
        <f t="shared" ca="1" si="193"/>
        <v>128837.86835321931</v>
      </c>
      <c r="S470">
        <f t="shared" ca="1" si="188"/>
        <v>117630</v>
      </c>
      <c r="T470">
        <f t="shared" ca="1" si="194"/>
        <v>1028374.3343665987</v>
      </c>
      <c r="U470">
        <f t="shared" ca="1" si="195"/>
        <v>719405.90015797014</v>
      </c>
      <c r="V470">
        <f t="shared" ca="1" si="196"/>
        <v>4229038.7685111891</v>
      </c>
      <c r="W470">
        <f t="shared" ca="1" si="197"/>
        <v>1835151.328408533</v>
      </c>
      <c r="X470">
        <f t="shared" ca="1" si="198"/>
        <v>2393887.4401026564</v>
      </c>
      <c r="Y470" s="2"/>
      <c r="Z470" s="7">
        <f ca="1">IF(Table1[[#This Row],[gender]]="men",1,0)</f>
        <v>1</v>
      </c>
      <c r="AA470" s="2">
        <f ca="1">IF(Table1[[#This Row],[gender]]="women",1,0)</f>
        <v>0</v>
      </c>
      <c r="AB470" s="2"/>
      <c r="AC470" s="2"/>
      <c r="AD470" s="8"/>
      <c r="AF470" s="7">
        <f ca="1">IF(Table1[[#This Row],[felid of work]]= "teaching",1,0)</f>
        <v>0</v>
      </c>
      <c r="AG470" s="2">
        <f ca="1">IF(Table1[[#This Row],[felid of work]]="agriculture",1,0)</f>
        <v>0</v>
      </c>
      <c r="AH470" s="12">
        <f ca="1">IF(Table1[[#This Row],[felid of work]]="general work",1,0)</f>
        <v>0</v>
      </c>
      <c r="AI470" s="12">
        <f ca="1">IF(Table1[[#This Row],[felid of work]]="construction",1,0)</f>
        <v>0</v>
      </c>
      <c r="AJ470" s="2">
        <f ca="1">IF(Table1[[#This Row],[felid of work]]="health",1,0)</f>
        <v>1</v>
      </c>
      <c r="AK470" s="2"/>
      <c r="AL470" s="2"/>
      <c r="AM470" s="2"/>
      <c r="AN470" s="2"/>
      <c r="AO470" s="2">
        <f ca="1">IF(Table1[[#This Row],[felid of work]]="it",1,0)</f>
        <v>0</v>
      </c>
      <c r="AP470" s="2"/>
      <c r="AQ470" s="2"/>
      <c r="AR470" s="2"/>
      <c r="AS470" s="2"/>
      <c r="AT470" s="2"/>
      <c r="AU470" s="2"/>
      <c r="AV470" s="8"/>
      <c r="AW470" s="2"/>
      <c r="AX470" s="21">
        <f t="shared" ca="1" si="189"/>
        <v>128837.86835321931</v>
      </c>
      <c r="AY470" s="2"/>
      <c r="AZ470" s="7">
        <f ca="1">IF(Table1[[#This Row],[value of the debts]]&gt;$BA$6,1,0)</f>
        <v>1</v>
      </c>
      <c r="BA470" s="2"/>
      <c r="BB470" s="2"/>
      <c r="BC470" s="8"/>
      <c r="BD470" s="24">
        <f ca="1">Table1[[#This Row],[mortage left]]/Table1[[#This Row],[value of house]]</f>
        <v>0.46991416517573936</v>
      </c>
      <c r="BE470" s="2">
        <f t="shared" ca="1" si="190"/>
        <v>0</v>
      </c>
      <c r="BF470" s="2"/>
      <c r="BG470" s="2"/>
      <c r="BH470" s="7">
        <f ca="1">IF(Table1[[#This Row],[area]]="america",Table1[[#This Row],[income]],0)</f>
        <v>0</v>
      </c>
      <c r="BI470" s="2">
        <f ca="1">IF(Table1[[#This Row],[area]]="anathapur",Table1[[#This Row],[income]],0)</f>
        <v>0</v>
      </c>
      <c r="BJ470" s="2">
        <f ca="1">IF(Table1[[#This Row],[area]]="banglore",Table1[[#This Row],[income]],0)</f>
        <v>0</v>
      </c>
      <c r="BK470" s="2">
        <f ca="1">IF(Table1[[#This Row],[area]]="chennai",Table1[[#This Row],[income]],0)</f>
        <v>0</v>
      </c>
      <c r="BL470" s="2">
        <f ca="1">IF(Table1[[#This Row],[area]]="china",Table1[[#This Row],[income]],0)</f>
        <v>0</v>
      </c>
      <c r="BM470" s="2">
        <f ca="1">IF(Table1[[#This Row],[area]]="eluru",Table1[[#This Row],[income]],0)</f>
        <v>676159</v>
      </c>
      <c r="BN470" s="2">
        <f ca="1">IF(Table1[[#This Row],[area]]="hanuman junction",Table1[[#This Row],[income]],0)</f>
        <v>0</v>
      </c>
      <c r="BO470" s="2">
        <f ca="1">IF(Table1[[#This Row],[area]]="hyderabad",Table1[[#This Row],[income]],0)</f>
        <v>0</v>
      </c>
      <c r="BP470" s="2">
        <f ca="1">IF(Table1[[#This Row],[area]]="japan",Table1[[#This Row],[income]],0)</f>
        <v>0</v>
      </c>
      <c r="BQ470" s="2">
        <f ca="1">IF(Table1[[#This Row],[area]]="srikakulam",Table1[[#This Row],[income]],0)</f>
        <v>0</v>
      </c>
      <c r="BR470" s="2">
        <f ca="1">IF(Table1[[#This Row],[area]]="tirupathi",Table1[[#This Row],[income]],0)</f>
        <v>0</v>
      </c>
      <c r="BS470" s="2">
        <f ca="1">IF(Table1[[#This Row],[area]]="vijayawada",Table1[[#This Row],[income]],0)</f>
        <v>0</v>
      </c>
      <c r="BT470" s="8">
        <f ca="1">IF(Table1[[#This Row],[area]]="vizag",Table1[[#This Row],[income]],0)</f>
        <v>0</v>
      </c>
      <c r="BU470" s="2"/>
      <c r="BV470" s="7">
        <f ca="1">IF(Table1[[#This Row],[felid of work]]="teaching",Table1[[#This Row],[income]],0)</f>
        <v>0</v>
      </c>
      <c r="BW470" s="2">
        <f ca="1">IF(Table1[[#This Row],[felid of work]]="construction",Table1[[#This Row],[income]],0)</f>
        <v>0</v>
      </c>
      <c r="BX470" s="2">
        <f ca="1">IF(Table1[[#This Row],[felid of work]]="general work",Table1[[#This Row],[income]],0)</f>
        <v>0</v>
      </c>
      <c r="BY470" s="2">
        <f ca="1">IF(Table1[[#This Row],[felid of work]]="health",Table1[[#This Row],[income]],0)</f>
        <v>676159</v>
      </c>
      <c r="BZ470" s="2">
        <f ca="1">IF(Table1[[#This Row],[felid of work]]="agriculture",Table1[[#This Row],[income]],0)</f>
        <v>0</v>
      </c>
      <c r="CA470" s="8">
        <f ca="1">IF(Table1[[#This Row],[felid of work]]="it",Table1[[#This Row],[income]],0)</f>
        <v>0</v>
      </c>
      <c r="CB470" s="2"/>
      <c r="CC470" s="7">
        <f t="shared" ca="1" si="191"/>
        <v>1</v>
      </c>
      <c r="CD470" s="8"/>
      <c r="CE470" s="2"/>
      <c r="CF470" s="2">
        <f ca="1">IF(Table1[[#This Row],[net worth]]&gt;CG469,Table1[[#This Row],[age]],0)</f>
        <v>43</v>
      </c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</row>
    <row r="471" spans="4:98">
      <c r="D471">
        <f t="shared" ca="1" si="175"/>
        <v>1</v>
      </c>
      <c r="E471" t="str">
        <f t="shared" ca="1" si="176"/>
        <v>men</v>
      </c>
      <c r="F471">
        <f t="shared" ca="1" si="177"/>
        <v>44</v>
      </c>
      <c r="G471">
        <f t="shared" ca="1" si="178"/>
        <v>1</v>
      </c>
      <c r="H471" t="str">
        <f t="shared" ca="1" si="179"/>
        <v>health</v>
      </c>
      <c r="I471">
        <f t="shared" ca="1" si="180"/>
        <v>2</v>
      </c>
      <c r="J471" t="str">
        <f t="shared" ca="1" si="181"/>
        <v>college</v>
      </c>
      <c r="K471">
        <f t="shared" ca="1" si="182"/>
        <v>3</v>
      </c>
      <c r="L471">
        <f t="shared" ca="1" si="183"/>
        <v>2</v>
      </c>
      <c r="M471">
        <f t="shared" ca="1" si="184"/>
        <v>739531</v>
      </c>
      <c r="N471">
        <f t="shared" ca="1" si="185"/>
        <v>12</v>
      </c>
      <c r="O471" t="str">
        <f t="shared" ca="1" si="186"/>
        <v>japan</v>
      </c>
      <c r="P471">
        <f t="shared" ca="1" si="192"/>
        <v>2218593</v>
      </c>
      <c r="Q471">
        <f t="shared" ca="1" si="187"/>
        <v>212245.80125070614</v>
      </c>
      <c r="R471">
        <f t="shared" ca="1" si="193"/>
        <v>169683.6118301377</v>
      </c>
      <c r="S471">
        <f t="shared" ca="1" si="188"/>
        <v>88452</v>
      </c>
      <c r="T471">
        <f t="shared" ca="1" si="194"/>
        <v>536517.65703581134</v>
      </c>
      <c r="U471">
        <f t="shared" ca="1" si="195"/>
        <v>865826.6704651824</v>
      </c>
      <c r="V471">
        <f t="shared" ca="1" si="196"/>
        <v>3254103.2822953202</v>
      </c>
      <c r="W471">
        <f t="shared" ca="1" si="197"/>
        <v>470381.41308084386</v>
      </c>
      <c r="X471">
        <f t="shared" ca="1" si="198"/>
        <v>2783721.8692144761</v>
      </c>
      <c r="Y471" s="2"/>
      <c r="Z471" s="7">
        <f ca="1">IF(Table1[[#This Row],[gender]]="men",1,0)</f>
        <v>1</v>
      </c>
      <c r="AA471" s="2">
        <f ca="1">IF(Table1[[#This Row],[gender]]="women",1,0)</f>
        <v>0</v>
      </c>
      <c r="AB471" s="2"/>
      <c r="AC471" s="2"/>
      <c r="AD471" s="8"/>
      <c r="AF471" s="7">
        <f ca="1">IF(Table1[[#This Row],[felid of work]]= "teaching",1,0)</f>
        <v>0</v>
      </c>
      <c r="AG471" s="2">
        <f ca="1">IF(Table1[[#This Row],[felid of work]]="agriculture",1,0)</f>
        <v>0</v>
      </c>
      <c r="AH471" s="12">
        <f ca="1">IF(Table1[[#This Row],[felid of work]]="general work",1,0)</f>
        <v>0</v>
      </c>
      <c r="AI471" s="12">
        <f ca="1">IF(Table1[[#This Row],[felid of work]]="construction",1,0)</f>
        <v>0</v>
      </c>
      <c r="AJ471" s="2">
        <f ca="1">IF(Table1[[#This Row],[felid of work]]="health",1,0)</f>
        <v>1</v>
      </c>
      <c r="AK471" s="2"/>
      <c r="AL471" s="2"/>
      <c r="AM471" s="2"/>
      <c r="AN471" s="2"/>
      <c r="AO471" s="2">
        <f ca="1">IF(Table1[[#This Row],[felid of work]]="it",1,0)</f>
        <v>0</v>
      </c>
      <c r="AP471" s="2"/>
      <c r="AQ471" s="2"/>
      <c r="AR471" s="2"/>
      <c r="AS471" s="2"/>
      <c r="AT471" s="2"/>
      <c r="AU471" s="2"/>
      <c r="AV471" s="8"/>
      <c r="AW471" s="2"/>
      <c r="AX471" s="21">
        <f t="shared" ca="1" si="189"/>
        <v>84841.80591506885</v>
      </c>
      <c r="AY471" s="2"/>
      <c r="AZ471" s="7">
        <f ca="1">IF(Table1[[#This Row],[value of the debts]]&gt;$BA$6,1,0)</f>
        <v>1</v>
      </c>
      <c r="BA471" s="2"/>
      <c r="BB471" s="2"/>
      <c r="BC471" s="8"/>
      <c r="BD471" s="24">
        <f ca="1">Table1[[#This Row],[mortage left]]/Table1[[#This Row],[value of house]]</f>
        <v>9.5666848877061339E-2</v>
      </c>
      <c r="BE471" s="2">
        <f t="shared" ca="1" si="190"/>
        <v>1</v>
      </c>
      <c r="BF471" s="2"/>
      <c r="BG471" s="2"/>
      <c r="BH471" s="7">
        <f ca="1">IF(Table1[[#This Row],[area]]="america",Table1[[#This Row],[income]],0)</f>
        <v>0</v>
      </c>
      <c r="BI471" s="2">
        <f ca="1">IF(Table1[[#This Row],[area]]="anathapur",Table1[[#This Row],[income]],0)</f>
        <v>0</v>
      </c>
      <c r="BJ471" s="2">
        <f ca="1">IF(Table1[[#This Row],[area]]="banglore",Table1[[#This Row],[income]],0)</f>
        <v>0</v>
      </c>
      <c r="BK471" s="2">
        <f ca="1">IF(Table1[[#This Row],[area]]="chennai",Table1[[#This Row],[income]],0)</f>
        <v>0</v>
      </c>
      <c r="BL471" s="2">
        <f ca="1">IF(Table1[[#This Row],[area]]="china",Table1[[#This Row],[income]],0)</f>
        <v>0</v>
      </c>
      <c r="BM471" s="2">
        <f ca="1">IF(Table1[[#This Row],[area]]="eluru",Table1[[#This Row],[income]],0)</f>
        <v>0</v>
      </c>
      <c r="BN471" s="2">
        <f ca="1">IF(Table1[[#This Row],[area]]="hanuman junction",Table1[[#This Row],[income]],0)</f>
        <v>0</v>
      </c>
      <c r="BO471" s="2">
        <f ca="1">IF(Table1[[#This Row],[area]]="hyderabad",Table1[[#This Row],[income]],0)</f>
        <v>0</v>
      </c>
      <c r="BP471" s="2">
        <f ca="1">IF(Table1[[#This Row],[area]]="japan",Table1[[#This Row],[income]],0)</f>
        <v>739531</v>
      </c>
      <c r="BQ471" s="2">
        <f ca="1">IF(Table1[[#This Row],[area]]="srikakulam",Table1[[#This Row],[income]],0)</f>
        <v>0</v>
      </c>
      <c r="BR471" s="2">
        <f ca="1">IF(Table1[[#This Row],[area]]="tirupathi",Table1[[#This Row],[income]],0)</f>
        <v>0</v>
      </c>
      <c r="BS471" s="2">
        <f ca="1">IF(Table1[[#This Row],[area]]="vijayawada",Table1[[#This Row],[income]],0)</f>
        <v>0</v>
      </c>
      <c r="BT471" s="8">
        <f ca="1">IF(Table1[[#This Row],[area]]="vizag",Table1[[#This Row],[income]],0)</f>
        <v>0</v>
      </c>
      <c r="BU471" s="2"/>
      <c r="BV471" s="7">
        <f ca="1">IF(Table1[[#This Row],[felid of work]]="teaching",Table1[[#This Row],[income]],0)</f>
        <v>0</v>
      </c>
      <c r="BW471" s="2">
        <f ca="1">IF(Table1[[#This Row],[felid of work]]="construction",Table1[[#This Row],[income]],0)</f>
        <v>0</v>
      </c>
      <c r="BX471" s="2">
        <f ca="1">IF(Table1[[#This Row],[felid of work]]="general work",Table1[[#This Row],[income]],0)</f>
        <v>0</v>
      </c>
      <c r="BY471" s="2">
        <f ca="1">IF(Table1[[#This Row],[felid of work]]="health",Table1[[#This Row],[income]],0)</f>
        <v>739531</v>
      </c>
      <c r="BZ471" s="2">
        <f ca="1">IF(Table1[[#This Row],[felid of work]]="agriculture",Table1[[#This Row],[income]],0)</f>
        <v>0</v>
      </c>
      <c r="CA471" s="8">
        <f ca="1">IF(Table1[[#This Row],[felid of work]]="it",Table1[[#This Row],[income]],0)</f>
        <v>0</v>
      </c>
      <c r="CB471" s="2"/>
      <c r="CC471" s="7">
        <f t="shared" ca="1" si="191"/>
        <v>0</v>
      </c>
      <c r="CD471" s="8"/>
      <c r="CE471" s="2"/>
      <c r="CF471" s="2">
        <f ca="1">IF(Table1[[#This Row],[net worth]]&gt;CG470,Table1[[#This Row],[age]],0)</f>
        <v>44</v>
      </c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</row>
    <row r="472" spans="4:98">
      <c r="D472">
        <f t="shared" ca="1" si="175"/>
        <v>2</v>
      </c>
      <c r="E472" t="str">
        <f t="shared" ca="1" si="176"/>
        <v>women</v>
      </c>
      <c r="F472">
        <f t="shared" ca="1" si="177"/>
        <v>31</v>
      </c>
      <c r="G472">
        <f t="shared" ca="1" si="178"/>
        <v>2</v>
      </c>
      <c r="H472" t="str">
        <f t="shared" ca="1" si="179"/>
        <v>construction</v>
      </c>
      <c r="I472">
        <f t="shared" ca="1" si="180"/>
        <v>4</v>
      </c>
      <c r="J472" t="str">
        <f t="shared" ca="1" si="181"/>
        <v>techincal</v>
      </c>
      <c r="K472">
        <f t="shared" ca="1" si="182"/>
        <v>2</v>
      </c>
      <c r="L472">
        <f t="shared" ca="1" si="183"/>
        <v>1</v>
      </c>
      <c r="M472">
        <f t="shared" ca="1" si="184"/>
        <v>972982</v>
      </c>
      <c r="N472">
        <f t="shared" ca="1" si="185"/>
        <v>10</v>
      </c>
      <c r="O472" t="str">
        <f t="shared" ca="1" si="186"/>
        <v>hyderabad</v>
      </c>
      <c r="P472">
        <f t="shared" ca="1" si="192"/>
        <v>3891928</v>
      </c>
      <c r="Q472">
        <f t="shared" ca="1" si="187"/>
        <v>658921.05599689553</v>
      </c>
      <c r="R472">
        <f t="shared" ca="1" si="193"/>
        <v>244186.41819014988</v>
      </c>
      <c r="S472">
        <f t="shared" ca="1" si="188"/>
        <v>121996</v>
      </c>
      <c r="T472">
        <f t="shared" ca="1" si="194"/>
        <v>72845.366958595536</v>
      </c>
      <c r="U472">
        <f t="shared" ca="1" si="195"/>
        <v>1298468.7978983279</v>
      </c>
      <c r="V472">
        <f t="shared" ca="1" si="196"/>
        <v>5434583.2160884775</v>
      </c>
      <c r="W472">
        <f t="shared" ca="1" si="197"/>
        <v>1025103.4741870454</v>
      </c>
      <c r="X472">
        <f t="shared" ca="1" si="198"/>
        <v>4409479.7419014322</v>
      </c>
      <c r="Y472" s="2"/>
      <c r="Z472" s="7">
        <f ca="1">IF(Table1[[#This Row],[gender]]="men",1,0)</f>
        <v>0</v>
      </c>
      <c r="AA472" s="2">
        <f ca="1">IF(Table1[[#This Row],[gender]]="women",1,0)</f>
        <v>1</v>
      </c>
      <c r="AB472" s="2"/>
      <c r="AC472" s="2"/>
      <c r="AD472" s="8"/>
      <c r="AF472" s="7">
        <f ca="1">IF(Table1[[#This Row],[felid of work]]= "teaching",1,0)</f>
        <v>0</v>
      </c>
      <c r="AG472" s="2">
        <f ca="1">IF(Table1[[#This Row],[felid of work]]="agriculture",1,0)</f>
        <v>0</v>
      </c>
      <c r="AH472" s="12">
        <f ca="1">IF(Table1[[#This Row],[felid of work]]="general work",1,0)</f>
        <v>0</v>
      </c>
      <c r="AI472" s="12">
        <f ca="1">IF(Table1[[#This Row],[felid of work]]="construction",1,0)</f>
        <v>1</v>
      </c>
      <c r="AJ472" s="2">
        <f ca="1">IF(Table1[[#This Row],[felid of work]]="health",1,0)</f>
        <v>0</v>
      </c>
      <c r="AK472" s="2"/>
      <c r="AL472" s="2"/>
      <c r="AM472" s="2"/>
      <c r="AN472" s="2"/>
      <c r="AO472" s="2">
        <f ca="1">IF(Table1[[#This Row],[felid of work]]="it",1,0)</f>
        <v>0</v>
      </c>
      <c r="AP472" s="2"/>
      <c r="AQ472" s="2"/>
      <c r="AR472" s="2"/>
      <c r="AS472" s="2"/>
      <c r="AT472" s="2"/>
      <c r="AU472" s="2"/>
      <c r="AV472" s="8"/>
      <c r="AW472" s="2"/>
      <c r="AX472" s="21">
        <f t="shared" ca="1" si="189"/>
        <v>244186.41819014988</v>
      </c>
      <c r="AY472" s="2"/>
      <c r="AZ472" s="7">
        <f ca="1">IF(Table1[[#This Row],[value of the debts]]&gt;$BA$6,1,0)</f>
        <v>1</v>
      </c>
      <c r="BA472" s="2"/>
      <c r="BB472" s="2"/>
      <c r="BC472" s="8"/>
      <c r="BD472" s="24">
        <f ca="1">Table1[[#This Row],[mortage left]]/Table1[[#This Row],[value of house]]</f>
        <v>0.16930453389602673</v>
      </c>
      <c r="BE472" s="2">
        <f t="shared" ca="1" si="190"/>
        <v>1</v>
      </c>
      <c r="BF472" s="2"/>
      <c r="BG472" s="2"/>
      <c r="BH472" s="7">
        <f ca="1">IF(Table1[[#This Row],[area]]="america",Table1[[#This Row],[income]],0)</f>
        <v>0</v>
      </c>
      <c r="BI472" s="2">
        <f ca="1">IF(Table1[[#This Row],[area]]="anathapur",Table1[[#This Row],[income]],0)</f>
        <v>0</v>
      </c>
      <c r="BJ472" s="2">
        <f ca="1">IF(Table1[[#This Row],[area]]="banglore",Table1[[#This Row],[income]],0)</f>
        <v>0</v>
      </c>
      <c r="BK472" s="2">
        <f ca="1">IF(Table1[[#This Row],[area]]="chennai",Table1[[#This Row],[income]],0)</f>
        <v>0</v>
      </c>
      <c r="BL472" s="2">
        <f ca="1">IF(Table1[[#This Row],[area]]="china",Table1[[#This Row],[income]],0)</f>
        <v>0</v>
      </c>
      <c r="BM472" s="2">
        <f ca="1">IF(Table1[[#This Row],[area]]="eluru",Table1[[#This Row],[income]],0)</f>
        <v>0</v>
      </c>
      <c r="BN472" s="2">
        <f ca="1">IF(Table1[[#This Row],[area]]="hanuman junction",Table1[[#This Row],[income]],0)</f>
        <v>0</v>
      </c>
      <c r="BO472" s="2">
        <f ca="1">IF(Table1[[#This Row],[area]]="hyderabad",Table1[[#This Row],[income]],0)</f>
        <v>972982</v>
      </c>
      <c r="BP472" s="2">
        <f ca="1">IF(Table1[[#This Row],[area]]="japan",Table1[[#This Row],[income]],0)</f>
        <v>0</v>
      </c>
      <c r="BQ472" s="2">
        <f ca="1">IF(Table1[[#This Row],[area]]="srikakulam",Table1[[#This Row],[income]],0)</f>
        <v>0</v>
      </c>
      <c r="BR472" s="2">
        <f ca="1">IF(Table1[[#This Row],[area]]="tirupathi",Table1[[#This Row],[income]],0)</f>
        <v>0</v>
      </c>
      <c r="BS472" s="2">
        <f ca="1">IF(Table1[[#This Row],[area]]="vijayawada",Table1[[#This Row],[income]],0)</f>
        <v>0</v>
      </c>
      <c r="BT472" s="8">
        <f ca="1">IF(Table1[[#This Row],[area]]="vizag",Table1[[#This Row],[income]],0)</f>
        <v>0</v>
      </c>
      <c r="BU472" s="2"/>
      <c r="BV472" s="7">
        <f ca="1">IF(Table1[[#This Row],[felid of work]]="teaching",Table1[[#This Row],[income]],0)</f>
        <v>0</v>
      </c>
      <c r="BW472" s="2">
        <f ca="1">IF(Table1[[#This Row],[felid of work]]="construction",Table1[[#This Row],[income]],0)</f>
        <v>972982</v>
      </c>
      <c r="BX472" s="2">
        <f ca="1">IF(Table1[[#This Row],[felid of work]]="general work",Table1[[#This Row],[income]],0)</f>
        <v>0</v>
      </c>
      <c r="BY472" s="2">
        <f ca="1">IF(Table1[[#This Row],[felid of work]]="health",Table1[[#This Row],[income]],0)</f>
        <v>0</v>
      </c>
      <c r="BZ472" s="2">
        <f ca="1">IF(Table1[[#This Row],[felid of work]]="agriculture",Table1[[#This Row],[income]],0)</f>
        <v>0</v>
      </c>
      <c r="CA472" s="8">
        <f ca="1">IF(Table1[[#This Row],[felid of work]]="it",Table1[[#This Row],[income]],0)</f>
        <v>0</v>
      </c>
      <c r="CB472" s="2"/>
      <c r="CC472" s="7">
        <f t="shared" ca="1" si="191"/>
        <v>1</v>
      </c>
      <c r="CD472" s="8"/>
      <c r="CE472" s="2"/>
      <c r="CF472" s="2">
        <f ca="1">IF(Table1[[#This Row],[net worth]]&gt;CG471,Table1[[#This Row],[age]],0)</f>
        <v>31</v>
      </c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</row>
    <row r="473" spans="4:98">
      <c r="D473">
        <f t="shared" ca="1" si="175"/>
        <v>1</v>
      </c>
      <c r="E473" t="str">
        <f t="shared" ca="1" si="176"/>
        <v>men</v>
      </c>
      <c r="F473">
        <f t="shared" ca="1" si="177"/>
        <v>38</v>
      </c>
      <c r="G473">
        <f t="shared" ca="1" si="178"/>
        <v>1</v>
      </c>
      <c r="H473" t="str">
        <f t="shared" ca="1" si="179"/>
        <v>health</v>
      </c>
      <c r="I473">
        <f t="shared" ca="1" si="180"/>
        <v>1</v>
      </c>
      <c r="J473" t="str">
        <f t="shared" ca="1" si="181"/>
        <v>highschool</v>
      </c>
      <c r="K473">
        <f t="shared" ca="1" si="182"/>
        <v>2</v>
      </c>
      <c r="L473">
        <f t="shared" ca="1" si="183"/>
        <v>1</v>
      </c>
      <c r="M473">
        <f t="shared" ca="1" si="184"/>
        <v>906510</v>
      </c>
      <c r="N473">
        <f t="shared" ca="1" si="185"/>
        <v>6</v>
      </c>
      <c r="O473" t="str">
        <f t="shared" ca="1" si="186"/>
        <v>tirupathi</v>
      </c>
      <c r="P473">
        <f t="shared" ca="1" si="192"/>
        <v>5439060</v>
      </c>
      <c r="Q473">
        <f t="shared" ca="1" si="187"/>
        <v>2707739.4051484917</v>
      </c>
      <c r="R473">
        <f t="shared" ca="1" si="193"/>
        <v>291236.3524087884</v>
      </c>
      <c r="S473">
        <f t="shared" ca="1" si="188"/>
        <v>197301</v>
      </c>
      <c r="T473">
        <f t="shared" ca="1" si="194"/>
        <v>1083828.5432603329</v>
      </c>
      <c r="U473">
        <f t="shared" ca="1" si="195"/>
        <v>193149.52643625526</v>
      </c>
      <c r="V473">
        <f t="shared" ca="1" si="196"/>
        <v>5923445.8788450435</v>
      </c>
      <c r="W473">
        <f t="shared" ca="1" si="197"/>
        <v>3196276.7575572804</v>
      </c>
      <c r="X473">
        <f t="shared" ca="1" si="198"/>
        <v>2727169.1212877631</v>
      </c>
      <c r="Y473" s="2"/>
      <c r="Z473" s="7">
        <f ca="1">IF(Table1[[#This Row],[gender]]="men",1,0)</f>
        <v>1</v>
      </c>
      <c r="AA473" s="2">
        <f ca="1">IF(Table1[[#This Row],[gender]]="women",1,0)</f>
        <v>0</v>
      </c>
      <c r="AB473" s="2"/>
      <c r="AC473" s="2"/>
      <c r="AD473" s="8"/>
      <c r="AF473" s="7">
        <f ca="1">IF(Table1[[#This Row],[felid of work]]= "teaching",1,0)</f>
        <v>0</v>
      </c>
      <c r="AG473" s="2">
        <f ca="1">IF(Table1[[#This Row],[felid of work]]="agriculture",1,0)</f>
        <v>0</v>
      </c>
      <c r="AH473" s="12">
        <f ca="1">IF(Table1[[#This Row],[felid of work]]="general work",1,0)</f>
        <v>0</v>
      </c>
      <c r="AI473" s="12">
        <f ca="1">IF(Table1[[#This Row],[felid of work]]="construction",1,0)</f>
        <v>0</v>
      </c>
      <c r="AJ473" s="2">
        <f ca="1">IF(Table1[[#This Row],[felid of work]]="health",1,0)</f>
        <v>1</v>
      </c>
      <c r="AK473" s="2"/>
      <c r="AL473" s="2"/>
      <c r="AM473" s="2"/>
      <c r="AN473" s="2"/>
      <c r="AO473" s="2">
        <f ca="1">IF(Table1[[#This Row],[felid of work]]="it",1,0)</f>
        <v>0</v>
      </c>
      <c r="AP473" s="2"/>
      <c r="AQ473" s="2"/>
      <c r="AR473" s="2"/>
      <c r="AS473" s="2"/>
      <c r="AT473" s="2"/>
      <c r="AU473" s="2"/>
      <c r="AV473" s="8"/>
      <c r="AW473" s="2"/>
      <c r="AX473" s="21">
        <f t="shared" ca="1" si="189"/>
        <v>291236.3524087884</v>
      </c>
      <c r="AY473" s="2"/>
      <c r="AZ473" s="7">
        <f ca="1">IF(Table1[[#This Row],[value of the debts]]&gt;$BA$6,1,0)</f>
        <v>1</v>
      </c>
      <c r="BA473" s="2"/>
      <c r="BB473" s="2"/>
      <c r="BC473" s="8"/>
      <c r="BD473" s="24">
        <f ca="1">Table1[[#This Row],[mortage left]]/Table1[[#This Row],[value of house]]</f>
        <v>0.49783223666377863</v>
      </c>
      <c r="BE473" s="2">
        <f t="shared" ca="1" si="190"/>
        <v>0</v>
      </c>
      <c r="BF473" s="2"/>
      <c r="BG473" s="2"/>
      <c r="BH473" s="7">
        <f ca="1">IF(Table1[[#This Row],[area]]="america",Table1[[#This Row],[income]],0)</f>
        <v>0</v>
      </c>
      <c r="BI473" s="2">
        <f ca="1">IF(Table1[[#This Row],[area]]="anathapur",Table1[[#This Row],[income]],0)</f>
        <v>0</v>
      </c>
      <c r="BJ473" s="2">
        <f ca="1">IF(Table1[[#This Row],[area]]="banglore",Table1[[#This Row],[income]],0)</f>
        <v>0</v>
      </c>
      <c r="BK473" s="2">
        <f ca="1">IF(Table1[[#This Row],[area]]="chennai",Table1[[#This Row],[income]],0)</f>
        <v>0</v>
      </c>
      <c r="BL473" s="2">
        <f ca="1">IF(Table1[[#This Row],[area]]="china",Table1[[#This Row],[income]],0)</f>
        <v>0</v>
      </c>
      <c r="BM473" s="2">
        <f ca="1">IF(Table1[[#This Row],[area]]="eluru",Table1[[#This Row],[income]],0)</f>
        <v>0</v>
      </c>
      <c r="BN473" s="2">
        <f ca="1">IF(Table1[[#This Row],[area]]="hanuman junction",Table1[[#This Row],[income]],0)</f>
        <v>0</v>
      </c>
      <c r="BO473" s="2">
        <f ca="1">IF(Table1[[#This Row],[area]]="hyderabad",Table1[[#This Row],[income]],0)</f>
        <v>0</v>
      </c>
      <c r="BP473" s="2">
        <f ca="1">IF(Table1[[#This Row],[area]]="japan",Table1[[#This Row],[income]],0)</f>
        <v>0</v>
      </c>
      <c r="BQ473" s="2">
        <f ca="1">IF(Table1[[#This Row],[area]]="srikakulam",Table1[[#This Row],[income]],0)</f>
        <v>0</v>
      </c>
      <c r="BR473" s="2">
        <f ca="1">IF(Table1[[#This Row],[area]]="tirupathi",Table1[[#This Row],[income]],0)</f>
        <v>906510</v>
      </c>
      <c r="BS473" s="2">
        <f ca="1">IF(Table1[[#This Row],[area]]="vijayawada",Table1[[#This Row],[income]],0)</f>
        <v>0</v>
      </c>
      <c r="BT473" s="8">
        <f ca="1">IF(Table1[[#This Row],[area]]="vizag",Table1[[#This Row],[income]],0)</f>
        <v>0</v>
      </c>
      <c r="BU473" s="2"/>
      <c r="BV473" s="7">
        <f ca="1">IF(Table1[[#This Row],[felid of work]]="teaching",Table1[[#This Row],[income]],0)</f>
        <v>0</v>
      </c>
      <c r="BW473" s="2">
        <f ca="1">IF(Table1[[#This Row],[felid of work]]="construction",Table1[[#This Row],[income]],0)</f>
        <v>0</v>
      </c>
      <c r="BX473" s="2">
        <f ca="1">IF(Table1[[#This Row],[felid of work]]="general work",Table1[[#This Row],[income]],0)</f>
        <v>0</v>
      </c>
      <c r="BY473" s="2">
        <f ca="1">IF(Table1[[#This Row],[felid of work]]="health",Table1[[#This Row],[income]],0)</f>
        <v>906510</v>
      </c>
      <c r="BZ473" s="2">
        <f ca="1">IF(Table1[[#This Row],[felid of work]]="agriculture",Table1[[#This Row],[income]],0)</f>
        <v>0</v>
      </c>
      <c r="CA473" s="8">
        <f ca="1">IF(Table1[[#This Row],[felid of work]]="it",Table1[[#This Row],[income]],0)</f>
        <v>0</v>
      </c>
      <c r="CB473" s="2"/>
      <c r="CC473" s="7">
        <f t="shared" ca="1" si="191"/>
        <v>1</v>
      </c>
      <c r="CD473" s="8"/>
      <c r="CE473" s="2"/>
      <c r="CF473" s="2">
        <f ca="1">IF(Table1[[#This Row],[net worth]]&gt;CG472,Table1[[#This Row],[age]],0)</f>
        <v>38</v>
      </c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</row>
    <row r="474" spans="4:98">
      <c r="D474">
        <f t="shared" ca="1" si="175"/>
        <v>1</v>
      </c>
      <c r="E474" t="str">
        <f t="shared" ca="1" si="176"/>
        <v>men</v>
      </c>
      <c r="F474">
        <f t="shared" ca="1" si="177"/>
        <v>36</v>
      </c>
      <c r="G474">
        <f t="shared" ca="1" si="178"/>
        <v>5</v>
      </c>
      <c r="H474" t="str">
        <f t="shared" ca="1" si="179"/>
        <v>general work</v>
      </c>
      <c r="I474">
        <f t="shared" ca="1" si="180"/>
        <v>6</v>
      </c>
      <c r="J474" t="str">
        <f t="shared" ca="1" si="181"/>
        <v>other</v>
      </c>
      <c r="K474">
        <f t="shared" ca="1" si="182"/>
        <v>2</v>
      </c>
      <c r="L474">
        <f t="shared" ca="1" si="183"/>
        <v>1</v>
      </c>
      <c r="M474">
        <f t="shared" ca="1" si="184"/>
        <v>402204</v>
      </c>
      <c r="N474">
        <f t="shared" ca="1" si="185"/>
        <v>9</v>
      </c>
      <c r="O474" t="str">
        <f t="shared" ca="1" si="186"/>
        <v>chennai</v>
      </c>
      <c r="P474">
        <f t="shared" ca="1" si="192"/>
        <v>2413224</v>
      </c>
      <c r="Q474">
        <f t="shared" ca="1" si="187"/>
        <v>499108.33091935836</v>
      </c>
      <c r="R474">
        <f t="shared" ca="1" si="193"/>
        <v>245424.47353241211</v>
      </c>
      <c r="S474">
        <f t="shared" ca="1" si="188"/>
        <v>70263</v>
      </c>
      <c r="T474">
        <f t="shared" ca="1" si="194"/>
        <v>256952.65711242348</v>
      </c>
      <c r="U474">
        <f t="shared" ca="1" si="195"/>
        <v>507271.34882957174</v>
      </c>
      <c r="V474">
        <f t="shared" ca="1" si="196"/>
        <v>3165919.8223619838</v>
      </c>
      <c r="W474">
        <f t="shared" ca="1" si="197"/>
        <v>814795.8044517705</v>
      </c>
      <c r="X474">
        <f t="shared" ca="1" si="198"/>
        <v>2351124.0179102132</v>
      </c>
      <c r="Y474" s="2"/>
      <c r="Z474" s="7">
        <f ca="1">IF(Table1[[#This Row],[gender]]="men",1,0)</f>
        <v>1</v>
      </c>
      <c r="AA474" s="2">
        <f ca="1">IF(Table1[[#This Row],[gender]]="women",1,0)</f>
        <v>0</v>
      </c>
      <c r="AB474" s="2"/>
      <c r="AC474" s="2"/>
      <c r="AD474" s="8"/>
      <c r="AF474" s="7">
        <f ca="1">IF(Table1[[#This Row],[felid of work]]= "teaching",1,0)</f>
        <v>0</v>
      </c>
      <c r="AG474" s="2">
        <f ca="1">IF(Table1[[#This Row],[felid of work]]="agriculture",1,0)</f>
        <v>0</v>
      </c>
      <c r="AH474" s="12">
        <f ca="1">IF(Table1[[#This Row],[felid of work]]="general work",1,0)</f>
        <v>1</v>
      </c>
      <c r="AI474" s="12">
        <f ca="1">IF(Table1[[#This Row],[felid of work]]="construction",1,0)</f>
        <v>0</v>
      </c>
      <c r="AJ474" s="2">
        <f ca="1">IF(Table1[[#This Row],[felid of work]]="health",1,0)</f>
        <v>0</v>
      </c>
      <c r="AK474" s="2"/>
      <c r="AL474" s="2"/>
      <c r="AM474" s="2"/>
      <c r="AN474" s="2"/>
      <c r="AO474" s="2">
        <f ca="1">IF(Table1[[#This Row],[felid of work]]="it",1,0)</f>
        <v>0</v>
      </c>
      <c r="AP474" s="2"/>
      <c r="AQ474" s="2"/>
      <c r="AR474" s="2"/>
      <c r="AS474" s="2"/>
      <c r="AT474" s="2"/>
      <c r="AU474" s="2"/>
      <c r="AV474" s="8"/>
      <c r="AW474" s="2"/>
      <c r="AX474" s="21">
        <f t="shared" ca="1" si="189"/>
        <v>245424.47353241211</v>
      </c>
      <c r="AY474" s="2"/>
      <c r="AZ474" s="7">
        <f ca="1">IF(Table1[[#This Row],[value of the debts]]&gt;$BA$6,1,0)</f>
        <v>1</v>
      </c>
      <c r="BA474" s="2"/>
      <c r="BB474" s="2"/>
      <c r="BC474" s="8"/>
      <c r="BD474" s="24">
        <f ca="1">Table1[[#This Row],[mortage left]]/Table1[[#This Row],[value of house]]</f>
        <v>0.20682221414976742</v>
      </c>
      <c r="BE474" s="2">
        <f t="shared" ca="1" si="190"/>
        <v>1</v>
      </c>
      <c r="BF474" s="2"/>
      <c r="BG474" s="2"/>
      <c r="BH474" s="7">
        <f ca="1">IF(Table1[[#This Row],[area]]="america",Table1[[#This Row],[income]],0)</f>
        <v>0</v>
      </c>
      <c r="BI474" s="2">
        <f ca="1">IF(Table1[[#This Row],[area]]="anathapur",Table1[[#This Row],[income]],0)</f>
        <v>0</v>
      </c>
      <c r="BJ474" s="2">
        <f ca="1">IF(Table1[[#This Row],[area]]="banglore",Table1[[#This Row],[income]],0)</f>
        <v>0</v>
      </c>
      <c r="BK474" s="2">
        <f ca="1">IF(Table1[[#This Row],[area]]="chennai",Table1[[#This Row],[income]],0)</f>
        <v>402204</v>
      </c>
      <c r="BL474" s="2">
        <f ca="1">IF(Table1[[#This Row],[area]]="china",Table1[[#This Row],[income]],0)</f>
        <v>0</v>
      </c>
      <c r="BM474" s="2">
        <f ca="1">IF(Table1[[#This Row],[area]]="eluru",Table1[[#This Row],[income]],0)</f>
        <v>0</v>
      </c>
      <c r="BN474" s="2">
        <f ca="1">IF(Table1[[#This Row],[area]]="hanuman junction",Table1[[#This Row],[income]],0)</f>
        <v>0</v>
      </c>
      <c r="BO474" s="2">
        <f ca="1">IF(Table1[[#This Row],[area]]="hyderabad",Table1[[#This Row],[income]],0)</f>
        <v>0</v>
      </c>
      <c r="BP474" s="2">
        <f ca="1">IF(Table1[[#This Row],[area]]="japan",Table1[[#This Row],[income]],0)</f>
        <v>0</v>
      </c>
      <c r="BQ474" s="2">
        <f ca="1">IF(Table1[[#This Row],[area]]="srikakulam",Table1[[#This Row],[income]],0)</f>
        <v>0</v>
      </c>
      <c r="BR474" s="2">
        <f ca="1">IF(Table1[[#This Row],[area]]="tirupathi",Table1[[#This Row],[income]],0)</f>
        <v>0</v>
      </c>
      <c r="BS474" s="2">
        <f ca="1">IF(Table1[[#This Row],[area]]="vijayawada",Table1[[#This Row],[income]],0)</f>
        <v>0</v>
      </c>
      <c r="BT474" s="8">
        <f ca="1">IF(Table1[[#This Row],[area]]="vizag",Table1[[#This Row],[income]],0)</f>
        <v>0</v>
      </c>
      <c r="BU474" s="2"/>
      <c r="BV474" s="7">
        <f ca="1">IF(Table1[[#This Row],[felid of work]]="teaching",Table1[[#This Row],[income]],0)</f>
        <v>0</v>
      </c>
      <c r="BW474" s="2">
        <f ca="1">IF(Table1[[#This Row],[felid of work]]="construction",Table1[[#This Row],[income]],0)</f>
        <v>0</v>
      </c>
      <c r="BX474" s="2">
        <f ca="1">IF(Table1[[#This Row],[felid of work]]="general work",Table1[[#This Row],[income]],0)</f>
        <v>402204</v>
      </c>
      <c r="BY474" s="2">
        <f ca="1">IF(Table1[[#This Row],[felid of work]]="health",Table1[[#This Row],[income]],0)</f>
        <v>0</v>
      </c>
      <c r="BZ474" s="2">
        <f ca="1">IF(Table1[[#This Row],[felid of work]]="agriculture",Table1[[#This Row],[income]],0)</f>
        <v>0</v>
      </c>
      <c r="CA474" s="8">
        <f ca="1">IF(Table1[[#This Row],[felid of work]]="it",Table1[[#This Row],[income]],0)</f>
        <v>0</v>
      </c>
      <c r="CB474" s="2"/>
      <c r="CC474" s="7">
        <f t="shared" ca="1" si="191"/>
        <v>1</v>
      </c>
      <c r="CD474" s="8"/>
      <c r="CE474" s="2"/>
      <c r="CF474" s="2">
        <f ca="1">IF(Table1[[#This Row],[net worth]]&gt;CG473,Table1[[#This Row],[age]],0)</f>
        <v>36</v>
      </c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</row>
    <row r="475" spans="4:98">
      <c r="D475">
        <f t="shared" ca="1" si="175"/>
        <v>1</v>
      </c>
      <c r="E475" t="str">
        <f t="shared" ca="1" si="176"/>
        <v>men</v>
      </c>
      <c r="F475">
        <f t="shared" ca="1" si="177"/>
        <v>35</v>
      </c>
      <c r="G475">
        <f t="shared" ca="1" si="178"/>
        <v>3</v>
      </c>
      <c r="H475" t="str">
        <f t="shared" ca="1" si="179"/>
        <v>teaching</v>
      </c>
      <c r="I475">
        <f t="shared" ca="1" si="180"/>
        <v>2</v>
      </c>
      <c r="J475" t="str">
        <f t="shared" ca="1" si="181"/>
        <v>college</v>
      </c>
      <c r="K475">
        <f t="shared" ca="1" si="182"/>
        <v>1</v>
      </c>
      <c r="L475">
        <f t="shared" ca="1" si="183"/>
        <v>2</v>
      </c>
      <c r="M475">
        <f t="shared" ca="1" si="184"/>
        <v>689453</v>
      </c>
      <c r="N475">
        <f t="shared" ca="1" si="185"/>
        <v>8</v>
      </c>
      <c r="O475" t="str">
        <f t="shared" ca="1" si="186"/>
        <v>banglore</v>
      </c>
      <c r="P475">
        <f t="shared" ca="1" si="192"/>
        <v>3447265</v>
      </c>
      <c r="Q475">
        <f t="shared" ca="1" si="187"/>
        <v>2553729.6437219824</v>
      </c>
      <c r="R475">
        <f t="shared" ca="1" si="193"/>
        <v>118170.71022713912</v>
      </c>
      <c r="S475">
        <f t="shared" ca="1" si="188"/>
        <v>64334</v>
      </c>
      <c r="T475">
        <f t="shared" ca="1" si="194"/>
        <v>408656.92926445848</v>
      </c>
      <c r="U475">
        <f t="shared" ca="1" si="195"/>
        <v>446517.88069041423</v>
      </c>
      <c r="V475">
        <f t="shared" ca="1" si="196"/>
        <v>4011953.5909175538</v>
      </c>
      <c r="W475">
        <f t="shared" ca="1" si="197"/>
        <v>2736234.3539491217</v>
      </c>
      <c r="X475">
        <f t="shared" ca="1" si="198"/>
        <v>1275719.2369684321</v>
      </c>
      <c r="Y475" s="2"/>
      <c r="Z475" s="7">
        <f ca="1">IF(Table1[[#This Row],[gender]]="men",1,0)</f>
        <v>1</v>
      </c>
      <c r="AA475" s="2">
        <f ca="1">IF(Table1[[#This Row],[gender]]="women",1,0)</f>
        <v>0</v>
      </c>
      <c r="AB475" s="2"/>
      <c r="AC475" s="2"/>
      <c r="AD475" s="8"/>
      <c r="AF475" s="7">
        <f ca="1">IF(Table1[[#This Row],[felid of work]]= "teaching",1,0)</f>
        <v>1</v>
      </c>
      <c r="AG475" s="2">
        <f ca="1">IF(Table1[[#This Row],[felid of work]]="agriculture",1,0)</f>
        <v>0</v>
      </c>
      <c r="AH475" s="12">
        <f ca="1">IF(Table1[[#This Row],[felid of work]]="general work",1,0)</f>
        <v>0</v>
      </c>
      <c r="AI475" s="12">
        <f ca="1">IF(Table1[[#This Row],[felid of work]]="construction",1,0)</f>
        <v>0</v>
      </c>
      <c r="AJ475" s="2">
        <f ca="1">IF(Table1[[#This Row],[felid of work]]="health",1,0)</f>
        <v>0</v>
      </c>
      <c r="AK475" s="2"/>
      <c r="AL475" s="2"/>
      <c r="AM475" s="2"/>
      <c r="AN475" s="2"/>
      <c r="AO475" s="2">
        <f ca="1">IF(Table1[[#This Row],[felid of work]]="it",1,0)</f>
        <v>0</v>
      </c>
      <c r="AP475" s="2"/>
      <c r="AQ475" s="2"/>
      <c r="AR475" s="2"/>
      <c r="AS475" s="2"/>
      <c r="AT475" s="2"/>
      <c r="AU475" s="2"/>
      <c r="AV475" s="8"/>
      <c r="AW475" s="2"/>
      <c r="AX475" s="21">
        <f t="shared" ca="1" si="189"/>
        <v>59085.35511356956</v>
      </c>
      <c r="AY475" s="2"/>
      <c r="AZ475" s="7">
        <f ca="1">IF(Table1[[#This Row],[value of the debts]]&gt;$BA$6,1,0)</f>
        <v>1</v>
      </c>
      <c r="BA475" s="2"/>
      <c r="BB475" s="2"/>
      <c r="BC475" s="8"/>
      <c r="BD475" s="24">
        <f ca="1">Table1[[#This Row],[mortage left]]/Table1[[#This Row],[value of house]]</f>
        <v>0.74079876183640725</v>
      </c>
      <c r="BE475" s="2">
        <f t="shared" ca="1" si="190"/>
        <v>0</v>
      </c>
      <c r="BF475" s="2"/>
      <c r="BG475" s="2"/>
      <c r="BH475" s="7">
        <f ca="1">IF(Table1[[#This Row],[area]]="america",Table1[[#This Row],[income]],0)</f>
        <v>0</v>
      </c>
      <c r="BI475" s="2">
        <f ca="1">IF(Table1[[#This Row],[area]]="anathapur",Table1[[#This Row],[income]],0)</f>
        <v>0</v>
      </c>
      <c r="BJ475" s="2">
        <f ca="1">IF(Table1[[#This Row],[area]]="banglore",Table1[[#This Row],[income]],0)</f>
        <v>689453</v>
      </c>
      <c r="BK475" s="2">
        <f ca="1">IF(Table1[[#This Row],[area]]="chennai",Table1[[#This Row],[income]],0)</f>
        <v>0</v>
      </c>
      <c r="BL475" s="2">
        <f ca="1">IF(Table1[[#This Row],[area]]="china",Table1[[#This Row],[income]],0)</f>
        <v>0</v>
      </c>
      <c r="BM475" s="2">
        <f ca="1">IF(Table1[[#This Row],[area]]="eluru",Table1[[#This Row],[income]],0)</f>
        <v>0</v>
      </c>
      <c r="BN475" s="2">
        <f ca="1">IF(Table1[[#This Row],[area]]="hanuman junction",Table1[[#This Row],[income]],0)</f>
        <v>0</v>
      </c>
      <c r="BO475" s="2">
        <f ca="1">IF(Table1[[#This Row],[area]]="hyderabad",Table1[[#This Row],[income]],0)</f>
        <v>0</v>
      </c>
      <c r="BP475" s="2">
        <f ca="1">IF(Table1[[#This Row],[area]]="japan",Table1[[#This Row],[income]],0)</f>
        <v>0</v>
      </c>
      <c r="BQ475" s="2">
        <f ca="1">IF(Table1[[#This Row],[area]]="srikakulam",Table1[[#This Row],[income]],0)</f>
        <v>0</v>
      </c>
      <c r="BR475" s="2">
        <f ca="1">IF(Table1[[#This Row],[area]]="tirupathi",Table1[[#This Row],[income]],0)</f>
        <v>0</v>
      </c>
      <c r="BS475" s="2">
        <f ca="1">IF(Table1[[#This Row],[area]]="vijayawada",Table1[[#This Row],[income]],0)</f>
        <v>0</v>
      </c>
      <c r="BT475" s="8">
        <f ca="1">IF(Table1[[#This Row],[area]]="vizag",Table1[[#This Row],[income]],0)</f>
        <v>0</v>
      </c>
      <c r="BU475" s="2"/>
      <c r="BV475" s="7">
        <f ca="1">IF(Table1[[#This Row],[felid of work]]="teaching",Table1[[#This Row],[income]],0)</f>
        <v>689453</v>
      </c>
      <c r="BW475" s="2">
        <f ca="1">IF(Table1[[#This Row],[felid of work]]="construction",Table1[[#This Row],[income]],0)</f>
        <v>0</v>
      </c>
      <c r="BX475" s="2">
        <f ca="1">IF(Table1[[#This Row],[felid of work]]="general work",Table1[[#This Row],[income]],0)</f>
        <v>0</v>
      </c>
      <c r="BY475" s="2">
        <f ca="1">IF(Table1[[#This Row],[felid of work]]="health",Table1[[#This Row],[income]],0)</f>
        <v>0</v>
      </c>
      <c r="BZ475" s="2">
        <f ca="1">IF(Table1[[#This Row],[felid of work]]="agriculture",Table1[[#This Row],[income]],0)</f>
        <v>0</v>
      </c>
      <c r="CA475" s="8">
        <f ca="1">IF(Table1[[#This Row],[felid of work]]="it",Table1[[#This Row],[income]],0)</f>
        <v>0</v>
      </c>
      <c r="CB475" s="2"/>
      <c r="CC475" s="7">
        <f t="shared" ca="1" si="191"/>
        <v>1</v>
      </c>
      <c r="CD475" s="8"/>
      <c r="CE475" s="2"/>
      <c r="CF475" s="2">
        <f ca="1">IF(Table1[[#This Row],[net worth]]&gt;CG474,Table1[[#This Row],[age]],0)</f>
        <v>35</v>
      </c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</row>
    <row r="476" spans="4:98">
      <c r="D476">
        <f t="shared" ca="1" si="175"/>
        <v>2</v>
      </c>
      <c r="E476" t="str">
        <f t="shared" ca="1" si="176"/>
        <v>women</v>
      </c>
      <c r="F476">
        <f t="shared" ca="1" si="177"/>
        <v>28</v>
      </c>
      <c r="G476">
        <f t="shared" ca="1" si="178"/>
        <v>3</v>
      </c>
      <c r="H476" t="str">
        <f t="shared" ca="1" si="179"/>
        <v>teaching</v>
      </c>
      <c r="I476">
        <f t="shared" ca="1" si="180"/>
        <v>5</v>
      </c>
      <c r="J476" t="str">
        <f t="shared" ca="1" si="181"/>
        <v>other</v>
      </c>
      <c r="K476">
        <f t="shared" ca="1" si="182"/>
        <v>3</v>
      </c>
      <c r="L476">
        <f t="shared" ca="1" si="183"/>
        <v>2</v>
      </c>
      <c r="M476">
        <f t="shared" ca="1" si="184"/>
        <v>380922</v>
      </c>
      <c r="N476">
        <f t="shared" ca="1" si="185"/>
        <v>9</v>
      </c>
      <c r="O476" t="str">
        <f t="shared" ca="1" si="186"/>
        <v>chennai</v>
      </c>
      <c r="P476">
        <f t="shared" ca="1" si="192"/>
        <v>2285532</v>
      </c>
      <c r="Q476">
        <f t="shared" ca="1" si="187"/>
        <v>1202914.7233263375</v>
      </c>
      <c r="R476">
        <f t="shared" ca="1" si="193"/>
        <v>658722.74819543003</v>
      </c>
      <c r="S476">
        <f t="shared" ca="1" si="188"/>
        <v>353511</v>
      </c>
      <c r="T476">
        <f t="shared" ca="1" si="194"/>
        <v>547800.06521673338</v>
      </c>
      <c r="U476">
        <f t="shared" ca="1" si="195"/>
        <v>238207.98448474816</v>
      </c>
      <c r="V476">
        <f t="shared" ca="1" si="196"/>
        <v>3182462.7326801782</v>
      </c>
      <c r="W476">
        <f t="shared" ca="1" si="197"/>
        <v>2215148.4715217678</v>
      </c>
      <c r="X476">
        <f t="shared" ca="1" si="198"/>
        <v>967314.26115841046</v>
      </c>
      <c r="Y476" s="2"/>
      <c r="Z476" s="7">
        <f ca="1">IF(Table1[[#This Row],[gender]]="men",1,0)</f>
        <v>0</v>
      </c>
      <c r="AA476" s="2">
        <f ca="1">IF(Table1[[#This Row],[gender]]="women",1,0)</f>
        <v>1</v>
      </c>
      <c r="AB476" s="2"/>
      <c r="AC476" s="2"/>
      <c r="AD476" s="8"/>
      <c r="AF476" s="7">
        <f ca="1">IF(Table1[[#This Row],[felid of work]]= "teaching",1,0)</f>
        <v>1</v>
      </c>
      <c r="AG476" s="2">
        <f ca="1">IF(Table1[[#This Row],[felid of work]]="agriculture",1,0)</f>
        <v>0</v>
      </c>
      <c r="AH476" s="12">
        <f ca="1">IF(Table1[[#This Row],[felid of work]]="general work",1,0)</f>
        <v>0</v>
      </c>
      <c r="AI476" s="12">
        <f ca="1">IF(Table1[[#This Row],[felid of work]]="construction",1,0)</f>
        <v>0</v>
      </c>
      <c r="AJ476" s="2">
        <f ca="1">IF(Table1[[#This Row],[felid of work]]="health",1,0)</f>
        <v>0</v>
      </c>
      <c r="AK476" s="2"/>
      <c r="AL476" s="2"/>
      <c r="AM476" s="2"/>
      <c r="AN476" s="2"/>
      <c r="AO476" s="2">
        <f ca="1">IF(Table1[[#This Row],[felid of work]]="it",1,0)</f>
        <v>0</v>
      </c>
      <c r="AP476" s="2"/>
      <c r="AQ476" s="2"/>
      <c r="AR476" s="2"/>
      <c r="AS476" s="2"/>
      <c r="AT476" s="2"/>
      <c r="AU476" s="2"/>
      <c r="AV476" s="8"/>
      <c r="AW476" s="2"/>
      <c r="AX476" s="21">
        <f t="shared" ca="1" si="189"/>
        <v>329361.37409771502</v>
      </c>
      <c r="AY476" s="2"/>
      <c r="AZ476" s="7">
        <f ca="1">IF(Table1[[#This Row],[value of the debts]]&gt;$BA$6,1,0)</f>
        <v>1</v>
      </c>
      <c r="BA476" s="2"/>
      <c r="BB476" s="2"/>
      <c r="BC476" s="8"/>
      <c r="BD476" s="24">
        <f ca="1">Table1[[#This Row],[mortage left]]/Table1[[#This Row],[value of house]]</f>
        <v>0.52631716524920125</v>
      </c>
      <c r="BE476" s="2">
        <f t="shared" ca="1" si="190"/>
        <v>0</v>
      </c>
      <c r="BF476" s="2"/>
      <c r="BG476" s="2"/>
      <c r="BH476" s="7">
        <f ca="1">IF(Table1[[#This Row],[area]]="america",Table1[[#This Row],[income]],0)</f>
        <v>0</v>
      </c>
      <c r="BI476" s="2">
        <f ca="1">IF(Table1[[#This Row],[area]]="anathapur",Table1[[#This Row],[income]],0)</f>
        <v>0</v>
      </c>
      <c r="BJ476" s="2">
        <f ca="1">IF(Table1[[#This Row],[area]]="banglore",Table1[[#This Row],[income]],0)</f>
        <v>0</v>
      </c>
      <c r="BK476" s="2">
        <f ca="1">IF(Table1[[#This Row],[area]]="chennai",Table1[[#This Row],[income]],0)</f>
        <v>380922</v>
      </c>
      <c r="BL476" s="2">
        <f ca="1">IF(Table1[[#This Row],[area]]="china",Table1[[#This Row],[income]],0)</f>
        <v>0</v>
      </c>
      <c r="BM476" s="2">
        <f ca="1">IF(Table1[[#This Row],[area]]="eluru",Table1[[#This Row],[income]],0)</f>
        <v>0</v>
      </c>
      <c r="BN476" s="2">
        <f ca="1">IF(Table1[[#This Row],[area]]="hanuman junction",Table1[[#This Row],[income]],0)</f>
        <v>0</v>
      </c>
      <c r="BO476" s="2">
        <f ca="1">IF(Table1[[#This Row],[area]]="hyderabad",Table1[[#This Row],[income]],0)</f>
        <v>0</v>
      </c>
      <c r="BP476" s="2">
        <f ca="1">IF(Table1[[#This Row],[area]]="japan",Table1[[#This Row],[income]],0)</f>
        <v>0</v>
      </c>
      <c r="BQ476" s="2">
        <f ca="1">IF(Table1[[#This Row],[area]]="srikakulam",Table1[[#This Row],[income]],0)</f>
        <v>0</v>
      </c>
      <c r="BR476" s="2">
        <f ca="1">IF(Table1[[#This Row],[area]]="tirupathi",Table1[[#This Row],[income]],0)</f>
        <v>0</v>
      </c>
      <c r="BS476" s="2">
        <f ca="1">IF(Table1[[#This Row],[area]]="vijayawada",Table1[[#This Row],[income]],0)</f>
        <v>0</v>
      </c>
      <c r="BT476" s="8">
        <f ca="1">IF(Table1[[#This Row],[area]]="vizag",Table1[[#This Row],[income]],0)</f>
        <v>0</v>
      </c>
      <c r="BU476" s="2"/>
      <c r="BV476" s="7">
        <f ca="1">IF(Table1[[#This Row],[felid of work]]="teaching",Table1[[#This Row],[income]],0)</f>
        <v>380922</v>
      </c>
      <c r="BW476" s="2">
        <f ca="1">IF(Table1[[#This Row],[felid of work]]="construction",Table1[[#This Row],[income]],0)</f>
        <v>0</v>
      </c>
      <c r="BX476" s="2">
        <f ca="1">IF(Table1[[#This Row],[felid of work]]="general work",Table1[[#This Row],[income]],0)</f>
        <v>0</v>
      </c>
      <c r="BY476" s="2">
        <f ca="1">IF(Table1[[#This Row],[felid of work]]="health",Table1[[#This Row],[income]],0)</f>
        <v>0</v>
      </c>
      <c r="BZ476" s="2">
        <f ca="1">IF(Table1[[#This Row],[felid of work]]="agriculture",Table1[[#This Row],[income]],0)</f>
        <v>0</v>
      </c>
      <c r="CA476" s="8">
        <f ca="1">IF(Table1[[#This Row],[felid of work]]="it",Table1[[#This Row],[income]],0)</f>
        <v>0</v>
      </c>
      <c r="CB476" s="2"/>
      <c r="CC476" s="7">
        <f t="shared" ca="1" si="191"/>
        <v>1</v>
      </c>
      <c r="CD476" s="8"/>
      <c r="CE476" s="2"/>
      <c r="CF476" s="2">
        <f ca="1">IF(Table1[[#This Row],[net worth]]&gt;CG475,Table1[[#This Row],[age]],0)</f>
        <v>28</v>
      </c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</row>
    <row r="477" spans="4:98">
      <c r="D477">
        <f t="shared" ca="1" si="175"/>
        <v>1</v>
      </c>
      <c r="E477" t="str">
        <f t="shared" ca="1" si="176"/>
        <v>men</v>
      </c>
      <c r="F477">
        <f t="shared" ca="1" si="177"/>
        <v>45</v>
      </c>
      <c r="G477">
        <f t="shared" ca="1" si="178"/>
        <v>5</v>
      </c>
      <c r="H477" t="str">
        <f t="shared" ca="1" si="179"/>
        <v>general work</v>
      </c>
      <c r="I477">
        <f t="shared" ca="1" si="180"/>
        <v>5</v>
      </c>
      <c r="J477" t="str">
        <f t="shared" ca="1" si="181"/>
        <v>other</v>
      </c>
      <c r="K477">
        <f t="shared" ca="1" si="182"/>
        <v>1</v>
      </c>
      <c r="L477">
        <f t="shared" ca="1" si="183"/>
        <v>2</v>
      </c>
      <c r="M477">
        <f t="shared" ca="1" si="184"/>
        <v>421068</v>
      </c>
      <c r="N477">
        <f t="shared" ca="1" si="185"/>
        <v>1</v>
      </c>
      <c r="O477" t="str">
        <f t="shared" ca="1" si="186"/>
        <v>eluru</v>
      </c>
      <c r="P477">
        <f t="shared" ca="1" si="192"/>
        <v>2105340</v>
      </c>
      <c r="Q477">
        <f t="shared" ca="1" si="187"/>
        <v>384805.53235993464</v>
      </c>
      <c r="R477">
        <f t="shared" ca="1" si="193"/>
        <v>752001.57032344409</v>
      </c>
      <c r="S477">
        <f t="shared" ca="1" si="188"/>
        <v>256255</v>
      </c>
      <c r="T477">
        <f t="shared" ca="1" si="194"/>
        <v>459583.90350957931</v>
      </c>
      <c r="U477">
        <f t="shared" ca="1" si="195"/>
        <v>229704.90384349122</v>
      </c>
      <c r="V477">
        <f t="shared" ca="1" si="196"/>
        <v>3087046.4741669353</v>
      </c>
      <c r="W477">
        <f t="shared" ca="1" si="197"/>
        <v>1393062.1026833788</v>
      </c>
      <c r="X477">
        <f t="shared" ca="1" si="198"/>
        <v>1693984.3714835565</v>
      </c>
      <c r="Y477" s="2"/>
      <c r="Z477" s="7">
        <f ca="1">IF(Table1[[#This Row],[gender]]="men",1,0)</f>
        <v>1</v>
      </c>
      <c r="AA477" s="2">
        <f ca="1">IF(Table1[[#This Row],[gender]]="women",1,0)</f>
        <v>0</v>
      </c>
      <c r="AB477" s="2"/>
      <c r="AC477" s="2"/>
      <c r="AD477" s="8"/>
      <c r="AF477" s="7">
        <f ca="1">IF(Table1[[#This Row],[felid of work]]= "teaching",1,0)</f>
        <v>0</v>
      </c>
      <c r="AG477" s="2">
        <f ca="1">IF(Table1[[#This Row],[felid of work]]="agriculture",1,0)</f>
        <v>0</v>
      </c>
      <c r="AH477" s="12">
        <f ca="1">IF(Table1[[#This Row],[felid of work]]="general work",1,0)</f>
        <v>1</v>
      </c>
      <c r="AI477" s="12">
        <f ca="1">IF(Table1[[#This Row],[felid of work]]="construction",1,0)</f>
        <v>0</v>
      </c>
      <c r="AJ477" s="2">
        <f ca="1">IF(Table1[[#This Row],[felid of work]]="health",1,0)</f>
        <v>0</v>
      </c>
      <c r="AK477" s="2"/>
      <c r="AL477" s="2"/>
      <c r="AM477" s="2"/>
      <c r="AN477" s="2"/>
      <c r="AO477" s="2">
        <f ca="1">IF(Table1[[#This Row],[felid of work]]="it",1,0)</f>
        <v>0</v>
      </c>
      <c r="AP477" s="2"/>
      <c r="AQ477" s="2"/>
      <c r="AR477" s="2"/>
      <c r="AS477" s="2"/>
      <c r="AT477" s="2"/>
      <c r="AU477" s="2"/>
      <c r="AV477" s="8"/>
      <c r="AW477" s="2"/>
      <c r="AX477" s="21">
        <f t="shared" ca="1" si="189"/>
        <v>376000.78516172204</v>
      </c>
      <c r="AY477" s="2"/>
      <c r="AZ477" s="7">
        <f ca="1">IF(Table1[[#This Row],[value of the debts]]&gt;$BA$6,1,0)</f>
        <v>1</v>
      </c>
      <c r="BA477" s="2"/>
      <c r="BB477" s="2"/>
      <c r="BC477" s="8"/>
      <c r="BD477" s="24">
        <f ca="1">Table1[[#This Row],[mortage left]]/Table1[[#This Row],[value of house]]</f>
        <v>0.18277595654855494</v>
      </c>
      <c r="BE477" s="2">
        <f t="shared" ca="1" si="190"/>
        <v>1</v>
      </c>
      <c r="BF477" s="2"/>
      <c r="BG477" s="2"/>
      <c r="BH477" s="7">
        <f ca="1">IF(Table1[[#This Row],[area]]="america",Table1[[#This Row],[income]],0)</f>
        <v>0</v>
      </c>
      <c r="BI477" s="2">
        <f ca="1">IF(Table1[[#This Row],[area]]="anathapur",Table1[[#This Row],[income]],0)</f>
        <v>0</v>
      </c>
      <c r="BJ477" s="2">
        <f ca="1">IF(Table1[[#This Row],[area]]="banglore",Table1[[#This Row],[income]],0)</f>
        <v>0</v>
      </c>
      <c r="BK477" s="2">
        <f ca="1">IF(Table1[[#This Row],[area]]="chennai",Table1[[#This Row],[income]],0)</f>
        <v>0</v>
      </c>
      <c r="BL477" s="2">
        <f ca="1">IF(Table1[[#This Row],[area]]="china",Table1[[#This Row],[income]],0)</f>
        <v>0</v>
      </c>
      <c r="BM477" s="2">
        <f ca="1">IF(Table1[[#This Row],[area]]="eluru",Table1[[#This Row],[income]],0)</f>
        <v>421068</v>
      </c>
      <c r="BN477" s="2">
        <f ca="1">IF(Table1[[#This Row],[area]]="hanuman junction",Table1[[#This Row],[income]],0)</f>
        <v>0</v>
      </c>
      <c r="BO477" s="2">
        <f ca="1">IF(Table1[[#This Row],[area]]="hyderabad",Table1[[#This Row],[income]],0)</f>
        <v>0</v>
      </c>
      <c r="BP477" s="2">
        <f ca="1">IF(Table1[[#This Row],[area]]="japan",Table1[[#This Row],[income]],0)</f>
        <v>0</v>
      </c>
      <c r="BQ477" s="2">
        <f ca="1">IF(Table1[[#This Row],[area]]="srikakulam",Table1[[#This Row],[income]],0)</f>
        <v>0</v>
      </c>
      <c r="BR477" s="2">
        <f ca="1">IF(Table1[[#This Row],[area]]="tirupathi",Table1[[#This Row],[income]],0)</f>
        <v>0</v>
      </c>
      <c r="BS477" s="2">
        <f ca="1">IF(Table1[[#This Row],[area]]="vijayawada",Table1[[#This Row],[income]],0)</f>
        <v>0</v>
      </c>
      <c r="BT477" s="8">
        <f ca="1">IF(Table1[[#This Row],[area]]="vizag",Table1[[#This Row],[income]],0)</f>
        <v>0</v>
      </c>
      <c r="BU477" s="2"/>
      <c r="BV477" s="7">
        <f ca="1">IF(Table1[[#This Row],[felid of work]]="teaching",Table1[[#This Row],[income]],0)</f>
        <v>0</v>
      </c>
      <c r="BW477" s="2">
        <f ca="1">IF(Table1[[#This Row],[felid of work]]="construction",Table1[[#This Row],[income]],0)</f>
        <v>0</v>
      </c>
      <c r="BX477" s="2">
        <f ca="1">IF(Table1[[#This Row],[felid of work]]="general work",Table1[[#This Row],[income]],0)</f>
        <v>421068</v>
      </c>
      <c r="BY477" s="2">
        <f ca="1">IF(Table1[[#This Row],[felid of work]]="health",Table1[[#This Row],[income]],0)</f>
        <v>0</v>
      </c>
      <c r="BZ477" s="2">
        <f ca="1">IF(Table1[[#This Row],[felid of work]]="agriculture",Table1[[#This Row],[income]],0)</f>
        <v>0</v>
      </c>
      <c r="CA477" s="8">
        <f ca="1">IF(Table1[[#This Row],[felid of work]]="it",Table1[[#This Row],[income]],0)</f>
        <v>0</v>
      </c>
      <c r="CB477" s="2"/>
      <c r="CC477" s="7">
        <f t="shared" ca="1" si="191"/>
        <v>1</v>
      </c>
      <c r="CD477" s="8"/>
      <c r="CE477" s="2"/>
      <c r="CF477" s="2">
        <f ca="1">IF(Table1[[#This Row],[net worth]]&gt;CG476,Table1[[#This Row],[age]],0)</f>
        <v>45</v>
      </c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</row>
    <row r="478" spans="4:98">
      <c r="D478">
        <f t="shared" ca="1" si="175"/>
        <v>2</v>
      </c>
      <c r="E478" t="str">
        <f t="shared" ca="1" si="176"/>
        <v>women</v>
      </c>
      <c r="F478">
        <f t="shared" ca="1" si="177"/>
        <v>29</v>
      </c>
      <c r="G478">
        <f t="shared" ca="1" si="178"/>
        <v>3</v>
      </c>
      <c r="H478" t="str">
        <f t="shared" ca="1" si="179"/>
        <v>teaching</v>
      </c>
      <c r="I478">
        <f t="shared" ca="1" si="180"/>
        <v>4</v>
      </c>
      <c r="J478" t="str">
        <f t="shared" ca="1" si="181"/>
        <v>techincal</v>
      </c>
      <c r="K478">
        <f t="shared" ca="1" si="182"/>
        <v>3</v>
      </c>
      <c r="L478">
        <f t="shared" ca="1" si="183"/>
        <v>2</v>
      </c>
      <c r="M478">
        <f t="shared" ca="1" si="184"/>
        <v>338622</v>
      </c>
      <c r="N478">
        <f t="shared" ca="1" si="185"/>
        <v>6</v>
      </c>
      <c r="O478" t="str">
        <f t="shared" ca="1" si="186"/>
        <v>tirupathi</v>
      </c>
      <c r="P478">
        <f t="shared" ca="1" si="192"/>
        <v>1015866</v>
      </c>
      <c r="Q478">
        <f t="shared" ca="1" si="187"/>
        <v>927244.81292606413</v>
      </c>
      <c r="R478">
        <f t="shared" ca="1" si="193"/>
        <v>148906.0069260805</v>
      </c>
      <c r="S478">
        <f t="shared" ca="1" si="188"/>
        <v>92316</v>
      </c>
      <c r="T478">
        <f t="shared" ca="1" si="194"/>
        <v>577762.84979682439</v>
      </c>
      <c r="U478">
        <f t="shared" ca="1" si="195"/>
        <v>49421.644696184754</v>
      </c>
      <c r="V478">
        <f t="shared" ca="1" si="196"/>
        <v>1214193.6516222651</v>
      </c>
      <c r="W478">
        <f t="shared" ca="1" si="197"/>
        <v>1168466.8198521447</v>
      </c>
      <c r="X478">
        <f t="shared" ca="1" si="198"/>
        <v>45726.831770120421</v>
      </c>
      <c r="Y478" s="2"/>
      <c r="Z478" s="7">
        <f ca="1">IF(Table1[[#This Row],[gender]]="men",1,0)</f>
        <v>0</v>
      </c>
      <c r="AA478" s="2">
        <f ca="1">IF(Table1[[#This Row],[gender]]="women",1,0)</f>
        <v>1</v>
      </c>
      <c r="AB478" s="2"/>
      <c r="AC478" s="2"/>
      <c r="AD478" s="8"/>
      <c r="AF478" s="7">
        <f ca="1">IF(Table1[[#This Row],[felid of work]]= "teaching",1,0)</f>
        <v>1</v>
      </c>
      <c r="AG478" s="2">
        <f ca="1">IF(Table1[[#This Row],[felid of work]]="agriculture",1,0)</f>
        <v>0</v>
      </c>
      <c r="AH478" s="12">
        <f ca="1">IF(Table1[[#This Row],[felid of work]]="general work",1,0)</f>
        <v>0</v>
      </c>
      <c r="AI478" s="12">
        <f ca="1">IF(Table1[[#This Row],[felid of work]]="construction",1,0)</f>
        <v>0</v>
      </c>
      <c r="AJ478" s="2">
        <f ca="1">IF(Table1[[#This Row],[felid of work]]="health",1,0)</f>
        <v>0</v>
      </c>
      <c r="AK478" s="2"/>
      <c r="AL478" s="2"/>
      <c r="AM478" s="2"/>
      <c r="AN478" s="2"/>
      <c r="AO478" s="2">
        <f ca="1">IF(Table1[[#This Row],[felid of work]]="it",1,0)</f>
        <v>0</v>
      </c>
      <c r="AP478" s="2"/>
      <c r="AQ478" s="2"/>
      <c r="AR478" s="2"/>
      <c r="AS478" s="2"/>
      <c r="AT478" s="2"/>
      <c r="AU478" s="2"/>
      <c r="AV478" s="8"/>
      <c r="AW478" s="2"/>
      <c r="AX478" s="21">
        <f t="shared" ca="1" si="189"/>
        <v>74453.003463040252</v>
      </c>
      <c r="AY478" s="2"/>
      <c r="AZ478" s="7">
        <f ca="1">IF(Table1[[#This Row],[value of the debts]]&gt;$BA$6,1,0)</f>
        <v>1</v>
      </c>
      <c r="BA478" s="2"/>
      <c r="BB478" s="2"/>
      <c r="BC478" s="8"/>
      <c r="BD478" s="24">
        <f ca="1">Table1[[#This Row],[mortage left]]/Table1[[#This Row],[value of house]]</f>
        <v>0.91276291649298635</v>
      </c>
      <c r="BE478" s="2">
        <f t="shared" ca="1" si="190"/>
        <v>0</v>
      </c>
      <c r="BF478" s="2"/>
      <c r="BG478" s="2"/>
      <c r="BH478" s="7">
        <f ca="1">IF(Table1[[#This Row],[area]]="america",Table1[[#This Row],[income]],0)</f>
        <v>0</v>
      </c>
      <c r="BI478" s="2">
        <f ca="1">IF(Table1[[#This Row],[area]]="anathapur",Table1[[#This Row],[income]],0)</f>
        <v>0</v>
      </c>
      <c r="BJ478" s="2">
        <f ca="1">IF(Table1[[#This Row],[area]]="banglore",Table1[[#This Row],[income]],0)</f>
        <v>0</v>
      </c>
      <c r="BK478" s="2">
        <f ca="1">IF(Table1[[#This Row],[area]]="chennai",Table1[[#This Row],[income]],0)</f>
        <v>0</v>
      </c>
      <c r="BL478" s="2">
        <f ca="1">IF(Table1[[#This Row],[area]]="china",Table1[[#This Row],[income]],0)</f>
        <v>0</v>
      </c>
      <c r="BM478" s="2">
        <f ca="1">IF(Table1[[#This Row],[area]]="eluru",Table1[[#This Row],[income]],0)</f>
        <v>0</v>
      </c>
      <c r="BN478" s="2">
        <f ca="1">IF(Table1[[#This Row],[area]]="hanuman junction",Table1[[#This Row],[income]],0)</f>
        <v>0</v>
      </c>
      <c r="BO478" s="2">
        <f ca="1">IF(Table1[[#This Row],[area]]="hyderabad",Table1[[#This Row],[income]],0)</f>
        <v>0</v>
      </c>
      <c r="BP478" s="2">
        <f ca="1">IF(Table1[[#This Row],[area]]="japan",Table1[[#This Row],[income]],0)</f>
        <v>0</v>
      </c>
      <c r="BQ478" s="2">
        <f ca="1">IF(Table1[[#This Row],[area]]="srikakulam",Table1[[#This Row],[income]],0)</f>
        <v>0</v>
      </c>
      <c r="BR478" s="2">
        <f ca="1">IF(Table1[[#This Row],[area]]="tirupathi",Table1[[#This Row],[income]],0)</f>
        <v>338622</v>
      </c>
      <c r="BS478" s="2">
        <f ca="1">IF(Table1[[#This Row],[area]]="vijayawada",Table1[[#This Row],[income]],0)</f>
        <v>0</v>
      </c>
      <c r="BT478" s="8">
        <f ca="1">IF(Table1[[#This Row],[area]]="vizag",Table1[[#This Row],[income]],0)</f>
        <v>0</v>
      </c>
      <c r="BU478" s="2"/>
      <c r="BV478" s="7">
        <f ca="1">IF(Table1[[#This Row],[felid of work]]="teaching",Table1[[#This Row],[income]],0)</f>
        <v>338622</v>
      </c>
      <c r="BW478" s="2">
        <f ca="1">IF(Table1[[#This Row],[felid of work]]="construction",Table1[[#This Row],[income]],0)</f>
        <v>0</v>
      </c>
      <c r="BX478" s="2">
        <f ca="1">IF(Table1[[#This Row],[felid of work]]="general work",Table1[[#This Row],[income]],0)</f>
        <v>0</v>
      </c>
      <c r="BY478" s="2">
        <f ca="1">IF(Table1[[#This Row],[felid of work]]="health",Table1[[#This Row],[income]],0)</f>
        <v>0</v>
      </c>
      <c r="BZ478" s="2">
        <f ca="1">IF(Table1[[#This Row],[felid of work]]="agriculture",Table1[[#This Row],[income]],0)</f>
        <v>0</v>
      </c>
      <c r="CA478" s="8">
        <f ca="1">IF(Table1[[#This Row],[felid of work]]="it",Table1[[#This Row],[income]],0)</f>
        <v>0</v>
      </c>
      <c r="CB478" s="2"/>
      <c r="CC478" s="7">
        <f t="shared" ca="1" si="191"/>
        <v>1</v>
      </c>
      <c r="CD478" s="8"/>
      <c r="CE478" s="2"/>
      <c r="CF478" s="2">
        <f ca="1">IF(Table1[[#This Row],[net worth]]&gt;CG477,Table1[[#This Row],[age]],0)</f>
        <v>29</v>
      </c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</row>
    <row r="479" spans="4:98">
      <c r="D479">
        <f t="shared" ca="1" si="175"/>
        <v>2</v>
      </c>
      <c r="E479" t="str">
        <f t="shared" ca="1" si="176"/>
        <v>women</v>
      </c>
      <c r="F479">
        <f t="shared" ca="1" si="177"/>
        <v>29</v>
      </c>
      <c r="G479">
        <f t="shared" ca="1" si="178"/>
        <v>4</v>
      </c>
      <c r="H479" t="str">
        <f t="shared" ca="1" si="179"/>
        <v>it</v>
      </c>
      <c r="I479">
        <f t="shared" ca="1" si="180"/>
        <v>4</v>
      </c>
      <c r="J479" t="str">
        <f t="shared" ca="1" si="181"/>
        <v>techincal</v>
      </c>
      <c r="K479">
        <f t="shared" ca="1" si="182"/>
        <v>1</v>
      </c>
      <c r="L479">
        <f t="shared" ca="1" si="183"/>
        <v>1</v>
      </c>
      <c r="M479">
        <f t="shared" ca="1" si="184"/>
        <v>281156</v>
      </c>
      <c r="N479">
        <f t="shared" ca="1" si="185"/>
        <v>6</v>
      </c>
      <c r="O479" t="str">
        <f t="shared" ca="1" si="186"/>
        <v>tirupathi</v>
      </c>
      <c r="P479">
        <f t="shared" ca="1" si="192"/>
        <v>843468</v>
      </c>
      <c r="Q479">
        <f t="shared" ca="1" si="187"/>
        <v>520145.73013676959</v>
      </c>
      <c r="R479">
        <f t="shared" ca="1" si="193"/>
        <v>14118.19992918987</v>
      </c>
      <c r="S479">
        <f t="shared" ca="1" si="188"/>
        <v>13933</v>
      </c>
      <c r="T479">
        <f t="shared" ca="1" si="194"/>
        <v>418744.24951943621</v>
      </c>
      <c r="U479">
        <f t="shared" ca="1" si="195"/>
        <v>138262.33934102001</v>
      </c>
      <c r="V479">
        <f t="shared" ca="1" si="196"/>
        <v>995848.53927020985</v>
      </c>
      <c r="W479">
        <f t="shared" ca="1" si="197"/>
        <v>548196.93006595946</v>
      </c>
      <c r="X479">
        <f t="shared" ca="1" si="198"/>
        <v>447651.60920425039</v>
      </c>
      <c r="Y479" s="2"/>
      <c r="Z479" s="7">
        <f ca="1">IF(Table1[[#This Row],[gender]]="men",1,0)</f>
        <v>0</v>
      </c>
      <c r="AA479" s="2">
        <f ca="1">IF(Table1[[#This Row],[gender]]="women",1,0)</f>
        <v>1</v>
      </c>
      <c r="AB479" s="2"/>
      <c r="AC479" s="2"/>
      <c r="AD479" s="8"/>
      <c r="AF479" s="7">
        <f ca="1">IF(Table1[[#This Row],[felid of work]]= "teaching",1,0)</f>
        <v>0</v>
      </c>
      <c r="AG479" s="2">
        <f ca="1">IF(Table1[[#This Row],[felid of work]]="agriculture",1,0)</f>
        <v>0</v>
      </c>
      <c r="AH479" s="12">
        <f ca="1">IF(Table1[[#This Row],[felid of work]]="general work",1,0)</f>
        <v>0</v>
      </c>
      <c r="AI479" s="12">
        <f ca="1">IF(Table1[[#This Row],[felid of work]]="construction",1,0)</f>
        <v>0</v>
      </c>
      <c r="AJ479" s="2">
        <f ca="1">IF(Table1[[#This Row],[felid of work]]="health",1,0)</f>
        <v>0</v>
      </c>
      <c r="AK479" s="2"/>
      <c r="AL479" s="2"/>
      <c r="AM479" s="2"/>
      <c r="AN479" s="2"/>
      <c r="AO479" s="2">
        <f ca="1">IF(Table1[[#This Row],[felid of work]]="it",1,0)</f>
        <v>1</v>
      </c>
      <c r="AP479" s="2"/>
      <c r="AQ479" s="2"/>
      <c r="AR479" s="2"/>
      <c r="AS479" s="2"/>
      <c r="AT479" s="2"/>
      <c r="AU479" s="2"/>
      <c r="AV479" s="8"/>
      <c r="AW479" s="2"/>
      <c r="AX479" s="21">
        <f t="shared" ca="1" si="189"/>
        <v>14118.19992918987</v>
      </c>
      <c r="AY479" s="2"/>
      <c r="AZ479" s="7">
        <f ca="1">IF(Table1[[#This Row],[value of the debts]]&gt;$BA$6,1,0)</f>
        <v>1</v>
      </c>
      <c r="BA479" s="2"/>
      <c r="BB479" s="2"/>
      <c r="BC479" s="8"/>
      <c r="BD479" s="24">
        <f ca="1">Table1[[#This Row],[mortage left]]/Table1[[#This Row],[value of house]]</f>
        <v>0.61667512002443436</v>
      </c>
      <c r="BE479" s="2">
        <f t="shared" ca="1" si="190"/>
        <v>0</v>
      </c>
      <c r="BF479" s="2"/>
      <c r="BG479" s="2"/>
      <c r="BH479" s="7">
        <f ca="1">IF(Table1[[#This Row],[area]]="america",Table1[[#This Row],[income]],0)</f>
        <v>0</v>
      </c>
      <c r="BI479" s="2">
        <f ca="1">IF(Table1[[#This Row],[area]]="anathapur",Table1[[#This Row],[income]],0)</f>
        <v>0</v>
      </c>
      <c r="BJ479" s="2">
        <f ca="1">IF(Table1[[#This Row],[area]]="banglore",Table1[[#This Row],[income]],0)</f>
        <v>0</v>
      </c>
      <c r="BK479" s="2">
        <f ca="1">IF(Table1[[#This Row],[area]]="chennai",Table1[[#This Row],[income]],0)</f>
        <v>0</v>
      </c>
      <c r="BL479" s="2">
        <f ca="1">IF(Table1[[#This Row],[area]]="china",Table1[[#This Row],[income]],0)</f>
        <v>0</v>
      </c>
      <c r="BM479" s="2">
        <f ca="1">IF(Table1[[#This Row],[area]]="eluru",Table1[[#This Row],[income]],0)</f>
        <v>0</v>
      </c>
      <c r="BN479" s="2">
        <f ca="1">IF(Table1[[#This Row],[area]]="hanuman junction",Table1[[#This Row],[income]],0)</f>
        <v>0</v>
      </c>
      <c r="BO479" s="2">
        <f ca="1">IF(Table1[[#This Row],[area]]="hyderabad",Table1[[#This Row],[income]],0)</f>
        <v>0</v>
      </c>
      <c r="BP479" s="2">
        <f ca="1">IF(Table1[[#This Row],[area]]="japan",Table1[[#This Row],[income]],0)</f>
        <v>0</v>
      </c>
      <c r="BQ479" s="2">
        <f ca="1">IF(Table1[[#This Row],[area]]="srikakulam",Table1[[#This Row],[income]],0)</f>
        <v>0</v>
      </c>
      <c r="BR479" s="2">
        <f ca="1">IF(Table1[[#This Row],[area]]="tirupathi",Table1[[#This Row],[income]],0)</f>
        <v>281156</v>
      </c>
      <c r="BS479" s="2">
        <f ca="1">IF(Table1[[#This Row],[area]]="vijayawada",Table1[[#This Row],[income]],0)</f>
        <v>0</v>
      </c>
      <c r="BT479" s="8">
        <f ca="1">IF(Table1[[#This Row],[area]]="vizag",Table1[[#This Row],[income]],0)</f>
        <v>0</v>
      </c>
      <c r="BU479" s="2"/>
      <c r="BV479" s="7">
        <f ca="1">IF(Table1[[#This Row],[felid of work]]="teaching",Table1[[#This Row],[income]],0)</f>
        <v>0</v>
      </c>
      <c r="BW479" s="2">
        <f ca="1">IF(Table1[[#This Row],[felid of work]]="construction",Table1[[#This Row],[income]],0)</f>
        <v>0</v>
      </c>
      <c r="BX479" s="2">
        <f ca="1">IF(Table1[[#This Row],[felid of work]]="general work",Table1[[#This Row],[income]],0)</f>
        <v>0</v>
      </c>
      <c r="BY479" s="2">
        <f ca="1">IF(Table1[[#This Row],[felid of work]]="health",Table1[[#This Row],[income]],0)</f>
        <v>0</v>
      </c>
      <c r="BZ479" s="2">
        <f ca="1">IF(Table1[[#This Row],[felid of work]]="agriculture",Table1[[#This Row],[income]],0)</f>
        <v>0</v>
      </c>
      <c r="CA479" s="8">
        <f ca="1">IF(Table1[[#This Row],[felid of work]]="it",Table1[[#This Row],[income]],0)</f>
        <v>281156</v>
      </c>
      <c r="CB479" s="2"/>
      <c r="CC479" s="7">
        <f t="shared" ca="1" si="191"/>
        <v>1</v>
      </c>
      <c r="CD479" s="8"/>
      <c r="CE479" s="2"/>
      <c r="CF479" s="2">
        <f ca="1">IF(Table1[[#This Row],[net worth]]&gt;CG478,Table1[[#This Row],[age]],0)</f>
        <v>29</v>
      </c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</row>
    <row r="480" spans="4:98">
      <c r="D480">
        <f t="shared" ca="1" si="175"/>
        <v>1</v>
      </c>
      <c r="E480" t="str">
        <f t="shared" ca="1" si="176"/>
        <v>men</v>
      </c>
      <c r="F480">
        <f t="shared" ca="1" si="177"/>
        <v>31</v>
      </c>
      <c r="G480">
        <f t="shared" ca="1" si="178"/>
        <v>2</v>
      </c>
      <c r="H480" t="str">
        <f t="shared" ca="1" si="179"/>
        <v>construction</v>
      </c>
      <c r="I480">
        <f t="shared" ca="1" si="180"/>
        <v>4</v>
      </c>
      <c r="J480" t="str">
        <f t="shared" ca="1" si="181"/>
        <v>techincal</v>
      </c>
      <c r="K480">
        <f t="shared" ca="1" si="182"/>
        <v>2</v>
      </c>
      <c r="L480">
        <f t="shared" ca="1" si="183"/>
        <v>2</v>
      </c>
      <c r="M480">
        <f t="shared" ca="1" si="184"/>
        <v>804933</v>
      </c>
      <c r="N480">
        <f t="shared" ca="1" si="185"/>
        <v>2</v>
      </c>
      <c r="O480" t="str">
        <f t="shared" ca="1" si="186"/>
        <v>vijayawada</v>
      </c>
      <c r="P480">
        <f t="shared" ca="1" si="192"/>
        <v>4829598</v>
      </c>
      <c r="Q480">
        <f t="shared" ca="1" si="187"/>
        <v>136348.7665226525</v>
      </c>
      <c r="R480">
        <f t="shared" ca="1" si="193"/>
        <v>454759.5279371707</v>
      </c>
      <c r="S480">
        <f t="shared" ca="1" si="188"/>
        <v>18689</v>
      </c>
      <c r="T480">
        <f t="shared" ca="1" si="194"/>
        <v>409794.98635446496</v>
      </c>
      <c r="U480">
        <f t="shared" ca="1" si="195"/>
        <v>415268.96624665428</v>
      </c>
      <c r="V480">
        <f t="shared" ca="1" si="196"/>
        <v>5699626.4941838253</v>
      </c>
      <c r="W480">
        <f t="shared" ca="1" si="197"/>
        <v>609797.29445982317</v>
      </c>
      <c r="X480">
        <f t="shared" ca="1" si="198"/>
        <v>5089829.1997240018</v>
      </c>
      <c r="Y480" s="2"/>
      <c r="Z480" s="7">
        <f ca="1">IF(Table1[[#This Row],[gender]]="men",1,0)</f>
        <v>1</v>
      </c>
      <c r="AA480" s="2">
        <f ca="1">IF(Table1[[#This Row],[gender]]="women",1,0)</f>
        <v>0</v>
      </c>
      <c r="AB480" s="2"/>
      <c r="AC480" s="2"/>
      <c r="AD480" s="8"/>
      <c r="AF480" s="7">
        <f ca="1">IF(Table1[[#This Row],[felid of work]]= "teaching",1,0)</f>
        <v>0</v>
      </c>
      <c r="AG480" s="2">
        <f ca="1">IF(Table1[[#This Row],[felid of work]]="agriculture",1,0)</f>
        <v>0</v>
      </c>
      <c r="AH480" s="12">
        <f ca="1">IF(Table1[[#This Row],[felid of work]]="general work",1,0)</f>
        <v>0</v>
      </c>
      <c r="AI480" s="12">
        <f ca="1">IF(Table1[[#This Row],[felid of work]]="construction",1,0)</f>
        <v>1</v>
      </c>
      <c r="AJ480" s="2">
        <f ca="1">IF(Table1[[#This Row],[felid of work]]="health",1,0)</f>
        <v>0</v>
      </c>
      <c r="AK480" s="2"/>
      <c r="AL480" s="2"/>
      <c r="AM480" s="2"/>
      <c r="AN480" s="2"/>
      <c r="AO480" s="2">
        <f ca="1">IF(Table1[[#This Row],[felid of work]]="it",1,0)</f>
        <v>0</v>
      </c>
      <c r="AP480" s="2"/>
      <c r="AQ480" s="2"/>
      <c r="AR480" s="2"/>
      <c r="AS480" s="2"/>
      <c r="AT480" s="2"/>
      <c r="AU480" s="2"/>
      <c r="AV480" s="8"/>
      <c r="AW480" s="2"/>
      <c r="AX480" s="21">
        <f t="shared" ca="1" si="189"/>
        <v>227379.76396858535</v>
      </c>
      <c r="AY480" s="2"/>
      <c r="AZ480" s="7">
        <f ca="1">IF(Table1[[#This Row],[value of the debts]]&gt;$BA$6,1,0)</f>
        <v>1</v>
      </c>
      <c r="BA480" s="2"/>
      <c r="BB480" s="2"/>
      <c r="BC480" s="8"/>
      <c r="BD480" s="24">
        <f ca="1">Table1[[#This Row],[mortage left]]/Table1[[#This Row],[value of house]]</f>
        <v>2.8231908022707582E-2</v>
      </c>
      <c r="BE480" s="2">
        <f t="shared" ca="1" si="190"/>
        <v>1</v>
      </c>
      <c r="BF480" s="2"/>
      <c r="BG480" s="2"/>
      <c r="BH480" s="7">
        <f ca="1">IF(Table1[[#This Row],[area]]="america",Table1[[#This Row],[income]],0)</f>
        <v>0</v>
      </c>
      <c r="BI480" s="2">
        <f ca="1">IF(Table1[[#This Row],[area]]="anathapur",Table1[[#This Row],[income]],0)</f>
        <v>0</v>
      </c>
      <c r="BJ480" s="2">
        <f ca="1">IF(Table1[[#This Row],[area]]="banglore",Table1[[#This Row],[income]],0)</f>
        <v>0</v>
      </c>
      <c r="BK480" s="2">
        <f ca="1">IF(Table1[[#This Row],[area]]="chennai",Table1[[#This Row],[income]],0)</f>
        <v>0</v>
      </c>
      <c r="BL480" s="2">
        <f ca="1">IF(Table1[[#This Row],[area]]="china",Table1[[#This Row],[income]],0)</f>
        <v>0</v>
      </c>
      <c r="BM480" s="2">
        <f ca="1">IF(Table1[[#This Row],[area]]="eluru",Table1[[#This Row],[income]],0)</f>
        <v>0</v>
      </c>
      <c r="BN480" s="2">
        <f ca="1">IF(Table1[[#This Row],[area]]="hanuman junction",Table1[[#This Row],[income]],0)</f>
        <v>0</v>
      </c>
      <c r="BO480" s="2">
        <f ca="1">IF(Table1[[#This Row],[area]]="hyderabad",Table1[[#This Row],[income]],0)</f>
        <v>0</v>
      </c>
      <c r="BP480" s="2">
        <f ca="1">IF(Table1[[#This Row],[area]]="japan",Table1[[#This Row],[income]],0)</f>
        <v>0</v>
      </c>
      <c r="BQ480" s="2">
        <f ca="1">IF(Table1[[#This Row],[area]]="srikakulam",Table1[[#This Row],[income]],0)</f>
        <v>0</v>
      </c>
      <c r="BR480" s="2">
        <f ca="1">IF(Table1[[#This Row],[area]]="tirupathi",Table1[[#This Row],[income]],0)</f>
        <v>0</v>
      </c>
      <c r="BS480" s="2">
        <f ca="1">IF(Table1[[#This Row],[area]]="vijayawada",Table1[[#This Row],[income]],0)</f>
        <v>804933</v>
      </c>
      <c r="BT480" s="8">
        <f ca="1">IF(Table1[[#This Row],[area]]="vizag",Table1[[#This Row],[income]],0)</f>
        <v>0</v>
      </c>
      <c r="BU480" s="2"/>
      <c r="BV480" s="7">
        <f ca="1">IF(Table1[[#This Row],[felid of work]]="teaching",Table1[[#This Row],[income]],0)</f>
        <v>0</v>
      </c>
      <c r="BW480" s="2">
        <f ca="1">IF(Table1[[#This Row],[felid of work]]="construction",Table1[[#This Row],[income]],0)</f>
        <v>804933</v>
      </c>
      <c r="BX480" s="2">
        <f ca="1">IF(Table1[[#This Row],[felid of work]]="general work",Table1[[#This Row],[income]],0)</f>
        <v>0</v>
      </c>
      <c r="BY480" s="2">
        <f ca="1">IF(Table1[[#This Row],[felid of work]]="health",Table1[[#This Row],[income]],0)</f>
        <v>0</v>
      </c>
      <c r="BZ480" s="2">
        <f ca="1">IF(Table1[[#This Row],[felid of work]]="agriculture",Table1[[#This Row],[income]],0)</f>
        <v>0</v>
      </c>
      <c r="CA480" s="8">
        <f ca="1">IF(Table1[[#This Row],[felid of work]]="it",Table1[[#This Row],[income]],0)</f>
        <v>0</v>
      </c>
      <c r="CB480" s="2"/>
      <c r="CC480" s="7">
        <f t="shared" ca="1" si="191"/>
        <v>0</v>
      </c>
      <c r="CD480" s="8"/>
      <c r="CE480" s="2"/>
      <c r="CF480" s="2">
        <f ca="1">IF(Table1[[#This Row],[net worth]]&gt;CG479,Table1[[#This Row],[age]],0)</f>
        <v>31</v>
      </c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</row>
    <row r="481" spans="4:98">
      <c r="D481">
        <f t="shared" ca="1" si="175"/>
        <v>2</v>
      </c>
      <c r="E481" t="str">
        <f t="shared" ca="1" si="176"/>
        <v>women</v>
      </c>
      <c r="F481">
        <f t="shared" ca="1" si="177"/>
        <v>42</v>
      </c>
      <c r="G481">
        <f t="shared" ca="1" si="178"/>
        <v>6</v>
      </c>
      <c r="H481" t="str">
        <f t="shared" ca="1" si="179"/>
        <v>agriculture</v>
      </c>
      <c r="I481">
        <f t="shared" ca="1" si="180"/>
        <v>2</v>
      </c>
      <c r="J481" t="str">
        <f t="shared" ca="1" si="181"/>
        <v>college</v>
      </c>
      <c r="K481">
        <f t="shared" ca="1" si="182"/>
        <v>3</v>
      </c>
      <c r="L481">
        <f t="shared" ca="1" si="183"/>
        <v>2</v>
      </c>
      <c r="M481">
        <f t="shared" ca="1" si="184"/>
        <v>594132</v>
      </c>
      <c r="N481">
        <f t="shared" ca="1" si="185"/>
        <v>3</v>
      </c>
      <c r="O481" t="str">
        <f t="shared" ca="1" si="186"/>
        <v>hanuman junction</v>
      </c>
      <c r="P481">
        <f t="shared" ca="1" si="192"/>
        <v>1782396</v>
      </c>
      <c r="Q481">
        <f t="shared" ca="1" si="187"/>
        <v>87410.235272118152</v>
      </c>
      <c r="R481">
        <f t="shared" ca="1" si="193"/>
        <v>435764.43638048013</v>
      </c>
      <c r="S481">
        <f t="shared" ca="1" si="188"/>
        <v>289580</v>
      </c>
      <c r="T481">
        <f t="shared" ca="1" si="194"/>
        <v>1102249.6979749436</v>
      </c>
      <c r="U481">
        <f t="shared" ca="1" si="195"/>
        <v>815218.9031089847</v>
      </c>
      <c r="V481">
        <f t="shared" ca="1" si="196"/>
        <v>3033379.3394894646</v>
      </c>
      <c r="W481">
        <f t="shared" ca="1" si="197"/>
        <v>812754.67165259831</v>
      </c>
      <c r="X481">
        <f t="shared" ca="1" si="198"/>
        <v>2220624.6678368663</v>
      </c>
      <c r="Y481" s="2"/>
      <c r="Z481" s="7">
        <f ca="1">IF(Table1[[#This Row],[gender]]="men",1,0)</f>
        <v>0</v>
      </c>
      <c r="AA481" s="2">
        <f ca="1">IF(Table1[[#This Row],[gender]]="women",1,0)</f>
        <v>1</v>
      </c>
      <c r="AB481" s="2"/>
      <c r="AC481" s="2"/>
      <c r="AD481" s="8"/>
      <c r="AF481" s="7">
        <f ca="1">IF(Table1[[#This Row],[felid of work]]= "teaching",1,0)</f>
        <v>0</v>
      </c>
      <c r="AG481" s="2">
        <f ca="1">IF(Table1[[#This Row],[felid of work]]="agriculture",1,0)</f>
        <v>1</v>
      </c>
      <c r="AH481" s="12">
        <f ca="1">IF(Table1[[#This Row],[felid of work]]="general work",1,0)</f>
        <v>0</v>
      </c>
      <c r="AI481" s="12">
        <f ca="1">IF(Table1[[#This Row],[felid of work]]="construction",1,0)</f>
        <v>0</v>
      </c>
      <c r="AJ481" s="2">
        <f ca="1">IF(Table1[[#This Row],[felid of work]]="health",1,0)</f>
        <v>0</v>
      </c>
      <c r="AK481" s="2"/>
      <c r="AL481" s="2"/>
      <c r="AM481" s="2"/>
      <c r="AN481" s="2"/>
      <c r="AO481" s="2">
        <f ca="1">IF(Table1[[#This Row],[felid of work]]="it",1,0)</f>
        <v>0</v>
      </c>
      <c r="AP481" s="2"/>
      <c r="AQ481" s="2"/>
      <c r="AR481" s="2"/>
      <c r="AS481" s="2"/>
      <c r="AT481" s="2"/>
      <c r="AU481" s="2"/>
      <c r="AV481" s="8"/>
      <c r="AW481" s="2"/>
      <c r="AX481" s="21">
        <f t="shared" ca="1" si="189"/>
        <v>217882.21819024006</v>
      </c>
      <c r="AY481" s="2"/>
      <c r="AZ481" s="7">
        <f ca="1">IF(Table1[[#This Row],[value of the debts]]&gt;$BA$6,1,0)</f>
        <v>1</v>
      </c>
      <c r="BA481" s="2"/>
      <c r="BB481" s="2"/>
      <c r="BC481" s="8"/>
      <c r="BD481" s="24">
        <f ca="1">Table1[[#This Row],[mortage left]]/Table1[[#This Row],[value of house]]</f>
        <v>4.9040861442753547E-2</v>
      </c>
      <c r="BE481" s="2">
        <f t="shared" ca="1" si="190"/>
        <v>1</v>
      </c>
      <c r="BF481" s="2"/>
      <c r="BG481" s="2"/>
      <c r="BH481" s="7">
        <f ca="1">IF(Table1[[#This Row],[area]]="america",Table1[[#This Row],[income]],0)</f>
        <v>0</v>
      </c>
      <c r="BI481" s="2">
        <f ca="1">IF(Table1[[#This Row],[area]]="anathapur",Table1[[#This Row],[income]],0)</f>
        <v>0</v>
      </c>
      <c r="BJ481" s="2">
        <f ca="1">IF(Table1[[#This Row],[area]]="banglore",Table1[[#This Row],[income]],0)</f>
        <v>0</v>
      </c>
      <c r="BK481" s="2">
        <f ca="1">IF(Table1[[#This Row],[area]]="chennai",Table1[[#This Row],[income]],0)</f>
        <v>0</v>
      </c>
      <c r="BL481" s="2">
        <f ca="1">IF(Table1[[#This Row],[area]]="china",Table1[[#This Row],[income]],0)</f>
        <v>0</v>
      </c>
      <c r="BM481" s="2">
        <f ca="1">IF(Table1[[#This Row],[area]]="eluru",Table1[[#This Row],[income]],0)</f>
        <v>0</v>
      </c>
      <c r="BN481" s="2">
        <f ca="1">IF(Table1[[#This Row],[area]]="hanuman junction",Table1[[#This Row],[income]],0)</f>
        <v>594132</v>
      </c>
      <c r="BO481" s="2">
        <f ca="1">IF(Table1[[#This Row],[area]]="hyderabad",Table1[[#This Row],[income]],0)</f>
        <v>0</v>
      </c>
      <c r="BP481" s="2">
        <f ca="1">IF(Table1[[#This Row],[area]]="japan",Table1[[#This Row],[income]],0)</f>
        <v>0</v>
      </c>
      <c r="BQ481" s="2">
        <f ca="1">IF(Table1[[#This Row],[area]]="srikakulam",Table1[[#This Row],[income]],0)</f>
        <v>0</v>
      </c>
      <c r="BR481" s="2">
        <f ca="1">IF(Table1[[#This Row],[area]]="tirupathi",Table1[[#This Row],[income]],0)</f>
        <v>0</v>
      </c>
      <c r="BS481" s="2">
        <f ca="1">IF(Table1[[#This Row],[area]]="vijayawada",Table1[[#This Row],[income]],0)</f>
        <v>0</v>
      </c>
      <c r="BT481" s="8">
        <f ca="1">IF(Table1[[#This Row],[area]]="vizag",Table1[[#This Row],[income]],0)</f>
        <v>0</v>
      </c>
      <c r="BU481" s="2"/>
      <c r="BV481" s="7">
        <f ca="1">IF(Table1[[#This Row],[felid of work]]="teaching",Table1[[#This Row],[income]],0)</f>
        <v>0</v>
      </c>
      <c r="BW481" s="2">
        <f ca="1">IF(Table1[[#This Row],[felid of work]]="construction",Table1[[#This Row],[income]],0)</f>
        <v>0</v>
      </c>
      <c r="BX481" s="2">
        <f ca="1">IF(Table1[[#This Row],[felid of work]]="general work",Table1[[#This Row],[income]],0)</f>
        <v>0</v>
      </c>
      <c r="BY481" s="2">
        <f ca="1">IF(Table1[[#This Row],[felid of work]]="health",Table1[[#This Row],[income]],0)</f>
        <v>0</v>
      </c>
      <c r="BZ481" s="2">
        <f ca="1">IF(Table1[[#This Row],[felid of work]]="agriculture",Table1[[#This Row],[income]],0)</f>
        <v>594132</v>
      </c>
      <c r="CA481" s="8">
        <f ca="1">IF(Table1[[#This Row],[felid of work]]="it",Table1[[#This Row],[income]],0)</f>
        <v>0</v>
      </c>
      <c r="CB481" s="2"/>
      <c r="CC481" s="7">
        <f t="shared" ca="1" si="191"/>
        <v>1</v>
      </c>
      <c r="CD481" s="8"/>
      <c r="CE481" s="2"/>
      <c r="CF481" s="2">
        <f ca="1">IF(Table1[[#This Row],[net worth]]&gt;CG480,Table1[[#This Row],[age]],0)</f>
        <v>42</v>
      </c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</row>
    <row r="482" spans="4:98">
      <c r="D482">
        <f t="shared" ca="1" si="175"/>
        <v>2</v>
      </c>
      <c r="E482" t="str">
        <f t="shared" ca="1" si="176"/>
        <v>women</v>
      </c>
      <c r="F482">
        <f t="shared" ca="1" si="177"/>
        <v>36</v>
      </c>
      <c r="G482">
        <f t="shared" ca="1" si="178"/>
        <v>3</v>
      </c>
      <c r="H482" t="str">
        <f t="shared" ca="1" si="179"/>
        <v>teaching</v>
      </c>
      <c r="I482">
        <f t="shared" ca="1" si="180"/>
        <v>3</v>
      </c>
      <c r="J482" t="str">
        <f t="shared" ca="1" si="181"/>
        <v>university</v>
      </c>
      <c r="K482">
        <f t="shared" ca="1" si="182"/>
        <v>2</v>
      </c>
      <c r="L482">
        <f t="shared" ca="1" si="183"/>
        <v>2</v>
      </c>
      <c r="M482">
        <f t="shared" ca="1" si="184"/>
        <v>804941</v>
      </c>
      <c r="N482">
        <f t="shared" ca="1" si="185"/>
        <v>3</v>
      </c>
      <c r="O482" t="str">
        <f t="shared" ca="1" si="186"/>
        <v>hanuman junction</v>
      </c>
      <c r="P482">
        <f t="shared" ca="1" si="192"/>
        <v>3219764</v>
      </c>
      <c r="Q482">
        <f t="shared" ca="1" si="187"/>
        <v>660660.93949534022</v>
      </c>
      <c r="R482">
        <f t="shared" ca="1" si="193"/>
        <v>149449.92461518568</v>
      </c>
      <c r="S482">
        <f t="shared" ca="1" si="188"/>
        <v>142326</v>
      </c>
      <c r="T482">
        <f t="shared" ca="1" si="194"/>
        <v>1239563.7113028495</v>
      </c>
      <c r="U482">
        <f t="shared" ca="1" si="195"/>
        <v>680722.1345626649</v>
      </c>
      <c r="V482">
        <f t="shared" ca="1" si="196"/>
        <v>4049936.0591778504</v>
      </c>
      <c r="W482">
        <f t="shared" ca="1" si="197"/>
        <v>952436.86411052593</v>
      </c>
      <c r="X482">
        <f t="shared" ca="1" si="198"/>
        <v>3097499.1950673247</v>
      </c>
      <c r="Y482" s="2"/>
      <c r="Z482" s="7">
        <f ca="1">IF(Table1[[#This Row],[gender]]="men",1,0)</f>
        <v>0</v>
      </c>
      <c r="AA482" s="2">
        <f ca="1">IF(Table1[[#This Row],[gender]]="women",1,0)</f>
        <v>1</v>
      </c>
      <c r="AB482" s="2"/>
      <c r="AC482" s="2"/>
      <c r="AD482" s="8"/>
      <c r="AF482" s="7">
        <f ca="1">IF(Table1[[#This Row],[felid of work]]= "teaching",1,0)</f>
        <v>1</v>
      </c>
      <c r="AG482" s="2">
        <f ca="1">IF(Table1[[#This Row],[felid of work]]="agriculture",1,0)</f>
        <v>0</v>
      </c>
      <c r="AH482" s="12">
        <f ca="1">IF(Table1[[#This Row],[felid of work]]="general work",1,0)</f>
        <v>0</v>
      </c>
      <c r="AI482" s="12">
        <f ca="1">IF(Table1[[#This Row],[felid of work]]="construction",1,0)</f>
        <v>0</v>
      </c>
      <c r="AJ482" s="2">
        <f ca="1">IF(Table1[[#This Row],[felid of work]]="health",1,0)</f>
        <v>0</v>
      </c>
      <c r="AK482" s="2"/>
      <c r="AL482" s="2"/>
      <c r="AM482" s="2"/>
      <c r="AN482" s="2"/>
      <c r="AO482" s="2">
        <f ca="1">IF(Table1[[#This Row],[felid of work]]="it",1,0)</f>
        <v>0</v>
      </c>
      <c r="AP482" s="2"/>
      <c r="AQ482" s="2"/>
      <c r="AR482" s="2"/>
      <c r="AS482" s="2"/>
      <c r="AT482" s="2"/>
      <c r="AU482" s="2"/>
      <c r="AV482" s="8"/>
      <c r="AW482" s="2"/>
      <c r="AX482" s="21">
        <f t="shared" ca="1" si="189"/>
        <v>74724.962307592839</v>
      </c>
      <c r="AY482" s="2"/>
      <c r="AZ482" s="7">
        <f ca="1">IF(Table1[[#This Row],[value of the debts]]&gt;$BA$6,1,0)</f>
        <v>1</v>
      </c>
      <c r="BA482" s="2"/>
      <c r="BB482" s="2"/>
      <c r="BC482" s="8"/>
      <c r="BD482" s="24">
        <f ca="1">Table1[[#This Row],[mortage left]]/Table1[[#This Row],[value of house]]</f>
        <v>0.20518924352696044</v>
      </c>
      <c r="BE482" s="2">
        <f t="shared" ca="1" si="190"/>
        <v>1</v>
      </c>
      <c r="BF482" s="2"/>
      <c r="BG482" s="2"/>
      <c r="BH482" s="7">
        <f ca="1">IF(Table1[[#This Row],[area]]="america",Table1[[#This Row],[income]],0)</f>
        <v>0</v>
      </c>
      <c r="BI482" s="2">
        <f ca="1">IF(Table1[[#This Row],[area]]="anathapur",Table1[[#This Row],[income]],0)</f>
        <v>0</v>
      </c>
      <c r="BJ482" s="2">
        <f ca="1">IF(Table1[[#This Row],[area]]="banglore",Table1[[#This Row],[income]],0)</f>
        <v>0</v>
      </c>
      <c r="BK482" s="2">
        <f ca="1">IF(Table1[[#This Row],[area]]="chennai",Table1[[#This Row],[income]],0)</f>
        <v>0</v>
      </c>
      <c r="BL482" s="2">
        <f ca="1">IF(Table1[[#This Row],[area]]="china",Table1[[#This Row],[income]],0)</f>
        <v>0</v>
      </c>
      <c r="BM482" s="2">
        <f ca="1">IF(Table1[[#This Row],[area]]="eluru",Table1[[#This Row],[income]],0)</f>
        <v>0</v>
      </c>
      <c r="BN482" s="2">
        <f ca="1">IF(Table1[[#This Row],[area]]="hanuman junction",Table1[[#This Row],[income]],0)</f>
        <v>804941</v>
      </c>
      <c r="BO482" s="2">
        <f ca="1">IF(Table1[[#This Row],[area]]="hyderabad",Table1[[#This Row],[income]],0)</f>
        <v>0</v>
      </c>
      <c r="BP482" s="2">
        <f ca="1">IF(Table1[[#This Row],[area]]="japan",Table1[[#This Row],[income]],0)</f>
        <v>0</v>
      </c>
      <c r="BQ482" s="2">
        <f ca="1">IF(Table1[[#This Row],[area]]="srikakulam",Table1[[#This Row],[income]],0)</f>
        <v>0</v>
      </c>
      <c r="BR482" s="2">
        <f ca="1">IF(Table1[[#This Row],[area]]="tirupathi",Table1[[#This Row],[income]],0)</f>
        <v>0</v>
      </c>
      <c r="BS482" s="2">
        <f ca="1">IF(Table1[[#This Row],[area]]="vijayawada",Table1[[#This Row],[income]],0)</f>
        <v>0</v>
      </c>
      <c r="BT482" s="8">
        <f ca="1">IF(Table1[[#This Row],[area]]="vizag",Table1[[#This Row],[income]],0)</f>
        <v>0</v>
      </c>
      <c r="BU482" s="2"/>
      <c r="BV482" s="7">
        <f ca="1">IF(Table1[[#This Row],[felid of work]]="teaching",Table1[[#This Row],[income]],0)</f>
        <v>804941</v>
      </c>
      <c r="BW482" s="2">
        <f ca="1">IF(Table1[[#This Row],[felid of work]]="construction",Table1[[#This Row],[income]],0)</f>
        <v>0</v>
      </c>
      <c r="BX482" s="2">
        <f ca="1">IF(Table1[[#This Row],[felid of work]]="general work",Table1[[#This Row],[income]],0)</f>
        <v>0</v>
      </c>
      <c r="BY482" s="2">
        <f ca="1">IF(Table1[[#This Row],[felid of work]]="health",Table1[[#This Row],[income]],0)</f>
        <v>0</v>
      </c>
      <c r="BZ482" s="2">
        <f ca="1">IF(Table1[[#This Row],[felid of work]]="agriculture",Table1[[#This Row],[income]],0)</f>
        <v>0</v>
      </c>
      <c r="CA482" s="8">
        <f ca="1">IF(Table1[[#This Row],[felid of work]]="it",Table1[[#This Row],[income]],0)</f>
        <v>0</v>
      </c>
      <c r="CB482" s="2"/>
      <c r="CC482" s="7">
        <f t="shared" ca="1" si="191"/>
        <v>1</v>
      </c>
      <c r="CD482" s="8"/>
      <c r="CE482" s="2"/>
      <c r="CF482" s="2">
        <f ca="1">IF(Table1[[#This Row],[net worth]]&gt;CG481,Table1[[#This Row],[age]],0)</f>
        <v>36</v>
      </c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</row>
    <row r="483" spans="4:98">
      <c r="D483">
        <f t="shared" ca="1" si="175"/>
        <v>2</v>
      </c>
      <c r="E483" t="str">
        <f t="shared" ca="1" si="176"/>
        <v>women</v>
      </c>
      <c r="F483">
        <f t="shared" ca="1" si="177"/>
        <v>30</v>
      </c>
      <c r="G483">
        <f t="shared" ca="1" si="178"/>
        <v>5</v>
      </c>
      <c r="H483" t="str">
        <f t="shared" ca="1" si="179"/>
        <v>general work</v>
      </c>
      <c r="I483">
        <f t="shared" ca="1" si="180"/>
        <v>5</v>
      </c>
      <c r="J483" t="str">
        <f t="shared" ca="1" si="181"/>
        <v>other</v>
      </c>
      <c r="K483">
        <f t="shared" ca="1" si="182"/>
        <v>4</v>
      </c>
      <c r="L483">
        <f t="shared" ca="1" si="183"/>
        <v>1</v>
      </c>
      <c r="M483">
        <f t="shared" ca="1" si="184"/>
        <v>310844</v>
      </c>
      <c r="N483">
        <f t="shared" ca="1" si="185"/>
        <v>9</v>
      </c>
      <c r="O483" t="str">
        <f t="shared" ca="1" si="186"/>
        <v>chennai</v>
      </c>
      <c r="P483">
        <f t="shared" ca="1" si="192"/>
        <v>1865064</v>
      </c>
      <c r="Q483">
        <f t="shared" ca="1" si="187"/>
        <v>777679.78773161536</v>
      </c>
      <c r="R483">
        <f t="shared" ca="1" si="193"/>
        <v>135705.1969558312</v>
      </c>
      <c r="S483">
        <f t="shared" ca="1" si="188"/>
        <v>114475</v>
      </c>
      <c r="T483">
        <f t="shared" ca="1" si="194"/>
        <v>53182.828536846479</v>
      </c>
      <c r="U483">
        <f t="shared" ca="1" si="195"/>
        <v>249900.29398200818</v>
      </c>
      <c r="V483">
        <f t="shared" ca="1" si="196"/>
        <v>2250669.4909378393</v>
      </c>
      <c r="W483">
        <f t="shared" ca="1" si="197"/>
        <v>1027859.9846874466</v>
      </c>
      <c r="X483">
        <f t="shared" ca="1" si="198"/>
        <v>1222809.5062503926</v>
      </c>
      <c r="Y483" s="2"/>
      <c r="Z483" s="7">
        <f ca="1">IF(Table1[[#This Row],[gender]]="men",1,0)</f>
        <v>0</v>
      </c>
      <c r="AA483" s="2">
        <f ca="1">IF(Table1[[#This Row],[gender]]="women",1,0)</f>
        <v>1</v>
      </c>
      <c r="AB483" s="2"/>
      <c r="AC483" s="2"/>
      <c r="AD483" s="8"/>
      <c r="AF483" s="7">
        <f ca="1">IF(Table1[[#This Row],[felid of work]]= "teaching",1,0)</f>
        <v>0</v>
      </c>
      <c r="AG483" s="2">
        <f ca="1">IF(Table1[[#This Row],[felid of work]]="agriculture",1,0)</f>
        <v>0</v>
      </c>
      <c r="AH483" s="12">
        <f ca="1">IF(Table1[[#This Row],[felid of work]]="general work",1,0)</f>
        <v>1</v>
      </c>
      <c r="AI483" s="12">
        <f ca="1">IF(Table1[[#This Row],[felid of work]]="construction",1,0)</f>
        <v>0</v>
      </c>
      <c r="AJ483" s="2">
        <f ca="1">IF(Table1[[#This Row],[felid of work]]="health",1,0)</f>
        <v>0</v>
      </c>
      <c r="AK483" s="2"/>
      <c r="AL483" s="2"/>
      <c r="AM483" s="2"/>
      <c r="AN483" s="2"/>
      <c r="AO483" s="2">
        <f ca="1">IF(Table1[[#This Row],[felid of work]]="it",1,0)</f>
        <v>0</v>
      </c>
      <c r="AP483" s="2"/>
      <c r="AQ483" s="2"/>
      <c r="AR483" s="2"/>
      <c r="AS483" s="2"/>
      <c r="AT483" s="2"/>
      <c r="AU483" s="2"/>
      <c r="AV483" s="8"/>
      <c r="AW483" s="2"/>
      <c r="AX483" s="21">
        <f t="shared" ca="1" si="189"/>
        <v>135705.1969558312</v>
      </c>
      <c r="AY483" s="2"/>
      <c r="AZ483" s="7">
        <f ca="1">IF(Table1[[#This Row],[value of the debts]]&gt;$BA$6,1,0)</f>
        <v>1</v>
      </c>
      <c r="BA483" s="2"/>
      <c r="BB483" s="2"/>
      <c r="BC483" s="8"/>
      <c r="BD483" s="24">
        <f ca="1">Table1[[#This Row],[mortage left]]/Table1[[#This Row],[value of house]]</f>
        <v>0.41697217239280548</v>
      </c>
      <c r="BE483" s="2">
        <f t="shared" ca="1" si="190"/>
        <v>0</v>
      </c>
      <c r="BF483" s="2"/>
      <c r="BG483" s="2"/>
      <c r="BH483" s="7">
        <f ca="1">IF(Table1[[#This Row],[area]]="america",Table1[[#This Row],[income]],0)</f>
        <v>0</v>
      </c>
      <c r="BI483" s="2">
        <f ca="1">IF(Table1[[#This Row],[area]]="anathapur",Table1[[#This Row],[income]],0)</f>
        <v>0</v>
      </c>
      <c r="BJ483" s="2">
        <f ca="1">IF(Table1[[#This Row],[area]]="banglore",Table1[[#This Row],[income]],0)</f>
        <v>0</v>
      </c>
      <c r="BK483" s="2">
        <f ca="1">IF(Table1[[#This Row],[area]]="chennai",Table1[[#This Row],[income]],0)</f>
        <v>310844</v>
      </c>
      <c r="BL483" s="2">
        <f ca="1">IF(Table1[[#This Row],[area]]="china",Table1[[#This Row],[income]],0)</f>
        <v>0</v>
      </c>
      <c r="BM483" s="2">
        <f ca="1">IF(Table1[[#This Row],[area]]="eluru",Table1[[#This Row],[income]],0)</f>
        <v>0</v>
      </c>
      <c r="BN483" s="2">
        <f ca="1">IF(Table1[[#This Row],[area]]="hanuman junction",Table1[[#This Row],[income]],0)</f>
        <v>0</v>
      </c>
      <c r="BO483" s="2">
        <f ca="1">IF(Table1[[#This Row],[area]]="hyderabad",Table1[[#This Row],[income]],0)</f>
        <v>0</v>
      </c>
      <c r="BP483" s="2">
        <f ca="1">IF(Table1[[#This Row],[area]]="japan",Table1[[#This Row],[income]],0)</f>
        <v>0</v>
      </c>
      <c r="BQ483" s="2">
        <f ca="1">IF(Table1[[#This Row],[area]]="srikakulam",Table1[[#This Row],[income]],0)</f>
        <v>0</v>
      </c>
      <c r="BR483" s="2">
        <f ca="1">IF(Table1[[#This Row],[area]]="tirupathi",Table1[[#This Row],[income]],0)</f>
        <v>0</v>
      </c>
      <c r="BS483" s="2">
        <f ca="1">IF(Table1[[#This Row],[area]]="vijayawada",Table1[[#This Row],[income]],0)</f>
        <v>0</v>
      </c>
      <c r="BT483" s="8">
        <f ca="1">IF(Table1[[#This Row],[area]]="vizag",Table1[[#This Row],[income]],0)</f>
        <v>0</v>
      </c>
      <c r="BU483" s="2"/>
      <c r="BV483" s="7">
        <f ca="1">IF(Table1[[#This Row],[felid of work]]="teaching",Table1[[#This Row],[income]],0)</f>
        <v>0</v>
      </c>
      <c r="BW483" s="2">
        <f ca="1">IF(Table1[[#This Row],[felid of work]]="construction",Table1[[#This Row],[income]],0)</f>
        <v>0</v>
      </c>
      <c r="BX483" s="2">
        <f ca="1">IF(Table1[[#This Row],[felid of work]]="general work",Table1[[#This Row],[income]],0)</f>
        <v>310844</v>
      </c>
      <c r="BY483" s="2">
        <f ca="1">IF(Table1[[#This Row],[felid of work]]="health",Table1[[#This Row],[income]],0)</f>
        <v>0</v>
      </c>
      <c r="BZ483" s="2">
        <f ca="1">IF(Table1[[#This Row],[felid of work]]="agriculture",Table1[[#This Row],[income]],0)</f>
        <v>0</v>
      </c>
      <c r="CA483" s="8">
        <f ca="1">IF(Table1[[#This Row],[felid of work]]="it",Table1[[#This Row],[income]],0)</f>
        <v>0</v>
      </c>
      <c r="CB483" s="2"/>
      <c r="CC483" s="7">
        <f t="shared" ca="1" si="191"/>
        <v>1</v>
      </c>
      <c r="CD483" s="8"/>
      <c r="CE483" s="2"/>
      <c r="CF483" s="2">
        <f ca="1">IF(Table1[[#This Row],[net worth]]&gt;CG482,Table1[[#This Row],[age]],0)</f>
        <v>30</v>
      </c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</row>
    <row r="484" spans="4:98">
      <c r="D484">
        <f t="shared" ca="1" si="175"/>
        <v>2</v>
      </c>
      <c r="E484" t="str">
        <f t="shared" ca="1" si="176"/>
        <v>women</v>
      </c>
      <c r="F484">
        <f t="shared" ca="1" si="177"/>
        <v>35</v>
      </c>
      <c r="G484">
        <f t="shared" ca="1" si="178"/>
        <v>2</v>
      </c>
      <c r="H484" t="str">
        <f t="shared" ca="1" si="179"/>
        <v>construction</v>
      </c>
      <c r="I484">
        <f t="shared" ca="1" si="180"/>
        <v>5</v>
      </c>
      <c r="J484" t="str">
        <f t="shared" ca="1" si="181"/>
        <v>other</v>
      </c>
      <c r="K484">
        <f t="shared" ca="1" si="182"/>
        <v>2</v>
      </c>
      <c r="L484">
        <f t="shared" ca="1" si="183"/>
        <v>1</v>
      </c>
      <c r="M484">
        <f t="shared" ca="1" si="184"/>
        <v>261938</v>
      </c>
      <c r="N484">
        <f t="shared" ca="1" si="185"/>
        <v>6</v>
      </c>
      <c r="O484" t="str">
        <f t="shared" ca="1" si="186"/>
        <v>tirupathi</v>
      </c>
      <c r="P484">
        <f t="shared" ca="1" si="192"/>
        <v>785814</v>
      </c>
      <c r="Q484">
        <f t="shared" ca="1" si="187"/>
        <v>590738.43418842671</v>
      </c>
      <c r="R484">
        <f t="shared" ca="1" si="193"/>
        <v>210447.59525892074</v>
      </c>
      <c r="S484">
        <f t="shared" ca="1" si="188"/>
        <v>6874</v>
      </c>
      <c r="T484">
        <f t="shared" ca="1" si="194"/>
        <v>97695.111019573073</v>
      </c>
      <c r="U484">
        <f t="shared" ca="1" si="195"/>
        <v>382398.39428003121</v>
      </c>
      <c r="V484">
        <f t="shared" ca="1" si="196"/>
        <v>1378659.9895389518</v>
      </c>
      <c r="W484">
        <f t="shared" ca="1" si="197"/>
        <v>808060.02944734739</v>
      </c>
      <c r="X484">
        <f t="shared" ca="1" si="198"/>
        <v>570599.96009160439</v>
      </c>
      <c r="Y484" s="2"/>
      <c r="Z484" s="7">
        <f ca="1">IF(Table1[[#This Row],[gender]]="men",1,0)</f>
        <v>0</v>
      </c>
      <c r="AA484" s="2">
        <f ca="1">IF(Table1[[#This Row],[gender]]="women",1,0)</f>
        <v>1</v>
      </c>
      <c r="AB484" s="2"/>
      <c r="AC484" s="2"/>
      <c r="AD484" s="8"/>
      <c r="AF484" s="7">
        <f ca="1">IF(Table1[[#This Row],[felid of work]]= "teaching",1,0)</f>
        <v>0</v>
      </c>
      <c r="AG484" s="2">
        <f ca="1">IF(Table1[[#This Row],[felid of work]]="agriculture",1,0)</f>
        <v>0</v>
      </c>
      <c r="AH484" s="12">
        <f ca="1">IF(Table1[[#This Row],[felid of work]]="general work",1,0)</f>
        <v>0</v>
      </c>
      <c r="AI484" s="12">
        <f ca="1">IF(Table1[[#This Row],[felid of work]]="construction",1,0)</f>
        <v>1</v>
      </c>
      <c r="AJ484" s="2">
        <f ca="1">IF(Table1[[#This Row],[felid of work]]="health",1,0)</f>
        <v>0</v>
      </c>
      <c r="AK484" s="2"/>
      <c r="AL484" s="2"/>
      <c r="AM484" s="2"/>
      <c r="AN484" s="2"/>
      <c r="AO484" s="2">
        <f ca="1">IF(Table1[[#This Row],[felid of work]]="it",1,0)</f>
        <v>0</v>
      </c>
      <c r="AP484" s="2"/>
      <c r="AQ484" s="2"/>
      <c r="AR484" s="2"/>
      <c r="AS484" s="2"/>
      <c r="AT484" s="2"/>
      <c r="AU484" s="2"/>
      <c r="AV484" s="8"/>
      <c r="AW484" s="2"/>
      <c r="AX484" s="21">
        <f t="shared" ca="1" si="189"/>
        <v>210447.59525892074</v>
      </c>
      <c r="AY484" s="2"/>
      <c r="AZ484" s="7">
        <f ca="1">IF(Table1[[#This Row],[value of the debts]]&gt;$BA$6,1,0)</f>
        <v>1</v>
      </c>
      <c r="BA484" s="2"/>
      <c r="BB484" s="2"/>
      <c r="BC484" s="8"/>
      <c r="BD484" s="24">
        <f ca="1">Table1[[#This Row],[mortage left]]/Table1[[#This Row],[value of house]]</f>
        <v>0.75175351188503481</v>
      </c>
      <c r="BE484" s="2">
        <f t="shared" ca="1" si="190"/>
        <v>0</v>
      </c>
      <c r="BF484" s="2"/>
      <c r="BG484" s="2"/>
      <c r="BH484" s="7">
        <f ca="1">IF(Table1[[#This Row],[area]]="america",Table1[[#This Row],[income]],0)</f>
        <v>0</v>
      </c>
      <c r="BI484" s="2">
        <f ca="1">IF(Table1[[#This Row],[area]]="anathapur",Table1[[#This Row],[income]],0)</f>
        <v>0</v>
      </c>
      <c r="BJ484" s="2">
        <f ca="1">IF(Table1[[#This Row],[area]]="banglore",Table1[[#This Row],[income]],0)</f>
        <v>0</v>
      </c>
      <c r="BK484" s="2">
        <f ca="1">IF(Table1[[#This Row],[area]]="chennai",Table1[[#This Row],[income]],0)</f>
        <v>0</v>
      </c>
      <c r="BL484" s="2">
        <f ca="1">IF(Table1[[#This Row],[area]]="china",Table1[[#This Row],[income]],0)</f>
        <v>0</v>
      </c>
      <c r="BM484" s="2">
        <f ca="1">IF(Table1[[#This Row],[area]]="eluru",Table1[[#This Row],[income]],0)</f>
        <v>0</v>
      </c>
      <c r="BN484" s="2">
        <f ca="1">IF(Table1[[#This Row],[area]]="hanuman junction",Table1[[#This Row],[income]],0)</f>
        <v>0</v>
      </c>
      <c r="BO484" s="2">
        <f ca="1">IF(Table1[[#This Row],[area]]="hyderabad",Table1[[#This Row],[income]],0)</f>
        <v>0</v>
      </c>
      <c r="BP484" s="2">
        <f ca="1">IF(Table1[[#This Row],[area]]="japan",Table1[[#This Row],[income]],0)</f>
        <v>0</v>
      </c>
      <c r="BQ484" s="2">
        <f ca="1">IF(Table1[[#This Row],[area]]="srikakulam",Table1[[#This Row],[income]],0)</f>
        <v>0</v>
      </c>
      <c r="BR484" s="2">
        <f ca="1">IF(Table1[[#This Row],[area]]="tirupathi",Table1[[#This Row],[income]],0)</f>
        <v>261938</v>
      </c>
      <c r="BS484" s="2">
        <f ca="1">IF(Table1[[#This Row],[area]]="vijayawada",Table1[[#This Row],[income]],0)</f>
        <v>0</v>
      </c>
      <c r="BT484" s="8">
        <f ca="1">IF(Table1[[#This Row],[area]]="vizag",Table1[[#This Row],[income]],0)</f>
        <v>0</v>
      </c>
      <c r="BU484" s="2"/>
      <c r="BV484" s="7">
        <f ca="1">IF(Table1[[#This Row],[felid of work]]="teaching",Table1[[#This Row],[income]],0)</f>
        <v>0</v>
      </c>
      <c r="BW484" s="2">
        <f ca="1">IF(Table1[[#This Row],[felid of work]]="construction",Table1[[#This Row],[income]],0)</f>
        <v>261938</v>
      </c>
      <c r="BX484" s="2">
        <f ca="1">IF(Table1[[#This Row],[felid of work]]="general work",Table1[[#This Row],[income]],0)</f>
        <v>0</v>
      </c>
      <c r="BY484" s="2">
        <f ca="1">IF(Table1[[#This Row],[felid of work]]="health",Table1[[#This Row],[income]],0)</f>
        <v>0</v>
      </c>
      <c r="BZ484" s="2">
        <f ca="1">IF(Table1[[#This Row],[felid of work]]="agriculture",Table1[[#This Row],[income]],0)</f>
        <v>0</v>
      </c>
      <c r="CA484" s="8">
        <f ca="1">IF(Table1[[#This Row],[felid of work]]="it",Table1[[#This Row],[income]],0)</f>
        <v>0</v>
      </c>
      <c r="CB484" s="2"/>
      <c r="CC484" s="7">
        <f t="shared" ca="1" si="191"/>
        <v>1</v>
      </c>
      <c r="CD484" s="8"/>
      <c r="CE484" s="2"/>
      <c r="CF484" s="2">
        <f ca="1">IF(Table1[[#This Row],[net worth]]&gt;CG483,Table1[[#This Row],[age]],0)</f>
        <v>35</v>
      </c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</row>
    <row r="485" spans="4:98">
      <c r="D485">
        <f t="shared" ca="1" si="175"/>
        <v>1</v>
      </c>
      <c r="E485" t="str">
        <f t="shared" ca="1" si="176"/>
        <v>men</v>
      </c>
      <c r="F485">
        <f t="shared" ca="1" si="177"/>
        <v>34</v>
      </c>
      <c r="G485">
        <f t="shared" ca="1" si="178"/>
        <v>4</v>
      </c>
      <c r="H485" t="str">
        <f t="shared" ca="1" si="179"/>
        <v>it</v>
      </c>
      <c r="I485">
        <f t="shared" ca="1" si="180"/>
        <v>5</v>
      </c>
      <c r="J485" t="str">
        <f t="shared" ca="1" si="181"/>
        <v>other</v>
      </c>
      <c r="K485">
        <f t="shared" ca="1" si="182"/>
        <v>1</v>
      </c>
      <c r="L485">
        <f t="shared" ca="1" si="183"/>
        <v>2</v>
      </c>
      <c r="M485">
        <f t="shared" ca="1" si="184"/>
        <v>801620</v>
      </c>
      <c r="N485">
        <f t="shared" ca="1" si="185"/>
        <v>7</v>
      </c>
      <c r="O485" t="str">
        <f t="shared" ca="1" si="186"/>
        <v>anathapur</v>
      </c>
      <c r="P485">
        <f t="shared" ca="1" si="192"/>
        <v>4809720</v>
      </c>
      <c r="Q485">
        <f t="shared" ca="1" si="187"/>
        <v>927627.40414850344</v>
      </c>
      <c r="R485">
        <f t="shared" ca="1" si="193"/>
        <v>1455256.8780668501</v>
      </c>
      <c r="S485">
        <f t="shared" ca="1" si="188"/>
        <v>420638</v>
      </c>
      <c r="T485">
        <f t="shared" ca="1" si="194"/>
        <v>911623.34549145994</v>
      </c>
      <c r="U485">
        <f t="shared" ca="1" si="195"/>
        <v>778180.24938620441</v>
      </c>
      <c r="V485">
        <f t="shared" ca="1" si="196"/>
        <v>7043157.1274530543</v>
      </c>
      <c r="W485">
        <f t="shared" ca="1" si="197"/>
        <v>2803522.2822153536</v>
      </c>
      <c r="X485">
        <f t="shared" ca="1" si="198"/>
        <v>4239634.8452377003</v>
      </c>
      <c r="Y485" s="2"/>
      <c r="Z485" s="7">
        <f ca="1">IF(Table1[[#This Row],[gender]]="men",1,0)</f>
        <v>1</v>
      </c>
      <c r="AA485" s="2">
        <f ca="1">IF(Table1[[#This Row],[gender]]="women",1,0)</f>
        <v>0</v>
      </c>
      <c r="AB485" s="2"/>
      <c r="AC485" s="2"/>
      <c r="AD485" s="8"/>
      <c r="AF485" s="7">
        <f ca="1">IF(Table1[[#This Row],[felid of work]]= "teaching",1,0)</f>
        <v>0</v>
      </c>
      <c r="AG485" s="2">
        <f ca="1">IF(Table1[[#This Row],[felid of work]]="agriculture",1,0)</f>
        <v>0</v>
      </c>
      <c r="AH485" s="12">
        <f ca="1">IF(Table1[[#This Row],[felid of work]]="general work",1,0)</f>
        <v>0</v>
      </c>
      <c r="AI485" s="12">
        <f ca="1">IF(Table1[[#This Row],[felid of work]]="construction",1,0)</f>
        <v>0</v>
      </c>
      <c r="AJ485" s="2">
        <f ca="1">IF(Table1[[#This Row],[felid of work]]="health",1,0)</f>
        <v>0</v>
      </c>
      <c r="AK485" s="2"/>
      <c r="AL485" s="2"/>
      <c r="AM485" s="2"/>
      <c r="AN485" s="2"/>
      <c r="AO485" s="2">
        <f ca="1">IF(Table1[[#This Row],[felid of work]]="it",1,0)</f>
        <v>1</v>
      </c>
      <c r="AP485" s="2"/>
      <c r="AQ485" s="2"/>
      <c r="AR485" s="2"/>
      <c r="AS485" s="2"/>
      <c r="AT485" s="2"/>
      <c r="AU485" s="2"/>
      <c r="AV485" s="8"/>
      <c r="AW485" s="2"/>
      <c r="AX485" s="21">
        <f t="shared" ca="1" si="189"/>
        <v>727628.43903342506</v>
      </c>
      <c r="AY485" s="2"/>
      <c r="AZ485" s="7">
        <f ca="1">IF(Table1[[#This Row],[value of the debts]]&gt;$BA$6,1,0)</f>
        <v>1</v>
      </c>
      <c r="BA485" s="2"/>
      <c r="BB485" s="2"/>
      <c r="BC485" s="8"/>
      <c r="BD485" s="24">
        <f ca="1">Table1[[#This Row],[mortage left]]/Table1[[#This Row],[value of house]]</f>
        <v>0.1928651572541652</v>
      </c>
      <c r="BE485" s="2">
        <f t="shared" ca="1" si="190"/>
        <v>1</v>
      </c>
      <c r="BF485" s="2"/>
      <c r="BG485" s="2"/>
      <c r="BH485" s="7">
        <f ca="1">IF(Table1[[#This Row],[area]]="america",Table1[[#This Row],[income]],0)</f>
        <v>0</v>
      </c>
      <c r="BI485" s="2">
        <f ca="1">IF(Table1[[#This Row],[area]]="anathapur",Table1[[#This Row],[income]],0)</f>
        <v>801620</v>
      </c>
      <c r="BJ485" s="2">
        <f ca="1">IF(Table1[[#This Row],[area]]="banglore",Table1[[#This Row],[income]],0)</f>
        <v>0</v>
      </c>
      <c r="BK485" s="2">
        <f ca="1">IF(Table1[[#This Row],[area]]="chennai",Table1[[#This Row],[income]],0)</f>
        <v>0</v>
      </c>
      <c r="BL485" s="2">
        <f ca="1">IF(Table1[[#This Row],[area]]="china",Table1[[#This Row],[income]],0)</f>
        <v>0</v>
      </c>
      <c r="BM485" s="2">
        <f ca="1">IF(Table1[[#This Row],[area]]="eluru",Table1[[#This Row],[income]],0)</f>
        <v>0</v>
      </c>
      <c r="BN485" s="2">
        <f ca="1">IF(Table1[[#This Row],[area]]="hanuman junction",Table1[[#This Row],[income]],0)</f>
        <v>0</v>
      </c>
      <c r="BO485" s="2">
        <f ca="1">IF(Table1[[#This Row],[area]]="hyderabad",Table1[[#This Row],[income]],0)</f>
        <v>0</v>
      </c>
      <c r="BP485" s="2">
        <f ca="1">IF(Table1[[#This Row],[area]]="japan",Table1[[#This Row],[income]],0)</f>
        <v>0</v>
      </c>
      <c r="BQ485" s="2">
        <f ca="1">IF(Table1[[#This Row],[area]]="srikakulam",Table1[[#This Row],[income]],0)</f>
        <v>0</v>
      </c>
      <c r="BR485" s="2">
        <f ca="1">IF(Table1[[#This Row],[area]]="tirupathi",Table1[[#This Row],[income]],0)</f>
        <v>0</v>
      </c>
      <c r="BS485" s="2">
        <f ca="1">IF(Table1[[#This Row],[area]]="vijayawada",Table1[[#This Row],[income]],0)</f>
        <v>0</v>
      </c>
      <c r="BT485" s="8">
        <f ca="1">IF(Table1[[#This Row],[area]]="vizag",Table1[[#This Row],[income]],0)</f>
        <v>0</v>
      </c>
      <c r="BU485" s="2"/>
      <c r="BV485" s="7">
        <f ca="1">IF(Table1[[#This Row],[felid of work]]="teaching",Table1[[#This Row],[income]],0)</f>
        <v>0</v>
      </c>
      <c r="BW485" s="2">
        <f ca="1">IF(Table1[[#This Row],[felid of work]]="construction",Table1[[#This Row],[income]],0)</f>
        <v>0</v>
      </c>
      <c r="BX485" s="2">
        <f ca="1">IF(Table1[[#This Row],[felid of work]]="general work",Table1[[#This Row],[income]],0)</f>
        <v>0</v>
      </c>
      <c r="BY485" s="2">
        <f ca="1">IF(Table1[[#This Row],[felid of work]]="health",Table1[[#This Row],[income]],0)</f>
        <v>0</v>
      </c>
      <c r="BZ485" s="2">
        <f ca="1">IF(Table1[[#This Row],[felid of work]]="agriculture",Table1[[#This Row],[income]],0)</f>
        <v>0</v>
      </c>
      <c r="CA485" s="8">
        <f ca="1">IF(Table1[[#This Row],[felid of work]]="it",Table1[[#This Row],[income]],0)</f>
        <v>801620</v>
      </c>
      <c r="CB485" s="2"/>
      <c r="CC485" s="7">
        <f t="shared" ca="1" si="191"/>
        <v>1</v>
      </c>
      <c r="CD485" s="8"/>
      <c r="CE485" s="2"/>
      <c r="CF485" s="2">
        <f ca="1">IF(Table1[[#This Row],[net worth]]&gt;CG484,Table1[[#This Row],[age]],0)</f>
        <v>34</v>
      </c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</row>
    <row r="486" spans="4:98">
      <c r="D486">
        <f t="shared" ca="1" si="175"/>
        <v>1</v>
      </c>
      <c r="E486" t="str">
        <f t="shared" ca="1" si="176"/>
        <v>men</v>
      </c>
      <c r="F486">
        <f t="shared" ca="1" si="177"/>
        <v>37</v>
      </c>
      <c r="G486">
        <f t="shared" ca="1" si="178"/>
        <v>3</v>
      </c>
      <c r="H486" t="str">
        <f t="shared" ca="1" si="179"/>
        <v>teaching</v>
      </c>
      <c r="I486">
        <f t="shared" ca="1" si="180"/>
        <v>3</v>
      </c>
      <c r="J486" t="str">
        <f t="shared" ca="1" si="181"/>
        <v>university</v>
      </c>
      <c r="K486">
        <f t="shared" ca="1" si="182"/>
        <v>1</v>
      </c>
      <c r="L486">
        <f t="shared" ca="1" si="183"/>
        <v>2</v>
      </c>
      <c r="M486">
        <f t="shared" ca="1" si="184"/>
        <v>894128</v>
      </c>
      <c r="N486">
        <f t="shared" ca="1" si="185"/>
        <v>6</v>
      </c>
      <c r="O486" t="str">
        <f t="shared" ca="1" si="186"/>
        <v>tirupathi</v>
      </c>
      <c r="P486">
        <f t="shared" ca="1" si="192"/>
        <v>5364768</v>
      </c>
      <c r="Q486">
        <f t="shared" ca="1" si="187"/>
        <v>2617921.423543972</v>
      </c>
      <c r="R486">
        <f t="shared" ca="1" si="193"/>
        <v>674137.81245944847</v>
      </c>
      <c r="S486">
        <f t="shared" ca="1" si="188"/>
        <v>456439</v>
      </c>
      <c r="T486">
        <f t="shared" ca="1" si="194"/>
        <v>470485.69429988944</v>
      </c>
      <c r="U486">
        <f t="shared" ca="1" si="195"/>
        <v>601824.3884008535</v>
      </c>
      <c r="V486">
        <f t="shared" ca="1" si="196"/>
        <v>6640730.200860302</v>
      </c>
      <c r="W486">
        <f t="shared" ca="1" si="197"/>
        <v>3748498.2360034203</v>
      </c>
      <c r="X486">
        <f t="shared" ca="1" si="198"/>
        <v>2892231.9648568816</v>
      </c>
      <c r="Y486" s="2"/>
      <c r="Z486" s="7">
        <f ca="1">IF(Table1[[#This Row],[gender]]="men",1,0)</f>
        <v>1</v>
      </c>
      <c r="AA486" s="2">
        <f ca="1">IF(Table1[[#This Row],[gender]]="women",1,0)</f>
        <v>0</v>
      </c>
      <c r="AB486" s="2"/>
      <c r="AC486" s="2"/>
      <c r="AD486" s="8"/>
      <c r="AF486" s="7">
        <f ca="1">IF(Table1[[#This Row],[felid of work]]= "teaching",1,0)</f>
        <v>1</v>
      </c>
      <c r="AG486" s="2">
        <f ca="1">IF(Table1[[#This Row],[felid of work]]="agriculture",1,0)</f>
        <v>0</v>
      </c>
      <c r="AH486" s="12">
        <f ca="1">IF(Table1[[#This Row],[felid of work]]="general work",1,0)</f>
        <v>0</v>
      </c>
      <c r="AI486" s="12">
        <f ca="1">IF(Table1[[#This Row],[felid of work]]="construction",1,0)</f>
        <v>0</v>
      </c>
      <c r="AJ486" s="2">
        <f ca="1">IF(Table1[[#This Row],[felid of work]]="health",1,0)</f>
        <v>0</v>
      </c>
      <c r="AK486" s="2"/>
      <c r="AL486" s="2"/>
      <c r="AM486" s="2"/>
      <c r="AN486" s="2"/>
      <c r="AO486" s="2">
        <f ca="1">IF(Table1[[#This Row],[felid of work]]="it",1,0)</f>
        <v>0</v>
      </c>
      <c r="AP486" s="2"/>
      <c r="AQ486" s="2"/>
      <c r="AR486" s="2"/>
      <c r="AS486" s="2"/>
      <c r="AT486" s="2"/>
      <c r="AU486" s="2"/>
      <c r="AV486" s="8"/>
      <c r="AW486" s="2"/>
      <c r="AX486" s="21">
        <f t="shared" ca="1" si="189"/>
        <v>337068.90622972423</v>
      </c>
      <c r="AY486" s="2"/>
      <c r="AZ486" s="7">
        <f ca="1">IF(Table1[[#This Row],[value of the debts]]&gt;$BA$6,1,0)</f>
        <v>1</v>
      </c>
      <c r="BA486" s="2"/>
      <c r="BB486" s="2"/>
      <c r="BC486" s="8"/>
      <c r="BD486" s="24">
        <f ca="1">Table1[[#This Row],[mortage left]]/Table1[[#This Row],[value of house]]</f>
        <v>0.48798408869572213</v>
      </c>
      <c r="BE486" s="2">
        <f t="shared" ca="1" si="190"/>
        <v>0</v>
      </c>
      <c r="BF486" s="2"/>
      <c r="BG486" s="2"/>
      <c r="BH486" s="7">
        <f ca="1">IF(Table1[[#This Row],[area]]="america",Table1[[#This Row],[income]],0)</f>
        <v>0</v>
      </c>
      <c r="BI486" s="2">
        <f ca="1">IF(Table1[[#This Row],[area]]="anathapur",Table1[[#This Row],[income]],0)</f>
        <v>0</v>
      </c>
      <c r="BJ486" s="2">
        <f ca="1">IF(Table1[[#This Row],[area]]="banglore",Table1[[#This Row],[income]],0)</f>
        <v>0</v>
      </c>
      <c r="BK486" s="2">
        <f ca="1">IF(Table1[[#This Row],[area]]="chennai",Table1[[#This Row],[income]],0)</f>
        <v>0</v>
      </c>
      <c r="BL486" s="2">
        <f ca="1">IF(Table1[[#This Row],[area]]="china",Table1[[#This Row],[income]],0)</f>
        <v>0</v>
      </c>
      <c r="BM486" s="2">
        <f ca="1">IF(Table1[[#This Row],[area]]="eluru",Table1[[#This Row],[income]],0)</f>
        <v>0</v>
      </c>
      <c r="BN486" s="2">
        <f ca="1">IF(Table1[[#This Row],[area]]="hanuman junction",Table1[[#This Row],[income]],0)</f>
        <v>0</v>
      </c>
      <c r="BO486" s="2">
        <f ca="1">IF(Table1[[#This Row],[area]]="hyderabad",Table1[[#This Row],[income]],0)</f>
        <v>0</v>
      </c>
      <c r="BP486" s="2">
        <f ca="1">IF(Table1[[#This Row],[area]]="japan",Table1[[#This Row],[income]],0)</f>
        <v>0</v>
      </c>
      <c r="BQ486" s="2">
        <f ca="1">IF(Table1[[#This Row],[area]]="srikakulam",Table1[[#This Row],[income]],0)</f>
        <v>0</v>
      </c>
      <c r="BR486" s="2">
        <f ca="1">IF(Table1[[#This Row],[area]]="tirupathi",Table1[[#This Row],[income]],0)</f>
        <v>894128</v>
      </c>
      <c r="BS486" s="2">
        <f ca="1">IF(Table1[[#This Row],[area]]="vijayawada",Table1[[#This Row],[income]],0)</f>
        <v>0</v>
      </c>
      <c r="BT486" s="8">
        <f ca="1">IF(Table1[[#This Row],[area]]="vizag",Table1[[#This Row],[income]],0)</f>
        <v>0</v>
      </c>
      <c r="BU486" s="2"/>
      <c r="BV486" s="7">
        <f ca="1">IF(Table1[[#This Row],[felid of work]]="teaching",Table1[[#This Row],[income]],0)</f>
        <v>894128</v>
      </c>
      <c r="BW486" s="2">
        <f ca="1">IF(Table1[[#This Row],[felid of work]]="construction",Table1[[#This Row],[income]],0)</f>
        <v>0</v>
      </c>
      <c r="BX486" s="2">
        <f ca="1">IF(Table1[[#This Row],[felid of work]]="general work",Table1[[#This Row],[income]],0)</f>
        <v>0</v>
      </c>
      <c r="BY486" s="2">
        <f ca="1">IF(Table1[[#This Row],[felid of work]]="health",Table1[[#This Row],[income]],0)</f>
        <v>0</v>
      </c>
      <c r="BZ486" s="2">
        <f ca="1">IF(Table1[[#This Row],[felid of work]]="agriculture",Table1[[#This Row],[income]],0)</f>
        <v>0</v>
      </c>
      <c r="CA486" s="8">
        <f ca="1">IF(Table1[[#This Row],[felid of work]]="it",Table1[[#This Row],[income]],0)</f>
        <v>0</v>
      </c>
      <c r="CB486" s="2"/>
      <c r="CC486" s="7">
        <f t="shared" ca="1" si="191"/>
        <v>1</v>
      </c>
      <c r="CD486" s="8"/>
      <c r="CE486" s="2"/>
      <c r="CF486" s="2">
        <f ca="1">IF(Table1[[#This Row],[net worth]]&gt;CG485,Table1[[#This Row],[age]],0)</f>
        <v>37</v>
      </c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</row>
    <row r="487" spans="4:98">
      <c r="D487">
        <f t="shared" ca="1" si="175"/>
        <v>2</v>
      </c>
      <c r="E487" t="str">
        <f t="shared" ca="1" si="176"/>
        <v>women</v>
      </c>
      <c r="F487">
        <f t="shared" ca="1" si="177"/>
        <v>26</v>
      </c>
      <c r="G487">
        <f t="shared" ca="1" si="178"/>
        <v>6</v>
      </c>
      <c r="H487" t="str">
        <f t="shared" ca="1" si="179"/>
        <v>agriculture</v>
      </c>
      <c r="I487">
        <f t="shared" ca="1" si="180"/>
        <v>2</v>
      </c>
      <c r="J487" t="str">
        <f t="shared" ca="1" si="181"/>
        <v>college</v>
      </c>
      <c r="K487">
        <f t="shared" ca="1" si="182"/>
        <v>4</v>
      </c>
      <c r="L487">
        <f t="shared" ca="1" si="183"/>
        <v>1</v>
      </c>
      <c r="M487">
        <f t="shared" ca="1" si="184"/>
        <v>861986</v>
      </c>
      <c r="N487">
        <f t="shared" ca="1" si="185"/>
        <v>7</v>
      </c>
      <c r="O487" t="str">
        <f t="shared" ca="1" si="186"/>
        <v>anathapur</v>
      </c>
      <c r="P487">
        <f t="shared" ca="1" si="192"/>
        <v>5171916</v>
      </c>
      <c r="Q487">
        <f t="shared" ca="1" si="187"/>
        <v>2833740.6320126578</v>
      </c>
      <c r="R487">
        <f t="shared" ca="1" si="193"/>
        <v>708440.45931334561</v>
      </c>
      <c r="S487">
        <f t="shared" ca="1" si="188"/>
        <v>596137</v>
      </c>
      <c r="T487">
        <f t="shared" ca="1" si="194"/>
        <v>251360.91625526207</v>
      </c>
      <c r="U487">
        <f t="shared" ca="1" si="195"/>
        <v>122696.06948450621</v>
      </c>
      <c r="V487">
        <f t="shared" ca="1" si="196"/>
        <v>6003052.5287978519</v>
      </c>
      <c r="W487">
        <f t="shared" ca="1" si="197"/>
        <v>4138318.0913260034</v>
      </c>
      <c r="X487">
        <f t="shared" ca="1" si="198"/>
        <v>1864734.4374718484</v>
      </c>
      <c r="Y487" s="2"/>
      <c r="Z487" s="7">
        <f ca="1">IF(Table1[[#This Row],[gender]]="men",1,0)</f>
        <v>0</v>
      </c>
      <c r="AA487" s="2">
        <f ca="1">IF(Table1[[#This Row],[gender]]="women",1,0)</f>
        <v>1</v>
      </c>
      <c r="AB487" s="2"/>
      <c r="AC487" s="2"/>
      <c r="AD487" s="8"/>
      <c r="AF487" s="7">
        <f ca="1">IF(Table1[[#This Row],[felid of work]]= "teaching",1,0)</f>
        <v>0</v>
      </c>
      <c r="AG487" s="2">
        <f ca="1">IF(Table1[[#This Row],[felid of work]]="agriculture",1,0)</f>
        <v>1</v>
      </c>
      <c r="AH487" s="12">
        <f ca="1">IF(Table1[[#This Row],[felid of work]]="general work",1,0)</f>
        <v>0</v>
      </c>
      <c r="AI487" s="12">
        <f ca="1">IF(Table1[[#This Row],[felid of work]]="construction",1,0)</f>
        <v>0</v>
      </c>
      <c r="AJ487" s="2">
        <f ca="1">IF(Table1[[#This Row],[felid of work]]="health",1,0)</f>
        <v>0</v>
      </c>
      <c r="AK487" s="2"/>
      <c r="AL487" s="2"/>
      <c r="AM487" s="2"/>
      <c r="AN487" s="2"/>
      <c r="AO487" s="2">
        <f ca="1">IF(Table1[[#This Row],[felid of work]]="it",1,0)</f>
        <v>0</v>
      </c>
      <c r="AP487" s="2"/>
      <c r="AQ487" s="2"/>
      <c r="AR487" s="2"/>
      <c r="AS487" s="2"/>
      <c r="AT487" s="2"/>
      <c r="AU487" s="2"/>
      <c r="AV487" s="8"/>
      <c r="AW487" s="2"/>
      <c r="AX487" s="21">
        <f t="shared" ca="1" si="189"/>
        <v>708440.45931334561</v>
      </c>
      <c r="AY487" s="2"/>
      <c r="AZ487" s="7">
        <f ca="1">IF(Table1[[#This Row],[value of the debts]]&gt;$BA$6,1,0)</f>
        <v>1</v>
      </c>
      <c r="BA487" s="2"/>
      <c r="BB487" s="2"/>
      <c r="BC487" s="8"/>
      <c r="BD487" s="24">
        <f ca="1">Table1[[#This Row],[mortage left]]/Table1[[#This Row],[value of house]]</f>
        <v>0.54790925297562021</v>
      </c>
      <c r="BE487" s="2">
        <f t="shared" ca="1" si="190"/>
        <v>0</v>
      </c>
      <c r="BF487" s="2"/>
      <c r="BG487" s="2"/>
      <c r="BH487" s="7">
        <f ca="1">IF(Table1[[#This Row],[area]]="america",Table1[[#This Row],[income]],0)</f>
        <v>0</v>
      </c>
      <c r="BI487" s="2">
        <f ca="1">IF(Table1[[#This Row],[area]]="anathapur",Table1[[#This Row],[income]],0)</f>
        <v>861986</v>
      </c>
      <c r="BJ487" s="2">
        <f ca="1">IF(Table1[[#This Row],[area]]="banglore",Table1[[#This Row],[income]],0)</f>
        <v>0</v>
      </c>
      <c r="BK487" s="2">
        <f ca="1">IF(Table1[[#This Row],[area]]="chennai",Table1[[#This Row],[income]],0)</f>
        <v>0</v>
      </c>
      <c r="BL487" s="2">
        <f ca="1">IF(Table1[[#This Row],[area]]="china",Table1[[#This Row],[income]],0)</f>
        <v>0</v>
      </c>
      <c r="BM487" s="2">
        <f ca="1">IF(Table1[[#This Row],[area]]="eluru",Table1[[#This Row],[income]],0)</f>
        <v>0</v>
      </c>
      <c r="BN487" s="2">
        <f ca="1">IF(Table1[[#This Row],[area]]="hanuman junction",Table1[[#This Row],[income]],0)</f>
        <v>0</v>
      </c>
      <c r="BO487" s="2">
        <f ca="1">IF(Table1[[#This Row],[area]]="hyderabad",Table1[[#This Row],[income]],0)</f>
        <v>0</v>
      </c>
      <c r="BP487" s="2">
        <f ca="1">IF(Table1[[#This Row],[area]]="japan",Table1[[#This Row],[income]],0)</f>
        <v>0</v>
      </c>
      <c r="BQ487" s="2">
        <f ca="1">IF(Table1[[#This Row],[area]]="srikakulam",Table1[[#This Row],[income]],0)</f>
        <v>0</v>
      </c>
      <c r="BR487" s="2">
        <f ca="1">IF(Table1[[#This Row],[area]]="tirupathi",Table1[[#This Row],[income]],0)</f>
        <v>0</v>
      </c>
      <c r="BS487" s="2">
        <f ca="1">IF(Table1[[#This Row],[area]]="vijayawada",Table1[[#This Row],[income]],0)</f>
        <v>0</v>
      </c>
      <c r="BT487" s="8">
        <f ca="1">IF(Table1[[#This Row],[area]]="vizag",Table1[[#This Row],[income]],0)</f>
        <v>0</v>
      </c>
      <c r="BU487" s="2"/>
      <c r="BV487" s="7">
        <f ca="1">IF(Table1[[#This Row],[felid of work]]="teaching",Table1[[#This Row],[income]],0)</f>
        <v>0</v>
      </c>
      <c r="BW487" s="2">
        <f ca="1">IF(Table1[[#This Row],[felid of work]]="construction",Table1[[#This Row],[income]],0)</f>
        <v>0</v>
      </c>
      <c r="BX487" s="2">
        <f ca="1">IF(Table1[[#This Row],[felid of work]]="general work",Table1[[#This Row],[income]],0)</f>
        <v>0</v>
      </c>
      <c r="BY487" s="2">
        <f ca="1">IF(Table1[[#This Row],[felid of work]]="health",Table1[[#This Row],[income]],0)</f>
        <v>0</v>
      </c>
      <c r="BZ487" s="2">
        <f ca="1">IF(Table1[[#This Row],[felid of work]]="agriculture",Table1[[#This Row],[income]],0)</f>
        <v>861986</v>
      </c>
      <c r="CA487" s="8">
        <f ca="1">IF(Table1[[#This Row],[felid of work]]="it",Table1[[#This Row],[income]],0)</f>
        <v>0</v>
      </c>
      <c r="CB487" s="2"/>
      <c r="CC487" s="7">
        <f t="shared" ca="1" si="191"/>
        <v>1</v>
      </c>
      <c r="CD487" s="8"/>
      <c r="CE487" s="2"/>
      <c r="CF487" s="2">
        <f ca="1">IF(Table1[[#This Row],[net worth]]&gt;CG486,Table1[[#This Row],[age]],0)</f>
        <v>26</v>
      </c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</row>
    <row r="488" spans="4:98">
      <c r="D488">
        <f t="shared" ca="1" si="175"/>
        <v>1</v>
      </c>
      <c r="E488" t="str">
        <f t="shared" ca="1" si="176"/>
        <v>men</v>
      </c>
      <c r="F488">
        <f t="shared" ca="1" si="177"/>
        <v>27</v>
      </c>
      <c r="G488">
        <f t="shared" ca="1" si="178"/>
        <v>2</v>
      </c>
      <c r="H488" t="str">
        <f t="shared" ca="1" si="179"/>
        <v>construction</v>
      </c>
      <c r="I488">
        <f t="shared" ca="1" si="180"/>
        <v>4</v>
      </c>
      <c r="J488" t="str">
        <f t="shared" ca="1" si="181"/>
        <v>techincal</v>
      </c>
      <c r="K488">
        <f t="shared" ca="1" si="182"/>
        <v>1</v>
      </c>
      <c r="L488">
        <f t="shared" ca="1" si="183"/>
        <v>1</v>
      </c>
      <c r="M488">
        <f t="shared" ca="1" si="184"/>
        <v>255939</v>
      </c>
      <c r="N488">
        <f t="shared" ca="1" si="185"/>
        <v>5</v>
      </c>
      <c r="O488" t="str">
        <f t="shared" ca="1" si="186"/>
        <v>srikakulam</v>
      </c>
      <c r="P488">
        <f t="shared" ca="1" si="192"/>
        <v>1535634</v>
      </c>
      <c r="Q488">
        <f t="shared" ca="1" si="187"/>
        <v>223572.8515385525</v>
      </c>
      <c r="R488">
        <f t="shared" ca="1" si="193"/>
        <v>118509.21652254323</v>
      </c>
      <c r="S488">
        <f t="shared" ca="1" si="188"/>
        <v>50344</v>
      </c>
      <c r="T488">
        <f t="shared" ca="1" si="194"/>
        <v>144186.95111783952</v>
      </c>
      <c r="U488">
        <f t="shared" ca="1" si="195"/>
        <v>135405.09182164355</v>
      </c>
      <c r="V488">
        <f t="shared" ca="1" si="196"/>
        <v>1789548.3083441867</v>
      </c>
      <c r="W488">
        <f t="shared" ca="1" si="197"/>
        <v>392426.06806109572</v>
      </c>
      <c r="X488">
        <f t="shared" ca="1" si="198"/>
        <v>1397122.2402830911</v>
      </c>
      <c r="Y488" s="2"/>
      <c r="Z488" s="7">
        <f ca="1">IF(Table1[[#This Row],[gender]]="men",1,0)</f>
        <v>1</v>
      </c>
      <c r="AA488" s="2">
        <f ca="1">IF(Table1[[#This Row],[gender]]="women",1,0)</f>
        <v>0</v>
      </c>
      <c r="AB488" s="2"/>
      <c r="AC488" s="2"/>
      <c r="AD488" s="8"/>
      <c r="AF488" s="7">
        <f ca="1">IF(Table1[[#This Row],[felid of work]]= "teaching",1,0)</f>
        <v>0</v>
      </c>
      <c r="AG488" s="2">
        <f ca="1">IF(Table1[[#This Row],[felid of work]]="agriculture",1,0)</f>
        <v>0</v>
      </c>
      <c r="AH488" s="12">
        <f ca="1">IF(Table1[[#This Row],[felid of work]]="general work",1,0)</f>
        <v>0</v>
      </c>
      <c r="AI488" s="12">
        <f ca="1">IF(Table1[[#This Row],[felid of work]]="construction",1,0)</f>
        <v>1</v>
      </c>
      <c r="AJ488" s="2">
        <f ca="1">IF(Table1[[#This Row],[felid of work]]="health",1,0)</f>
        <v>0</v>
      </c>
      <c r="AK488" s="2"/>
      <c r="AL488" s="2"/>
      <c r="AM488" s="2"/>
      <c r="AN488" s="2"/>
      <c r="AO488" s="2">
        <f ca="1">IF(Table1[[#This Row],[felid of work]]="it",1,0)</f>
        <v>0</v>
      </c>
      <c r="AP488" s="2"/>
      <c r="AQ488" s="2"/>
      <c r="AR488" s="2"/>
      <c r="AS488" s="2"/>
      <c r="AT488" s="2"/>
      <c r="AU488" s="2"/>
      <c r="AV488" s="8"/>
      <c r="AW488" s="2"/>
      <c r="AX488" s="21">
        <f t="shared" ca="1" si="189"/>
        <v>118509.21652254323</v>
      </c>
      <c r="AY488" s="2"/>
      <c r="AZ488" s="7">
        <f ca="1">IF(Table1[[#This Row],[value of the debts]]&gt;$BA$6,1,0)</f>
        <v>1</v>
      </c>
      <c r="BA488" s="2"/>
      <c r="BB488" s="2"/>
      <c r="BC488" s="8"/>
      <c r="BD488" s="24">
        <f ca="1">Table1[[#This Row],[mortage left]]/Table1[[#This Row],[value of house]]</f>
        <v>0.14558993323835789</v>
      </c>
      <c r="BE488" s="2">
        <f t="shared" ca="1" si="190"/>
        <v>1</v>
      </c>
      <c r="BF488" s="2"/>
      <c r="BG488" s="2"/>
      <c r="BH488" s="7">
        <f ca="1">IF(Table1[[#This Row],[area]]="america",Table1[[#This Row],[income]],0)</f>
        <v>0</v>
      </c>
      <c r="BI488" s="2">
        <f ca="1">IF(Table1[[#This Row],[area]]="anathapur",Table1[[#This Row],[income]],0)</f>
        <v>0</v>
      </c>
      <c r="BJ488" s="2">
        <f ca="1">IF(Table1[[#This Row],[area]]="banglore",Table1[[#This Row],[income]],0)</f>
        <v>0</v>
      </c>
      <c r="BK488" s="2">
        <f ca="1">IF(Table1[[#This Row],[area]]="chennai",Table1[[#This Row],[income]],0)</f>
        <v>0</v>
      </c>
      <c r="BL488" s="2">
        <f ca="1">IF(Table1[[#This Row],[area]]="china",Table1[[#This Row],[income]],0)</f>
        <v>0</v>
      </c>
      <c r="BM488" s="2">
        <f ca="1">IF(Table1[[#This Row],[area]]="eluru",Table1[[#This Row],[income]],0)</f>
        <v>0</v>
      </c>
      <c r="BN488" s="2">
        <f ca="1">IF(Table1[[#This Row],[area]]="hanuman junction",Table1[[#This Row],[income]],0)</f>
        <v>0</v>
      </c>
      <c r="BO488" s="2">
        <f ca="1">IF(Table1[[#This Row],[area]]="hyderabad",Table1[[#This Row],[income]],0)</f>
        <v>0</v>
      </c>
      <c r="BP488" s="2">
        <f ca="1">IF(Table1[[#This Row],[area]]="japan",Table1[[#This Row],[income]],0)</f>
        <v>0</v>
      </c>
      <c r="BQ488" s="2">
        <f ca="1">IF(Table1[[#This Row],[area]]="srikakulam",Table1[[#This Row],[income]],0)</f>
        <v>255939</v>
      </c>
      <c r="BR488" s="2">
        <f ca="1">IF(Table1[[#This Row],[area]]="tirupathi",Table1[[#This Row],[income]],0)</f>
        <v>0</v>
      </c>
      <c r="BS488" s="2">
        <f ca="1">IF(Table1[[#This Row],[area]]="vijayawada",Table1[[#This Row],[income]],0)</f>
        <v>0</v>
      </c>
      <c r="BT488" s="8">
        <f ca="1">IF(Table1[[#This Row],[area]]="vizag",Table1[[#This Row],[income]],0)</f>
        <v>0</v>
      </c>
      <c r="BU488" s="2"/>
      <c r="BV488" s="7">
        <f ca="1">IF(Table1[[#This Row],[felid of work]]="teaching",Table1[[#This Row],[income]],0)</f>
        <v>0</v>
      </c>
      <c r="BW488" s="2">
        <f ca="1">IF(Table1[[#This Row],[felid of work]]="construction",Table1[[#This Row],[income]],0)</f>
        <v>255939</v>
      </c>
      <c r="BX488" s="2">
        <f ca="1">IF(Table1[[#This Row],[felid of work]]="general work",Table1[[#This Row],[income]],0)</f>
        <v>0</v>
      </c>
      <c r="BY488" s="2">
        <f ca="1">IF(Table1[[#This Row],[felid of work]]="health",Table1[[#This Row],[income]],0)</f>
        <v>0</v>
      </c>
      <c r="BZ488" s="2">
        <f ca="1">IF(Table1[[#This Row],[felid of work]]="agriculture",Table1[[#This Row],[income]],0)</f>
        <v>0</v>
      </c>
      <c r="CA488" s="8">
        <f ca="1">IF(Table1[[#This Row],[felid of work]]="it",Table1[[#This Row],[income]],0)</f>
        <v>0</v>
      </c>
      <c r="CB488" s="2"/>
      <c r="CC488" s="7">
        <f t="shared" ca="1" si="191"/>
        <v>1</v>
      </c>
      <c r="CD488" s="8"/>
      <c r="CE488" s="2"/>
      <c r="CF488" s="2">
        <f ca="1">IF(Table1[[#This Row],[net worth]]&gt;CG487,Table1[[#This Row],[age]],0)</f>
        <v>27</v>
      </c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</row>
    <row r="489" spans="4:98">
      <c r="D489">
        <f t="shared" ca="1" si="175"/>
        <v>1</v>
      </c>
      <c r="E489" t="str">
        <f t="shared" ca="1" si="176"/>
        <v>men</v>
      </c>
      <c r="F489">
        <f t="shared" ca="1" si="177"/>
        <v>45</v>
      </c>
      <c r="G489">
        <f t="shared" ca="1" si="178"/>
        <v>1</v>
      </c>
      <c r="H489" t="str">
        <f t="shared" ca="1" si="179"/>
        <v>health</v>
      </c>
      <c r="I489">
        <f t="shared" ca="1" si="180"/>
        <v>3</v>
      </c>
      <c r="J489" t="str">
        <f t="shared" ca="1" si="181"/>
        <v>university</v>
      </c>
      <c r="K489">
        <f t="shared" ca="1" si="182"/>
        <v>3</v>
      </c>
      <c r="L489">
        <f t="shared" ca="1" si="183"/>
        <v>1</v>
      </c>
      <c r="M489">
        <f t="shared" ca="1" si="184"/>
        <v>622943</v>
      </c>
      <c r="N489">
        <f t="shared" ca="1" si="185"/>
        <v>11</v>
      </c>
      <c r="O489" t="str">
        <f t="shared" ca="1" si="186"/>
        <v>america</v>
      </c>
      <c r="P489">
        <f t="shared" ca="1" si="192"/>
        <v>3114715</v>
      </c>
      <c r="Q489">
        <f t="shared" ca="1" si="187"/>
        <v>2785805.1095604394</v>
      </c>
      <c r="R489">
        <f t="shared" ca="1" si="193"/>
        <v>31288.99326037323</v>
      </c>
      <c r="S489">
        <f t="shared" ca="1" si="188"/>
        <v>19826</v>
      </c>
      <c r="T489">
        <f t="shared" ca="1" si="194"/>
        <v>662487.35843923781</v>
      </c>
      <c r="U489">
        <f t="shared" ca="1" si="195"/>
        <v>435055.33394199924</v>
      </c>
      <c r="V489">
        <f t="shared" ca="1" si="196"/>
        <v>3581059.3272023727</v>
      </c>
      <c r="W489">
        <f t="shared" ca="1" si="197"/>
        <v>2836920.1028208127</v>
      </c>
      <c r="X489">
        <f t="shared" ca="1" si="198"/>
        <v>744139.22438155999</v>
      </c>
      <c r="Y489" s="2"/>
      <c r="Z489" s="7">
        <f ca="1">IF(Table1[[#This Row],[gender]]="men",1,0)</f>
        <v>1</v>
      </c>
      <c r="AA489" s="2">
        <f ca="1">IF(Table1[[#This Row],[gender]]="women",1,0)</f>
        <v>0</v>
      </c>
      <c r="AB489" s="2"/>
      <c r="AC489" s="2"/>
      <c r="AD489" s="8"/>
      <c r="AF489" s="7">
        <f ca="1">IF(Table1[[#This Row],[felid of work]]= "teaching",1,0)</f>
        <v>0</v>
      </c>
      <c r="AG489" s="2">
        <f ca="1">IF(Table1[[#This Row],[felid of work]]="agriculture",1,0)</f>
        <v>0</v>
      </c>
      <c r="AH489" s="12">
        <f ca="1">IF(Table1[[#This Row],[felid of work]]="general work",1,0)</f>
        <v>0</v>
      </c>
      <c r="AI489" s="12">
        <f ca="1">IF(Table1[[#This Row],[felid of work]]="construction",1,0)</f>
        <v>0</v>
      </c>
      <c r="AJ489" s="2">
        <f ca="1">IF(Table1[[#This Row],[felid of work]]="health",1,0)</f>
        <v>1</v>
      </c>
      <c r="AK489" s="2"/>
      <c r="AL489" s="2"/>
      <c r="AM489" s="2"/>
      <c r="AN489" s="2"/>
      <c r="AO489" s="2">
        <f ca="1">IF(Table1[[#This Row],[felid of work]]="it",1,0)</f>
        <v>0</v>
      </c>
      <c r="AP489" s="2"/>
      <c r="AQ489" s="2"/>
      <c r="AR489" s="2"/>
      <c r="AS489" s="2"/>
      <c r="AT489" s="2"/>
      <c r="AU489" s="2"/>
      <c r="AV489" s="8"/>
      <c r="AW489" s="2"/>
      <c r="AX489" s="21">
        <f t="shared" ca="1" si="189"/>
        <v>31288.99326037323</v>
      </c>
      <c r="AY489" s="2"/>
      <c r="AZ489" s="7">
        <f ca="1">IF(Table1[[#This Row],[value of the debts]]&gt;$BA$6,1,0)</f>
        <v>1</v>
      </c>
      <c r="BA489" s="2"/>
      <c r="BB489" s="2"/>
      <c r="BC489" s="8"/>
      <c r="BD489" s="24">
        <f ca="1">Table1[[#This Row],[mortage left]]/Table1[[#This Row],[value of house]]</f>
        <v>0.89440128858031609</v>
      </c>
      <c r="BE489" s="2">
        <f t="shared" ca="1" si="190"/>
        <v>0</v>
      </c>
      <c r="BF489" s="2"/>
      <c r="BG489" s="2"/>
      <c r="BH489" s="7">
        <f ca="1">IF(Table1[[#This Row],[area]]="america",Table1[[#This Row],[income]],0)</f>
        <v>622943</v>
      </c>
      <c r="BI489" s="2">
        <f ca="1">IF(Table1[[#This Row],[area]]="anathapur",Table1[[#This Row],[income]],0)</f>
        <v>0</v>
      </c>
      <c r="BJ489" s="2">
        <f ca="1">IF(Table1[[#This Row],[area]]="banglore",Table1[[#This Row],[income]],0)</f>
        <v>0</v>
      </c>
      <c r="BK489" s="2">
        <f ca="1">IF(Table1[[#This Row],[area]]="chennai",Table1[[#This Row],[income]],0)</f>
        <v>0</v>
      </c>
      <c r="BL489" s="2">
        <f ca="1">IF(Table1[[#This Row],[area]]="china",Table1[[#This Row],[income]],0)</f>
        <v>0</v>
      </c>
      <c r="BM489" s="2">
        <f ca="1">IF(Table1[[#This Row],[area]]="eluru",Table1[[#This Row],[income]],0)</f>
        <v>0</v>
      </c>
      <c r="BN489" s="2">
        <f ca="1">IF(Table1[[#This Row],[area]]="hanuman junction",Table1[[#This Row],[income]],0)</f>
        <v>0</v>
      </c>
      <c r="BO489" s="2">
        <f ca="1">IF(Table1[[#This Row],[area]]="hyderabad",Table1[[#This Row],[income]],0)</f>
        <v>0</v>
      </c>
      <c r="BP489" s="2">
        <f ca="1">IF(Table1[[#This Row],[area]]="japan",Table1[[#This Row],[income]],0)</f>
        <v>0</v>
      </c>
      <c r="BQ489" s="2">
        <f ca="1">IF(Table1[[#This Row],[area]]="srikakulam",Table1[[#This Row],[income]],0)</f>
        <v>0</v>
      </c>
      <c r="BR489" s="2">
        <f ca="1">IF(Table1[[#This Row],[area]]="tirupathi",Table1[[#This Row],[income]],0)</f>
        <v>0</v>
      </c>
      <c r="BS489" s="2">
        <f ca="1">IF(Table1[[#This Row],[area]]="vijayawada",Table1[[#This Row],[income]],0)</f>
        <v>0</v>
      </c>
      <c r="BT489" s="8">
        <f ca="1">IF(Table1[[#This Row],[area]]="vizag",Table1[[#This Row],[income]],0)</f>
        <v>0</v>
      </c>
      <c r="BU489" s="2"/>
      <c r="BV489" s="7">
        <f ca="1">IF(Table1[[#This Row],[felid of work]]="teaching",Table1[[#This Row],[income]],0)</f>
        <v>0</v>
      </c>
      <c r="BW489" s="2">
        <f ca="1">IF(Table1[[#This Row],[felid of work]]="construction",Table1[[#This Row],[income]],0)</f>
        <v>0</v>
      </c>
      <c r="BX489" s="2">
        <f ca="1">IF(Table1[[#This Row],[felid of work]]="general work",Table1[[#This Row],[income]],0)</f>
        <v>0</v>
      </c>
      <c r="BY489" s="2">
        <f ca="1">IF(Table1[[#This Row],[felid of work]]="health",Table1[[#This Row],[income]],0)</f>
        <v>622943</v>
      </c>
      <c r="BZ489" s="2">
        <f ca="1">IF(Table1[[#This Row],[felid of work]]="agriculture",Table1[[#This Row],[income]],0)</f>
        <v>0</v>
      </c>
      <c r="CA489" s="8">
        <f ca="1">IF(Table1[[#This Row],[felid of work]]="it",Table1[[#This Row],[income]],0)</f>
        <v>0</v>
      </c>
      <c r="CB489" s="2"/>
      <c r="CC489" s="7">
        <f t="shared" ca="1" si="191"/>
        <v>1</v>
      </c>
      <c r="CD489" s="8"/>
      <c r="CE489" s="2"/>
      <c r="CF489" s="2">
        <f ca="1">IF(Table1[[#This Row],[net worth]]&gt;CG488,Table1[[#This Row],[age]],0)</f>
        <v>45</v>
      </c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</row>
    <row r="490" spans="4:98">
      <c r="D490">
        <f t="shared" ca="1" si="175"/>
        <v>2</v>
      </c>
      <c r="E490" t="str">
        <f t="shared" ca="1" si="176"/>
        <v>women</v>
      </c>
      <c r="F490">
        <f t="shared" ca="1" si="177"/>
        <v>25</v>
      </c>
      <c r="G490">
        <f t="shared" ca="1" si="178"/>
        <v>1</v>
      </c>
      <c r="H490" t="str">
        <f t="shared" ca="1" si="179"/>
        <v>health</v>
      </c>
      <c r="I490">
        <f t="shared" ca="1" si="180"/>
        <v>5</v>
      </c>
      <c r="J490" t="str">
        <f t="shared" ca="1" si="181"/>
        <v>other</v>
      </c>
      <c r="K490">
        <f t="shared" ca="1" si="182"/>
        <v>3</v>
      </c>
      <c r="L490">
        <f t="shared" ca="1" si="183"/>
        <v>2</v>
      </c>
      <c r="M490">
        <f t="shared" ca="1" si="184"/>
        <v>442899</v>
      </c>
      <c r="N490">
        <f t="shared" ca="1" si="185"/>
        <v>10</v>
      </c>
      <c r="O490" t="str">
        <f t="shared" ca="1" si="186"/>
        <v>hyderabad</v>
      </c>
      <c r="P490">
        <f t="shared" ca="1" si="192"/>
        <v>1771596</v>
      </c>
      <c r="Q490">
        <f t="shared" ca="1" si="187"/>
        <v>717599.7565832932</v>
      </c>
      <c r="R490">
        <f t="shared" ca="1" si="193"/>
        <v>262189.25125581108</v>
      </c>
      <c r="S490">
        <f t="shared" ca="1" si="188"/>
        <v>206075</v>
      </c>
      <c r="T490">
        <f t="shared" ca="1" si="194"/>
        <v>26415.193787910212</v>
      </c>
      <c r="U490">
        <f t="shared" ca="1" si="195"/>
        <v>570438.56347014871</v>
      </c>
      <c r="V490">
        <f t="shared" ca="1" si="196"/>
        <v>2604223.8147259597</v>
      </c>
      <c r="W490">
        <f t="shared" ca="1" si="197"/>
        <v>1185864.0078391042</v>
      </c>
      <c r="X490">
        <f t="shared" ca="1" si="198"/>
        <v>1418359.8068868555</v>
      </c>
      <c r="Y490" s="2"/>
      <c r="Z490" s="7">
        <f ca="1">IF(Table1[[#This Row],[gender]]="men",1,0)</f>
        <v>0</v>
      </c>
      <c r="AA490" s="2">
        <f ca="1">IF(Table1[[#This Row],[gender]]="women",1,0)</f>
        <v>1</v>
      </c>
      <c r="AB490" s="2"/>
      <c r="AC490" s="2"/>
      <c r="AD490" s="8"/>
      <c r="AF490" s="7">
        <f ca="1">IF(Table1[[#This Row],[felid of work]]= "teaching",1,0)</f>
        <v>0</v>
      </c>
      <c r="AG490" s="2">
        <f ca="1">IF(Table1[[#This Row],[felid of work]]="agriculture",1,0)</f>
        <v>0</v>
      </c>
      <c r="AH490" s="12">
        <f ca="1">IF(Table1[[#This Row],[felid of work]]="general work",1,0)</f>
        <v>0</v>
      </c>
      <c r="AI490" s="12">
        <f ca="1">IF(Table1[[#This Row],[felid of work]]="construction",1,0)</f>
        <v>0</v>
      </c>
      <c r="AJ490" s="2">
        <f ca="1">IF(Table1[[#This Row],[felid of work]]="health",1,0)</f>
        <v>1</v>
      </c>
      <c r="AK490" s="2"/>
      <c r="AL490" s="2"/>
      <c r="AM490" s="2"/>
      <c r="AN490" s="2"/>
      <c r="AO490" s="2">
        <f ca="1">IF(Table1[[#This Row],[felid of work]]="it",1,0)</f>
        <v>0</v>
      </c>
      <c r="AP490" s="2"/>
      <c r="AQ490" s="2"/>
      <c r="AR490" s="2"/>
      <c r="AS490" s="2"/>
      <c r="AT490" s="2"/>
      <c r="AU490" s="2"/>
      <c r="AV490" s="8"/>
      <c r="AW490" s="2"/>
      <c r="AX490" s="21">
        <f t="shared" ca="1" si="189"/>
        <v>131094.62562790554</v>
      </c>
      <c r="AY490" s="2"/>
      <c r="AZ490" s="7">
        <f ca="1">IF(Table1[[#This Row],[value of the debts]]&gt;$BA$6,1,0)</f>
        <v>1</v>
      </c>
      <c r="BA490" s="2"/>
      <c r="BB490" s="2"/>
      <c r="BC490" s="8"/>
      <c r="BD490" s="24">
        <f ca="1">Table1[[#This Row],[mortage left]]/Table1[[#This Row],[value of house]]</f>
        <v>0.40505835223340603</v>
      </c>
      <c r="BE490" s="2">
        <f t="shared" ca="1" si="190"/>
        <v>0</v>
      </c>
      <c r="BF490" s="2"/>
      <c r="BG490" s="2"/>
      <c r="BH490" s="7">
        <f ca="1">IF(Table1[[#This Row],[area]]="america",Table1[[#This Row],[income]],0)</f>
        <v>0</v>
      </c>
      <c r="BI490" s="2">
        <f ca="1">IF(Table1[[#This Row],[area]]="anathapur",Table1[[#This Row],[income]],0)</f>
        <v>0</v>
      </c>
      <c r="BJ490" s="2">
        <f ca="1">IF(Table1[[#This Row],[area]]="banglore",Table1[[#This Row],[income]],0)</f>
        <v>0</v>
      </c>
      <c r="BK490" s="2">
        <f ca="1">IF(Table1[[#This Row],[area]]="chennai",Table1[[#This Row],[income]],0)</f>
        <v>0</v>
      </c>
      <c r="BL490" s="2">
        <f ca="1">IF(Table1[[#This Row],[area]]="china",Table1[[#This Row],[income]],0)</f>
        <v>0</v>
      </c>
      <c r="BM490" s="2">
        <f ca="1">IF(Table1[[#This Row],[area]]="eluru",Table1[[#This Row],[income]],0)</f>
        <v>0</v>
      </c>
      <c r="BN490" s="2">
        <f ca="1">IF(Table1[[#This Row],[area]]="hanuman junction",Table1[[#This Row],[income]],0)</f>
        <v>0</v>
      </c>
      <c r="BO490" s="2">
        <f ca="1">IF(Table1[[#This Row],[area]]="hyderabad",Table1[[#This Row],[income]],0)</f>
        <v>442899</v>
      </c>
      <c r="BP490" s="2">
        <f ca="1">IF(Table1[[#This Row],[area]]="japan",Table1[[#This Row],[income]],0)</f>
        <v>0</v>
      </c>
      <c r="BQ490" s="2">
        <f ca="1">IF(Table1[[#This Row],[area]]="srikakulam",Table1[[#This Row],[income]],0)</f>
        <v>0</v>
      </c>
      <c r="BR490" s="2">
        <f ca="1">IF(Table1[[#This Row],[area]]="tirupathi",Table1[[#This Row],[income]],0)</f>
        <v>0</v>
      </c>
      <c r="BS490" s="2">
        <f ca="1">IF(Table1[[#This Row],[area]]="vijayawada",Table1[[#This Row],[income]],0)</f>
        <v>0</v>
      </c>
      <c r="BT490" s="8">
        <f ca="1">IF(Table1[[#This Row],[area]]="vizag",Table1[[#This Row],[income]],0)</f>
        <v>0</v>
      </c>
      <c r="BU490" s="2"/>
      <c r="BV490" s="7">
        <f ca="1">IF(Table1[[#This Row],[felid of work]]="teaching",Table1[[#This Row],[income]],0)</f>
        <v>0</v>
      </c>
      <c r="BW490" s="2">
        <f ca="1">IF(Table1[[#This Row],[felid of work]]="construction",Table1[[#This Row],[income]],0)</f>
        <v>0</v>
      </c>
      <c r="BX490" s="2">
        <f ca="1">IF(Table1[[#This Row],[felid of work]]="general work",Table1[[#This Row],[income]],0)</f>
        <v>0</v>
      </c>
      <c r="BY490" s="2">
        <f ca="1">IF(Table1[[#This Row],[felid of work]]="health",Table1[[#This Row],[income]],0)</f>
        <v>442899</v>
      </c>
      <c r="BZ490" s="2">
        <f ca="1">IF(Table1[[#This Row],[felid of work]]="agriculture",Table1[[#This Row],[income]],0)</f>
        <v>0</v>
      </c>
      <c r="CA490" s="8">
        <f ca="1">IF(Table1[[#This Row],[felid of work]]="it",Table1[[#This Row],[income]],0)</f>
        <v>0</v>
      </c>
      <c r="CB490" s="2"/>
      <c r="CC490" s="7">
        <f t="shared" ca="1" si="191"/>
        <v>1</v>
      </c>
      <c r="CD490" s="8"/>
      <c r="CE490" s="2"/>
      <c r="CF490" s="2">
        <f ca="1">IF(Table1[[#This Row],[net worth]]&gt;CG489,Table1[[#This Row],[age]],0)</f>
        <v>25</v>
      </c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</row>
    <row r="491" spans="4:98">
      <c r="D491">
        <f t="shared" ca="1" si="175"/>
        <v>2</v>
      </c>
      <c r="E491" t="str">
        <f t="shared" ca="1" si="176"/>
        <v>women</v>
      </c>
      <c r="F491">
        <f t="shared" ca="1" si="177"/>
        <v>26</v>
      </c>
      <c r="G491">
        <f t="shared" ca="1" si="178"/>
        <v>6</v>
      </c>
      <c r="H491" t="str">
        <f t="shared" ca="1" si="179"/>
        <v>agriculture</v>
      </c>
      <c r="I491">
        <f t="shared" ca="1" si="180"/>
        <v>1</v>
      </c>
      <c r="J491" t="str">
        <f t="shared" ca="1" si="181"/>
        <v>highschool</v>
      </c>
      <c r="K491">
        <f t="shared" ca="1" si="182"/>
        <v>2</v>
      </c>
      <c r="L491">
        <f t="shared" ca="1" si="183"/>
        <v>1</v>
      </c>
      <c r="M491">
        <f t="shared" ca="1" si="184"/>
        <v>399254</v>
      </c>
      <c r="N491">
        <f t="shared" ca="1" si="185"/>
        <v>1</v>
      </c>
      <c r="O491" t="str">
        <f t="shared" ca="1" si="186"/>
        <v>eluru</v>
      </c>
      <c r="P491">
        <f t="shared" ca="1" si="192"/>
        <v>1597016</v>
      </c>
      <c r="Q491">
        <f t="shared" ca="1" si="187"/>
        <v>542363.22899159917</v>
      </c>
      <c r="R491">
        <f t="shared" ca="1" si="193"/>
        <v>266127.87803093495</v>
      </c>
      <c r="S491">
        <f t="shared" ca="1" si="188"/>
        <v>41281</v>
      </c>
      <c r="T491">
        <f t="shared" ca="1" si="194"/>
        <v>650969.51949343423</v>
      </c>
      <c r="U491">
        <f t="shared" ca="1" si="195"/>
        <v>82011.219946990386</v>
      </c>
      <c r="V491">
        <f t="shared" ca="1" si="196"/>
        <v>1945155.0979779253</v>
      </c>
      <c r="W491">
        <f t="shared" ca="1" si="197"/>
        <v>849772.10702253412</v>
      </c>
      <c r="X491">
        <f t="shared" ca="1" si="198"/>
        <v>1095382.9909553912</v>
      </c>
      <c r="Y491" s="2"/>
      <c r="Z491" s="7">
        <f ca="1">IF(Table1[[#This Row],[gender]]="men",1,0)</f>
        <v>0</v>
      </c>
      <c r="AA491" s="2">
        <f ca="1">IF(Table1[[#This Row],[gender]]="women",1,0)</f>
        <v>1</v>
      </c>
      <c r="AB491" s="2"/>
      <c r="AC491" s="2"/>
      <c r="AD491" s="8"/>
      <c r="AF491" s="7">
        <f ca="1">IF(Table1[[#This Row],[felid of work]]= "teaching",1,0)</f>
        <v>0</v>
      </c>
      <c r="AG491" s="2">
        <f ca="1">IF(Table1[[#This Row],[felid of work]]="agriculture",1,0)</f>
        <v>1</v>
      </c>
      <c r="AH491" s="12">
        <f ca="1">IF(Table1[[#This Row],[felid of work]]="general work",1,0)</f>
        <v>0</v>
      </c>
      <c r="AI491" s="12">
        <f ca="1">IF(Table1[[#This Row],[felid of work]]="construction",1,0)</f>
        <v>0</v>
      </c>
      <c r="AJ491" s="2">
        <f ca="1">IF(Table1[[#This Row],[felid of work]]="health",1,0)</f>
        <v>0</v>
      </c>
      <c r="AK491" s="2"/>
      <c r="AL491" s="2"/>
      <c r="AM491" s="2"/>
      <c r="AN491" s="2"/>
      <c r="AO491" s="2">
        <f ca="1">IF(Table1[[#This Row],[felid of work]]="it",1,0)</f>
        <v>0</v>
      </c>
      <c r="AP491" s="2"/>
      <c r="AQ491" s="2"/>
      <c r="AR491" s="2"/>
      <c r="AS491" s="2"/>
      <c r="AT491" s="2"/>
      <c r="AU491" s="2"/>
      <c r="AV491" s="8"/>
      <c r="AW491" s="2"/>
      <c r="AX491" s="21">
        <f t="shared" ca="1" si="189"/>
        <v>266127.87803093495</v>
      </c>
      <c r="AY491" s="2"/>
      <c r="AZ491" s="7">
        <f ca="1">IF(Table1[[#This Row],[value of the debts]]&gt;$BA$6,1,0)</f>
        <v>1</v>
      </c>
      <c r="BA491" s="2"/>
      <c r="BB491" s="2"/>
      <c r="BC491" s="8"/>
      <c r="BD491" s="24">
        <f ca="1">Table1[[#This Row],[mortage left]]/Table1[[#This Row],[value of house]]</f>
        <v>0.3396103914998968</v>
      </c>
      <c r="BE491" s="2">
        <f t="shared" ca="1" si="190"/>
        <v>0</v>
      </c>
      <c r="BF491" s="2"/>
      <c r="BG491" s="2"/>
      <c r="BH491" s="7">
        <f ca="1">IF(Table1[[#This Row],[area]]="america",Table1[[#This Row],[income]],0)</f>
        <v>0</v>
      </c>
      <c r="BI491" s="2">
        <f ca="1">IF(Table1[[#This Row],[area]]="anathapur",Table1[[#This Row],[income]],0)</f>
        <v>0</v>
      </c>
      <c r="BJ491" s="2">
        <f ca="1">IF(Table1[[#This Row],[area]]="banglore",Table1[[#This Row],[income]],0)</f>
        <v>0</v>
      </c>
      <c r="BK491" s="2">
        <f ca="1">IF(Table1[[#This Row],[area]]="chennai",Table1[[#This Row],[income]],0)</f>
        <v>0</v>
      </c>
      <c r="BL491" s="2">
        <f ca="1">IF(Table1[[#This Row],[area]]="china",Table1[[#This Row],[income]],0)</f>
        <v>0</v>
      </c>
      <c r="BM491" s="2">
        <f ca="1">IF(Table1[[#This Row],[area]]="eluru",Table1[[#This Row],[income]],0)</f>
        <v>399254</v>
      </c>
      <c r="BN491" s="2">
        <f ca="1">IF(Table1[[#This Row],[area]]="hanuman junction",Table1[[#This Row],[income]],0)</f>
        <v>0</v>
      </c>
      <c r="BO491" s="2">
        <f ca="1">IF(Table1[[#This Row],[area]]="hyderabad",Table1[[#This Row],[income]],0)</f>
        <v>0</v>
      </c>
      <c r="BP491" s="2">
        <f ca="1">IF(Table1[[#This Row],[area]]="japan",Table1[[#This Row],[income]],0)</f>
        <v>0</v>
      </c>
      <c r="BQ491" s="2">
        <f ca="1">IF(Table1[[#This Row],[area]]="srikakulam",Table1[[#This Row],[income]],0)</f>
        <v>0</v>
      </c>
      <c r="BR491" s="2">
        <f ca="1">IF(Table1[[#This Row],[area]]="tirupathi",Table1[[#This Row],[income]],0)</f>
        <v>0</v>
      </c>
      <c r="BS491" s="2">
        <f ca="1">IF(Table1[[#This Row],[area]]="vijayawada",Table1[[#This Row],[income]],0)</f>
        <v>0</v>
      </c>
      <c r="BT491" s="8">
        <f ca="1">IF(Table1[[#This Row],[area]]="vizag",Table1[[#This Row],[income]],0)</f>
        <v>0</v>
      </c>
      <c r="BU491" s="2"/>
      <c r="BV491" s="7">
        <f ca="1">IF(Table1[[#This Row],[felid of work]]="teaching",Table1[[#This Row],[income]],0)</f>
        <v>0</v>
      </c>
      <c r="BW491" s="2">
        <f ca="1">IF(Table1[[#This Row],[felid of work]]="construction",Table1[[#This Row],[income]],0)</f>
        <v>0</v>
      </c>
      <c r="BX491" s="2">
        <f ca="1">IF(Table1[[#This Row],[felid of work]]="general work",Table1[[#This Row],[income]],0)</f>
        <v>0</v>
      </c>
      <c r="BY491" s="2">
        <f ca="1">IF(Table1[[#This Row],[felid of work]]="health",Table1[[#This Row],[income]],0)</f>
        <v>0</v>
      </c>
      <c r="BZ491" s="2">
        <f ca="1">IF(Table1[[#This Row],[felid of work]]="agriculture",Table1[[#This Row],[income]],0)</f>
        <v>399254</v>
      </c>
      <c r="CA491" s="8">
        <f ca="1">IF(Table1[[#This Row],[felid of work]]="it",Table1[[#This Row],[income]],0)</f>
        <v>0</v>
      </c>
      <c r="CB491" s="2"/>
      <c r="CC491" s="7">
        <f t="shared" ca="1" si="191"/>
        <v>1</v>
      </c>
      <c r="CD491" s="8"/>
      <c r="CE491" s="2"/>
      <c r="CF491" s="2">
        <f ca="1">IF(Table1[[#This Row],[net worth]]&gt;CG490,Table1[[#This Row],[age]],0)</f>
        <v>26</v>
      </c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</row>
    <row r="492" spans="4:98">
      <c r="D492">
        <f t="shared" ca="1" si="175"/>
        <v>1</v>
      </c>
      <c r="E492" t="str">
        <f t="shared" ca="1" si="176"/>
        <v>men</v>
      </c>
      <c r="F492">
        <f t="shared" ca="1" si="177"/>
        <v>29</v>
      </c>
      <c r="G492">
        <f t="shared" ca="1" si="178"/>
        <v>4</v>
      </c>
      <c r="H492" t="str">
        <f t="shared" ca="1" si="179"/>
        <v>it</v>
      </c>
      <c r="I492">
        <f t="shared" ca="1" si="180"/>
        <v>3</v>
      </c>
      <c r="J492" t="str">
        <f t="shared" ca="1" si="181"/>
        <v>university</v>
      </c>
      <c r="K492">
        <f t="shared" ca="1" si="182"/>
        <v>1</v>
      </c>
      <c r="L492">
        <f t="shared" ca="1" si="183"/>
        <v>1</v>
      </c>
      <c r="M492">
        <f t="shared" ca="1" si="184"/>
        <v>890502</v>
      </c>
      <c r="N492">
        <f t="shared" ca="1" si="185"/>
        <v>1</v>
      </c>
      <c r="O492" t="str">
        <f t="shared" ca="1" si="186"/>
        <v>eluru</v>
      </c>
      <c r="P492">
        <f t="shared" ca="1" si="192"/>
        <v>3562008</v>
      </c>
      <c r="Q492">
        <f t="shared" ca="1" si="187"/>
        <v>2947341.2674332149</v>
      </c>
      <c r="R492">
        <f t="shared" ca="1" si="193"/>
        <v>112653.53396369987</v>
      </c>
      <c r="S492">
        <f t="shared" ca="1" si="188"/>
        <v>98823</v>
      </c>
      <c r="T492">
        <f t="shared" ca="1" si="194"/>
        <v>1558735.771635978</v>
      </c>
      <c r="U492">
        <f t="shared" ca="1" si="195"/>
        <v>384812.4687790235</v>
      </c>
      <c r="V492">
        <f t="shared" ca="1" si="196"/>
        <v>4059474.0027427236</v>
      </c>
      <c r="W492">
        <f t="shared" ca="1" si="197"/>
        <v>3158817.8013969148</v>
      </c>
      <c r="X492">
        <f t="shared" ca="1" si="198"/>
        <v>900656.2013458088</v>
      </c>
      <c r="Y492" s="2"/>
      <c r="Z492" s="7">
        <f ca="1">IF(Table1[[#This Row],[gender]]="men",1,0)</f>
        <v>1</v>
      </c>
      <c r="AA492" s="2">
        <f ca="1">IF(Table1[[#This Row],[gender]]="women",1,0)</f>
        <v>0</v>
      </c>
      <c r="AB492" s="2"/>
      <c r="AC492" s="2"/>
      <c r="AD492" s="8"/>
      <c r="AF492" s="7">
        <f ca="1">IF(Table1[[#This Row],[felid of work]]= "teaching",1,0)</f>
        <v>0</v>
      </c>
      <c r="AG492" s="2">
        <f ca="1">IF(Table1[[#This Row],[felid of work]]="agriculture",1,0)</f>
        <v>0</v>
      </c>
      <c r="AH492" s="12">
        <f ca="1">IF(Table1[[#This Row],[felid of work]]="general work",1,0)</f>
        <v>0</v>
      </c>
      <c r="AI492" s="12">
        <f ca="1">IF(Table1[[#This Row],[felid of work]]="construction",1,0)</f>
        <v>0</v>
      </c>
      <c r="AJ492" s="2">
        <f ca="1">IF(Table1[[#This Row],[felid of work]]="health",1,0)</f>
        <v>0</v>
      </c>
      <c r="AK492" s="2"/>
      <c r="AL492" s="2"/>
      <c r="AM492" s="2"/>
      <c r="AN492" s="2"/>
      <c r="AO492" s="2">
        <f ca="1">IF(Table1[[#This Row],[felid of work]]="it",1,0)</f>
        <v>1</v>
      </c>
      <c r="AP492" s="2"/>
      <c r="AQ492" s="2"/>
      <c r="AR492" s="2"/>
      <c r="AS492" s="2"/>
      <c r="AT492" s="2"/>
      <c r="AU492" s="2"/>
      <c r="AV492" s="8"/>
      <c r="AW492" s="2"/>
      <c r="AX492" s="21">
        <f t="shared" ca="1" si="189"/>
        <v>112653.53396369987</v>
      </c>
      <c r="AY492" s="2"/>
      <c r="AZ492" s="7">
        <f ca="1">IF(Table1[[#This Row],[value of the debts]]&gt;$BA$6,1,0)</f>
        <v>1</v>
      </c>
      <c r="BA492" s="2"/>
      <c r="BB492" s="2"/>
      <c r="BC492" s="8"/>
      <c r="BD492" s="24">
        <f ca="1">Table1[[#This Row],[mortage left]]/Table1[[#This Row],[value of house]]</f>
        <v>0.82743813810446665</v>
      </c>
      <c r="BE492" s="2">
        <f t="shared" ca="1" si="190"/>
        <v>0</v>
      </c>
      <c r="BF492" s="2"/>
      <c r="BG492" s="2"/>
      <c r="BH492" s="7">
        <f ca="1">IF(Table1[[#This Row],[area]]="america",Table1[[#This Row],[income]],0)</f>
        <v>0</v>
      </c>
      <c r="BI492" s="2">
        <f ca="1">IF(Table1[[#This Row],[area]]="anathapur",Table1[[#This Row],[income]],0)</f>
        <v>0</v>
      </c>
      <c r="BJ492" s="2">
        <f ca="1">IF(Table1[[#This Row],[area]]="banglore",Table1[[#This Row],[income]],0)</f>
        <v>0</v>
      </c>
      <c r="BK492" s="2">
        <f ca="1">IF(Table1[[#This Row],[area]]="chennai",Table1[[#This Row],[income]],0)</f>
        <v>0</v>
      </c>
      <c r="BL492" s="2">
        <f ca="1">IF(Table1[[#This Row],[area]]="china",Table1[[#This Row],[income]],0)</f>
        <v>0</v>
      </c>
      <c r="BM492" s="2">
        <f ca="1">IF(Table1[[#This Row],[area]]="eluru",Table1[[#This Row],[income]],0)</f>
        <v>890502</v>
      </c>
      <c r="BN492" s="2">
        <f ca="1">IF(Table1[[#This Row],[area]]="hanuman junction",Table1[[#This Row],[income]],0)</f>
        <v>0</v>
      </c>
      <c r="BO492" s="2">
        <f ca="1">IF(Table1[[#This Row],[area]]="hyderabad",Table1[[#This Row],[income]],0)</f>
        <v>0</v>
      </c>
      <c r="BP492" s="2">
        <f ca="1">IF(Table1[[#This Row],[area]]="japan",Table1[[#This Row],[income]],0)</f>
        <v>0</v>
      </c>
      <c r="BQ492" s="2">
        <f ca="1">IF(Table1[[#This Row],[area]]="srikakulam",Table1[[#This Row],[income]],0)</f>
        <v>0</v>
      </c>
      <c r="BR492" s="2">
        <f ca="1">IF(Table1[[#This Row],[area]]="tirupathi",Table1[[#This Row],[income]],0)</f>
        <v>0</v>
      </c>
      <c r="BS492" s="2">
        <f ca="1">IF(Table1[[#This Row],[area]]="vijayawada",Table1[[#This Row],[income]],0)</f>
        <v>0</v>
      </c>
      <c r="BT492" s="8">
        <f ca="1">IF(Table1[[#This Row],[area]]="vizag",Table1[[#This Row],[income]],0)</f>
        <v>0</v>
      </c>
      <c r="BU492" s="2"/>
      <c r="BV492" s="7">
        <f ca="1">IF(Table1[[#This Row],[felid of work]]="teaching",Table1[[#This Row],[income]],0)</f>
        <v>0</v>
      </c>
      <c r="BW492" s="2">
        <f ca="1">IF(Table1[[#This Row],[felid of work]]="construction",Table1[[#This Row],[income]],0)</f>
        <v>0</v>
      </c>
      <c r="BX492" s="2">
        <f ca="1">IF(Table1[[#This Row],[felid of work]]="general work",Table1[[#This Row],[income]],0)</f>
        <v>0</v>
      </c>
      <c r="BY492" s="2">
        <f ca="1">IF(Table1[[#This Row],[felid of work]]="health",Table1[[#This Row],[income]],0)</f>
        <v>0</v>
      </c>
      <c r="BZ492" s="2">
        <f ca="1">IF(Table1[[#This Row],[felid of work]]="agriculture",Table1[[#This Row],[income]],0)</f>
        <v>0</v>
      </c>
      <c r="CA492" s="8">
        <f ca="1">IF(Table1[[#This Row],[felid of work]]="it",Table1[[#This Row],[income]],0)</f>
        <v>890502</v>
      </c>
      <c r="CB492" s="2"/>
      <c r="CC492" s="7">
        <f t="shared" ca="1" si="191"/>
        <v>1</v>
      </c>
      <c r="CD492" s="8"/>
      <c r="CE492" s="2"/>
      <c r="CF492" s="2">
        <f ca="1">IF(Table1[[#This Row],[net worth]]&gt;CG491,Table1[[#This Row],[age]],0)</f>
        <v>29</v>
      </c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</row>
    <row r="493" spans="4:98">
      <c r="D493">
        <f t="shared" ca="1" si="175"/>
        <v>2</v>
      </c>
      <c r="E493" t="str">
        <f t="shared" ca="1" si="176"/>
        <v>women</v>
      </c>
      <c r="F493">
        <f t="shared" ca="1" si="177"/>
        <v>35</v>
      </c>
      <c r="G493">
        <f t="shared" ca="1" si="178"/>
        <v>1</v>
      </c>
      <c r="H493" t="str">
        <f t="shared" ca="1" si="179"/>
        <v>health</v>
      </c>
      <c r="I493">
        <f t="shared" ca="1" si="180"/>
        <v>3</v>
      </c>
      <c r="J493" t="str">
        <f t="shared" ca="1" si="181"/>
        <v>university</v>
      </c>
      <c r="K493">
        <f t="shared" ca="1" si="182"/>
        <v>2</v>
      </c>
      <c r="L493">
        <f t="shared" ca="1" si="183"/>
        <v>1</v>
      </c>
      <c r="M493">
        <f t="shared" ca="1" si="184"/>
        <v>480288</v>
      </c>
      <c r="N493">
        <f t="shared" ca="1" si="185"/>
        <v>9</v>
      </c>
      <c r="O493" t="str">
        <f t="shared" ca="1" si="186"/>
        <v>chennai</v>
      </c>
      <c r="P493">
        <f t="shared" ca="1" si="192"/>
        <v>2881728</v>
      </c>
      <c r="Q493">
        <f t="shared" ca="1" si="187"/>
        <v>2237441.590031357</v>
      </c>
      <c r="R493">
        <f t="shared" ca="1" si="193"/>
        <v>1354.3445956502906</v>
      </c>
      <c r="S493">
        <f t="shared" ca="1" si="188"/>
        <v>787</v>
      </c>
      <c r="T493">
        <f t="shared" ca="1" si="194"/>
        <v>794757.5997599588</v>
      </c>
      <c r="U493">
        <f t="shared" ca="1" si="195"/>
        <v>109667.96967408157</v>
      </c>
      <c r="V493">
        <f t="shared" ca="1" si="196"/>
        <v>2992750.3142697318</v>
      </c>
      <c r="W493">
        <f t="shared" ca="1" si="197"/>
        <v>2239582.9346270072</v>
      </c>
      <c r="X493">
        <f t="shared" ca="1" si="198"/>
        <v>753167.37964272453</v>
      </c>
      <c r="Y493" s="2"/>
      <c r="Z493" s="7">
        <f ca="1">IF(Table1[[#This Row],[gender]]="men",1,0)</f>
        <v>0</v>
      </c>
      <c r="AA493" s="2">
        <f ca="1">IF(Table1[[#This Row],[gender]]="women",1,0)</f>
        <v>1</v>
      </c>
      <c r="AB493" s="2"/>
      <c r="AC493" s="2"/>
      <c r="AD493" s="8"/>
      <c r="AF493" s="7">
        <f ca="1">IF(Table1[[#This Row],[felid of work]]= "teaching",1,0)</f>
        <v>0</v>
      </c>
      <c r="AG493" s="2">
        <f ca="1">IF(Table1[[#This Row],[felid of work]]="agriculture",1,0)</f>
        <v>0</v>
      </c>
      <c r="AH493" s="12">
        <f ca="1">IF(Table1[[#This Row],[felid of work]]="general work",1,0)</f>
        <v>0</v>
      </c>
      <c r="AI493" s="12">
        <f ca="1">IF(Table1[[#This Row],[felid of work]]="construction",1,0)</f>
        <v>0</v>
      </c>
      <c r="AJ493" s="2">
        <f ca="1">IF(Table1[[#This Row],[felid of work]]="health",1,0)</f>
        <v>1</v>
      </c>
      <c r="AK493" s="2"/>
      <c r="AL493" s="2"/>
      <c r="AM493" s="2"/>
      <c r="AN493" s="2"/>
      <c r="AO493" s="2">
        <f ca="1">IF(Table1[[#This Row],[felid of work]]="it",1,0)</f>
        <v>0</v>
      </c>
      <c r="AP493" s="2"/>
      <c r="AQ493" s="2"/>
      <c r="AR493" s="2"/>
      <c r="AS493" s="2"/>
      <c r="AT493" s="2"/>
      <c r="AU493" s="2"/>
      <c r="AV493" s="8"/>
      <c r="AW493" s="2"/>
      <c r="AX493" s="21">
        <f t="shared" ca="1" si="189"/>
        <v>1354.3445956502906</v>
      </c>
      <c r="AY493" s="2"/>
      <c r="AZ493" s="7">
        <f ca="1">IF(Table1[[#This Row],[value of the debts]]&gt;$BA$6,1,0)</f>
        <v>1</v>
      </c>
      <c r="BA493" s="2"/>
      <c r="BB493" s="2"/>
      <c r="BC493" s="8"/>
      <c r="BD493" s="24">
        <f ca="1">Table1[[#This Row],[mortage left]]/Table1[[#This Row],[value of house]]</f>
        <v>0.77642358683101143</v>
      </c>
      <c r="BE493" s="2">
        <f t="shared" ca="1" si="190"/>
        <v>0</v>
      </c>
      <c r="BF493" s="2"/>
      <c r="BG493" s="2"/>
      <c r="BH493" s="7">
        <f ca="1">IF(Table1[[#This Row],[area]]="america",Table1[[#This Row],[income]],0)</f>
        <v>0</v>
      </c>
      <c r="BI493" s="2">
        <f ca="1">IF(Table1[[#This Row],[area]]="anathapur",Table1[[#This Row],[income]],0)</f>
        <v>0</v>
      </c>
      <c r="BJ493" s="2">
        <f ca="1">IF(Table1[[#This Row],[area]]="banglore",Table1[[#This Row],[income]],0)</f>
        <v>0</v>
      </c>
      <c r="BK493" s="2">
        <f ca="1">IF(Table1[[#This Row],[area]]="chennai",Table1[[#This Row],[income]],0)</f>
        <v>480288</v>
      </c>
      <c r="BL493" s="2">
        <f ca="1">IF(Table1[[#This Row],[area]]="china",Table1[[#This Row],[income]],0)</f>
        <v>0</v>
      </c>
      <c r="BM493" s="2">
        <f ca="1">IF(Table1[[#This Row],[area]]="eluru",Table1[[#This Row],[income]],0)</f>
        <v>0</v>
      </c>
      <c r="BN493" s="2">
        <f ca="1">IF(Table1[[#This Row],[area]]="hanuman junction",Table1[[#This Row],[income]],0)</f>
        <v>0</v>
      </c>
      <c r="BO493" s="2">
        <f ca="1">IF(Table1[[#This Row],[area]]="hyderabad",Table1[[#This Row],[income]],0)</f>
        <v>0</v>
      </c>
      <c r="BP493" s="2">
        <f ca="1">IF(Table1[[#This Row],[area]]="japan",Table1[[#This Row],[income]],0)</f>
        <v>0</v>
      </c>
      <c r="BQ493" s="2">
        <f ca="1">IF(Table1[[#This Row],[area]]="srikakulam",Table1[[#This Row],[income]],0)</f>
        <v>0</v>
      </c>
      <c r="BR493" s="2">
        <f ca="1">IF(Table1[[#This Row],[area]]="tirupathi",Table1[[#This Row],[income]],0)</f>
        <v>0</v>
      </c>
      <c r="BS493" s="2">
        <f ca="1">IF(Table1[[#This Row],[area]]="vijayawada",Table1[[#This Row],[income]],0)</f>
        <v>0</v>
      </c>
      <c r="BT493" s="8">
        <f ca="1">IF(Table1[[#This Row],[area]]="vizag",Table1[[#This Row],[income]],0)</f>
        <v>0</v>
      </c>
      <c r="BU493" s="2"/>
      <c r="BV493" s="7">
        <f ca="1">IF(Table1[[#This Row],[felid of work]]="teaching",Table1[[#This Row],[income]],0)</f>
        <v>0</v>
      </c>
      <c r="BW493" s="2">
        <f ca="1">IF(Table1[[#This Row],[felid of work]]="construction",Table1[[#This Row],[income]],0)</f>
        <v>0</v>
      </c>
      <c r="BX493" s="2">
        <f ca="1">IF(Table1[[#This Row],[felid of work]]="general work",Table1[[#This Row],[income]],0)</f>
        <v>0</v>
      </c>
      <c r="BY493" s="2">
        <f ca="1">IF(Table1[[#This Row],[felid of work]]="health",Table1[[#This Row],[income]],0)</f>
        <v>480288</v>
      </c>
      <c r="BZ493" s="2">
        <f ca="1">IF(Table1[[#This Row],[felid of work]]="agriculture",Table1[[#This Row],[income]],0)</f>
        <v>0</v>
      </c>
      <c r="CA493" s="8">
        <f ca="1">IF(Table1[[#This Row],[felid of work]]="it",Table1[[#This Row],[income]],0)</f>
        <v>0</v>
      </c>
      <c r="CB493" s="2"/>
      <c r="CC493" s="7">
        <f t="shared" ca="1" si="191"/>
        <v>1</v>
      </c>
      <c r="CD493" s="8"/>
      <c r="CE493" s="2"/>
      <c r="CF493" s="2">
        <f ca="1">IF(Table1[[#This Row],[net worth]]&gt;CG492,Table1[[#This Row],[age]],0)</f>
        <v>35</v>
      </c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</row>
    <row r="494" spans="4:98">
      <c r="D494">
        <f t="shared" ca="1" si="175"/>
        <v>2</v>
      </c>
      <c r="E494" t="str">
        <f t="shared" ca="1" si="176"/>
        <v>women</v>
      </c>
      <c r="F494">
        <f t="shared" ca="1" si="177"/>
        <v>30</v>
      </c>
      <c r="G494">
        <f t="shared" ca="1" si="178"/>
        <v>6</v>
      </c>
      <c r="H494" t="str">
        <f t="shared" ca="1" si="179"/>
        <v>agriculture</v>
      </c>
      <c r="I494">
        <f t="shared" ca="1" si="180"/>
        <v>6</v>
      </c>
      <c r="J494" t="str">
        <f t="shared" ca="1" si="181"/>
        <v>other</v>
      </c>
      <c r="K494">
        <f t="shared" ca="1" si="182"/>
        <v>4</v>
      </c>
      <c r="L494">
        <f t="shared" ca="1" si="183"/>
        <v>2</v>
      </c>
      <c r="M494">
        <f t="shared" ca="1" si="184"/>
        <v>652362</v>
      </c>
      <c r="N494">
        <f t="shared" ca="1" si="185"/>
        <v>4</v>
      </c>
      <c r="O494" t="str">
        <f t="shared" ca="1" si="186"/>
        <v>vizag</v>
      </c>
      <c r="P494">
        <f t="shared" ca="1" si="192"/>
        <v>2609448</v>
      </c>
      <c r="Q494">
        <f t="shared" ca="1" si="187"/>
        <v>1831781.5038145739</v>
      </c>
      <c r="R494">
        <f t="shared" ca="1" si="193"/>
        <v>391035.28671794489</v>
      </c>
      <c r="S494">
        <f t="shared" ca="1" si="188"/>
        <v>184268</v>
      </c>
      <c r="T494">
        <f t="shared" ca="1" si="194"/>
        <v>793922.70529856451</v>
      </c>
      <c r="U494">
        <f t="shared" ca="1" si="195"/>
        <v>447393.72486007365</v>
      </c>
      <c r="V494">
        <f t="shared" ca="1" si="196"/>
        <v>3447877.0115780183</v>
      </c>
      <c r="W494">
        <f t="shared" ca="1" si="197"/>
        <v>2407084.7905325186</v>
      </c>
      <c r="X494">
        <f t="shared" ca="1" si="198"/>
        <v>1040792.2210454997</v>
      </c>
      <c r="Y494" s="2"/>
      <c r="Z494" s="7">
        <f ca="1">IF(Table1[[#This Row],[gender]]="men",1,0)</f>
        <v>0</v>
      </c>
      <c r="AA494" s="2">
        <f ca="1">IF(Table1[[#This Row],[gender]]="women",1,0)</f>
        <v>1</v>
      </c>
      <c r="AB494" s="2"/>
      <c r="AC494" s="2"/>
      <c r="AD494" s="8"/>
      <c r="AF494" s="7">
        <f ca="1">IF(Table1[[#This Row],[felid of work]]= "teaching",1,0)</f>
        <v>0</v>
      </c>
      <c r="AG494" s="2">
        <f ca="1">IF(Table1[[#This Row],[felid of work]]="agriculture",1,0)</f>
        <v>1</v>
      </c>
      <c r="AH494" s="12">
        <f ca="1">IF(Table1[[#This Row],[felid of work]]="general work",1,0)</f>
        <v>0</v>
      </c>
      <c r="AI494" s="12">
        <f ca="1">IF(Table1[[#This Row],[felid of work]]="construction",1,0)</f>
        <v>0</v>
      </c>
      <c r="AJ494" s="2">
        <f ca="1">IF(Table1[[#This Row],[felid of work]]="health",1,0)</f>
        <v>0</v>
      </c>
      <c r="AK494" s="2"/>
      <c r="AL494" s="2"/>
      <c r="AM494" s="2"/>
      <c r="AN494" s="2"/>
      <c r="AO494" s="2">
        <f ca="1">IF(Table1[[#This Row],[felid of work]]="it",1,0)</f>
        <v>0</v>
      </c>
      <c r="AP494" s="2"/>
      <c r="AQ494" s="2"/>
      <c r="AR494" s="2"/>
      <c r="AS494" s="2"/>
      <c r="AT494" s="2"/>
      <c r="AU494" s="2"/>
      <c r="AV494" s="8"/>
      <c r="AW494" s="2"/>
      <c r="AX494" s="21">
        <f t="shared" ca="1" si="189"/>
        <v>195517.64335897245</v>
      </c>
      <c r="AY494" s="2"/>
      <c r="AZ494" s="7">
        <f ca="1">IF(Table1[[#This Row],[value of the debts]]&gt;$BA$6,1,0)</f>
        <v>1</v>
      </c>
      <c r="BA494" s="2"/>
      <c r="BB494" s="2"/>
      <c r="BC494" s="8"/>
      <c r="BD494" s="24">
        <f ca="1">Table1[[#This Row],[mortage left]]/Table1[[#This Row],[value of house]]</f>
        <v>0.70198045863131742</v>
      </c>
      <c r="BE494" s="2">
        <f t="shared" ca="1" si="190"/>
        <v>0</v>
      </c>
      <c r="BF494" s="2"/>
      <c r="BG494" s="2"/>
      <c r="BH494" s="7">
        <f ca="1">IF(Table1[[#This Row],[area]]="america",Table1[[#This Row],[income]],0)</f>
        <v>0</v>
      </c>
      <c r="BI494" s="2">
        <f ca="1">IF(Table1[[#This Row],[area]]="anathapur",Table1[[#This Row],[income]],0)</f>
        <v>0</v>
      </c>
      <c r="BJ494" s="2">
        <f ca="1">IF(Table1[[#This Row],[area]]="banglore",Table1[[#This Row],[income]],0)</f>
        <v>0</v>
      </c>
      <c r="BK494" s="2">
        <f ca="1">IF(Table1[[#This Row],[area]]="chennai",Table1[[#This Row],[income]],0)</f>
        <v>0</v>
      </c>
      <c r="BL494" s="2">
        <f ca="1">IF(Table1[[#This Row],[area]]="china",Table1[[#This Row],[income]],0)</f>
        <v>0</v>
      </c>
      <c r="BM494" s="2">
        <f ca="1">IF(Table1[[#This Row],[area]]="eluru",Table1[[#This Row],[income]],0)</f>
        <v>0</v>
      </c>
      <c r="BN494" s="2">
        <f ca="1">IF(Table1[[#This Row],[area]]="hanuman junction",Table1[[#This Row],[income]],0)</f>
        <v>0</v>
      </c>
      <c r="BO494" s="2">
        <f ca="1">IF(Table1[[#This Row],[area]]="hyderabad",Table1[[#This Row],[income]],0)</f>
        <v>0</v>
      </c>
      <c r="BP494" s="2">
        <f ca="1">IF(Table1[[#This Row],[area]]="japan",Table1[[#This Row],[income]],0)</f>
        <v>0</v>
      </c>
      <c r="BQ494" s="2">
        <f ca="1">IF(Table1[[#This Row],[area]]="srikakulam",Table1[[#This Row],[income]],0)</f>
        <v>0</v>
      </c>
      <c r="BR494" s="2">
        <f ca="1">IF(Table1[[#This Row],[area]]="tirupathi",Table1[[#This Row],[income]],0)</f>
        <v>0</v>
      </c>
      <c r="BS494" s="2">
        <f ca="1">IF(Table1[[#This Row],[area]]="vijayawada",Table1[[#This Row],[income]],0)</f>
        <v>0</v>
      </c>
      <c r="BT494" s="8">
        <f ca="1">IF(Table1[[#This Row],[area]]="vizag",Table1[[#This Row],[income]],0)</f>
        <v>652362</v>
      </c>
      <c r="BU494" s="2"/>
      <c r="BV494" s="7">
        <f ca="1">IF(Table1[[#This Row],[felid of work]]="teaching",Table1[[#This Row],[income]],0)</f>
        <v>0</v>
      </c>
      <c r="BW494" s="2">
        <f ca="1">IF(Table1[[#This Row],[felid of work]]="construction",Table1[[#This Row],[income]],0)</f>
        <v>0</v>
      </c>
      <c r="BX494" s="2">
        <f ca="1">IF(Table1[[#This Row],[felid of work]]="general work",Table1[[#This Row],[income]],0)</f>
        <v>0</v>
      </c>
      <c r="BY494" s="2">
        <f ca="1">IF(Table1[[#This Row],[felid of work]]="health",Table1[[#This Row],[income]],0)</f>
        <v>0</v>
      </c>
      <c r="BZ494" s="2">
        <f ca="1">IF(Table1[[#This Row],[felid of work]]="agriculture",Table1[[#This Row],[income]],0)</f>
        <v>652362</v>
      </c>
      <c r="CA494" s="8">
        <f ca="1">IF(Table1[[#This Row],[felid of work]]="it",Table1[[#This Row],[income]],0)</f>
        <v>0</v>
      </c>
      <c r="CB494" s="2"/>
      <c r="CC494" s="7">
        <f t="shared" ca="1" si="191"/>
        <v>1</v>
      </c>
      <c r="CD494" s="8"/>
      <c r="CE494" s="2"/>
      <c r="CF494" s="2">
        <f ca="1">IF(Table1[[#This Row],[net worth]]&gt;CG493,Table1[[#This Row],[age]],0)</f>
        <v>30</v>
      </c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</row>
    <row r="495" spans="4:98">
      <c r="D495">
        <f t="shared" ca="1" si="175"/>
        <v>2</v>
      </c>
      <c r="E495" t="str">
        <f t="shared" ca="1" si="176"/>
        <v>women</v>
      </c>
      <c r="F495">
        <f t="shared" ca="1" si="177"/>
        <v>28</v>
      </c>
      <c r="G495">
        <f t="shared" ca="1" si="178"/>
        <v>4</v>
      </c>
      <c r="H495" t="str">
        <f t="shared" ca="1" si="179"/>
        <v>it</v>
      </c>
      <c r="I495">
        <f t="shared" ca="1" si="180"/>
        <v>2</v>
      </c>
      <c r="J495" t="str">
        <f t="shared" ca="1" si="181"/>
        <v>college</v>
      </c>
      <c r="K495">
        <f t="shared" ca="1" si="182"/>
        <v>1</v>
      </c>
      <c r="L495">
        <f t="shared" ca="1" si="183"/>
        <v>1</v>
      </c>
      <c r="M495">
        <f t="shared" ca="1" si="184"/>
        <v>540822</v>
      </c>
      <c r="N495">
        <f t="shared" ca="1" si="185"/>
        <v>14</v>
      </c>
      <c r="O495" t="str">
        <f t="shared" ca="1" si="186"/>
        <v>china</v>
      </c>
      <c r="P495">
        <f t="shared" ca="1" si="192"/>
        <v>3244932</v>
      </c>
      <c r="Q495">
        <f t="shared" ca="1" si="187"/>
        <v>1135937.987919121</v>
      </c>
      <c r="R495">
        <f t="shared" ca="1" si="193"/>
        <v>129481.18118292818</v>
      </c>
      <c r="S495">
        <f t="shared" ca="1" si="188"/>
        <v>79978</v>
      </c>
      <c r="T495">
        <f t="shared" ca="1" si="194"/>
        <v>22802.373211556653</v>
      </c>
      <c r="U495">
        <f t="shared" ca="1" si="195"/>
        <v>124733.91430993931</v>
      </c>
      <c r="V495">
        <f t="shared" ca="1" si="196"/>
        <v>3499147.0954928678</v>
      </c>
      <c r="W495">
        <f t="shared" ca="1" si="197"/>
        <v>1345397.1691020492</v>
      </c>
      <c r="X495">
        <f t="shared" ca="1" si="198"/>
        <v>2153749.9263908183</v>
      </c>
      <c r="Y495" s="2"/>
      <c r="Z495" s="7">
        <f ca="1">IF(Table1[[#This Row],[gender]]="men",1,0)</f>
        <v>0</v>
      </c>
      <c r="AA495" s="2">
        <f ca="1">IF(Table1[[#This Row],[gender]]="women",1,0)</f>
        <v>1</v>
      </c>
      <c r="AB495" s="2"/>
      <c r="AC495" s="2"/>
      <c r="AD495" s="8"/>
      <c r="AF495" s="7">
        <f ca="1">IF(Table1[[#This Row],[felid of work]]= "teaching",1,0)</f>
        <v>0</v>
      </c>
      <c r="AG495" s="2">
        <f ca="1">IF(Table1[[#This Row],[felid of work]]="agriculture",1,0)</f>
        <v>0</v>
      </c>
      <c r="AH495" s="12">
        <f ca="1">IF(Table1[[#This Row],[felid of work]]="general work",1,0)</f>
        <v>0</v>
      </c>
      <c r="AI495" s="12">
        <f ca="1">IF(Table1[[#This Row],[felid of work]]="construction",1,0)</f>
        <v>0</v>
      </c>
      <c r="AJ495" s="2">
        <f ca="1">IF(Table1[[#This Row],[felid of work]]="health",1,0)</f>
        <v>0</v>
      </c>
      <c r="AK495" s="2"/>
      <c r="AL495" s="2"/>
      <c r="AM495" s="2"/>
      <c r="AN495" s="2"/>
      <c r="AO495" s="2">
        <f ca="1">IF(Table1[[#This Row],[felid of work]]="it",1,0)</f>
        <v>1</v>
      </c>
      <c r="AP495" s="2"/>
      <c r="AQ495" s="2"/>
      <c r="AR495" s="2"/>
      <c r="AS495" s="2"/>
      <c r="AT495" s="2"/>
      <c r="AU495" s="2"/>
      <c r="AV495" s="8"/>
      <c r="AW495" s="2"/>
      <c r="AX495" s="21">
        <f t="shared" ca="1" si="189"/>
        <v>129481.18118292818</v>
      </c>
      <c r="AY495" s="2"/>
      <c r="AZ495" s="7">
        <f ca="1">IF(Table1[[#This Row],[value of the debts]]&gt;$BA$6,1,0)</f>
        <v>1</v>
      </c>
      <c r="BA495" s="2"/>
      <c r="BB495" s="2"/>
      <c r="BC495" s="8"/>
      <c r="BD495" s="24">
        <f ca="1">Table1[[#This Row],[mortage left]]/Table1[[#This Row],[value of house]]</f>
        <v>0.35006526729038423</v>
      </c>
      <c r="BE495" s="2">
        <f t="shared" ca="1" si="190"/>
        <v>0</v>
      </c>
      <c r="BF495" s="2"/>
      <c r="BG495" s="2"/>
      <c r="BH495" s="7">
        <f ca="1">IF(Table1[[#This Row],[area]]="america",Table1[[#This Row],[income]],0)</f>
        <v>0</v>
      </c>
      <c r="BI495" s="2">
        <f ca="1">IF(Table1[[#This Row],[area]]="anathapur",Table1[[#This Row],[income]],0)</f>
        <v>0</v>
      </c>
      <c r="BJ495" s="2">
        <f ca="1">IF(Table1[[#This Row],[area]]="banglore",Table1[[#This Row],[income]],0)</f>
        <v>0</v>
      </c>
      <c r="BK495" s="2">
        <f ca="1">IF(Table1[[#This Row],[area]]="chennai",Table1[[#This Row],[income]],0)</f>
        <v>0</v>
      </c>
      <c r="BL495" s="2">
        <f ca="1">IF(Table1[[#This Row],[area]]="china",Table1[[#This Row],[income]],0)</f>
        <v>540822</v>
      </c>
      <c r="BM495" s="2">
        <f ca="1">IF(Table1[[#This Row],[area]]="eluru",Table1[[#This Row],[income]],0)</f>
        <v>0</v>
      </c>
      <c r="BN495" s="2">
        <f ca="1">IF(Table1[[#This Row],[area]]="hanuman junction",Table1[[#This Row],[income]],0)</f>
        <v>0</v>
      </c>
      <c r="BO495" s="2">
        <f ca="1">IF(Table1[[#This Row],[area]]="hyderabad",Table1[[#This Row],[income]],0)</f>
        <v>0</v>
      </c>
      <c r="BP495" s="2">
        <f ca="1">IF(Table1[[#This Row],[area]]="japan",Table1[[#This Row],[income]],0)</f>
        <v>0</v>
      </c>
      <c r="BQ495" s="2">
        <f ca="1">IF(Table1[[#This Row],[area]]="srikakulam",Table1[[#This Row],[income]],0)</f>
        <v>0</v>
      </c>
      <c r="BR495" s="2">
        <f ca="1">IF(Table1[[#This Row],[area]]="tirupathi",Table1[[#This Row],[income]],0)</f>
        <v>0</v>
      </c>
      <c r="BS495" s="2">
        <f ca="1">IF(Table1[[#This Row],[area]]="vijayawada",Table1[[#This Row],[income]],0)</f>
        <v>0</v>
      </c>
      <c r="BT495" s="8">
        <f ca="1">IF(Table1[[#This Row],[area]]="vizag",Table1[[#This Row],[income]],0)</f>
        <v>0</v>
      </c>
      <c r="BU495" s="2"/>
      <c r="BV495" s="7">
        <f ca="1">IF(Table1[[#This Row],[felid of work]]="teaching",Table1[[#This Row],[income]],0)</f>
        <v>0</v>
      </c>
      <c r="BW495" s="2">
        <f ca="1">IF(Table1[[#This Row],[felid of work]]="construction",Table1[[#This Row],[income]],0)</f>
        <v>0</v>
      </c>
      <c r="BX495" s="2">
        <f ca="1">IF(Table1[[#This Row],[felid of work]]="general work",Table1[[#This Row],[income]],0)</f>
        <v>0</v>
      </c>
      <c r="BY495" s="2">
        <f ca="1">IF(Table1[[#This Row],[felid of work]]="health",Table1[[#This Row],[income]],0)</f>
        <v>0</v>
      </c>
      <c r="BZ495" s="2">
        <f ca="1">IF(Table1[[#This Row],[felid of work]]="agriculture",Table1[[#This Row],[income]],0)</f>
        <v>0</v>
      </c>
      <c r="CA495" s="8">
        <f ca="1">IF(Table1[[#This Row],[felid of work]]="it",Table1[[#This Row],[income]],0)</f>
        <v>540822</v>
      </c>
      <c r="CB495" s="2"/>
      <c r="CC495" s="7">
        <f t="shared" ca="1" si="191"/>
        <v>1</v>
      </c>
      <c r="CD495" s="8"/>
      <c r="CE495" s="2"/>
      <c r="CF495" s="2">
        <f ca="1">IF(Table1[[#This Row],[net worth]]&gt;CG494,Table1[[#This Row],[age]],0)</f>
        <v>28</v>
      </c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</row>
    <row r="496" spans="4:98">
      <c r="D496">
        <f t="shared" ca="1" si="175"/>
        <v>1</v>
      </c>
      <c r="E496" t="str">
        <f t="shared" ca="1" si="176"/>
        <v>men</v>
      </c>
      <c r="F496">
        <f t="shared" ca="1" si="177"/>
        <v>37</v>
      </c>
      <c r="G496">
        <f t="shared" ca="1" si="178"/>
        <v>6</v>
      </c>
      <c r="H496" t="str">
        <f t="shared" ca="1" si="179"/>
        <v>agriculture</v>
      </c>
      <c r="I496">
        <f t="shared" ca="1" si="180"/>
        <v>1</v>
      </c>
      <c r="J496" t="str">
        <f t="shared" ca="1" si="181"/>
        <v>highschool</v>
      </c>
      <c r="K496">
        <f t="shared" ca="1" si="182"/>
        <v>1</v>
      </c>
      <c r="L496">
        <f t="shared" ca="1" si="183"/>
        <v>1</v>
      </c>
      <c r="M496">
        <f t="shared" ca="1" si="184"/>
        <v>572265</v>
      </c>
      <c r="N496">
        <f t="shared" ca="1" si="185"/>
        <v>12</v>
      </c>
      <c r="O496" t="str">
        <f t="shared" ca="1" si="186"/>
        <v>japan</v>
      </c>
      <c r="P496">
        <f t="shared" ca="1" si="192"/>
        <v>3433590</v>
      </c>
      <c r="Q496">
        <f t="shared" ca="1" si="187"/>
        <v>1998712.1543156453</v>
      </c>
      <c r="R496">
        <f t="shared" ca="1" si="193"/>
        <v>92911.64054801967</v>
      </c>
      <c r="S496">
        <f t="shared" ca="1" si="188"/>
        <v>16148</v>
      </c>
      <c r="T496">
        <f t="shared" ca="1" si="194"/>
        <v>774964.43110294512</v>
      </c>
      <c r="U496">
        <f t="shared" ca="1" si="195"/>
        <v>616773.38164697378</v>
      </c>
      <c r="V496">
        <f t="shared" ca="1" si="196"/>
        <v>4143275.0221949937</v>
      </c>
      <c r="W496">
        <f t="shared" ca="1" si="197"/>
        <v>2107771.794863665</v>
      </c>
      <c r="X496">
        <f t="shared" ca="1" si="198"/>
        <v>2035503.2273313287</v>
      </c>
      <c r="Y496" s="2"/>
      <c r="Z496" s="7">
        <f ca="1">IF(Table1[[#This Row],[gender]]="men",1,0)</f>
        <v>1</v>
      </c>
      <c r="AA496" s="2">
        <f ca="1">IF(Table1[[#This Row],[gender]]="women",1,0)</f>
        <v>0</v>
      </c>
      <c r="AB496" s="2"/>
      <c r="AC496" s="2"/>
      <c r="AD496" s="8"/>
      <c r="AF496" s="7">
        <f ca="1">IF(Table1[[#This Row],[felid of work]]= "teaching",1,0)</f>
        <v>0</v>
      </c>
      <c r="AG496" s="2">
        <f ca="1">IF(Table1[[#This Row],[felid of work]]="agriculture",1,0)</f>
        <v>1</v>
      </c>
      <c r="AH496" s="12">
        <f ca="1">IF(Table1[[#This Row],[felid of work]]="general work",1,0)</f>
        <v>0</v>
      </c>
      <c r="AI496" s="12">
        <f ca="1">IF(Table1[[#This Row],[felid of work]]="construction",1,0)</f>
        <v>0</v>
      </c>
      <c r="AJ496" s="2">
        <f ca="1">IF(Table1[[#This Row],[felid of work]]="health",1,0)</f>
        <v>0</v>
      </c>
      <c r="AK496" s="2"/>
      <c r="AL496" s="2"/>
      <c r="AM496" s="2"/>
      <c r="AN496" s="2"/>
      <c r="AO496" s="2">
        <f ca="1">IF(Table1[[#This Row],[felid of work]]="it",1,0)</f>
        <v>0</v>
      </c>
      <c r="AP496" s="2"/>
      <c r="AQ496" s="2"/>
      <c r="AR496" s="2"/>
      <c r="AS496" s="2"/>
      <c r="AT496" s="2"/>
      <c r="AU496" s="2"/>
      <c r="AV496" s="8"/>
      <c r="AW496" s="2"/>
      <c r="AX496" s="21">
        <f t="shared" ca="1" si="189"/>
        <v>92911.64054801967</v>
      </c>
      <c r="AY496" s="2"/>
      <c r="AZ496" s="7">
        <f ca="1">IF(Table1[[#This Row],[value of the debts]]&gt;$BA$6,1,0)</f>
        <v>1</v>
      </c>
      <c r="BA496" s="2"/>
      <c r="BB496" s="2"/>
      <c r="BC496" s="8"/>
      <c r="BD496" s="24">
        <f ca="1">Table1[[#This Row],[mortage left]]/Table1[[#This Row],[value of house]]</f>
        <v>0.58210565452358765</v>
      </c>
      <c r="BE496" s="2">
        <f t="shared" ca="1" si="190"/>
        <v>0</v>
      </c>
      <c r="BF496" s="2"/>
      <c r="BG496" s="2"/>
      <c r="BH496" s="7">
        <f ca="1">IF(Table1[[#This Row],[area]]="america",Table1[[#This Row],[income]],0)</f>
        <v>0</v>
      </c>
      <c r="BI496" s="2">
        <f ca="1">IF(Table1[[#This Row],[area]]="anathapur",Table1[[#This Row],[income]],0)</f>
        <v>0</v>
      </c>
      <c r="BJ496" s="2">
        <f ca="1">IF(Table1[[#This Row],[area]]="banglore",Table1[[#This Row],[income]],0)</f>
        <v>0</v>
      </c>
      <c r="BK496" s="2">
        <f ca="1">IF(Table1[[#This Row],[area]]="chennai",Table1[[#This Row],[income]],0)</f>
        <v>0</v>
      </c>
      <c r="BL496" s="2">
        <f ca="1">IF(Table1[[#This Row],[area]]="china",Table1[[#This Row],[income]],0)</f>
        <v>0</v>
      </c>
      <c r="BM496" s="2">
        <f ca="1">IF(Table1[[#This Row],[area]]="eluru",Table1[[#This Row],[income]],0)</f>
        <v>0</v>
      </c>
      <c r="BN496" s="2">
        <f ca="1">IF(Table1[[#This Row],[area]]="hanuman junction",Table1[[#This Row],[income]],0)</f>
        <v>0</v>
      </c>
      <c r="BO496" s="2">
        <f ca="1">IF(Table1[[#This Row],[area]]="hyderabad",Table1[[#This Row],[income]],0)</f>
        <v>0</v>
      </c>
      <c r="BP496" s="2">
        <f ca="1">IF(Table1[[#This Row],[area]]="japan",Table1[[#This Row],[income]],0)</f>
        <v>572265</v>
      </c>
      <c r="BQ496" s="2">
        <f ca="1">IF(Table1[[#This Row],[area]]="srikakulam",Table1[[#This Row],[income]],0)</f>
        <v>0</v>
      </c>
      <c r="BR496" s="2">
        <f ca="1">IF(Table1[[#This Row],[area]]="tirupathi",Table1[[#This Row],[income]],0)</f>
        <v>0</v>
      </c>
      <c r="BS496" s="2">
        <f ca="1">IF(Table1[[#This Row],[area]]="vijayawada",Table1[[#This Row],[income]],0)</f>
        <v>0</v>
      </c>
      <c r="BT496" s="8">
        <f ca="1">IF(Table1[[#This Row],[area]]="vizag",Table1[[#This Row],[income]],0)</f>
        <v>0</v>
      </c>
      <c r="BU496" s="2"/>
      <c r="BV496" s="7">
        <f ca="1">IF(Table1[[#This Row],[felid of work]]="teaching",Table1[[#This Row],[income]],0)</f>
        <v>0</v>
      </c>
      <c r="BW496" s="2">
        <f ca="1">IF(Table1[[#This Row],[felid of work]]="construction",Table1[[#This Row],[income]],0)</f>
        <v>0</v>
      </c>
      <c r="BX496" s="2">
        <f ca="1">IF(Table1[[#This Row],[felid of work]]="general work",Table1[[#This Row],[income]],0)</f>
        <v>0</v>
      </c>
      <c r="BY496" s="2">
        <f ca="1">IF(Table1[[#This Row],[felid of work]]="health",Table1[[#This Row],[income]],0)</f>
        <v>0</v>
      </c>
      <c r="BZ496" s="2">
        <f ca="1">IF(Table1[[#This Row],[felid of work]]="agriculture",Table1[[#This Row],[income]],0)</f>
        <v>572265</v>
      </c>
      <c r="CA496" s="8">
        <f ca="1">IF(Table1[[#This Row],[felid of work]]="it",Table1[[#This Row],[income]],0)</f>
        <v>0</v>
      </c>
      <c r="CB496" s="2"/>
      <c r="CC496" s="7">
        <f t="shared" ca="1" si="191"/>
        <v>1</v>
      </c>
      <c r="CD496" s="8"/>
      <c r="CE496" s="2"/>
      <c r="CF496" s="2">
        <f ca="1">IF(Table1[[#This Row],[net worth]]&gt;CG495,Table1[[#This Row],[age]],0)</f>
        <v>37</v>
      </c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</row>
    <row r="497" spans="4:98">
      <c r="D497">
        <f t="shared" ca="1" si="175"/>
        <v>1</v>
      </c>
      <c r="E497" t="str">
        <f t="shared" ca="1" si="176"/>
        <v>men</v>
      </c>
      <c r="F497">
        <f t="shared" ca="1" si="177"/>
        <v>25</v>
      </c>
      <c r="G497">
        <f t="shared" ca="1" si="178"/>
        <v>4</v>
      </c>
      <c r="H497" t="str">
        <f t="shared" ca="1" si="179"/>
        <v>it</v>
      </c>
      <c r="I497">
        <f t="shared" ca="1" si="180"/>
        <v>6</v>
      </c>
      <c r="J497" t="str">
        <f t="shared" ca="1" si="181"/>
        <v>other</v>
      </c>
      <c r="K497">
        <f t="shared" ca="1" si="182"/>
        <v>4</v>
      </c>
      <c r="L497">
        <f t="shared" ca="1" si="183"/>
        <v>1</v>
      </c>
      <c r="M497">
        <f t="shared" ca="1" si="184"/>
        <v>270733</v>
      </c>
      <c r="N497">
        <f t="shared" ca="1" si="185"/>
        <v>8</v>
      </c>
      <c r="O497" t="str">
        <f t="shared" ca="1" si="186"/>
        <v>banglore</v>
      </c>
      <c r="P497">
        <f t="shared" ca="1" si="192"/>
        <v>812199</v>
      </c>
      <c r="Q497">
        <f t="shared" ca="1" si="187"/>
        <v>35325.065764684201</v>
      </c>
      <c r="R497">
        <f t="shared" ca="1" si="193"/>
        <v>122101.32538979471</v>
      </c>
      <c r="S497">
        <f t="shared" ca="1" si="188"/>
        <v>85642</v>
      </c>
      <c r="T497">
        <f t="shared" ca="1" si="194"/>
        <v>215225.38228574727</v>
      </c>
      <c r="U497">
        <f t="shared" ca="1" si="195"/>
        <v>266909.7944977922</v>
      </c>
      <c r="V497">
        <f t="shared" ca="1" si="196"/>
        <v>1201210.1198875869</v>
      </c>
      <c r="W497">
        <f t="shared" ca="1" si="197"/>
        <v>243068.39115447892</v>
      </c>
      <c r="X497">
        <f t="shared" ca="1" si="198"/>
        <v>958141.72873310803</v>
      </c>
      <c r="Y497" s="2"/>
      <c r="Z497" s="7">
        <f ca="1">IF(Table1[[#This Row],[gender]]="men",1,0)</f>
        <v>1</v>
      </c>
      <c r="AA497" s="2">
        <f ca="1">IF(Table1[[#This Row],[gender]]="women",1,0)</f>
        <v>0</v>
      </c>
      <c r="AB497" s="2"/>
      <c r="AC497" s="2"/>
      <c r="AD497" s="8"/>
      <c r="AF497" s="7">
        <f ca="1">IF(Table1[[#This Row],[felid of work]]= "teaching",1,0)</f>
        <v>0</v>
      </c>
      <c r="AG497" s="2">
        <f ca="1">IF(Table1[[#This Row],[felid of work]]="agriculture",1,0)</f>
        <v>0</v>
      </c>
      <c r="AH497" s="12">
        <f ca="1">IF(Table1[[#This Row],[felid of work]]="general work",1,0)</f>
        <v>0</v>
      </c>
      <c r="AI497" s="12">
        <f ca="1">IF(Table1[[#This Row],[felid of work]]="construction",1,0)</f>
        <v>0</v>
      </c>
      <c r="AJ497" s="2">
        <f ca="1">IF(Table1[[#This Row],[felid of work]]="health",1,0)</f>
        <v>0</v>
      </c>
      <c r="AK497" s="2"/>
      <c r="AL497" s="2"/>
      <c r="AM497" s="2"/>
      <c r="AN497" s="2"/>
      <c r="AO497" s="2">
        <f ca="1">IF(Table1[[#This Row],[felid of work]]="it",1,0)</f>
        <v>1</v>
      </c>
      <c r="AP497" s="2"/>
      <c r="AQ497" s="2"/>
      <c r="AR497" s="2"/>
      <c r="AS497" s="2"/>
      <c r="AT497" s="2"/>
      <c r="AU497" s="2"/>
      <c r="AV497" s="8"/>
      <c r="AW497" s="2"/>
      <c r="AX497" s="21">
        <f t="shared" ca="1" si="189"/>
        <v>122101.32538979471</v>
      </c>
      <c r="AY497" s="2"/>
      <c r="AZ497" s="7">
        <f ca="1">IF(Table1[[#This Row],[value of the debts]]&gt;$BA$6,1,0)</f>
        <v>1</v>
      </c>
      <c r="BA497" s="2"/>
      <c r="BB497" s="2"/>
      <c r="BC497" s="8"/>
      <c r="BD497" s="24">
        <f ca="1">Table1[[#This Row],[mortage left]]/Table1[[#This Row],[value of house]]</f>
        <v>4.3493116544940591E-2</v>
      </c>
      <c r="BE497" s="2">
        <f t="shared" ca="1" si="190"/>
        <v>1</v>
      </c>
      <c r="BF497" s="2"/>
      <c r="BG497" s="2"/>
      <c r="BH497" s="7">
        <f ca="1">IF(Table1[[#This Row],[area]]="america",Table1[[#This Row],[income]],0)</f>
        <v>0</v>
      </c>
      <c r="BI497" s="2">
        <f ca="1">IF(Table1[[#This Row],[area]]="anathapur",Table1[[#This Row],[income]],0)</f>
        <v>0</v>
      </c>
      <c r="BJ497" s="2">
        <f ca="1">IF(Table1[[#This Row],[area]]="banglore",Table1[[#This Row],[income]],0)</f>
        <v>270733</v>
      </c>
      <c r="BK497" s="2">
        <f ca="1">IF(Table1[[#This Row],[area]]="chennai",Table1[[#This Row],[income]],0)</f>
        <v>0</v>
      </c>
      <c r="BL497" s="2">
        <f ca="1">IF(Table1[[#This Row],[area]]="china",Table1[[#This Row],[income]],0)</f>
        <v>0</v>
      </c>
      <c r="BM497" s="2">
        <f ca="1">IF(Table1[[#This Row],[area]]="eluru",Table1[[#This Row],[income]],0)</f>
        <v>0</v>
      </c>
      <c r="BN497" s="2">
        <f ca="1">IF(Table1[[#This Row],[area]]="hanuman junction",Table1[[#This Row],[income]],0)</f>
        <v>0</v>
      </c>
      <c r="BO497" s="2">
        <f ca="1">IF(Table1[[#This Row],[area]]="hyderabad",Table1[[#This Row],[income]],0)</f>
        <v>0</v>
      </c>
      <c r="BP497" s="2">
        <f ca="1">IF(Table1[[#This Row],[area]]="japan",Table1[[#This Row],[income]],0)</f>
        <v>0</v>
      </c>
      <c r="BQ497" s="2">
        <f ca="1">IF(Table1[[#This Row],[area]]="srikakulam",Table1[[#This Row],[income]],0)</f>
        <v>0</v>
      </c>
      <c r="BR497" s="2">
        <f ca="1">IF(Table1[[#This Row],[area]]="tirupathi",Table1[[#This Row],[income]],0)</f>
        <v>0</v>
      </c>
      <c r="BS497" s="2">
        <f ca="1">IF(Table1[[#This Row],[area]]="vijayawada",Table1[[#This Row],[income]],0)</f>
        <v>0</v>
      </c>
      <c r="BT497" s="8">
        <f ca="1">IF(Table1[[#This Row],[area]]="vizag",Table1[[#This Row],[income]],0)</f>
        <v>0</v>
      </c>
      <c r="BU497" s="2"/>
      <c r="BV497" s="7">
        <f ca="1">IF(Table1[[#This Row],[felid of work]]="teaching",Table1[[#This Row],[income]],0)</f>
        <v>0</v>
      </c>
      <c r="BW497" s="2">
        <f ca="1">IF(Table1[[#This Row],[felid of work]]="construction",Table1[[#This Row],[income]],0)</f>
        <v>0</v>
      </c>
      <c r="BX497" s="2">
        <f ca="1">IF(Table1[[#This Row],[felid of work]]="general work",Table1[[#This Row],[income]],0)</f>
        <v>0</v>
      </c>
      <c r="BY497" s="2">
        <f ca="1">IF(Table1[[#This Row],[felid of work]]="health",Table1[[#This Row],[income]],0)</f>
        <v>0</v>
      </c>
      <c r="BZ497" s="2">
        <f ca="1">IF(Table1[[#This Row],[felid of work]]="agriculture",Table1[[#This Row],[income]],0)</f>
        <v>0</v>
      </c>
      <c r="CA497" s="8">
        <f ca="1">IF(Table1[[#This Row],[felid of work]]="it",Table1[[#This Row],[income]],0)</f>
        <v>270733</v>
      </c>
      <c r="CB497" s="2"/>
      <c r="CC497" s="7">
        <f t="shared" ca="1" si="191"/>
        <v>0</v>
      </c>
      <c r="CD497" s="8"/>
      <c r="CE497" s="2"/>
      <c r="CF497" s="2">
        <f ca="1">IF(Table1[[#This Row],[net worth]]&gt;CG496,Table1[[#This Row],[age]],0)</f>
        <v>25</v>
      </c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</row>
    <row r="498" spans="4:98">
      <c r="D498">
        <f t="shared" ca="1" si="175"/>
        <v>1</v>
      </c>
      <c r="E498" t="str">
        <f t="shared" ca="1" si="176"/>
        <v>men</v>
      </c>
      <c r="F498">
        <f t="shared" ca="1" si="177"/>
        <v>43</v>
      </c>
      <c r="G498">
        <f t="shared" ca="1" si="178"/>
        <v>5</v>
      </c>
      <c r="H498" t="str">
        <f t="shared" ca="1" si="179"/>
        <v>general work</v>
      </c>
      <c r="I498">
        <f t="shared" ca="1" si="180"/>
        <v>3</v>
      </c>
      <c r="J498" t="str">
        <f t="shared" ca="1" si="181"/>
        <v>university</v>
      </c>
      <c r="K498">
        <f t="shared" ca="1" si="182"/>
        <v>1</v>
      </c>
      <c r="L498">
        <f t="shared" ca="1" si="183"/>
        <v>1</v>
      </c>
      <c r="M498">
        <f t="shared" ca="1" si="184"/>
        <v>653945</v>
      </c>
      <c r="N498">
        <f t="shared" ca="1" si="185"/>
        <v>7</v>
      </c>
      <c r="O498" t="str">
        <f t="shared" ca="1" si="186"/>
        <v>anathapur</v>
      </c>
      <c r="P498">
        <f t="shared" ca="1" si="192"/>
        <v>1961835</v>
      </c>
      <c r="Q498">
        <f t="shared" ca="1" si="187"/>
        <v>134976.27804676621</v>
      </c>
      <c r="R498">
        <f t="shared" ca="1" si="193"/>
        <v>458993.8346781726</v>
      </c>
      <c r="S498">
        <f t="shared" ca="1" si="188"/>
        <v>224820</v>
      </c>
      <c r="T498">
        <f t="shared" ca="1" si="194"/>
        <v>121410.73033195621</v>
      </c>
      <c r="U498">
        <f t="shared" ca="1" si="195"/>
        <v>59300.591595867198</v>
      </c>
      <c r="V498">
        <f t="shared" ca="1" si="196"/>
        <v>2480129.4262740398</v>
      </c>
      <c r="W498">
        <f t="shared" ca="1" si="197"/>
        <v>818790.11272493878</v>
      </c>
      <c r="X498">
        <f t="shared" ca="1" si="198"/>
        <v>1661339.3135491009</v>
      </c>
      <c r="Y498" s="2"/>
      <c r="Z498" s="7">
        <f ca="1">IF(Table1[[#This Row],[gender]]="men",1,0)</f>
        <v>1</v>
      </c>
      <c r="AA498" s="2">
        <f ca="1">IF(Table1[[#This Row],[gender]]="women",1,0)</f>
        <v>0</v>
      </c>
      <c r="AB498" s="2"/>
      <c r="AC498" s="2"/>
      <c r="AD498" s="8"/>
      <c r="AF498" s="7">
        <f ca="1">IF(Table1[[#This Row],[felid of work]]= "teaching",1,0)</f>
        <v>0</v>
      </c>
      <c r="AG498" s="2">
        <f ca="1">IF(Table1[[#This Row],[felid of work]]="agriculture",1,0)</f>
        <v>0</v>
      </c>
      <c r="AH498" s="12">
        <f ca="1">IF(Table1[[#This Row],[felid of work]]="general work",1,0)</f>
        <v>1</v>
      </c>
      <c r="AI498" s="12">
        <f ca="1">IF(Table1[[#This Row],[felid of work]]="construction",1,0)</f>
        <v>0</v>
      </c>
      <c r="AJ498" s="2">
        <f ca="1">IF(Table1[[#This Row],[felid of work]]="health",1,0)</f>
        <v>0</v>
      </c>
      <c r="AK498" s="2"/>
      <c r="AL498" s="2"/>
      <c r="AM498" s="2"/>
      <c r="AN498" s="2"/>
      <c r="AO498" s="2">
        <f ca="1">IF(Table1[[#This Row],[felid of work]]="it",1,0)</f>
        <v>0</v>
      </c>
      <c r="AP498" s="2"/>
      <c r="AQ498" s="2"/>
      <c r="AR498" s="2"/>
      <c r="AS498" s="2"/>
      <c r="AT498" s="2"/>
      <c r="AU498" s="2"/>
      <c r="AV498" s="8"/>
      <c r="AW498" s="2"/>
      <c r="AX498" s="21">
        <f t="shared" ca="1" si="189"/>
        <v>458993.8346781726</v>
      </c>
      <c r="AY498" s="2"/>
      <c r="AZ498" s="7">
        <f ca="1">IF(Table1[[#This Row],[value of the debts]]&gt;$BA$6,1,0)</f>
        <v>1</v>
      </c>
      <c r="BA498" s="2"/>
      <c r="BB498" s="2"/>
      <c r="BC498" s="8"/>
      <c r="BD498" s="24">
        <f ca="1">Table1[[#This Row],[mortage left]]/Table1[[#This Row],[value of house]]</f>
        <v>6.8801034769369593E-2</v>
      </c>
      <c r="BE498" s="2">
        <f t="shared" ca="1" si="190"/>
        <v>1</v>
      </c>
      <c r="BF498" s="2"/>
      <c r="BG498" s="2"/>
      <c r="BH498" s="7">
        <f ca="1">IF(Table1[[#This Row],[area]]="america",Table1[[#This Row],[income]],0)</f>
        <v>0</v>
      </c>
      <c r="BI498" s="2">
        <f ca="1">IF(Table1[[#This Row],[area]]="anathapur",Table1[[#This Row],[income]],0)</f>
        <v>653945</v>
      </c>
      <c r="BJ498" s="2">
        <f ca="1">IF(Table1[[#This Row],[area]]="banglore",Table1[[#This Row],[income]],0)</f>
        <v>0</v>
      </c>
      <c r="BK498" s="2">
        <f ca="1">IF(Table1[[#This Row],[area]]="chennai",Table1[[#This Row],[income]],0)</f>
        <v>0</v>
      </c>
      <c r="BL498" s="2">
        <f ca="1">IF(Table1[[#This Row],[area]]="china",Table1[[#This Row],[income]],0)</f>
        <v>0</v>
      </c>
      <c r="BM498" s="2">
        <f ca="1">IF(Table1[[#This Row],[area]]="eluru",Table1[[#This Row],[income]],0)</f>
        <v>0</v>
      </c>
      <c r="BN498" s="2">
        <f ca="1">IF(Table1[[#This Row],[area]]="hanuman junction",Table1[[#This Row],[income]],0)</f>
        <v>0</v>
      </c>
      <c r="BO498" s="2">
        <f ca="1">IF(Table1[[#This Row],[area]]="hyderabad",Table1[[#This Row],[income]],0)</f>
        <v>0</v>
      </c>
      <c r="BP498" s="2">
        <f ca="1">IF(Table1[[#This Row],[area]]="japan",Table1[[#This Row],[income]],0)</f>
        <v>0</v>
      </c>
      <c r="BQ498" s="2">
        <f ca="1">IF(Table1[[#This Row],[area]]="srikakulam",Table1[[#This Row],[income]],0)</f>
        <v>0</v>
      </c>
      <c r="BR498" s="2">
        <f ca="1">IF(Table1[[#This Row],[area]]="tirupathi",Table1[[#This Row],[income]],0)</f>
        <v>0</v>
      </c>
      <c r="BS498" s="2">
        <f ca="1">IF(Table1[[#This Row],[area]]="vijayawada",Table1[[#This Row],[income]],0)</f>
        <v>0</v>
      </c>
      <c r="BT498" s="8">
        <f ca="1">IF(Table1[[#This Row],[area]]="vizag",Table1[[#This Row],[income]],0)</f>
        <v>0</v>
      </c>
      <c r="BU498" s="2"/>
      <c r="BV498" s="7">
        <f ca="1">IF(Table1[[#This Row],[felid of work]]="teaching",Table1[[#This Row],[income]],0)</f>
        <v>0</v>
      </c>
      <c r="BW498" s="2">
        <f ca="1">IF(Table1[[#This Row],[felid of work]]="construction",Table1[[#This Row],[income]],0)</f>
        <v>0</v>
      </c>
      <c r="BX498" s="2">
        <f ca="1">IF(Table1[[#This Row],[felid of work]]="general work",Table1[[#This Row],[income]],0)</f>
        <v>653945</v>
      </c>
      <c r="BY498" s="2">
        <f ca="1">IF(Table1[[#This Row],[felid of work]]="health",Table1[[#This Row],[income]],0)</f>
        <v>0</v>
      </c>
      <c r="BZ498" s="2">
        <f ca="1">IF(Table1[[#This Row],[felid of work]]="agriculture",Table1[[#This Row],[income]],0)</f>
        <v>0</v>
      </c>
      <c r="CA498" s="8">
        <f ca="1">IF(Table1[[#This Row],[felid of work]]="it",Table1[[#This Row],[income]],0)</f>
        <v>0</v>
      </c>
      <c r="CB498" s="2"/>
      <c r="CC498" s="7">
        <f t="shared" ca="1" si="191"/>
        <v>1</v>
      </c>
      <c r="CD498" s="8"/>
      <c r="CE498" s="2"/>
      <c r="CF498" s="2">
        <f ca="1">IF(Table1[[#This Row],[net worth]]&gt;CG497,Table1[[#This Row],[age]],0)</f>
        <v>43</v>
      </c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</row>
    <row r="499" spans="4:98">
      <c r="D499">
        <f t="shared" ca="1" si="175"/>
        <v>1</v>
      </c>
      <c r="E499" t="str">
        <f t="shared" ca="1" si="176"/>
        <v>men</v>
      </c>
      <c r="F499">
        <f t="shared" ca="1" si="177"/>
        <v>43</v>
      </c>
      <c r="G499">
        <f t="shared" ca="1" si="178"/>
        <v>2</v>
      </c>
      <c r="H499" t="str">
        <f t="shared" ca="1" si="179"/>
        <v>construction</v>
      </c>
      <c r="I499">
        <f t="shared" ca="1" si="180"/>
        <v>4</v>
      </c>
      <c r="J499" t="str">
        <f t="shared" ca="1" si="181"/>
        <v>techincal</v>
      </c>
      <c r="K499">
        <f t="shared" ca="1" si="182"/>
        <v>2</v>
      </c>
      <c r="L499">
        <f t="shared" ca="1" si="183"/>
        <v>2</v>
      </c>
      <c r="M499">
        <f t="shared" ca="1" si="184"/>
        <v>662356</v>
      </c>
      <c r="N499">
        <f t="shared" ca="1" si="185"/>
        <v>4</v>
      </c>
      <c r="O499" t="str">
        <f t="shared" ca="1" si="186"/>
        <v>vizag</v>
      </c>
      <c r="P499">
        <f t="shared" ca="1" si="192"/>
        <v>1987068</v>
      </c>
      <c r="Q499">
        <f t="shared" ca="1" si="187"/>
        <v>274288.60032012773</v>
      </c>
      <c r="R499">
        <f t="shared" ca="1" si="193"/>
        <v>599800.99967418739</v>
      </c>
      <c r="S499">
        <f t="shared" ca="1" si="188"/>
        <v>158442</v>
      </c>
      <c r="T499">
        <f t="shared" ca="1" si="194"/>
        <v>1031791.2905804168</v>
      </c>
      <c r="U499">
        <f t="shared" ca="1" si="195"/>
        <v>704486.83184615825</v>
      </c>
      <c r="V499">
        <f t="shared" ca="1" si="196"/>
        <v>3291355.831520346</v>
      </c>
      <c r="W499">
        <f t="shared" ca="1" si="197"/>
        <v>1032531.5999943151</v>
      </c>
      <c r="X499">
        <f t="shared" ca="1" si="198"/>
        <v>2258824.2315260312</v>
      </c>
      <c r="Y499" s="2"/>
      <c r="Z499" s="7">
        <f ca="1">IF(Table1[[#This Row],[gender]]="men",1,0)</f>
        <v>1</v>
      </c>
      <c r="AA499" s="2">
        <f ca="1">IF(Table1[[#This Row],[gender]]="women",1,0)</f>
        <v>0</v>
      </c>
      <c r="AB499" s="2"/>
      <c r="AC499" s="2"/>
      <c r="AD499" s="8"/>
      <c r="AF499" s="7">
        <f ca="1">IF(Table1[[#This Row],[felid of work]]= "teaching",1,0)</f>
        <v>0</v>
      </c>
      <c r="AG499" s="2">
        <f ca="1">IF(Table1[[#This Row],[felid of work]]="agriculture",1,0)</f>
        <v>0</v>
      </c>
      <c r="AH499" s="12">
        <f ca="1">IF(Table1[[#This Row],[felid of work]]="general work",1,0)</f>
        <v>0</v>
      </c>
      <c r="AI499" s="12">
        <f ca="1">IF(Table1[[#This Row],[felid of work]]="construction",1,0)</f>
        <v>1</v>
      </c>
      <c r="AJ499" s="2">
        <f ca="1">IF(Table1[[#This Row],[felid of work]]="health",1,0)</f>
        <v>0</v>
      </c>
      <c r="AK499" s="2"/>
      <c r="AL499" s="2"/>
      <c r="AM499" s="2"/>
      <c r="AN499" s="2"/>
      <c r="AO499" s="2">
        <f ca="1">IF(Table1[[#This Row],[felid of work]]="it",1,0)</f>
        <v>0</v>
      </c>
      <c r="AP499" s="2"/>
      <c r="AQ499" s="2"/>
      <c r="AR499" s="2"/>
      <c r="AS499" s="2"/>
      <c r="AT499" s="2"/>
      <c r="AU499" s="2"/>
      <c r="AV499" s="8"/>
      <c r="AW499" s="2"/>
      <c r="AX499" s="21">
        <f t="shared" ca="1" si="189"/>
        <v>299900.4998370937</v>
      </c>
      <c r="AY499" s="2"/>
      <c r="AZ499" s="7">
        <f ca="1">IF(Table1[[#This Row],[value of the debts]]&gt;$BA$6,1,0)</f>
        <v>1</v>
      </c>
      <c r="BA499" s="2"/>
      <c r="BB499" s="2"/>
      <c r="BC499" s="8"/>
      <c r="BD499" s="24">
        <f ca="1">Table1[[#This Row],[mortage left]]/Table1[[#This Row],[value of house]]</f>
        <v>0.13803684640894409</v>
      </c>
      <c r="BE499" s="2">
        <f t="shared" ca="1" si="190"/>
        <v>1</v>
      </c>
      <c r="BF499" s="2"/>
      <c r="BG499" s="2"/>
      <c r="BH499" s="7">
        <f ca="1">IF(Table1[[#This Row],[area]]="america",Table1[[#This Row],[income]],0)</f>
        <v>0</v>
      </c>
      <c r="BI499" s="2">
        <f ca="1">IF(Table1[[#This Row],[area]]="anathapur",Table1[[#This Row],[income]],0)</f>
        <v>0</v>
      </c>
      <c r="BJ499" s="2">
        <f ca="1">IF(Table1[[#This Row],[area]]="banglore",Table1[[#This Row],[income]],0)</f>
        <v>0</v>
      </c>
      <c r="BK499" s="2">
        <f ca="1">IF(Table1[[#This Row],[area]]="chennai",Table1[[#This Row],[income]],0)</f>
        <v>0</v>
      </c>
      <c r="BL499" s="2">
        <f ca="1">IF(Table1[[#This Row],[area]]="china",Table1[[#This Row],[income]],0)</f>
        <v>0</v>
      </c>
      <c r="BM499" s="2">
        <f ca="1">IF(Table1[[#This Row],[area]]="eluru",Table1[[#This Row],[income]],0)</f>
        <v>0</v>
      </c>
      <c r="BN499" s="2">
        <f ca="1">IF(Table1[[#This Row],[area]]="hanuman junction",Table1[[#This Row],[income]],0)</f>
        <v>0</v>
      </c>
      <c r="BO499" s="2">
        <f ca="1">IF(Table1[[#This Row],[area]]="hyderabad",Table1[[#This Row],[income]],0)</f>
        <v>0</v>
      </c>
      <c r="BP499" s="2">
        <f ca="1">IF(Table1[[#This Row],[area]]="japan",Table1[[#This Row],[income]],0)</f>
        <v>0</v>
      </c>
      <c r="BQ499" s="2">
        <f ca="1">IF(Table1[[#This Row],[area]]="srikakulam",Table1[[#This Row],[income]],0)</f>
        <v>0</v>
      </c>
      <c r="BR499" s="2">
        <f ca="1">IF(Table1[[#This Row],[area]]="tirupathi",Table1[[#This Row],[income]],0)</f>
        <v>0</v>
      </c>
      <c r="BS499" s="2">
        <f ca="1">IF(Table1[[#This Row],[area]]="vijayawada",Table1[[#This Row],[income]],0)</f>
        <v>0</v>
      </c>
      <c r="BT499" s="8">
        <f ca="1">IF(Table1[[#This Row],[area]]="vizag",Table1[[#This Row],[income]],0)</f>
        <v>662356</v>
      </c>
      <c r="BU499" s="2"/>
      <c r="BV499" s="7">
        <f ca="1">IF(Table1[[#This Row],[felid of work]]="teaching",Table1[[#This Row],[income]],0)</f>
        <v>0</v>
      </c>
      <c r="BW499" s="2">
        <f ca="1">IF(Table1[[#This Row],[felid of work]]="construction",Table1[[#This Row],[income]],0)</f>
        <v>662356</v>
      </c>
      <c r="BX499" s="2">
        <f ca="1">IF(Table1[[#This Row],[felid of work]]="general work",Table1[[#This Row],[income]],0)</f>
        <v>0</v>
      </c>
      <c r="BY499" s="2">
        <f ca="1">IF(Table1[[#This Row],[felid of work]]="health",Table1[[#This Row],[income]],0)</f>
        <v>0</v>
      </c>
      <c r="BZ499" s="2">
        <f ca="1">IF(Table1[[#This Row],[felid of work]]="agriculture",Table1[[#This Row],[income]],0)</f>
        <v>0</v>
      </c>
      <c r="CA499" s="8">
        <f ca="1">IF(Table1[[#This Row],[felid of work]]="it",Table1[[#This Row],[income]],0)</f>
        <v>0</v>
      </c>
      <c r="CB499" s="2"/>
      <c r="CC499" s="7">
        <f t="shared" ca="1" si="191"/>
        <v>1</v>
      </c>
      <c r="CD499" s="8"/>
      <c r="CE499" s="2"/>
      <c r="CF499" s="2">
        <f ca="1">IF(Table1[[#This Row],[net worth]]&gt;CG498,Table1[[#This Row],[age]],0)</f>
        <v>43</v>
      </c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</row>
    <row r="500" spans="4:98">
      <c r="D500">
        <f t="shared" ca="1" si="175"/>
        <v>2</v>
      </c>
      <c r="E500" t="str">
        <f t="shared" ca="1" si="176"/>
        <v>women</v>
      </c>
      <c r="F500">
        <f t="shared" ca="1" si="177"/>
        <v>38</v>
      </c>
      <c r="G500">
        <f t="shared" ca="1" si="178"/>
        <v>1</v>
      </c>
      <c r="H500" t="str">
        <f t="shared" ca="1" si="179"/>
        <v>health</v>
      </c>
      <c r="I500">
        <f t="shared" ca="1" si="180"/>
        <v>6</v>
      </c>
      <c r="J500" t="str">
        <f t="shared" ca="1" si="181"/>
        <v>other</v>
      </c>
      <c r="K500">
        <f t="shared" ca="1" si="182"/>
        <v>2</v>
      </c>
      <c r="L500">
        <f t="shared" ca="1" si="183"/>
        <v>1</v>
      </c>
      <c r="M500">
        <f t="shared" ca="1" si="184"/>
        <v>256329</v>
      </c>
      <c r="N500">
        <f t="shared" ca="1" si="185"/>
        <v>11</v>
      </c>
      <c r="O500" t="str">
        <f t="shared" ca="1" si="186"/>
        <v>america</v>
      </c>
      <c r="P500">
        <f t="shared" ca="1" si="192"/>
        <v>768987</v>
      </c>
      <c r="Q500">
        <f t="shared" ca="1" si="187"/>
        <v>710214.77604622871</v>
      </c>
      <c r="R500">
        <f t="shared" ca="1" si="193"/>
        <v>96278.241296130756</v>
      </c>
      <c r="S500">
        <f t="shared" ca="1" si="188"/>
        <v>40381</v>
      </c>
      <c r="T500">
        <f t="shared" ca="1" si="194"/>
        <v>435952.2895981351</v>
      </c>
      <c r="U500">
        <f t="shared" ca="1" si="195"/>
        <v>131834.13143519851</v>
      </c>
      <c r="V500">
        <f t="shared" ca="1" si="196"/>
        <v>997099.37273132917</v>
      </c>
      <c r="W500">
        <f t="shared" ca="1" si="197"/>
        <v>846874.01734235953</v>
      </c>
      <c r="X500">
        <f t="shared" ca="1" si="198"/>
        <v>150225.35538896965</v>
      </c>
      <c r="Y500" s="2"/>
      <c r="Z500" s="7">
        <f ca="1">IF(Table1[[#This Row],[gender]]="men",1,0)</f>
        <v>0</v>
      </c>
      <c r="AA500" s="2">
        <f ca="1">IF(Table1[[#This Row],[gender]]="women",1,0)</f>
        <v>1</v>
      </c>
      <c r="AB500" s="2"/>
      <c r="AC500" s="2"/>
      <c r="AD500" s="8"/>
      <c r="AF500" s="7">
        <f ca="1">IF(Table1[[#This Row],[felid of work]]= "teaching",1,0)</f>
        <v>0</v>
      </c>
      <c r="AG500" s="2">
        <f ca="1">IF(Table1[[#This Row],[felid of work]]="agriculture",1,0)</f>
        <v>0</v>
      </c>
      <c r="AH500" s="12">
        <f ca="1">IF(Table1[[#This Row],[felid of work]]="general work",1,0)</f>
        <v>0</v>
      </c>
      <c r="AI500" s="12">
        <f ca="1">IF(Table1[[#This Row],[felid of work]]="construction",1,0)</f>
        <v>0</v>
      </c>
      <c r="AJ500" s="2">
        <f ca="1">IF(Table1[[#This Row],[felid of work]]="health",1,0)</f>
        <v>1</v>
      </c>
      <c r="AK500" s="2"/>
      <c r="AL500" s="2"/>
      <c r="AM500" s="2"/>
      <c r="AN500" s="2"/>
      <c r="AO500" s="2">
        <f ca="1">IF(Table1[[#This Row],[felid of work]]="it",1,0)</f>
        <v>0</v>
      </c>
      <c r="AP500" s="2"/>
      <c r="AQ500" s="2"/>
      <c r="AR500" s="2"/>
      <c r="AS500" s="2"/>
      <c r="AT500" s="2"/>
      <c r="AU500" s="2"/>
      <c r="AV500" s="8"/>
      <c r="AW500" s="2"/>
      <c r="AX500" s="21">
        <f t="shared" ca="1" si="189"/>
        <v>96278.241296130756</v>
      </c>
      <c r="AY500" s="2"/>
      <c r="AZ500" s="7">
        <f ca="1">IF(Table1[[#This Row],[value of the debts]]&gt;$BA$6,1,0)</f>
        <v>1</v>
      </c>
      <c r="BA500" s="2"/>
      <c r="BB500" s="2"/>
      <c r="BC500" s="8"/>
      <c r="BD500" s="24">
        <f ca="1">Table1[[#This Row],[mortage left]]/Table1[[#This Row],[value of house]]</f>
        <v>0.92357188879165542</v>
      </c>
      <c r="BE500" s="2">
        <f t="shared" ca="1" si="190"/>
        <v>0</v>
      </c>
      <c r="BF500" s="2"/>
      <c r="BG500" s="2"/>
      <c r="BH500" s="7">
        <f ca="1">IF(Table1[[#This Row],[area]]="america",Table1[[#This Row],[income]],0)</f>
        <v>256329</v>
      </c>
      <c r="BI500" s="2">
        <f ca="1">IF(Table1[[#This Row],[area]]="anathapur",Table1[[#This Row],[income]],0)</f>
        <v>0</v>
      </c>
      <c r="BJ500" s="2">
        <f ca="1">IF(Table1[[#This Row],[area]]="banglore",Table1[[#This Row],[income]],0)</f>
        <v>0</v>
      </c>
      <c r="BK500" s="2">
        <f ca="1">IF(Table1[[#This Row],[area]]="chennai",Table1[[#This Row],[income]],0)</f>
        <v>0</v>
      </c>
      <c r="BL500" s="2">
        <f ca="1">IF(Table1[[#This Row],[area]]="china",Table1[[#This Row],[income]],0)</f>
        <v>0</v>
      </c>
      <c r="BM500" s="2">
        <f ca="1">IF(Table1[[#This Row],[area]]="eluru",Table1[[#This Row],[income]],0)</f>
        <v>0</v>
      </c>
      <c r="BN500" s="2">
        <f ca="1">IF(Table1[[#This Row],[area]]="hanuman junction",Table1[[#This Row],[income]],0)</f>
        <v>0</v>
      </c>
      <c r="BO500" s="2">
        <f ca="1">IF(Table1[[#This Row],[area]]="hyderabad",Table1[[#This Row],[income]],0)</f>
        <v>0</v>
      </c>
      <c r="BP500" s="2">
        <f ca="1">IF(Table1[[#This Row],[area]]="japan",Table1[[#This Row],[income]],0)</f>
        <v>0</v>
      </c>
      <c r="BQ500" s="2">
        <f ca="1">IF(Table1[[#This Row],[area]]="srikakulam",Table1[[#This Row],[income]],0)</f>
        <v>0</v>
      </c>
      <c r="BR500" s="2">
        <f ca="1">IF(Table1[[#This Row],[area]]="tirupathi",Table1[[#This Row],[income]],0)</f>
        <v>0</v>
      </c>
      <c r="BS500" s="2">
        <f ca="1">IF(Table1[[#This Row],[area]]="vijayawada",Table1[[#This Row],[income]],0)</f>
        <v>0</v>
      </c>
      <c r="BT500" s="8">
        <f ca="1">IF(Table1[[#This Row],[area]]="vizag",Table1[[#This Row],[income]],0)</f>
        <v>0</v>
      </c>
      <c r="BU500" s="2"/>
      <c r="BV500" s="7">
        <f ca="1">IF(Table1[[#This Row],[felid of work]]="teaching",Table1[[#This Row],[income]],0)</f>
        <v>0</v>
      </c>
      <c r="BW500" s="2">
        <f ca="1">IF(Table1[[#This Row],[felid of work]]="construction",Table1[[#This Row],[income]],0)</f>
        <v>0</v>
      </c>
      <c r="BX500" s="2">
        <f ca="1">IF(Table1[[#This Row],[felid of work]]="general work",Table1[[#This Row],[income]],0)</f>
        <v>0</v>
      </c>
      <c r="BY500" s="2">
        <f ca="1">IF(Table1[[#This Row],[felid of work]]="health",Table1[[#This Row],[income]],0)</f>
        <v>256329</v>
      </c>
      <c r="BZ500" s="2">
        <f ca="1">IF(Table1[[#This Row],[felid of work]]="agriculture",Table1[[#This Row],[income]],0)</f>
        <v>0</v>
      </c>
      <c r="CA500" s="8">
        <f ca="1">IF(Table1[[#This Row],[felid of work]]="it",Table1[[#This Row],[income]],0)</f>
        <v>0</v>
      </c>
      <c r="CB500" s="2"/>
      <c r="CC500" s="7">
        <f t="shared" ca="1" si="191"/>
        <v>1</v>
      </c>
      <c r="CD500" s="8"/>
      <c r="CE500" s="2"/>
      <c r="CF500" s="2">
        <f ca="1">IF(Table1[[#This Row],[net worth]]&gt;CG499,Table1[[#This Row],[age]],0)</f>
        <v>38</v>
      </c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</row>
    <row r="501" spans="4:98">
      <c r="D501">
        <f t="shared" ca="1" si="175"/>
        <v>1</v>
      </c>
      <c r="E501" t="str">
        <f t="shared" ca="1" si="176"/>
        <v>men</v>
      </c>
      <c r="F501">
        <f t="shared" ca="1" si="177"/>
        <v>44</v>
      </c>
      <c r="G501">
        <f t="shared" ca="1" si="178"/>
        <v>6</v>
      </c>
      <c r="H501" t="str">
        <f t="shared" ca="1" si="179"/>
        <v>agriculture</v>
      </c>
      <c r="I501">
        <f t="shared" ca="1" si="180"/>
        <v>2</v>
      </c>
      <c r="J501" t="str">
        <f t="shared" ca="1" si="181"/>
        <v>college</v>
      </c>
      <c r="K501">
        <f t="shared" ca="1" si="182"/>
        <v>1</v>
      </c>
      <c r="L501">
        <f t="shared" ca="1" si="183"/>
        <v>2</v>
      </c>
      <c r="M501">
        <f t="shared" ca="1" si="184"/>
        <v>313179</v>
      </c>
      <c r="N501">
        <f t="shared" ca="1" si="185"/>
        <v>6</v>
      </c>
      <c r="O501" t="str">
        <f t="shared" ca="1" si="186"/>
        <v>tirupathi</v>
      </c>
      <c r="P501">
        <f t="shared" ca="1" si="192"/>
        <v>1565895</v>
      </c>
      <c r="Q501">
        <f t="shared" ca="1" si="187"/>
        <v>1312544.0801765553</v>
      </c>
      <c r="R501">
        <f t="shared" ca="1" si="193"/>
        <v>75607.871831536148</v>
      </c>
      <c r="S501">
        <f t="shared" ca="1" si="188"/>
        <v>13144</v>
      </c>
      <c r="T501">
        <f t="shared" ca="1" si="194"/>
        <v>230829.64102772763</v>
      </c>
      <c r="U501">
        <f t="shared" ca="1" si="195"/>
        <v>365750.46312985581</v>
      </c>
      <c r="V501">
        <f t="shared" ca="1" si="196"/>
        <v>2007253.334961392</v>
      </c>
      <c r="W501">
        <f t="shared" ca="1" si="197"/>
        <v>1401295.9520080914</v>
      </c>
      <c r="X501">
        <f t="shared" ca="1" si="198"/>
        <v>605957.38295330061</v>
      </c>
      <c r="Y501" s="2"/>
      <c r="Z501" s="7">
        <f ca="1">IF(Table1[[#This Row],[gender]]="men",1,0)</f>
        <v>1</v>
      </c>
      <c r="AA501" s="2">
        <f ca="1">IF(Table1[[#This Row],[gender]]="women",1,0)</f>
        <v>0</v>
      </c>
      <c r="AB501" s="2"/>
      <c r="AC501" s="2"/>
      <c r="AD501" s="8"/>
      <c r="AF501" s="7">
        <f ca="1">IF(Table1[[#This Row],[felid of work]]= "teaching",1,0)</f>
        <v>0</v>
      </c>
      <c r="AG501" s="2">
        <f ca="1">IF(Table1[[#This Row],[felid of work]]="agriculture",1,0)</f>
        <v>1</v>
      </c>
      <c r="AH501" s="12">
        <f ca="1">IF(Table1[[#This Row],[felid of work]]="general work",1,0)</f>
        <v>0</v>
      </c>
      <c r="AI501" s="12">
        <f ca="1">IF(Table1[[#This Row],[felid of work]]="construction",1,0)</f>
        <v>0</v>
      </c>
      <c r="AJ501" s="2">
        <f ca="1">IF(Table1[[#This Row],[felid of work]]="health",1,0)</f>
        <v>0</v>
      </c>
      <c r="AK501" s="2"/>
      <c r="AL501" s="2"/>
      <c r="AM501" s="2"/>
      <c r="AN501" s="2"/>
      <c r="AO501" s="2">
        <f ca="1">IF(Table1[[#This Row],[felid of work]]="it",1,0)</f>
        <v>0</v>
      </c>
      <c r="AP501" s="2"/>
      <c r="AQ501" s="2"/>
      <c r="AR501" s="2"/>
      <c r="AS501" s="2"/>
      <c r="AT501" s="2"/>
      <c r="AU501" s="2"/>
      <c r="AV501" s="8"/>
      <c r="AW501" s="2"/>
      <c r="AX501" s="21">
        <f t="shared" ca="1" si="189"/>
        <v>37803.935915768074</v>
      </c>
      <c r="AY501" s="2"/>
      <c r="AZ501" s="7">
        <f ca="1">IF(Table1[[#This Row],[value of the debts]]&gt;$BA$6,1,0)</f>
        <v>1</v>
      </c>
      <c r="BA501" s="2"/>
      <c r="BB501" s="2"/>
      <c r="BC501" s="8"/>
      <c r="BD501" s="24">
        <f ca="1">Table1[[#This Row],[mortage left]]/Table1[[#This Row],[value of house]]</f>
        <v>0.83820695524064848</v>
      </c>
      <c r="BE501" s="2">
        <f t="shared" ca="1" si="190"/>
        <v>0</v>
      </c>
      <c r="BF501" s="2"/>
      <c r="BG501" s="2"/>
      <c r="BH501" s="7">
        <f ca="1">IF(Table1[[#This Row],[area]]="america",Table1[[#This Row],[income]],0)</f>
        <v>0</v>
      </c>
      <c r="BI501" s="2">
        <f ca="1">IF(Table1[[#This Row],[area]]="anathapur",Table1[[#This Row],[income]],0)</f>
        <v>0</v>
      </c>
      <c r="BJ501" s="2">
        <f ca="1">IF(Table1[[#This Row],[area]]="banglore",Table1[[#This Row],[income]],0)</f>
        <v>0</v>
      </c>
      <c r="BK501" s="2">
        <f ca="1">IF(Table1[[#This Row],[area]]="chennai",Table1[[#This Row],[income]],0)</f>
        <v>0</v>
      </c>
      <c r="BL501" s="2">
        <f ca="1">IF(Table1[[#This Row],[area]]="china",Table1[[#This Row],[income]],0)</f>
        <v>0</v>
      </c>
      <c r="BM501" s="2">
        <f ca="1">IF(Table1[[#This Row],[area]]="eluru",Table1[[#This Row],[income]],0)</f>
        <v>0</v>
      </c>
      <c r="BN501" s="2">
        <f ca="1">IF(Table1[[#This Row],[area]]="hanuman junction",Table1[[#This Row],[income]],0)</f>
        <v>0</v>
      </c>
      <c r="BO501" s="2">
        <f ca="1">IF(Table1[[#This Row],[area]]="hyderabad",Table1[[#This Row],[income]],0)</f>
        <v>0</v>
      </c>
      <c r="BP501" s="2">
        <f ca="1">IF(Table1[[#This Row],[area]]="japan",Table1[[#This Row],[income]],0)</f>
        <v>0</v>
      </c>
      <c r="BQ501" s="2">
        <f ca="1">IF(Table1[[#This Row],[area]]="srikakulam",Table1[[#This Row],[income]],0)</f>
        <v>0</v>
      </c>
      <c r="BR501" s="2">
        <f ca="1">IF(Table1[[#This Row],[area]]="tirupathi",Table1[[#This Row],[income]],0)</f>
        <v>313179</v>
      </c>
      <c r="BS501" s="2">
        <f ca="1">IF(Table1[[#This Row],[area]]="vijayawada",Table1[[#This Row],[income]],0)</f>
        <v>0</v>
      </c>
      <c r="BT501" s="8">
        <f ca="1">IF(Table1[[#This Row],[area]]="vizag",Table1[[#This Row],[income]],0)</f>
        <v>0</v>
      </c>
      <c r="BU501" s="2"/>
      <c r="BV501" s="7">
        <f ca="1">IF(Table1[[#This Row],[felid of work]]="teaching",Table1[[#This Row],[income]],0)</f>
        <v>0</v>
      </c>
      <c r="BW501" s="2">
        <f ca="1">IF(Table1[[#This Row],[felid of work]]="construction",Table1[[#This Row],[income]],0)</f>
        <v>0</v>
      </c>
      <c r="BX501" s="2">
        <f ca="1">IF(Table1[[#This Row],[felid of work]]="general work",Table1[[#This Row],[income]],0)</f>
        <v>0</v>
      </c>
      <c r="BY501" s="2">
        <f ca="1">IF(Table1[[#This Row],[felid of work]]="health",Table1[[#This Row],[income]],0)</f>
        <v>0</v>
      </c>
      <c r="BZ501" s="2">
        <f ca="1">IF(Table1[[#This Row],[felid of work]]="agriculture",Table1[[#This Row],[income]],0)</f>
        <v>313179</v>
      </c>
      <c r="CA501" s="8">
        <f ca="1">IF(Table1[[#This Row],[felid of work]]="it",Table1[[#This Row],[income]],0)</f>
        <v>0</v>
      </c>
      <c r="CB501" s="2"/>
      <c r="CC501" s="7">
        <f t="shared" ca="1" si="191"/>
        <v>1</v>
      </c>
      <c r="CD501" s="8"/>
      <c r="CE501" s="2"/>
      <c r="CF501" s="2">
        <f ca="1">IF(Table1[[#This Row],[net worth]]&gt;CG500,Table1[[#This Row],[age]],0)</f>
        <v>44</v>
      </c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</row>
    <row r="502" spans="4:98">
      <c r="D502">
        <f t="shared" ca="1" si="175"/>
        <v>2</v>
      </c>
      <c r="E502" t="str">
        <f t="shared" ca="1" si="176"/>
        <v>women</v>
      </c>
      <c r="F502">
        <f t="shared" ca="1" si="177"/>
        <v>38</v>
      </c>
      <c r="G502">
        <f t="shared" ca="1" si="178"/>
        <v>1</v>
      </c>
      <c r="H502" t="str">
        <f t="shared" ca="1" si="179"/>
        <v>health</v>
      </c>
      <c r="I502">
        <f t="shared" ca="1" si="180"/>
        <v>5</v>
      </c>
      <c r="J502" t="str">
        <f t="shared" ca="1" si="181"/>
        <v>other</v>
      </c>
      <c r="K502">
        <f t="shared" ca="1" si="182"/>
        <v>1</v>
      </c>
      <c r="L502">
        <f t="shared" ca="1" si="183"/>
        <v>2</v>
      </c>
      <c r="M502">
        <f t="shared" ca="1" si="184"/>
        <v>642892</v>
      </c>
      <c r="N502">
        <f t="shared" ca="1" si="185"/>
        <v>11</v>
      </c>
      <c r="O502" t="str">
        <f t="shared" ca="1" si="186"/>
        <v>america</v>
      </c>
      <c r="P502">
        <f t="shared" ca="1" si="192"/>
        <v>3857352</v>
      </c>
      <c r="Q502">
        <f t="shared" ca="1" si="187"/>
        <v>1382591.4489756601</v>
      </c>
      <c r="R502">
        <f t="shared" ca="1" si="193"/>
        <v>355071.9022042345</v>
      </c>
      <c r="S502">
        <f t="shared" ca="1" si="188"/>
        <v>233319</v>
      </c>
      <c r="T502">
        <f t="shared" ca="1" si="194"/>
        <v>617276.89473633433</v>
      </c>
      <c r="U502">
        <f t="shared" ca="1" si="195"/>
        <v>790798.21455629519</v>
      </c>
      <c r="V502">
        <f t="shared" ca="1" si="196"/>
        <v>5003222.1167605296</v>
      </c>
      <c r="W502">
        <f t="shared" ca="1" si="197"/>
        <v>1970982.3511798945</v>
      </c>
      <c r="X502">
        <f t="shared" ca="1" si="198"/>
        <v>3032239.7655806351</v>
      </c>
      <c r="Y502" s="2"/>
      <c r="Z502" s="7">
        <f ca="1">IF(Table1[[#This Row],[gender]]="men",1,0)</f>
        <v>0</v>
      </c>
      <c r="AA502" s="2">
        <f ca="1">IF(Table1[[#This Row],[gender]]="women",1,0)</f>
        <v>1</v>
      </c>
      <c r="AB502" s="2"/>
      <c r="AC502" s="2"/>
      <c r="AD502" s="8"/>
      <c r="AF502" s="7">
        <f ca="1">IF(Table1[[#This Row],[felid of work]]= "teaching",1,0)</f>
        <v>0</v>
      </c>
      <c r="AG502" s="2">
        <f ca="1">IF(Table1[[#This Row],[felid of work]]="agriculture",1,0)</f>
        <v>0</v>
      </c>
      <c r="AH502" s="12">
        <f ca="1">IF(Table1[[#This Row],[felid of work]]="general work",1,0)</f>
        <v>0</v>
      </c>
      <c r="AI502" s="12">
        <f ca="1">IF(Table1[[#This Row],[felid of work]]="construction",1,0)</f>
        <v>0</v>
      </c>
      <c r="AJ502" s="2">
        <f ca="1">IF(Table1[[#This Row],[felid of work]]="health",1,0)</f>
        <v>1</v>
      </c>
      <c r="AK502" s="2"/>
      <c r="AL502" s="2"/>
      <c r="AM502" s="2"/>
      <c r="AN502" s="2"/>
      <c r="AO502" s="2">
        <f ca="1">IF(Table1[[#This Row],[felid of work]]="it",1,0)</f>
        <v>0</v>
      </c>
      <c r="AP502" s="2"/>
      <c r="AQ502" s="2"/>
      <c r="AR502" s="2"/>
      <c r="AS502" s="2"/>
      <c r="AT502" s="2"/>
      <c r="AU502" s="2"/>
      <c r="AV502" s="8"/>
      <c r="AW502" s="2"/>
      <c r="AX502" s="21">
        <f t="shared" ca="1" si="189"/>
        <v>177535.95110211725</v>
      </c>
      <c r="AY502" s="2"/>
      <c r="AZ502" s="7">
        <f ca="1">IF(Table1[[#This Row],[value of the debts]]&gt;$BA$6,1,0)</f>
        <v>1</v>
      </c>
      <c r="BA502" s="2"/>
      <c r="BB502" s="2"/>
      <c r="BC502" s="8"/>
      <c r="BD502" s="24">
        <f ca="1">Table1[[#This Row],[mortage left]]/Table1[[#This Row],[value of house]]</f>
        <v>0.35843020003765802</v>
      </c>
      <c r="BE502" s="2">
        <f t="shared" ca="1" si="190"/>
        <v>0</v>
      </c>
      <c r="BF502" s="2"/>
      <c r="BG502" s="2"/>
      <c r="BH502" s="7">
        <f ca="1">IF(Table1[[#This Row],[area]]="america",Table1[[#This Row],[income]],0)</f>
        <v>642892</v>
      </c>
      <c r="BI502" s="2">
        <f ca="1">IF(Table1[[#This Row],[area]]="anathapur",Table1[[#This Row],[income]],0)</f>
        <v>0</v>
      </c>
      <c r="BJ502" s="2">
        <f ca="1">IF(Table1[[#This Row],[area]]="banglore",Table1[[#This Row],[income]],0)</f>
        <v>0</v>
      </c>
      <c r="BK502" s="2">
        <f ca="1">IF(Table1[[#This Row],[area]]="chennai",Table1[[#This Row],[income]],0)</f>
        <v>0</v>
      </c>
      <c r="BL502" s="2">
        <f ca="1">IF(Table1[[#This Row],[area]]="china",Table1[[#This Row],[income]],0)</f>
        <v>0</v>
      </c>
      <c r="BM502" s="2">
        <f ca="1">IF(Table1[[#This Row],[area]]="eluru",Table1[[#This Row],[income]],0)</f>
        <v>0</v>
      </c>
      <c r="BN502" s="2">
        <f ca="1">IF(Table1[[#This Row],[area]]="hanuman junction",Table1[[#This Row],[income]],0)</f>
        <v>0</v>
      </c>
      <c r="BO502" s="2">
        <f ca="1">IF(Table1[[#This Row],[area]]="hyderabad",Table1[[#This Row],[income]],0)</f>
        <v>0</v>
      </c>
      <c r="BP502" s="2">
        <f ca="1">IF(Table1[[#This Row],[area]]="japan",Table1[[#This Row],[income]],0)</f>
        <v>0</v>
      </c>
      <c r="BQ502" s="2">
        <f ca="1">IF(Table1[[#This Row],[area]]="srikakulam",Table1[[#This Row],[income]],0)</f>
        <v>0</v>
      </c>
      <c r="BR502" s="2">
        <f ca="1">IF(Table1[[#This Row],[area]]="tirupathi",Table1[[#This Row],[income]],0)</f>
        <v>0</v>
      </c>
      <c r="BS502" s="2">
        <f ca="1">IF(Table1[[#This Row],[area]]="vijayawada",Table1[[#This Row],[income]],0)</f>
        <v>0</v>
      </c>
      <c r="BT502" s="8">
        <f ca="1">IF(Table1[[#This Row],[area]]="vizag",Table1[[#This Row],[income]],0)</f>
        <v>0</v>
      </c>
      <c r="BU502" s="2"/>
      <c r="BV502" s="7">
        <f ca="1">IF(Table1[[#This Row],[felid of work]]="teaching",Table1[[#This Row],[income]],0)</f>
        <v>0</v>
      </c>
      <c r="BW502" s="2">
        <f ca="1">IF(Table1[[#This Row],[felid of work]]="construction",Table1[[#This Row],[income]],0)</f>
        <v>0</v>
      </c>
      <c r="BX502" s="2">
        <f ca="1">IF(Table1[[#This Row],[felid of work]]="general work",Table1[[#This Row],[income]],0)</f>
        <v>0</v>
      </c>
      <c r="BY502" s="2">
        <f ca="1">IF(Table1[[#This Row],[felid of work]]="health",Table1[[#This Row],[income]],0)</f>
        <v>642892</v>
      </c>
      <c r="BZ502" s="2">
        <f ca="1">IF(Table1[[#This Row],[felid of work]]="agriculture",Table1[[#This Row],[income]],0)</f>
        <v>0</v>
      </c>
      <c r="CA502" s="8">
        <f ca="1">IF(Table1[[#This Row],[felid of work]]="it",Table1[[#This Row],[income]],0)</f>
        <v>0</v>
      </c>
      <c r="CB502" s="2"/>
      <c r="CC502" s="7">
        <f t="shared" ca="1" si="191"/>
        <v>1</v>
      </c>
      <c r="CD502" s="8"/>
      <c r="CE502" s="2"/>
      <c r="CF502" s="2">
        <f ca="1">IF(Table1[[#This Row],[net worth]]&gt;CG501,Table1[[#This Row],[age]],0)</f>
        <v>38</v>
      </c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</row>
    <row r="503" spans="4:98">
      <c r="D503">
        <f t="shared" ca="1" si="175"/>
        <v>2</v>
      </c>
      <c r="E503" t="str">
        <f t="shared" ca="1" si="176"/>
        <v>women</v>
      </c>
      <c r="F503">
        <f t="shared" ca="1" si="177"/>
        <v>30</v>
      </c>
      <c r="G503">
        <f t="shared" ca="1" si="178"/>
        <v>1</v>
      </c>
      <c r="H503" t="str">
        <f t="shared" ca="1" si="179"/>
        <v>health</v>
      </c>
      <c r="I503">
        <f t="shared" ca="1" si="180"/>
        <v>1</v>
      </c>
      <c r="J503" t="str">
        <f t="shared" ca="1" si="181"/>
        <v>highschool</v>
      </c>
      <c r="K503">
        <f t="shared" ca="1" si="182"/>
        <v>2</v>
      </c>
      <c r="L503">
        <f t="shared" ca="1" si="183"/>
        <v>1</v>
      </c>
      <c r="M503">
        <f t="shared" ca="1" si="184"/>
        <v>392557</v>
      </c>
      <c r="N503">
        <f t="shared" ca="1" si="185"/>
        <v>13</v>
      </c>
      <c r="O503" t="str">
        <f t="shared" ca="1" si="186"/>
        <v>china</v>
      </c>
      <c r="P503">
        <f t="shared" ca="1" si="192"/>
        <v>1962785</v>
      </c>
      <c r="Q503">
        <f t="shared" ca="1" si="187"/>
        <v>573043.59005788935</v>
      </c>
      <c r="R503">
        <f t="shared" ca="1" si="193"/>
        <v>41724.169265836499</v>
      </c>
      <c r="S503">
        <f t="shared" ca="1" si="188"/>
        <v>37683</v>
      </c>
      <c r="T503">
        <f t="shared" ca="1" si="194"/>
        <v>45211.319210922018</v>
      </c>
      <c r="U503">
        <f t="shared" ca="1" si="195"/>
        <v>72102.078078876511</v>
      </c>
      <c r="V503">
        <f t="shared" ca="1" si="196"/>
        <v>2076611.247344713</v>
      </c>
      <c r="W503">
        <f t="shared" ca="1" si="197"/>
        <v>652450.75932372583</v>
      </c>
      <c r="X503">
        <f t="shared" ca="1" si="198"/>
        <v>1424160.4880209872</v>
      </c>
      <c r="Y503" s="2"/>
      <c r="Z503" s="7">
        <f ca="1">IF(Table1[[#This Row],[gender]]="men",1,0)</f>
        <v>0</v>
      </c>
      <c r="AA503" s="2">
        <f ca="1">IF(Table1[[#This Row],[gender]]="women",1,0)</f>
        <v>1</v>
      </c>
      <c r="AB503" s="2"/>
      <c r="AC503" s="2"/>
      <c r="AD503" s="8"/>
      <c r="AF503" s="7">
        <f ca="1">IF(Table1[[#This Row],[felid of work]]= "teaching",1,0)</f>
        <v>0</v>
      </c>
      <c r="AG503" s="2">
        <f ca="1">IF(Table1[[#This Row],[felid of work]]="agriculture",1,0)</f>
        <v>0</v>
      </c>
      <c r="AH503" s="12">
        <f ca="1">IF(Table1[[#This Row],[felid of work]]="general work",1,0)</f>
        <v>0</v>
      </c>
      <c r="AI503" s="12">
        <f ca="1">IF(Table1[[#This Row],[felid of work]]="construction",1,0)</f>
        <v>0</v>
      </c>
      <c r="AJ503" s="2">
        <f ca="1">IF(Table1[[#This Row],[felid of work]]="health",1,0)</f>
        <v>1</v>
      </c>
      <c r="AK503" s="2"/>
      <c r="AL503" s="2"/>
      <c r="AM503" s="2"/>
      <c r="AN503" s="2"/>
      <c r="AO503" s="2">
        <f ca="1">IF(Table1[[#This Row],[felid of work]]="it",1,0)</f>
        <v>0</v>
      </c>
      <c r="AP503" s="2"/>
      <c r="AQ503" s="2"/>
      <c r="AR503" s="2"/>
      <c r="AS503" s="2"/>
      <c r="AT503" s="2"/>
      <c r="AU503" s="2"/>
      <c r="AV503" s="8"/>
      <c r="AW503" s="2"/>
      <c r="AX503" s="21">
        <f t="shared" ca="1" si="189"/>
        <v>41724.169265836499</v>
      </c>
      <c r="AY503" s="2"/>
      <c r="AZ503" s="7">
        <f ca="1">IF(Table1[[#This Row],[value of the debts]]&gt;$BA$6,1,0)</f>
        <v>1</v>
      </c>
      <c r="BA503" s="2"/>
      <c r="BB503" s="2"/>
      <c r="BC503" s="8"/>
      <c r="BD503" s="24">
        <f ca="1">Table1[[#This Row],[mortage left]]/Table1[[#This Row],[value of house]]</f>
        <v>0.29195433532347626</v>
      </c>
      <c r="BE503" s="2">
        <f t="shared" ca="1" si="190"/>
        <v>1</v>
      </c>
      <c r="BF503" s="2"/>
      <c r="BG503" s="2"/>
      <c r="BH503" s="7">
        <f ca="1">IF(Table1[[#This Row],[area]]="america",Table1[[#This Row],[income]],0)</f>
        <v>0</v>
      </c>
      <c r="BI503" s="2">
        <f ca="1">IF(Table1[[#This Row],[area]]="anathapur",Table1[[#This Row],[income]],0)</f>
        <v>0</v>
      </c>
      <c r="BJ503" s="2">
        <f ca="1">IF(Table1[[#This Row],[area]]="banglore",Table1[[#This Row],[income]],0)</f>
        <v>0</v>
      </c>
      <c r="BK503" s="2">
        <f ca="1">IF(Table1[[#This Row],[area]]="chennai",Table1[[#This Row],[income]],0)</f>
        <v>0</v>
      </c>
      <c r="BL503" s="2">
        <f ca="1">IF(Table1[[#This Row],[area]]="china",Table1[[#This Row],[income]],0)</f>
        <v>392557</v>
      </c>
      <c r="BM503" s="2">
        <f ca="1">IF(Table1[[#This Row],[area]]="eluru",Table1[[#This Row],[income]],0)</f>
        <v>0</v>
      </c>
      <c r="BN503" s="2">
        <f ca="1">IF(Table1[[#This Row],[area]]="hanuman junction",Table1[[#This Row],[income]],0)</f>
        <v>0</v>
      </c>
      <c r="BO503" s="2">
        <f ca="1">IF(Table1[[#This Row],[area]]="hyderabad",Table1[[#This Row],[income]],0)</f>
        <v>0</v>
      </c>
      <c r="BP503" s="2">
        <f ca="1">IF(Table1[[#This Row],[area]]="japan",Table1[[#This Row],[income]],0)</f>
        <v>0</v>
      </c>
      <c r="BQ503" s="2">
        <f ca="1">IF(Table1[[#This Row],[area]]="srikakulam",Table1[[#This Row],[income]],0)</f>
        <v>0</v>
      </c>
      <c r="BR503" s="2">
        <f ca="1">IF(Table1[[#This Row],[area]]="tirupathi",Table1[[#This Row],[income]],0)</f>
        <v>0</v>
      </c>
      <c r="BS503" s="2">
        <f ca="1">IF(Table1[[#This Row],[area]]="vijayawada",Table1[[#This Row],[income]],0)</f>
        <v>0</v>
      </c>
      <c r="BT503" s="8">
        <f ca="1">IF(Table1[[#This Row],[area]]="vizag",Table1[[#This Row],[income]],0)</f>
        <v>0</v>
      </c>
      <c r="BU503" s="2"/>
      <c r="BV503" s="7">
        <f ca="1">IF(Table1[[#This Row],[felid of work]]="teaching",Table1[[#This Row],[income]],0)</f>
        <v>0</v>
      </c>
      <c r="BW503" s="2">
        <f ca="1">IF(Table1[[#This Row],[felid of work]]="construction",Table1[[#This Row],[income]],0)</f>
        <v>0</v>
      </c>
      <c r="BX503" s="2">
        <f ca="1">IF(Table1[[#This Row],[felid of work]]="general work",Table1[[#This Row],[income]],0)</f>
        <v>0</v>
      </c>
      <c r="BY503" s="2">
        <f ca="1">IF(Table1[[#This Row],[felid of work]]="health",Table1[[#This Row],[income]],0)</f>
        <v>392557</v>
      </c>
      <c r="BZ503" s="2">
        <f ca="1">IF(Table1[[#This Row],[felid of work]]="agriculture",Table1[[#This Row],[income]],0)</f>
        <v>0</v>
      </c>
      <c r="CA503" s="8">
        <f ca="1">IF(Table1[[#This Row],[felid of work]]="it",Table1[[#This Row],[income]],0)</f>
        <v>0</v>
      </c>
      <c r="CB503" s="2"/>
      <c r="CC503" s="7">
        <f t="shared" ca="1" si="191"/>
        <v>1</v>
      </c>
      <c r="CD503" s="8"/>
      <c r="CE503" s="2"/>
      <c r="CF503" s="2">
        <f ca="1">IF(Table1[[#This Row],[net worth]]&gt;CG502,Table1[[#This Row],[age]],0)</f>
        <v>30</v>
      </c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</row>
    <row r="504" spans="4:98">
      <c r="D504">
        <f t="shared" ca="1" si="175"/>
        <v>2</v>
      </c>
      <c r="E504" t="str">
        <f t="shared" ca="1" si="176"/>
        <v>women</v>
      </c>
      <c r="F504">
        <f t="shared" ca="1" si="177"/>
        <v>28</v>
      </c>
      <c r="G504">
        <f t="shared" ca="1" si="178"/>
        <v>5</v>
      </c>
      <c r="H504" t="str">
        <f t="shared" ca="1" si="179"/>
        <v>general work</v>
      </c>
      <c r="I504">
        <f t="shared" ca="1" si="180"/>
        <v>5</v>
      </c>
      <c r="J504" t="str">
        <f t="shared" ca="1" si="181"/>
        <v>other</v>
      </c>
      <c r="K504">
        <f t="shared" ca="1" si="182"/>
        <v>2</v>
      </c>
      <c r="L504">
        <f t="shared" ca="1" si="183"/>
        <v>1</v>
      </c>
      <c r="M504">
        <f t="shared" ca="1" si="184"/>
        <v>803037</v>
      </c>
      <c r="N504">
        <f t="shared" ca="1" si="185"/>
        <v>3</v>
      </c>
      <c r="O504" t="str">
        <f t="shared" ca="1" si="186"/>
        <v>hanuman junction</v>
      </c>
      <c r="P504">
        <f t="shared" ca="1" si="192"/>
        <v>4015185</v>
      </c>
      <c r="Q504">
        <f t="shared" ca="1" si="187"/>
        <v>2381618.494714187</v>
      </c>
      <c r="R504">
        <f t="shared" ca="1" si="193"/>
        <v>300092.51860588806</v>
      </c>
      <c r="S504">
        <f t="shared" ca="1" si="188"/>
        <v>189711</v>
      </c>
      <c r="T504">
        <f t="shared" ca="1" si="194"/>
        <v>475479.94870691275</v>
      </c>
      <c r="U504">
        <f t="shared" ca="1" si="195"/>
        <v>715425.44532111357</v>
      </c>
      <c r="V504">
        <f t="shared" ca="1" si="196"/>
        <v>5030702.9639270017</v>
      </c>
      <c r="W504">
        <f t="shared" ca="1" si="197"/>
        <v>2871422.0133200749</v>
      </c>
      <c r="X504">
        <f t="shared" ca="1" si="198"/>
        <v>2159280.9506069268</v>
      </c>
      <c r="Y504" s="2"/>
      <c r="Z504" s="7">
        <f ca="1">IF(Table1[[#This Row],[gender]]="men",1,0)</f>
        <v>0</v>
      </c>
      <c r="AA504" s="2">
        <f ca="1">IF(Table1[[#This Row],[gender]]="women",1,0)</f>
        <v>1</v>
      </c>
      <c r="AB504" s="2"/>
      <c r="AC504" s="2"/>
      <c r="AD504" s="8"/>
      <c r="AF504" s="7">
        <f ca="1">IF(Table1[[#This Row],[felid of work]]= "teaching",1,0)</f>
        <v>0</v>
      </c>
      <c r="AG504" s="2">
        <f ca="1">IF(Table1[[#This Row],[felid of work]]="agriculture",1,0)</f>
        <v>0</v>
      </c>
      <c r="AH504" s="12">
        <f ca="1">IF(Table1[[#This Row],[felid of work]]="general work",1,0)</f>
        <v>1</v>
      </c>
      <c r="AI504" s="12">
        <f ca="1">IF(Table1[[#This Row],[felid of work]]="construction",1,0)</f>
        <v>0</v>
      </c>
      <c r="AJ504" s="2">
        <f ca="1">IF(Table1[[#This Row],[felid of work]]="health",1,0)</f>
        <v>0</v>
      </c>
      <c r="AK504" s="2"/>
      <c r="AL504" s="2"/>
      <c r="AM504" s="2"/>
      <c r="AN504" s="2"/>
      <c r="AO504" s="2">
        <f ca="1">IF(Table1[[#This Row],[felid of work]]="it",1,0)</f>
        <v>0</v>
      </c>
      <c r="AP504" s="2"/>
      <c r="AQ504" s="2"/>
      <c r="AR504" s="2"/>
      <c r="AS504" s="2"/>
      <c r="AT504" s="2"/>
      <c r="AU504" s="2"/>
      <c r="AV504" s="8"/>
      <c r="AW504" s="2"/>
      <c r="AX504" s="21">
        <f t="shared" ca="1" si="189"/>
        <v>300092.51860588806</v>
      </c>
      <c r="AY504" s="2"/>
      <c r="AZ504" s="7">
        <f ca="1">IF(Table1[[#This Row],[value of the debts]]&gt;$BA$6,1,0)</f>
        <v>1</v>
      </c>
      <c r="BA504" s="2"/>
      <c r="BB504" s="2"/>
      <c r="BC504" s="8"/>
      <c r="BD504" s="24">
        <f ca="1">Table1[[#This Row],[mortage left]]/Table1[[#This Row],[value of house]]</f>
        <v>0.5931528671067926</v>
      </c>
      <c r="BE504" s="2">
        <f t="shared" ca="1" si="190"/>
        <v>0</v>
      </c>
      <c r="BF504" s="2"/>
      <c r="BG504" s="2"/>
      <c r="BH504" s="7">
        <f ca="1">IF(Table1[[#This Row],[area]]="america",Table1[[#This Row],[income]],0)</f>
        <v>0</v>
      </c>
      <c r="BI504" s="2">
        <f ca="1">IF(Table1[[#This Row],[area]]="anathapur",Table1[[#This Row],[income]],0)</f>
        <v>0</v>
      </c>
      <c r="BJ504" s="2">
        <f ca="1">IF(Table1[[#This Row],[area]]="banglore",Table1[[#This Row],[income]],0)</f>
        <v>0</v>
      </c>
      <c r="BK504" s="2">
        <f ca="1">IF(Table1[[#This Row],[area]]="chennai",Table1[[#This Row],[income]],0)</f>
        <v>0</v>
      </c>
      <c r="BL504" s="2">
        <f ca="1">IF(Table1[[#This Row],[area]]="china",Table1[[#This Row],[income]],0)</f>
        <v>0</v>
      </c>
      <c r="BM504" s="2">
        <f ca="1">IF(Table1[[#This Row],[area]]="eluru",Table1[[#This Row],[income]],0)</f>
        <v>0</v>
      </c>
      <c r="BN504" s="2">
        <f ca="1">IF(Table1[[#This Row],[area]]="hanuman junction",Table1[[#This Row],[income]],0)</f>
        <v>803037</v>
      </c>
      <c r="BO504" s="2">
        <f ca="1">IF(Table1[[#This Row],[area]]="hyderabad",Table1[[#This Row],[income]],0)</f>
        <v>0</v>
      </c>
      <c r="BP504" s="2">
        <f ca="1">IF(Table1[[#This Row],[area]]="japan",Table1[[#This Row],[income]],0)</f>
        <v>0</v>
      </c>
      <c r="BQ504" s="2">
        <f ca="1">IF(Table1[[#This Row],[area]]="srikakulam",Table1[[#This Row],[income]],0)</f>
        <v>0</v>
      </c>
      <c r="BR504" s="2">
        <f ca="1">IF(Table1[[#This Row],[area]]="tirupathi",Table1[[#This Row],[income]],0)</f>
        <v>0</v>
      </c>
      <c r="BS504" s="2">
        <f ca="1">IF(Table1[[#This Row],[area]]="vijayawada",Table1[[#This Row],[income]],0)</f>
        <v>0</v>
      </c>
      <c r="BT504" s="8">
        <f ca="1">IF(Table1[[#This Row],[area]]="vizag",Table1[[#This Row],[income]],0)</f>
        <v>0</v>
      </c>
      <c r="BU504" s="2"/>
      <c r="BV504" s="7">
        <f ca="1">IF(Table1[[#This Row],[felid of work]]="teaching",Table1[[#This Row],[income]],0)</f>
        <v>0</v>
      </c>
      <c r="BW504" s="2">
        <f ca="1">IF(Table1[[#This Row],[felid of work]]="construction",Table1[[#This Row],[income]],0)</f>
        <v>0</v>
      </c>
      <c r="BX504" s="2">
        <f ca="1">IF(Table1[[#This Row],[felid of work]]="general work",Table1[[#This Row],[income]],0)</f>
        <v>803037</v>
      </c>
      <c r="BY504" s="2">
        <f ca="1">IF(Table1[[#This Row],[felid of work]]="health",Table1[[#This Row],[income]],0)</f>
        <v>0</v>
      </c>
      <c r="BZ504" s="2">
        <f ca="1">IF(Table1[[#This Row],[felid of work]]="agriculture",Table1[[#This Row],[income]],0)</f>
        <v>0</v>
      </c>
      <c r="CA504" s="8">
        <f ca="1">IF(Table1[[#This Row],[felid of work]]="it",Table1[[#This Row],[income]],0)</f>
        <v>0</v>
      </c>
      <c r="CB504" s="2"/>
      <c r="CC504" s="7">
        <f t="shared" ca="1" si="191"/>
        <v>1</v>
      </c>
      <c r="CD504" s="8"/>
      <c r="CE504" s="2"/>
      <c r="CF504" s="2">
        <f ca="1">IF(Table1[[#This Row],[net worth]]&gt;CG503,Table1[[#This Row],[age]],0)</f>
        <v>28</v>
      </c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</row>
    <row r="505" spans="4:98">
      <c r="D505">
        <f t="shared" ca="1" si="175"/>
        <v>2</v>
      </c>
      <c r="E505" t="str">
        <f t="shared" ca="1" si="176"/>
        <v>women</v>
      </c>
      <c r="F505">
        <f t="shared" ca="1" si="177"/>
        <v>25</v>
      </c>
      <c r="G505">
        <f t="shared" ca="1" si="178"/>
        <v>5</v>
      </c>
      <c r="H505" t="str">
        <f t="shared" ca="1" si="179"/>
        <v>general work</v>
      </c>
      <c r="I505">
        <f t="shared" ca="1" si="180"/>
        <v>6</v>
      </c>
      <c r="J505" t="str">
        <f t="shared" ca="1" si="181"/>
        <v>other</v>
      </c>
      <c r="K505">
        <f t="shared" ca="1" si="182"/>
        <v>2</v>
      </c>
      <c r="L505">
        <f t="shared" ca="1" si="183"/>
        <v>2</v>
      </c>
      <c r="M505">
        <f t="shared" ca="1" si="184"/>
        <v>963006</v>
      </c>
      <c r="N505">
        <f t="shared" ca="1" si="185"/>
        <v>5</v>
      </c>
      <c r="O505" t="str">
        <f t="shared" ca="1" si="186"/>
        <v>srikakulam</v>
      </c>
      <c r="P505">
        <f t="shared" ca="1" si="192"/>
        <v>5778036</v>
      </c>
      <c r="Q505">
        <f t="shared" ca="1" si="187"/>
        <v>4321960.3537695529</v>
      </c>
      <c r="R505">
        <f t="shared" ca="1" si="193"/>
        <v>1363352.4940543633</v>
      </c>
      <c r="S505">
        <f t="shared" ca="1" si="188"/>
        <v>1028488</v>
      </c>
      <c r="T505">
        <f t="shared" ca="1" si="194"/>
        <v>1035564.1184467711</v>
      </c>
      <c r="U505">
        <f t="shared" ca="1" si="195"/>
        <v>338678.16075061681</v>
      </c>
      <c r="V505">
        <f t="shared" ca="1" si="196"/>
        <v>7480066.6548049804</v>
      </c>
      <c r="W505">
        <f t="shared" ca="1" si="197"/>
        <v>6713800.847823916</v>
      </c>
      <c r="X505">
        <f t="shared" ca="1" si="198"/>
        <v>766265.80698106438</v>
      </c>
      <c r="Y505" s="2"/>
      <c r="Z505" s="7">
        <f ca="1">IF(Table1[[#This Row],[gender]]="men",1,0)</f>
        <v>0</v>
      </c>
      <c r="AA505" s="2">
        <f ca="1">IF(Table1[[#This Row],[gender]]="women",1,0)</f>
        <v>1</v>
      </c>
      <c r="AB505" s="2"/>
      <c r="AC505" s="2"/>
      <c r="AD505" s="8"/>
      <c r="AF505" s="7">
        <f ca="1">IF(Table1[[#This Row],[felid of work]]= "teaching",1,0)</f>
        <v>0</v>
      </c>
      <c r="AG505" s="2">
        <f ca="1">IF(Table1[[#This Row],[felid of work]]="agriculture",1,0)</f>
        <v>0</v>
      </c>
      <c r="AH505" s="12">
        <f ca="1">IF(Table1[[#This Row],[felid of work]]="general work",1,0)</f>
        <v>1</v>
      </c>
      <c r="AI505" s="12">
        <f ca="1">IF(Table1[[#This Row],[felid of work]]="construction",1,0)</f>
        <v>0</v>
      </c>
      <c r="AJ505" s="2">
        <f ca="1">IF(Table1[[#This Row],[felid of work]]="health",1,0)</f>
        <v>0</v>
      </c>
      <c r="AK505" s="2"/>
      <c r="AL505" s="2"/>
      <c r="AM505" s="2"/>
      <c r="AN505" s="2"/>
      <c r="AO505" s="2">
        <f ca="1">IF(Table1[[#This Row],[felid of work]]="it",1,0)</f>
        <v>0</v>
      </c>
      <c r="AP505" s="2"/>
      <c r="AQ505" s="2"/>
      <c r="AR505" s="2"/>
      <c r="AS505" s="2"/>
      <c r="AT505" s="2"/>
      <c r="AU505" s="2"/>
      <c r="AV505" s="8"/>
      <c r="AW505" s="2"/>
      <c r="AX505" s="21">
        <f t="shared" ca="1" si="189"/>
        <v>681676.24702718167</v>
      </c>
      <c r="AY505" s="2"/>
      <c r="AZ505" s="7">
        <f ca="1">IF(Table1[[#This Row],[value of the debts]]&gt;$BA$6,1,0)</f>
        <v>1</v>
      </c>
      <c r="BA505" s="2"/>
      <c r="BB505" s="2"/>
      <c r="BC505" s="8"/>
      <c r="BD505" s="24">
        <f ca="1">Table1[[#This Row],[mortage left]]/Table1[[#This Row],[value of house]]</f>
        <v>0.74799816992652046</v>
      </c>
      <c r="BE505" s="2">
        <f t="shared" ca="1" si="190"/>
        <v>0</v>
      </c>
      <c r="BF505" s="2"/>
      <c r="BG505" s="2"/>
      <c r="BH505" s="7">
        <f ca="1">IF(Table1[[#This Row],[area]]="america",Table1[[#This Row],[income]],0)</f>
        <v>0</v>
      </c>
      <c r="BI505" s="2">
        <f ca="1">IF(Table1[[#This Row],[area]]="anathapur",Table1[[#This Row],[income]],0)</f>
        <v>0</v>
      </c>
      <c r="BJ505" s="2">
        <f ca="1">IF(Table1[[#This Row],[area]]="banglore",Table1[[#This Row],[income]],0)</f>
        <v>0</v>
      </c>
      <c r="BK505" s="2">
        <f ca="1">IF(Table1[[#This Row],[area]]="chennai",Table1[[#This Row],[income]],0)</f>
        <v>0</v>
      </c>
      <c r="BL505" s="2">
        <f ca="1">IF(Table1[[#This Row],[area]]="china",Table1[[#This Row],[income]],0)</f>
        <v>0</v>
      </c>
      <c r="BM505" s="2">
        <f ca="1">IF(Table1[[#This Row],[area]]="eluru",Table1[[#This Row],[income]],0)</f>
        <v>0</v>
      </c>
      <c r="BN505" s="2">
        <f ca="1">IF(Table1[[#This Row],[area]]="hanuman junction",Table1[[#This Row],[income]],0)</f>
        <v>0</v>
      </c>
      <c r="BO505" s="2">
        <f ca="1">IF(Table1[[#This Row],[area]]="hyderabad",Table1[[#This Row],[income]],0)</f>
        <v>0</v>
      </c>
      <c r="BP505" s="2">
        <f ca="1">IF(Table1[[#This Row],[area]]="japan",Table1[[#This Row],[income]],0)</f>
        <v>0</v>
      </c>
      <c r="BQ505" s="2">
        <f ca="1">IF(Table1[[#This Row],[area]]="srikakulam",Table1[[#This Row],[income]],0)</f>
        <v>963006</v>
      </c>
      <c r="BR505" s="2">
        <f ca="1">IF(Table1[[#This Row],[area]]="tirupathi",Table1[[#This Row],[income]],0)</f>
        <v>0</v>
      </c>
      <c r="BS505" s="2">
        <f ca="1">IF(Table1[[#This Row],[area]]="vijayawada",Table1[[#This Row],[income]],0)</f>
        <v>0</v>
      </c>
      <c r="BT505" s="8">
        <f ca="1">IF(Table1[[#This Row],[area]]="vizag",Table1[[#This Row],[income]],0)</f>
        <v>0</v>
      </c>
      <c r="BU505" s="2"/>
      <c r="BV505" s="7">
        <f ca="1">IF(Table1[[#This Row],[felid of work]]="teaching",Table1[[#This Row],[income]],0)</f>
        <v>0</v>
      </c>
      <c r="BW505" s="2">
        <f ca="1">IF(Table1[[#This Row],[felid of work]]="construction",Table1[[#This Row],[income]],0)</f>
        <v>0</v>
      </c>
      <c r="BX505" s="2">
        <f ca="1">IF(Table1[[#This Row],[felid of work]]="general work",Table1[[#This Row],[income]],0)</f>
        <v>963006</v>
      </c>
      <c r="BY505" s="2">
        <f ca="1">IF(Table1[[#This Row],[felid of work]]="health",Table1[[#This Row],[income]],0)</f>
        <v>0</v>
      </c>
      <c r="BZ505" s="2">
        <f ca="1">IF(Table1[[#This Row],[felid of work]]="agriculture",Table1[[#This Row],[income]],0)</f>
        <v>0</v>
      </c>
      <c r="CA505" s="8">
        <f ca="1">IF(Table1[[#This Row],[felid of work]]="it",Table1[[#This Row],[income]],0)</f>
        <v>0</v>
      </c>
      <c r="CB505" s="2"/>
      <c r="CC505" s="7">
        <f t="shared" ca="1" si="191"/>
        <v>1</v>
      </c>
      <c r="CD505" s="8"/>
      <c r="CE505" s="2"/>
      <c r="CF505" s="2">
        <f ca="1">IF(Table1[[#This Row],[net worth]]&gt;CG504,Table1[[#This Row],[age]],0)</f>
        <v>25</v>
      </c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</row>
    <row r="506" spans="4:98">
      <c r="D506">
        <f t="shared" ca="1" si="175"/>
        <v>2</v>
      </c>
      <c r="E506" t="str">
        <f t="shared" ca="1" si="176"/>
        <v>women</v>
      </c>
      <c r="F506">
        <f t="shared" ca="1" si="177"/>
        <v>27</v>
      </c>
      <c r="G506">
        <f t="shared" ca="1" si="178"/>
        <v>3</v>
      </c>
      <c r="H506" t="str">
        <f t="shared" ca="1" si="179"/>
        <v>teaching</v>
      </c>
      <c r="I506">
        <f t="shared" ca="1" si="180"/>
        <v>1</v>
      </c>
      <c r="J506" t="str">
        <f t="shared" ca="1" si="181"/>
        <v>highschool</v>
      </c>
      <c r="K506">
        <f t="shared" ca="1" si="182"/>
        <v>1</v>
      </c>
      <c r="L506">
        <f t="shared" ca="1" si="183"/>
        <v>2</v>
      </c>
      <c r="M506">
        <f t="shared" ca="1" si="184"/>
        <v>756106</v>
      </c>
      <c r="N506">
        <f t="shared" ca="1" si="185"/>
        <v>1</v>
      </c>
      <c r="O506" t="str">
        <f t="shared" ca="1" si="186"/>
        <v>eluru</v>
      </c>
      <c r="P506">
        <f t="shared" ca="1" si="192"/>
        <v>3780530</v>
      </c>
      <c r="Q506">
        <f t="shared" ca="1" si="187"/>
        <v>1274765.6198613828</v>
      </c>
      <c r="R506">
        <f t="shared" ca="1" si="193"/>
        <v>1267962.2967696139</v>
      </c>
      <c r="S506">
        <f t="shared" ca="1" si="188"/>
        <v>857905</v>
      </c>
      <c r="T506">
        <f t="shared" ca="1" si="194"/>
        <v>964555.55879330472</v>
      </c>
      <c r="U506">
        <f t="shared" ca="1" si="195"/>
        <v>35581.393411582743</v>
      </c>
      <c r="V506">
        <f t="shared" ca="1" si="196"/>
        <v>5084073.6901811957</v>
      </c>
      <c r="W506">
        <f t="shared" ca="1" si="197"/>
        <v>3400632.9166309964</v>
      </c>
      <c r="X506">
        <f t="shared" ca="1" si="198"/>
        <v>1683440.7735501993</v>
      </c>
      <c r="Y506" s="2"/>
      <c r="Z506" s="7">
        <f ca="1">IF(Table1[[#This Row],[gender]]="men",1,0)</f>
        <v>0</v>
      </c>
      <c r="AA506" s="2">
        <f ca="1">IF(Table1[[#This Row],[gender]]="women",1,0)</f>
        <v>1</v>
      </c>
      <c r="AB506" s="2"/>
      <c r="AC506" s="2"/>
      <c r="AD506" s="8"/>
      <c r="AF506" s="7">
        <f ca="1">IF(Table1[[#This Row],[felid of work]]= "teaching",1,0)</f>
        <v>1</v>
      </c>
      <c r="AG506" s="2">
        <f ca="1">IF(Table1[[#This Row],[felid of work]]="agriculture",1,0)</f>
        <v>0</v>
      </c>
      <c r="AH506" s="12">
        <f ca="1">IF(Table1[[#This Row],[felid of work]]="general work",1,0)</f>
        <v>0</v>
      </c>
      <c r="AI506" s="12">
        <f ca="1">IF(Table1[[#This Row],[felid of work]]="construction",1,0)</f>
        <v>0</v>
      </c>
      <c r="AJ506" s="2">
        <f ca="1">IF(Table1[[#This Row],[felid of work]]="health",1,0)</f>
        <v>0</v>
      </c>
      <c r="AK506" s="2"/>
      <c r="AL506" s="2"/>
      <c r="AM506" s="2"/>
      <c r="AN506" s="2"/>
      <c r="AO506" s="2">
        <f ca="1">IF(Table1[[#This Row],[felid of work]]="it",1,0)</f>
        <v>0</v>
      </c>
      <c r="AP506" s="2"/>
      <c r="AQ506" s="2"/>
      <c r="AR506" s="2"/>
      <c r="AS506" s="2"/>
      <c r="AT506" s="2"/>
      <c r="AU506" s="2"/>
      <c r="AV506" s="8"/>
      <c r="AW506" s="2"/>
      <c r="AX506" s="21">
        <f t="shared" ca="1" si="189"/>
        <v>633981.14838480693</v>
      </c>
      <c r="AY506" s="2"/>
      <c r="AZ506" s="7">
        <f ca="1">IF(Table1[[#This Row],[value of the debts]]&gt;$BA$6,1,0)</f>
        <v>1</v>
      </c>
      <c r="BA506" s="2"/>
      <c r="BB506" s="2"/>
      <c r="BC506" s="8"/>
      <c r="BD506" s="24">
        <f ca="1">Table1[[#This Row],[mortage left]]/Table1[[#This Row],[value of house]]</f>
        <v>0.33719230368794395</v>
      </c>
      <c r="BE506" s="2">
        <f t="shared" ca="1" si="190"/>
        <v>0</v>
      </c>
      <c r="BF506" s="2"/>
      <c r="BG506" s="2"/>
      <c r="BH506" s="7">
        <f ca="1">IF(Table1[[#This Row],[area]]="america",Table1[[#This Row],[income]],0)</f>
        <v>0</v>
      </c>
      <c r="BI506" s="2">
        <f ca="1">IF(Table1[[#This Row],[area]]="anathapur",Table1[[#This Row],[income]],0)</f>
        <v>0</v>
      </c>
      <c r="BJ506" s="2">
        <f ca="1">IF(Table1[[#This Row],[area]]="banglore",Table1[[#This Row],[income]],0)</f>
        <v>0</v>
      </c>
      <c r="BK506" s="2">
        <f ca="1">IF(Table1[[#This Row],[area]]="chennai",Table1[[#This Row],[income]],0)</f>
        <v>0</v>
      </c>
      <c r="BL506" s="2">
        <f ca="1">IF(Table1[[#This Row],[area]]="china",Table1[[#This Row],[income]],0)</f>
        <v>0</v>
      </c>
      <c r="BM506" s="2">
        <f ca="1">IF(Table1[[#This Row],[area]]="eluru",Table1[[#This Row],[income]],0)</f>
        <v>756106</v>
      </c>
      <c r="BN506" s="2">
        <f ca="1">IF(Table1[[#This Row],[area]]="hanuman junction",Table1[[#This Row],[income]],0)</f>
        <v>0</v>
      </c>
      <c r="BO506" s="2">
        <f ca="1">IF(Table1[[#This Row],[area]]="hyderabad",Table1[[#This Row],[income]],0)</f>
        <v>0</v>
      </c>
      <c r="BP506" s="2">
        <f ca="1">IF(Table1[[#This Row],[area]]="japan",Table1[[#This Row],[income]],0)</f>
        <v>0</v>
      </c>
      <c r="BQ506" s="2">
        <f ca="1">IF(Table1[[#This Row],[area]]="srikakulam",Table1[[#This Row],[income]],0)</f>
        <v>0</v>
      </c>
      <c r="BR506" s="2">
        <f ca="1">IF(Table1[[#This Row],[area]]="tirupathi",Table1[[#This Row],[income]],0)</f>
        <v>0</v>
      </c>
      <c r="BS506" s="2">
        <f ca="1">IF(Table1[[#This Row],[area]]="vijayawada",Table1[[#This Row],[income]],0)</f>
        <v>0</v>
      </c>
      <c r="BT506" s="8">
        <f ca="1">IF(Table1[[#This Row],[area]]="vizag",Table1[[#This Row],[income]],0)</f>
        <v>0</v>
      </c>
      <c r="BU506" s="2"/>
      <c r="BV506" s="7">
        <f ca="1">IF(Table1[[#This Row],[felid of work]]="teaching",Table1[[#This Row],[income]],0)</f>
        <v>756106</v>
      </c>
      <c r="BW506" s="2">
        <f ca="1">IF(Table1[[#This Row],[felid of work]]="construction",Table1[[#This Row],[income]],0)</f>
        <v>0</v>
      </c>
      <c r="BX506" s="2">
        <f ca="1">IF(Table1[[#This Row],[felid of work]]="general work",Table1[[#This Row],[income]],0)</f>
        <v>0</v>
      </c>
      <c r="BY506" s="2">
        <f ca="1">IF(Table1[[#This Row],[felid of work]]="health",Table1[[#This Row],[income]],0)</f>
        <v>0</v>
      </c>
      <c r="BZ506" s="2">
        <f ca="1">IF(Table1[[#This Row],[felid of work]]="agriculture",Table1[[#This Row],[income]],0)</f>
        <v>0</v>
      </c>
      <c r="CA506" s="8">
        <f ca="1">IF(Table1[[#This Row],[felid of work]]="it",Table1[[#This Row],[income]],0)</f>
        <v>0</v>
      </c>
      <c r="CB506" s="2"/>
      <c r="CC506" s="7">
        <f t="shared" ca="1" si="191"/>
        <v>1</v>
      </c>
      <c r="CD506" s="8"/>
      <c r="CE506" s="2"/>
      <c r="CF506" s="2">
        <f ca="1">IF(Table1[[#This Row],[net worth]]&gt;CG505,Table1[[#This Row],[age]],0)</f>
        <v>27</v>
      </c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</row>
    <row r="507" spans="4:98">
      <c r="D507">
        <f t="shared" ca="1" si="175"/>
        <v>1</v>
      </c>
      <c r="E507" t="str">
        <f t="shared" ca="1" si="176"/>
        <v>men</v>
      </c>
      <c r="F507">
        <f t="shared" ca="1" si="177"/>
        <v>42</v>
      </c>
      <c r="G507">
        <f t="shared" ca="1" si="178"/>
        <v>1</v>
      </c>
      <c r="H507" t="str">
        <f t="shared" ca="1" si="179"/>
        <v>health</v>
      </c>
      <c r="I507">
        <f t="shared" ca="1" si="180"/>
        <v>6</v>
      </c>
      <c r="J507" t="str">
        <f t="shared" ca="1" si="181"/>
        <v>other</v>
      </c>
      <c r="K507">
        <f t="shared" ca="1" si="182"/>
        <v>2</v>
      </c>
      <c r="L507">
        <f t="shared" ca="1" si="183"/>
        <v>1</v>
      </c>
      <c r="M507">
        <f t="shared" ca="1" si="184"/>
        <v>590244</v>
      </c>
      <c r="N507">
        <f t="shared" ca="1" si="185"/>
        <v>10</v>
      </c>
      <c r="O507" t="str">
        <f t="shared" ca="1" si="186"/>
        <v>hyderabad</v>
      </c>
      <c r="P507">
        <f t="shared" ca="1" si="192"/>
        <v>2360976</v>
      </c>
      <c r="Q507">
        <f t="shared" ca="1" si="187"/>
        <v>632329.15838338714</v>
      </c>
      <c r="R507">
        <f t="shared" ca="1" si="193"/>
        <v>349584.57730792102</v>
      </c>
      <c r="S507">
        <f t="shared" ca="1" si="188"/>
        <v>326308</v>
      </c>
      <c r="T507">
        <f t="shared" ca="1" si="194"/>
        <v>399982.23901806399</v>
      </c>
      <c r="U507">
        <f t="shared" ca="1" si="195"/>
        <v>244645.01049488893</v>
      </c>
      <c r="V507">
        <f t="shared" ca="1" si="196"/>
        <v>2955205.5878028097</v>
      </c>
      <c r="W507">
        <f t="shared" ca="1" si="197"/>
        <v>1308221.735691308</v>
      </c>
      <c r="X507">
        <f t="shared" ca="1" si="198"/>
        <v>1646983.8521115016</v>
      </c>
      <c r="Y507" s="2"/>
      <c r="Z507" s="7">
        <f ca="1">IF(Table1[[#This Row],[gender]]="men",1,0)</f>
        <v>1</v>
      </c>
      <c r="AA507" s="2">
        <f ca="1">IF(Table1[[#This Row],[gender]]="women",1,0)</f>
        <v>0</v>
      </c>
      <c r="AB507" s="2"/>
      <c r="AC507" s="2"/>
      <c r="AD507" s="8"/>
      <c r="AF507" s="7">
        <f ca="1">IF(Table1[[#This Row],[felid of work]]= "teaching",1,0)</f>
        <v>0</v>
      </c>
      <c r="AG507" s="2">
        <f ca="1">IF(Table1[[#This Row],[felid of work]]="agriculture",1,0)</f>
        <v>0</v>
      </c>
      <c r="AH507" s="12">
        <f ca="1">IF(Table1[[#This Row],[felid of work]]="general work",1,0)</f>
        <v>0</v>
      </c>
      <c r="AI507" s="12">
        <f ca="1">IF(Table1[[#This Row],[felid of work]]="construction",1,0)</f>
        <v>0</v>
      </c>
      <c r="AJ507" s="2">
        <f ca="1">IF(Table1[[#This Row],[felid of work]]="health",1,0)</f>
        <v>1</v>
      </c>
      <c r="AK507" s="2"/>
      <c r="AL507" s="2"/>
      <c r="AM507" s="2"/>
      <c r="AN507" s="2"/>
      <c r="AO507" s="2">
        <f ca="1">IF(Table1[[#This Row],[felid of work]]="it",1,0)</f>
        <v>0</v>
      </c>
      <c r="AP507" s="2"/>
      <c r="AQ507" s="2"/>
      <c r="AR507" s="2"/>
      <c r="AS507" s="2"/>
      <c r="AT507" s="2"/>
      <c r="AU507" s="2"/>
      <c r="AV507" s="8"/>
      <c r="AW507" s="2"/>
      <c r="AX507" s="21">
        <f t="shared" ca="1" si="189"/>
        <v>349584.57730792102</v>
      </c>
      <c r="AY507" s="2"/>
      <c r="AZ507" s="7">
        <f ca="1">IF(Table1[[#This Row],[value of the debts]]&gt;$BA$6,1,0)</f>
        <v>1</v>
      </c>
      <c r="BA507" s="2"/>
      <c r="BB507" s="2"/>
      <c r="BC507" s="8"/>
      <c r="BD507" s="24">
        <f ca="1">Table1[[#This Row],[mortage left]]/Table1[[#This Row],[value of house]]</f>
        <v>0.26782532240200119</v>
      </c>
      <c r="BE507" s="2">
        <f t="shared" ca="1" si="190"/>
        <v>1</v>
      </c>
      <c r="BF507" s="2"/>
      <c r="BG507" s="2"/>
      <c r="BH507" s="7">
        <f ca="1">IF(Table1[[#This Row],[area]]="america",Table1[[#This Row],[income]],0)</f>
        <v>0</v>
      </c>
      <c r="BI507" s="2">
        <f ca="1">IF(Table1[[#This Row],[area]]="anathapur",Table1[[#This Row],[income]],0)</f>
        <v>0</v>
      </c>
      <c r="BJ507" s="2">
        <f ca="1">IF(Table1[[#This Row],[area]]="banglore",Table1[[#This Row],[income]],0)</f>
        <v>0</v>
      </c>
      <c r="BK507" s="2">
        <f ca="1">IF(Table1[[#This Row],[area]]="chennai",Table1[[#This Row],[income]],0)</f>
        <v>0</v>
      </c>
      <c r="BL507" s="2">
        <f ca="1">IF(Table1[[#This Row],[area]]="china",Table1[[#This Row],[income]],0)</f>
        <v>0</v>
      </c>
      <c r="BM507" s="2">
        <f ca="1">IF(Table1[[#This Row],[area]]="eluru",Table1[[#This Row],[income]],0)</f>
        <v>0</v>
      </c>
      <c r="BN507" s="2">
        <f ca="1">IF(Table1[[#This Row],[area]]="hanuman junction",Table1[[#This Row],[income]],0)</f>
        <v>0</v>
      </c>
      <c r="BO507" s="2">
        <f ca="1">IF(Table1[[#This Row],[area]]="hyderabad",Table1[[#This Row],[income]],0)</f>
        <v>590244</v>
      </c>
      <c r="BP507" s="2">
        <f ca="1">IF(Table1[[#This Row],[area]]="japan",Table1[[#This Row],[income]],0)</f>
        <v>0</v>
      </c>
      <c r="BQ507" s="2">
        <f ca="1">IF(Table1[[#This Row],[area]]="srikakulam",Table1[[#This Row],[income]],0)</f>
        <v>0</v>
      </c>
      <c r="BR507" s="2">
        <f ca="1">IF(Table1[[#This Row],[area]]="tirupathi",Table1[[#This Row],[income]],0)</f>
        <v>0</v>
      </c>
      <c r="BS507" s="2">
        <f ca="1">IF(Table1[[#This Row],[area]]="vijayawada",Table1[[#This Row],[income]],0)</f>
        <v>0</v>
      </c>
      <c r="BT507" s="8">
        <f ca="1">IF(Table1[[#This Row],[area]]="vizag",Table1[[#This Row],[income]],0)</f>
        <v>0</v>
      </c>
      <c r="BU507" s="2"/>
      <c r="BV507" s="7">
        <f ca="1">IF(Table1[[#This Row],[felid of work]]="teaching",Table1[[#This Row],[income]],0)</f>
        <v>0</v>
      </c>
      <c r="BW507" s="2">
        <f ca="1">IF(Table1[[#This Row],[felid of work]]="construction",Table1[[#This Row],[income]],0)</f>
        <v>0</v>
      </c>
      <c r="BX507" s="2">
        <f ca="1">IF(Table1[[#This Row],[felid of work]]="general work",Table1[[#This Row],[income]],0)</f>
        <v>0</v>
      </c>
      <c r="BY507" s="2">
        <f ca="1">IF(Table1[[#This Row],[felid of work]]="health",Table1[[#This Row],[income]],0)</f>
        <v>590244</v>
      </c>
      <c r="BZ507" s="2">
        <f ca="1">IF(Table1[[#This Row],[felid of work]]="agriculture",Table1[[#This Row],[income]],0)</f>
        <v>0</v>
      </c>
      <c r="CA507" s="8">
        <f ca="1">IF(Table1[[#This Row],[felid of work]]="it",Table1[[#This Row],[income]],0)</f>
        <v>0</v>
      </c>
      <c r="CB507" s="2"/>
      <c r="CC507" s="7">
        <f t="shared" ca="1" si="191"/>
        <v>1</v>
      </c>
      <c r="CD507" s="8"/>
      <c r="CE507" s="2"/>
      <c r="CF507" s="2">
        <f ca="1">IF(Table1[[#This Row],[net worth]]&gt;CG506,Table1[[#This Row],[age]],0)</f>
        <v>42</v>
      </c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</row>
    <row r="508" spans="4:98">
      <c r="D508">
        <f t="shared" ca="1" si="175"/>
        <v>1</v>
      </c>
      <c r="E508" t="str">
        <f t="shared" ca="1" si="176"/>
        <v>men</v>
      </c>
      <c r="F508">
        <f t="shared" ca="1" si="177"/>
        <v>39</v>
      </c>
      <c r="G508">
        <f t="shared" ca="1" si="178"/>
        <v>2</v>
      </c>
      <c r="H508" t="str">
        <f t="shared" ca="1" si="179"/>
        <v>construction</v>
      </c>
      <c r="I508">
        <f t="shared" ca="1" si="180"/>
        <v>6</v>
      </c>
      <c r="J508" t="str">
        <f t="shared" ca="1" si="181"/>
        <v>other</v>
      </c>
      <c r="K508">
        <f t="shared" ca="1" si="182"/>
        <v>3</v>
      </c>
      <c r="L508">
        <f t="shared" ca="1" si="183"/>
        <v>2</v>
      </c>
      <c r="M508">
        <f t="shared" ca="1" si="184"/>
        <v>862872</v>
      </c>
      <c r="N508">
        <f t="shared" ca="1" si="185"/>
        <v>9</v>
      </c>
      <c r="O508" t="str">
        <f t="shared" ca="1" si="186"/>
        <v>chennai</v>
      </c>
      <c r="P508">
        <f t="shared" ca="1" si="192"/>
        <v>4314360</v>
      </c>
      <c r="Q508">
        <f t="shared" ca="1" si="187"/>
        <v>2993974.4337469507</v>
      </c>
      <c r="R508">
        <f t="shared" ca="1" si="193"/>
        <v>1720799.5158525337</v>
      </c>
      <c r="S508">
        <f t="shared" ca="1" si="188"/>
        <v>903906</v>
      </c>
      <c r="T508">
        <f t="shared" ca="1" si="194"/>
        <v>396845.16302398674</v>
      </c>
      <c r="U508">
        <f t="shared" ca="1" si="195"/>
        <v>791107.77326436527</v>
      </c>
      <c r="V508">
        <f t="shared" ca="1" si="196"/>
        <v>6826267.2891168986</v>
      </c>
      <c r="W508">
        <f t="shared" ca="1" si="197"/>
        <v>5618679.949599484</v>
      </c>
      <c r="X508">
        <f t="shared" ca="1" si="198"/>
        <v>1207587.3395174146</v>
      </c>
      <c r="Y508" s="2"/>
      <c r="Z508" s="7">
        <f ca="1">IF(Table1[[#This Row],[gender]]="men",1,0)</f>
        <v>1</v>
      </c>
      <c r="AA508" s="2">
        <f ca="1">IF(Table1[[#This Row],[gender]]="women",1,0)</f>
        <v>0</v>
      </c>
      <c r="AB508" s="2"/>
      <c r="AC508" s="2"/>
      <c r="AD508" s="8"/>
      <c r="AF508" s="7">
        <f ca="1">IF(Table1[[#This Row],[felid of work]]= "teaching",1,0)</f>
        <v>0</v>
      </c>
      <c r="AG508" s="2">
        <f ca="1">IF(Table1[[#This Row],[felid of work]]="agriculture",1,0)</f>
        <v>0</v>
      </c>
      <c r="AH508" s="12">
        <f ca="1">IF(Table1[[#This Row],[felid of work]]="general work",1,0)</f>
        <v>0</v>
      </c>
      <c r="AI508" s="12">
        <f ca="1">IF(Table1[[#This Row],[felid of work]]="construction",1,0)</f>
        <v>1</v>
      </c>
      <c r="AJ508" s="2">
        <f ca="1">IF(Table1[[#This Row],[felid of work]]="health",1,0)</f>
        <v>0</v>
      </c>
      <c r="AK508" s="2"/>
      <c r="AL508" s="2"/>
      <c r="AM508" s="2"/>
      <c r="AN508" s="2"/>
      <c r="AO508" s="2">
        <f ca="1">IF(Table1[[#This Row],[felid of work]]="it",1,0)</f>
        <v>0</v>
      </c>
      <c r="AP508" s="2"/>
      <c r="AQ508" s="2"/>
      <c r="AR508" s="2"/>
      <c r="AS508" s="2"/>
      <c r="AT508" s="2"/>
      <c r="AU508" s="2"/>
      <c r="AV508" s="8"/>
      <c r="AW508" s="2"/>
      <c r="AX508" s="21">
        <f t="shared" ca="1" si="189"/>
        <v>860399.75792626687</v>
      </c>
      <c r="AY508" s="2"/>
      <c r="AZ508" s="7">
        <f ca="1">IF(Table1[[#This Row],[value of the debts]]&gt;$BA$6,1,0)</f>
        <v>1</v>
      </c>
      <c r="BA508" s="2"/>
      <c r="BB508" s="2"/>
      <c r="BC508" s="8"/>
      <c r="BD508" s="24">
        <f ca="1">Table1[[#This Row],[mortage left]]/Table1[[#This Row],[value of house]]</f>
        <v>0.69395563507610647</v>
      </c>
      <c r="BE508" s="2">
        <f t="shared" ca="1" si="190"/>
        <v>0</v>
      </c>
      <c r="BF508" s="2"/>
      <c r="BG508" s="2"/>
      <c r="BH508" s="7">
        <f ca="1">IF(Table1[[#This Row],[area]]="america",Table1[[#This Row],[income]],0)</f>
        <v>0</v>
      </c>
      <c r="BI508" s="2">
        <f ca="1">IF(Table1[[#This Row],[area]]="anathapur",Table1[[#This Row],[income]],0)</f>
        <v>0</v>
      </c>
      <c r="BJ508" s="2">
        <f ca="1">IF(Table1[[#This Row],[area]]="banglore",Table1[[#This Row],[income]],0)</f>
        <v>0</v>
      </c>
      <c r="BK508" s="2">
        <f ca="1">IF(Table1[[#This Row],[area]]="chennai",Table1[[#This Row],[income]],0)</f>
        <v>862872</v>
      </c>
      <c r="BL508" s="2">
        <f ca="1">IF(Table1[[#This Row],[area]]="china",Table1[[#This Row],[income]],0)</f>
        <v>0</v>
      </c>
      <c r="BM508" s="2">
        <f ca="1">IF(Table1[[#This Row],[area]]="eluru",Table1[[#This Row],[income]],0)</f>
        <v>0</v>
      </c>
      <c r="BN508" s="2">
        <f ca="1">IF(Table1[[#This Row],[area]]="hanuman junction",Table1[[#This Row],[income]],0)</f>
        <v>0</v>
      </c>
      <c r="BO508" s="2">
        <f ca="1">IF(Table1[[#This Row],[area]]="hyderabad",Table1[[#This Row],[income]],0)</f>
        <v>0</v>
      </c>
      <c r="BP508" s="2">
        <f ca="1">IF(Table1[[#This Row],[area]]="japan",Table1[[#This Row],[income]],0)</f>
        <v>0</v>
      </c>
      <c r="BQ508" s="2">
        <f ca="1">IF(Table1[[#This Row],[area]]="srikakulam",Table1[[#This Row],[income]],0)</f>
        <v>0</v>
      </c>
      <c r="BR508" s="2">
        <f ca="1">IF(Table1[[#This Row],[area]]="tirupathi",Table1[[#This Row],[income]],0)</f>
        <v>0</v>
      </c>
      <c r="BS508" s="2">
        <f ca="1">IF(Table1[[#This Row],[area]]="vijayawada",Table1[[#This Row],[income]],0)</f>
        <v>0</v>
      </c>
      <c r="BT508" s="8">
        <f ca="1">IF(Table1[[#This Row],[area]]="vizag",Table1[[#This Row],[income]],0)</f>
        <v>0</v>
      </c>
      <c r="BU508" s="2"/>
      <c r="BV508" s="7">
        <f ca="1">IF(Table1[[#This Row],[felid of work]]="teaching",Table1[[#This Row],[income]],0)</f>
        <v>0</v>
      </c>
      <c r="BW508" s="2">
        <f ca="1">IF(Table1[[#This Row],[felid of work]]="construction",Table1[[#This Row],[income]],0)</f>
        <v>862872</v>
      </c>
      <c r="BX508" s="2">
        <f ca="1">IF(Table1[[#This Row],[felid of work]]="general work",Table1[[#This Row],[income]],0)</f>
        <v>0</v>
      </c>
      <c r="BY508" s="2">
        <f ca="1">IF(Table1[[#This Row],[felid of work]]="health",Table1[[#This Row],[income]],0)</f>
        <v>0</v>
      </c>
      <c r="BZ508" s="2">
        <f ca="1">IF(Table1[[#This Row],[felid of work]]="agriculture",Table1[[#This Row],[income]],0)</f>
        <v>0</v>
      </c>
      <c r="CA508" s="8">
        <f ca="1">IF(Table1[[#This Row],[felid of work]]="it",Table1[[#This Row],[income]],0)</f>
        <v>0</v>
      </c>
      <c r="CB508" s="2"/>
      <c r="CC508" s="7">
        <f t="shared" ca="1" si="191"/>
        <v>1</v>
      </c>
      <c r="CD508" s="8"/>
      <c r="CE508" s="2"/>
      <c r="CF508" s="2">
        <f ca="1">IF(Table1[[#This Row],[net worth]]&gt;CG507,Table1[[#This Row],[age]],0)</f>
        <v>39</v>
      </c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</row>
    <row r="509" spans="4:98">
      <c r="D509">
        <f t="shared" ca="1" si="175"/>
        <v>2</v>
      </c>
      <c r="E509" t="str">
        <f t="shared" ca="1" si="176"/>
        <v>women</v>
      </c>
      <c r="F509">
        <f t="shared" ca="1" si="177"/>
        <v>28</v>
      </c>
      <c r="G509">
        <f t="shared" ca="1" si="178"/>
        <v>3</v>
      </c>
      <c r="H509" t="str">
        <f t="shared" ca="1" si="179"/>
        <v>teaching</v>
      </c>
      <c r="I509">
        <f t="shared" ca="1" si="180"/>
        <v>3</v>
      </c>
      <c r="J509" t="str">
        <f t="shared" ca="1" si="181"/>
        <v>university</v>
      </c>
      <c r="K509">
        <f t="shared" ca="1" si="182"/>
        <v>3</v>
      </c>
      <c r="L509">
        <f t="shared" ca="1" si="183"/>
        <v>2</v>
      </c>
      <c r="M509">
        <f t="shared" ca="1" si="184"/>
        <v>956360</v>
      </c>
      <c r="N509">
        <f t="shared" ca="1" si="185"/>
        <v>7</v>
      </c>
      <c r="O509" t="str">
        <f t="shared" ca="1" si="186"/>
        <v>anathapur</v>
      </c>
      <c r="P509">
        <f t="shared" ca="1" si="192"/>
        <v>5738160</v>
      </c>
      <c r="Q509">
        <f t="shared" ca="1" si="187"/>
        <v>4585531.9129793122</v>
      </c>
      <c r="R509">
        <f t="shared" ca="1" si="193"/>
        <v>1770859.4858149865</v>
      </c>
      <c r="S509">
        <f t="shared" ca="1" si="188"/>
        <v>706117</v>
      </c>
      <c r="T509">
        <f t="shared" ca="1" si="194"/>
        <v>419777.31654028356</v>
      </c>
      <c r="U509">
        <f t="shared" ca="1" si="195"/>
        <v>384795.03293458436</v>
      </c>
      <c r="V509">
        <f t="shared" ca="1" si="196"/>
        <v>7893814.5187495714</v>
      </c>
      <c r="W509">
        <f t="shared" ca="1" si="197"/>
        <v>7062508.398794299</v>
      </c>
      <c r="X509">
        <f t="shared" ca="1" si="198"/>
        <v>831306.11995527241</v>
      </c>
      <c r="Y509" s="2"/>
      <c r="Z509" s="7">
        <f ca="1">IF(Table1[[#This Row],[gender]]="men",1,0)</f>
        <v>0</v>
      </c>
      <c r="AA509" s="2">
        <f ca="1">IF(Table1[[#This Row],[gender]]="women",1,0)</f>
        <v>1</v>
      </c>
      <c r="AB509" s="2"/>
      <c r="AC509" s="2"/>
      <c r="AD509" s="8"/>
      <c r="AF509" s="7">
        <f ca="1">IF(Table1[[#This Row],[felid of work]]= "teaching",1,0)</f>
        <v>1</v>
      </c>
      <c r="AG509" s="2">
        <f ca="1">IF(Table1[[#This Row],[felid of work]]="agriculture",1,0)</f>
        <v>0</v>
      </c>
      <c r="AH509" s="12">
        <f ca="1">IF(Table1[[#This Row],[felid of work]]="general work",1,0)</f>
        <v>0</v>
      </c>
      <c r="AI509" s="12">
        <f ca="1">IF(Table1[[#This Row],[felid of work]]="construction",1,0)</f>
        <v>0</v>
      </c>
      <c r="AJ509" s="2">
        <f ca="1">IF(Table1[[#This Row],[felid of work]]="health",1,0)</f>
        <v>0</v>
      </c>
      <c r="AK509" s="2"/>
      <c r="AL509" s="2"/>
      <c r="AM509" s="2"/>
      <c r="AN509" s="2"/>
      <c r="AO509" s="2">
        <f ca="1">IF(Table1[[#This Row],[felid of work]]="it",1,0)</f>
        <v>0</v>
      </c>
      <c r="AP509" s="2"/>
      <c r="AQ509" s="2"/>
      <c r="AR509" s="2"/>
      <c r="AS509" s="2"/>
      <c r="AT509" s="2"/>
      <c r="AU509" s="2"/>
      <c r="AV509" s="8"/>
      <c r="AW509" s="2"/>
      <c r="AX509" s="21">
        <f t="shared" ca="1" si="189"/>
        <v>885429.74290749326</v>
      </c>
      <c r="AY509" s="2"/>
      <c r="AZ509" s="7">
        <f ca="1">IF(Table1[[#This Row],[value of the debts]]&gt;$BA$6,1,0)</f>
        <v>1</v>
      </c>
      <c r="BA509" s="2"/>
      <c r="BB509" s="2"/>
      <c r="BC509" s="8"/>
      <c r="BD509" s="24">
        <f ca="1">Table1[[#This Row],[mortage left]]/Table1[[#This Row],[value of house]]</f>
        <v>0.79912932246213286</v>
      </c>
      <c r="BE509" s="2">
        <f t="shared" ca="1" si="190"/>
        <v>0</v>
      </c>
      <c r="BF509" s="2"/>
      <c r="BG509" s="2"/>
      <c r="BH509" s="7">
        <f ca="1">IF(Table1[[#This Row],[area]]="america",Table1[[#This Row],[income]],0)</f>
        <v>0</v>
      </c>
      <c r="BI509" s="2">
        <f ca="1">IF(Table1[[#This Row],[area]]="anathapur",Table1[[#This Row],[income]],0)</f>
        <v>956360</v>
      </c>
      <c r="BJ509" s="2">
        <f ca="1">IF(Table1[[#This Row],[area]]="banglore",Table1[[#This Row],[income]],0)</f>
        <v>0</v>
      </c>
      <c r="BK509" s="2">
        <f ca="1">IF(Table1[[#This Row],[area]]="chennai",Table1[[#This Row],[income]],0)</f>
        <v>0</v>
      </c>
      <c r="BL509" s="2">
        <f ca="1">IF(Table1[[#This Row],[area]]="china",Table1[[#This Row],[income]],0)</f>
        <v>0</v>
      </c>
      <c r="BM509" s="2">
        <f ca="1">IF(Table1[[#This Row],[area]]="eluru",Table1[[#This Row],[income]],0)</f>
        <v>0</v>
      </c>
      <c r="BN509" s="2">
        <f ca="1">IF(Table1[[#This Row],[area]]="hanuman junction",Table1[[#This Row],[income]],0)</f>
        <v>0</v>
      </c>
      <c r="BO509" s="2">
        <f ca="1">IF(Table1[[#This Row],[area]]="hyderabad",Table1[[#This Row],[income]],0)</f>
        <v>0</v>
      </c>
      <c r="BP509" s="2">
        <f ca="1">IF(Table1[[#This Row],[area]]="japan",Table1[[#This Row],[income]],0)</f>
        <v>0</v>
      </c>
      <c r="BQ509" s="2">
        <f ca="1">IF(Table1[[#This Row],[area]]="srikakulam",Table1[[#This Row],[income]],0)</f>
        <v>0</v>
      </c>
      <c r="BR509" s="2">
        <f ca="1">IF(Table1[[#This Row],[area]]="tirupathi",Table1[[#This Row],[income]],0)</f>
        <v>0</v>
      </c>
      <c r="BS509" s="2">
        <f ca="1">IF(Table1[[#This Row],[area]]="vijayawada",Table1[[#This Row],[income]],0)</f>
        <v>0</v>
      </c>
      <c r="BT509" s="8">
        <f ca="1">IF(Table1[[#This Row],[area]]="vizag",Table1[[#This Row],[income]],0)</f>
        <v>0</v>
      </c>
      <c r="BU509" s="2"/>
      <c r="BV509" s="7">
        <f ca="1">IF(Table1[[#This Row],[felid of work]]="teaching",Table1[[#This Row],[income]],0)</f>
        <v>956360</v>
      </c>
      <c r="BW509" s="2">
        <f ca="1">IF(Table1[[#This Row],[felid of work]]="construction",Table1[[#This Row],[income]],0)</f>
        <v>0</v>
      </c>
      <c r="BX509" s="2">
        <f ca="1">IF(Table1[[#This Row],[felid of work]]="general work",Table1[[#This Row],[income]],0)</f>
        <v>0</v>
      </c>
      <c r="BY509" s="2">
        <f ca="1">IF(Table1[[#This Row],[felid of work]]="health",Table1[[#This Row],[income]],0)</f>
        <v>0</v>
      </c>
      <c r="BZ509" s="2">
        <f ca="1">IF(Table1[[#This Row],[felid of work]]="agriculture",Table1[[#This Row],[income]],0)</f>
        <v>0</v>
      </c>
      <c r="CA509" s="8">
        <f ca="1">IF(Table1[[#This Row],[felid of work]]="it",Table1[[#This Row],[income]],0)</f>
        <v>0</v>
      </c>
      <c r="CB509" s="2"/>
      <c r="CC509" s="7">
        <f t="shared" ca="1" si="191"/>
        <v>1</v>
      </c>
      <c r="CD509" s="8"/>
      <c r="CE509" s="2"/>
      <c r="CF509" s="2">
        <f ca="1">IF(Table1[[#This Row],[net worth]]&gt;CG508,Table1[[#This Row],[age]],0)</f>
        <v>28</v>
      </c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</row>
    <row r="510" spans="4:98">
      <c r="D510">
        <f t="shared" ca="1" si="175"/>
        <v>2</v>
      </c>
      <c r="E510" t="str">
        <f t="shared" ca="1" si="176"/>
        <v>women</v>
      </c>
      <c r="F510">
        <f t="shared" ca="1" si="177"/>
        <v>30</v>
      </c>
      <c r="G510">
        <f t="shared" ca="1" si="178"/>
        <v>2</v>
      </c>
      <c r="H510" t="str">
        <f t="shared" ca="1" si="179"/>
        <v>construction</v>
      </c>
      <c r="I510">
        <f t="shared" ca="1" si="180"/>
        <v>4</v>
      </c>
      <c r="J510" t="str">
        <f t="shared" ca="1" si="181"/>
        <v>techincal</v>
      </c>
      <c r="K510">
        <f t="shared" ca="1" si="182"/>
        <v>1</v>
      </c>
      <c r="L510">
        <f t="shared" ca="1" si="183"/>
        <v>2</v>
      </c>
      <c r="M510">
        <f t="shared" ca="1" si="184"/>
        <v>286020</v>
      </c>
      <c r="N510">
        <f t="shared" ca="1" si="185"/>
        <v>8</v>
      </c>
      <c r="O510" t="str">
        <f t="shared" ca="1" si="186"/>
        <v>banglore</v>
      </c>
      <c r="P510">
        <f t="shared" ca="1" si="192"/>
        <v>858060</v>
      </c>
      <c r="Q510">
        <f t="shared" ca="1" si="187"/>
        <v>338008.68183598184</v>
      </c>
      <c r="R510">
        <f t="shared" ca="1" si="193"/>
        <v>454837.65460293699</v>
      </c>
      <c r="S510">
        <f t="shared" ca="1" si="188"/>
        <v>165419</v>
      </c>
      <c r="T510">
        <f t="shared" ca="1" si="194"/>
        <v>170485.97017306721</v>
      </c>
      <c r="U510">
        <f t="shared" ca="1" si="195"/>
        <v>102104.34378430416</v>
      </c>
      <c r="V510">
        <f t="shared" ca="1" si="196"/>
        <v>1415001.998387241</v>
      </c>
      <c r="W510">
        <f t="shared" ca="1" si="197"/>
        <v>958265.33643891884</v>
      </c>
      <c r="X510">
        <f t="shared" ca="1" si="198"/>
        <v>456736.6619483222</v>
      </c>
      <c r="Y510" s="2"/>
      <c r="Z510" s="7">
        <f ca="1">IF(Table1[[#This Row],[gender]]="men",1,0)</f>
        <v>0</v>
      </c>
      <c r="AA510" s="2">
        <f ca="1">IF(Table1[[#This Row],[gender]]="women",1,0)</f>
        <v>1</v>
      </c>
      <c r="AB510" s="2"/>
      <c r="AC510" s="2"/>
      <c r="AD510" s="8"/>
      <c r="AF510" s="7">
        <f ca="1">IF(Table1[[#This Row],[felid of work]]= "teaching",1,0)</f>
        <v>0</v>
      </c>
      <c r="AG510" s="2">
        <f ca="1">IF(Table1[[#This Row],[felid of work]]="agriculture",1,0)</f>
        <v>0</v>
      </c>
      <c r="AH510" s="12">
        <f ca="1">IF(Table1[[#This Row],[felid of work]]="general work",1,0)</f>
        <v>0</v>
      </c>
      <c r="AI510" s="12">
        <f ca="1">IF(Table1[[#This Row],[felid of work]]="construction",1,0)</f>
        <v>1</v>
      </c>
      <c r="AJ510" s="2">
        <f ca="1">IF(Table1[[#This Row],[felid of work]]="health",1,0)</f>
        <v>0</v>
      </c>
      <c r="AK510" s="2"/>
      <c r="AL510" s="2"/>
      <c r="AM510" s="2"/>
      <c r="AN510" s="2"/>
      <c r="AO510" s="2">
        <f ca="1">IF(Table1[[#This Row],[felid of work]]="it",1,0)</f>
        <v>0</v>
      </c>
      <c r="AP510" s="2"/>
      <c r="AQ510" s="2"/>
      <c r="AR510" s="2"/>
      <c r="AS510" s="2"/>
      <c r="AT510" s="2"/>
      <c r="AU510" s="2"/>
      <c r="AV510" s="8"/>
      <c r="AW510" s="2"/>
      <c r="AX510" s="21">
        <f t="shared" ca="1" si="189"/>
        <v>227418.8273014685</v>
      </c>
      <c r="AY510" s="2"/>
      <c r="AZ510" s="7">
        <f ca="1">IF(Table1[[#This Row],[value of the debts]]&gt;$BA$6,1,0)</f>
        <v>1</v>
      </c>
      <c r="BA510" s="2"/>
      <c r="BB510" s="2"/>
      <c r="BC510" s="8"/>
      <c r="BD510" s="24">
        <f ca="1">Table1[[#This Row],[mortage left]]/Table1[[#This Row],[value of house]]</f>
        <v>0.39392196563874537</v>
      </c>
      <c r="BE510" s="2">
        <f t="shared" ca="1" si="190"/>
        <v>0</v>
      </c>
      <c r="BF510" s="2"/>
      <c r="BG510" s="2"/>
      <c r="BH510" s="7">
        <f ca="1">IF(Table1[[#This Row],[area]]="america",Table1[[#This Row],[income]],0)</f>
        <v>0</v>
      </c>
      <c r="BI510" s="2">
        <f ca="1">IF(Table1[[#This Row],[area]]="anathapur",Table1[[#This Row],[income]],0)</f>
        <v>0</v>
      </c>
      <c r="BJ510" s="2">
        <f ca="1">IF(Table1[[#This Row],[area]]="banglore",Table1[[#This Row],[income]],0)</f>
        <v>286020</v>
      </c>
      <c r="BK510" s="2">
        <f ca="1">IF(Table1[[#This Row],[area]]="chennai",Table1[[#This Row],[income]],0)</f>
        <v>0</v>
      </c>
      <c r="BL510" s="2">
        <f ca="1">IF(Table1[[#This Row],[area]]="china",Table1[[#This Row],[income]],0)</f>
        <v>0</v>
      </c>
      <c r="BM510" s="2">
        <f ca="1">IF(Table1[[#This Row],[area]]="eluru",Table1[[#This Row],[income]],0)</f>
        <v>0</v>
      </c>
      <c r="BN510" s="2">
        <f ca="1">IF(Table1[[#This Row],[area]]="hanuman junction",Table1[[#This Row],[income]],0)</f>
        <v>0</v>
      </c>
      <c r="BO510" s="2">
        <f ca="1">IF(Table1[[#This Row],[area]]="hyderabad",Table1[[#This Row],[income]],0)</f>
        <v>0</v>
      </c>
      <c r="BP510" s="2">
        <f ca="1">IF(Table1[[#This Row],[area]]="japan",Table1[[#This Row],[income]],0)</f>
        <v>0</v>
      </c>
      <c r="BQ510" s="2">
        <f ca="1">IF(Table1[[#This Row],[area]]="srikakulam",Table1[[#This Row],[income]],0)</f>
        <v>0</v>
      </c>
      <c r="BR510" s="2">
        <f ca="1">IF(Table1[[#This Row],[area]]="tirupathi",Table1[[#This Row],[income]],0)</f>
        <v>0</v>
      </c>
      <c r="BS510" s="2">
        <f ca="1">IF(Table1[[#This Row],[area]]="vijayawada",Table1[[#This Row],[income]],0)</f>
        <v>0</v>
      </c>
      <c r="BT510" s="8">
        <f ca="1">IF(Table1[[#This Row],[area]]="vizag",Table1[[#This Row],[income]],0)</f>
        <v>0</v>
      </c>
      <c r="BU510" s="2"/>
      <c r="BV510" s="7">
        <f ca="1">IF(Table1[[#This Row],[felid of work]]="teaching",Table1[[#This Row],[income]],0)</f>
        <v>0</v>
      </c>
      <c r="BW510" s="2">
        <f ca="1">IF(Table1[[#This Row],[felid of work]]="construction",Table1[[#This Row],[income]],0)</f>
        <v>286020</v>
      </c>
      <c r="BX510" s="2">
        <f ca="1">IF(Table1[[#This Row],[felid of work]]="general work",Table1[[#This Row],[income]],0)</f>
        <v>0</v>
      </c>
      <c r="BY510" s="2">
        <f ca="1">IF(Table1[[#This Row],[felid of work]]="health",Table1[[#This Row],[income]],0)</f>
        <v>0</v>
      </c>
      <c r="BZ510" s="2">
        <f ca="1">IF(Table1[[#This Row],[felid of work]]="agriculture",Table1[[#This Row],[income]],0)</f>
        <v>0</v>
      </c>
      <c r="CA510" s="8">
        <f ca="1">IF(Table1[[#This Row],[felid of work]]="it",Table1[[#This Row],[income]],0)</f>
        <v>0</v>
      </c>
      <c r="CB510" s="2"/>
      <c r="CC510" s="7">
        <f t="shared" ca="1" si="191"/>
        <v>1</v>
      </c>
      <c r="CD510" s="8"/>
      <c r="CE510" s="2"/>
      <c r="CF510" s="2">
        <f ca="1">IF(Table1[[#This Row],[net worth]]&gt;CG509,Table1[[#This Row],[age]],0)</f>
        <v>30</v>
      </c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</row>
    <row r="511" spans="4:98">
      <c r="D511">
        <f t="shared" ca="1" si="175"/>
        <v>1</v>
      </c>
      <c r="E511" t="str">
        <f t="shared" ca="1" si="176"/>
        <v>men</v>
      </c>
      <c r="F511">
        <f t="shared" ca="1" si="177"/>
        <v>37</v>
      </c>
      <c r="G511">
        <f t="shared" ca="1" si="178"/>
        <v>5</v>
      </c>
      <c r="H511" t="str">
        <f t="shared" ca="1" si="179"/>
        <v>general work</v>
      </c>
      <c r="I511">
        <f t="shared" ca="1" si="180"/>
        <v>5</v>
      </c>
      <c r="J511" t="str">
        <f t="shared" ca="1" si="181"/>
        <v>other</v>
      </c>
      <c r="K511">
        <f t="shared" ca="1" si="182"/>
        <v>1</v>
      </c>
      <c r="L511">
        <f t="shared" ca="1" si="183"/>
        <v>1</v>
      </c>
      <c r="M511">
        <f t="shared" ca="1" si="184"/>
        <v>787352</v>
      </c>
      <c r="N511">
        <f t="shared" ca="1" si="185"/>
        <v>1</v>
      </c>
      <c r="O511" t="str">
        <f t="shared" ca="1" si="186"/>
        <v>eluru</v>
      </c>
      <c r="P511">
        <f t="shared" ca="1" si="192"/>
        <v>3149408</v>
      </c>
      <c r="Q511">
        <f t="shared" ca="1" si="187"/>
        <v>1374644.5524866839</v>
      </c>
      <c r="R511">
        <f t="shared" ca="1" si="193"/>
        <v>165221.0951388345</v>
      </c>
      <c r="S511">
        <f t="shared" ca="1" si="188"/>
        <v>43925</v>
      </c>
      <c r="T511">
        <f t="shared" ca="1" si="194"/>
        <v>1247960.5592708732</v>
      </c>
      <c r="U511">
        <f t="shared" ca="1" si="195"/>
        <v>277384.77645509236</v>
      </c>
      <c r="V511">
        <f t="shared" ca="1" si="196"/>
        <v>3592013.8715939266</v>
      </c>
      <c r="W511">
        <f t="shared" ca="1" si="197"/>
        <v>1583790.6476255185</v>
      </c>
      <c r="X511">
        <f t="shared" ca="1" si="198"/>
        <v>2008223.2239684081</v>
      </c>
      <c r="Y511" s="2"/>
      <c r="Z511" s="7">
        <f ca="1">IF(Table1[[#This Row],[gender]]="men",1,0)</f>
        <v>1</v>
      </c>
      <c r="AA511" s="2">
        <f ca="1">IF(Table1[[#This Row],[gender]]="women",1,0)</f>
        <v>0</v>
      </c>
      <c r="AB511" s="2"/>
      <c r="AC511" s="2"/>
      <c r="AD511" s="8"/>
      <c r="AF511" s="7">
        <f ca="1">IF(Table1[[#This Row],[felid of work]]= "teaching",1,0)</f>
        <v>0</v>
      </c>
      <c r="AG511" s="2">
        <f ca="1">IF(Table1[[#This Row],[felid of work]]="agriculture",1,0)</f>
        <v>0</v>
      </c>
      <c r="AH511" s="12">
        <f ca="1">IF(Table1[[#This Row],[felid of work]]="general work",1,0)</f>
        <v>1</v>
      </c>
      <c r="AI511" s="12">
        <f ca="1">IF(Table1[[#This Row],[felid of work]]="construction",1,0)</f>
        <v>0</v>
      </c>
      <c r="AJ511" s="2">
        <f ca="1">IF(Table1[[#This Row],[felid of work]]="health",1,0)</f>
        <v>0</v>
      </c>
      <c r="AK511" s="2"/>
      <c r="AL511" s="2"/>
      <c r="AM511" s="2"/>
      <c r="AN511" s="2"/>
      <c r="AO511" s="2">
        <f ca="1">IF(Table1[[#This Row],[felid of work]]="it",1,0)</f>
        <v>0</v>
      </c>
      <c r="AP511" s="2"/>
      <c r="AQ511" s="2"/>
      <c r="AR511" s="2"/>
      <c r="AS511" s="2"/>
      <c r="AT511" s="2"/>
      <c r="AU511" s="2"/>
      <c r="AV511" s="8"/>
      <c r="AW511" s="2"/>
      <c r="AX511" s="21">
        <f t="shared" ca="1" si="189"/>
        <v>165221.0951388345</v>
      </c>
      <c r="AY511" s="2"/>
      <c r="AZ511" s="7">
        <f ca="1">IF(Table1[[#This Row],[value of the debts]]&gt;$BA$6,1,0)</f>
        <v>1</v>
      </c>
      <c r="BA511" s="2"/>
      <c r="BB511" s="2"/>
      <c r="BC511" s="8"/>
      <c r="BD511" s="24">
        <f ca="1">Table1[[#This Row],[mortage left]]/Table1[[#This Row],[value of house]]</f>
        <v>0.43647712601437599</v>
      </c>
      <c r="BE511" s="2">
        <f t="shared" ca="1" si="190"/>
        <v>0</v>
      </c>
      <c r="BF511" s="2"/>
      <c r="BG511" s="2"/>
      <c r="BH511" s="7">
        <f ca="1">IF(Table1[[#This Row],[area]]="america",Table1[[#This Row],[income]],0)</f>
        <v>0</v>
      </c>
      <c r="BI511" s="2">
        <f ca="1">IF(Table1[[#This Row],[area]]="anathapur",Table1[[#This Row],[income]],0)</f>
        <v>0</v>
      </c>
      <c r="BJ511" s="2">
        <f ca="1">IF(Table1[[#This Row],[area]]="banglore",Table1[[#This Row],[income]],0)</f>
        <v>0</v>
      </c>
      <c r="BK511" s="2">
        <f ca="1">IF(Table1[[#This Row],[area]]="chennai",Table1[[#This Row],[income]],0)</f>
        <v>0</v>
      </c>
      <c r="BL511" s="2">
        <f ca="1">IF(Table1[[#This Row],[area]]="china",Table1[[#This Row],[income]],0)</f>
        <v>0</v>
      </c>
      <c r="BM511" s="2">
        <f ca="1">IF(Table1[[#This Row],[area]]="eluru",Table1[[#This Row],[income]],0)</f>
        <v>787352</v>
      </c>
      <c r="BN511" s="2">
        <f ca="1">IF(Table1[[#This Row],[area]]="hanuman junction",Table1[[#This Row],[income]],0)</f>
        <v>0</v>
      </c>
      <c r="BO511" s="2">
        <f ca="1">IF(Table1[[#This Row],[area]]="hyderabad",Table1[[#This Row],[income]],0)</f>
        <v>0</v>
      </c>
      <c r="BP511" s="2">
        <f ca="1">IF(Table1[[#This Row],[area]]="japan",Table1[[#This Row],[income]],0)</f>
        <v>0</v>
      </c>
      <c r="BQ511" s="2">
        <f ca="1">IF(Table1[[#This Row],[area]]="srikakulam",Table1[[#This Row],[income]],0)</f>
        <v>0</v>
      </c>
      <c r="BR511" s="2">
        <f ca="1">IF(Table1[[#This Row],[area]]="tirupathi",Table1[[#This Row],[income]],0)</f>
        <v>0</v>
      </c>
      <c r="BS511" s="2">
        <f ca="1">IF(Table1[[#This Row],[area]]="vijayawada",Table1[[#This Row],[income]],0)</f>
        <v>0</v>
      </c>
      <c r="BT511" s="8">
        <f ca="1">IF(Table1[[#This Row],[area]]="vizag",Table1[[#This Row],[income]],0)</f>
        <v>0</v>
      </c>
      <c r="BU511" s="2"/>
      <c r="BV511" s="7">
        <f ca="1">IF(Table1[[#This Row],[felid of work]]="teaching",Table1[[#This Row],[income]],0)</f>
        <v>0</v>
      </c>
      <c r="BW511" s="2">
        <f ca="1">IF(Table1[[#This Row],[felid of work]]="construction",Table1[[#This Row],[income]],0)</f>
        <v>0</v>
      </c>
      <c r="BX511" s="2">
        <f ca="1">IF(Table1[[#This Row],[felid of work]]="general work",Table1[[#This Row],[income]],0)</f>
        <v>787352</v>
      </c>
      <c r="BY511" s="2">
        <f ca="1">IF(Table1[[#This Row],[felid of work]]="health",Table1[[#This Row],[income]],0)</f>
        <v>0</v>
      </c>
      <c r="BZ511" s="2">
        <f ca="1">IF(Table1[[#This Row],[felid of work]]="agriculture",Table1[[#This Row],[income]],0)</f>
        <v>0</v>
      </c>
      <c r="CA511" s="8">
        <f ca="1">IF(Table1[[#This Row],[felid of work]]="it",Table1[[#This Row],[income]],0)</f>
        <v>0</v>
      </c>
      <c r="CB511" s="2"/>
      <c r="CC511" s="7">
        <f t="shared" ca="1" si="191"/>
        <v>1</v>
      </c>
      <c r="CD511" s="8"/>
      <c r="CE511" s="2"/>
      <c r="CF511" s="2">
        <f ca="1">IF(Table1[[#This Row],[net worth]]&gt;CG510,Table1[[#This Row],[age]],0)</f>
        <v>37</v>
      </c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</row>
    <row r="512" spans="4:98">
      <c r="D512">
        <f t="shared" ca="1" si="175"/>
        <v>2</v>
      </c>
      <c r="E512" t="str">
        <f t="shared" ca="1" si="176"/>
        <v>women</v>
      </c>
      <c r="F512">
        <f t="shared" ca="1" si="177"/>
        <v>28</v>
      </c>
      <c r="G512">
        <f t="shared" ca="1" si="178"/>
        <v>3</v>
      </c>
      <c r="H512" t="str">
        <f t="shared" ca="1" si="179"/>
        <v>teaching</v>
      </c>
      <c r="I512">
        <f t="shared" ca="1" si="180"/>
        <v>5</v>
      </c>
      <c r="J512" t="str">
        <f t="shared" ca="1" si="181"/>
        <v>other</v>
      </c>
      <c r="K512">
        <f t="shared" ca="1" si="182"/>
        <v>3</v>
      </c>
      <c r="L512">
        <f t="shared" ca="1" si="183"/>
        <v>1</v>
      </c>
      <c r="M512">
        <f t="shared" ca="1" si="184"/>
        <v>826480</v>
      </c>
      <c r="N512">
        <f t="shared" ca="1" si="185"/>
        <v>3</v>
      </c>
      <c r="O512" t="str">
        <f t="shared" ca="1" si="186"/>
        <v>hanuman junction</v>
      </c>
      <c r="P512">
        <f t="shared" ca="1" si="192"/>
        <v>4958880</v>
      </c>
      <c r="Q512">
        <f t="shared" ca="1" si="187"/>
        <v>864547.13691657712</v>
      </c>
      <c r="R512">
        <f t="shared" ca="1" si="193"/>
        <v>92542.807663955595</v>
      </c>
      <c r="S512">
        <f t="shared" ca="1" si="188"/>
        <v>31823</v>
      </c>
      <c r="T512">
        <f t="shared" ca="1" si="194"/>
        <v>953165.4194677145</v>
      </c>
      <c r="U512">
        <f t="shared" ca="1" si="195"/>
        <v>838373.82954745297</v>
      </c>
      <c r="V512">
        <f t="shared" ca="1" si="196"/>
        <v>5889796.6372114085</v>
      </c>
      <c r="W512">
        <f t="shared" ca="1" si="197"/>
        <v>988912.94458053273</v>
      </c>
      <c r="X512">
        <f t="shared" ca="1" si="198"/>
        <v>4900883.6926308759</v>
      </c>
      <c r="Y512" s="2"/>
      <c r="Z512" s="7">
        <f ca="1">IF(Table1[[#This Row],[gender]]="men",1,0)</f>
        <v>0</v>
      </c>
      <c r="AA512" s="2">
        <f ca="1">IF(Table1[[#This Row],[gender]]="women",1,0)</f>
        <v>1</v>
      </c>
      <c r="AB512" s="2"/>
      <c r="AC512" s="2"/>
      <c r="AD512" s="8"/>
      <c r="AF512" s="7">
        <f ca="1">IF(Table1[[#This Row],[felid of work]]= "teaching",1,0)</f>
        <v>1</v>
      </c>
      <c r="AG512" s="2">
        <f ca="1">IF(Table1[[#This Row],[felid of work]]="agriculture",1,0)</f>
        <v>0</v>
      </c>
      <c r="AH512" s="12">
        <f ca="1">IF(Table1[[#This Row],[felid of work]]="general work",1,0)</f>
        <v>0</v>
      </c>
      <c r="AI512" s="12">
        <f ca="1">IF(Table1[[#This Row],[felid of work]]="construction",1,0)</f>
        <v>0</v>
      </c>
      <c r="AJ512" s="2">
        <f ca="1">IF(Table1[[#This Row],[felid of work]]="health",1,0)</f>
        <v>0</v>
      </c>
      <c r="AK512" s="2"/>
      <c r="AL512" s="2"/>
      <c r="AM512" s="2"/>
      <c r="AN512" s="2"/>
      <c r="AO512" s="2">
        <f ca="1">IF(Table1[[#This Row],[felid of work]]="it",1,0)</f>
        <v>0</v>
      </c>
      <c r="AP512" s="2"/>
      <c r="AQ512" s="2"/>
      <c r="AR512" s="2"/>
      <c r="AS512" s="2"/>
      <c r="AT512" s="2"/>
      <c r="AU512" s="2"/>
      <c r="AV512" s="8"/>
      <c r="AW512" s="2"/>
      <c r="AX512" s="21">
        <f t="shared" ca="1" si="189"/>
        <v>92542.807663955595</v>
      </c>
      <c r="AY512" s="2"/>
      <c r="AZ512" s="7">
        <f ca="1">IF(Table1[[#This Row],[value of the debts]]&gt;$BA$6,1,0)</f>
        <v>1</v>
      </c>
      <c r="BA512" s="2"/>
      <c r="BB512" s="2"/>
      <c r="BC512" s="8"/>
      <c r="BD512" s="24">
        <f ca="1">Table1[[#This Row],[mortage left]]/Table1[[#This Row],[value of house]]</f>
        <v>0.17434322607455255</v>
      </c>
      <c r="BE512" s="2">
        <f t="shared" ca="1" si="190"/>
        <v>1</v>
      </c>
      <c r="BF512" s="2"/>
      <c r="BG512" s="2"/>
      <c r="BH512" s="7">
        <f ca="1">IF(Table1[[#This Row],[area]]="america",Table1[[#This Row],[income]],0)</f>
        <v>0</v>
      </c>
      <c r="BI512" s="2">
        <f ca="1">IF(Table1[[#This Row],[area]]="anathapur",Table1[[#This Row],[income]],0)</f>
        <v>0</v>
      </c>
      <c r="BJ512" s="2">
        <f ca="1">IF(Table1[[#This Row],[area]]="banglore",Table1[[#This Row],[income]],0)</f>
        <v>0</v>
      </c>
      <c r="BK512" s="2">
        <f ca="1">IF(Table1[[#This Row],[area]]="chennai",Table1[[#This Row],[income]],0)</f>
        <v>0</v>
      </c>
      <c r="BL512" s="2">
        <f ca="1">IF(Table1[[#This Row],[area]]="china",Table1[[#This Row],[income]],0)</f>
        <v>0</v>
      </c>
      <c r="BM512" s="2">
        <f ca="1">IF(Table1[[#This Row],[area]]="eluru",Table1[[#This Row],[income]],0)</f>
        <v>0</v>
      </c>
      <c r="BN512" s="2">
        <f ca="1">IF(Table1[[#This Row],[area]]="hanuman junction",Table1[[#This Row],[income]],0)</f>
        <v>826480</v>
      </c>
      <c r="BO512" s="2">
        <f ca="1">IF(Table1[[#This Row],[area]]="hyderabad",Table1[[#This Row],[income]],0)</f>
        <v>0</v>
      </c>
      <c r="BP512" s="2">
        <f ca="1">IF(Table1[[#This Row],[area]]="japan",Table1[[#This Row],[income]],0)</f>
        <v>0</v>
      </c>
      <c r="BQ512" s="2">
        <f ca="1">IF(Table1[[#This Row],[area]]="srikakulam",Table1[[#This Row],[income]],0)</f>
        <v>0</v>
      </c>
      <c r="BR512" s="2">
        <f ca="1">IF(Table1[[#This Row],[area]]="tirupathi",Table1[[#This Row],[income]],0)</f>
        <v>0</v>
      </c>
      <c r="BS512" s="2">
        <f ca="1">IF(Table1[[#This Row],[area]]="vijayawada",Table1[[#This Row],[income]],0)</f>
        <v>0</v>
      </c>
      <c r="BT512" s="8">
        <f ca="1">IF(Table1[[#This Row],[area]]="vizag",Table1[[#This Row],[income]],0)</f>
        <v>0</v>
      </c>
      <c r="BU512" s="2"/>
      <c r="BV512" s="7">
        <f ca="1">IF(Table1[[#This Row],[felid of work]]="teaching",Table1[[#This Row],[income]],0)</f>
        <v>826480</v>
      </c>
      <c r="BW512" s="2">
        <f ca="1">IF(Table1[[#This Row],[felid of work]]="construction",Table1[[#This Row],[income]],0)</f>
        <v>0</v>
      </c>
      <c r="BX512" s="2">
        <f ca="1">IF(Table1[[#This Row],[felid of work]]="general work",Table1[[#This Row],[income]],0)</f>
        <v>0</v>
      </c>
      <c r="BY512" s="2">
        <f ca="1">IF(Table1[[#This Row],[felid of work]]="health",Table1[[#This Row],[income]],0)</f>
        <v>0</v>
      </c>
      <c r="BZ512" s="2">
        <f ca="1">IF(Table1[[#This Row],[felid of work]]="agriculture",Table1[[#This Row],[income]],0)</f>
        <v>0</v>
      </c>
      <c r="CA512" s="8">
        <f ca="1">IF(Table1[[#This Row],[felid of work]]="it",Table1[[#This Row],[income]],0)</f>
        <v>0</v>
      </c>
      <c r="CB512" s="2"/>
      <c r="CC512" s="7">
        <f t="shared" ca="1" si="191"/>
        <v>1</v>
      </c>
      <c r="CD512" s="8"/>
      <c r="CE512" s="2"/>
      <c r="CF512" s="2">
        <f ca="1">IF(Table1[[#This Row],[net worth]]&gt;CG511,Table1[[#This Row],[age]],0)</f>
        <v>28</v>
      </c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</row>
    <row r="513" spans="4:98" ht="15" thickBot="1">
      <c r="D513">
        <f t="shared" ca="1" si="175"/>
        <v>1</v>
      </c>
      <c r="E513" t="str">
        <f t="shared" ca="1" si="176"/>
        <v>men</v>
      </c>
      <c r="F513">
        <f t="shared" ca="1" si="177"/>
        <v>35</v>
      </c>
      <c r="G513">
        <f t="shared" ca="1" si="178"/>
        <v>3</v>
      </c>
      <c r="H513" t="str">
        <f t="shared" ca="1" si="179"/>
        <v>teaching</v>
      </c>
      <c r="I513">
        <f t="shared" ca="1" si="180"/>
        <v>3</v>
      </c>
      <c r="J513" t="str">
        <f t="shared" ca="1" si="181"/>
        <v>university</v>
      </c>
      <c r="K513">
        <f t="shared" ca="1" si="182"/>
        <v>1</v>
      </c>
      <c r="L513">
        <f t="shared" ca="1" si="183"/>
        <v>1</v>
      </c>
      <c r="M513">
        <f t="shared" ca="1" si="184"/>
        <v>727173</v>
      </c>
      <c r="N513">
        <f t="shared" ca="1" si="185"/>
        <v>11</v>
      </c>
      <c r="O513" t="str">
        <f t="shared" ca="1" si="186"/>
        <v>america</v>
      </c>
      <c r="P513">
        <f t="shared" ca="1" si="192"/>
        <v>4363038</v>
      </c>
      <c r="Q513">
        <f t="shared" ca="1" si="187"/>
        <v>2436787.6480275397</v>
      </c>
      <c r="R513">
        <f t="shared" ca="1" si="193"/>
        <v>485467.79603686306</v>
      </c>
      <c r="S513">
        <f t="shared" ca="1" si="188"/>
        <v>474908</v>
      </c>
      <c r="T513">
        <f t="shared" ca="1" si="194"/>
        <v>289743.44958129304</v>
      </c>
      <c r="U513">
        <f t="shared" ca="1" si="195"/>
        <v>187252.33924706018</v>
      </c>
      <c r="V513">
        <f t="shared" ca="1" si="196"/>
        <v>5035758.1352839228</v>
      </c>
      <c r="W513">
        <f t="shared" ca="1" si="197"/>
        <v>3397163.444064403</v>
      </c>
      <c r="X513">
        <f t="shared" ca="1" si="198"/>
        <v>1638594.6912195198</v>
      </c>
      <c r="Y513" s="3"/>
      <c r="Z513" s="9">
        <f ca="1">IF(Table1[[#This Row],[gender]]="men",1,0)</f>
        <v>1</v>
      </c>
      <c r="AA513" s="3">
        <f ca="1">IF(Table1[[#This Row],[gender]]="women",1,0)</f>
        <v>0</v>
      </c>
      <c r="AB513" s="3"/>
      <c r="AC513" s="3"/>
      <c r="AD513" s="10"/>
      <c r="AF513" s="9">
        <f ca="1">IF(Table1[[#This Row],[felid of work]]= "teaching",1,0)</f>
        <v>1</v>
      </c>
      <c r="AG513" s="3">
        <f ca="1">IF(Table1[[#This Row],[felid of work]]="agriculture",1,0)</f>
        <v>0</v>
      </c>
      <c r="AH513" s="17">
        <f ca="1">IF(Table1[[#This Row],[felid of work]]="general work",1,0)</f>
        <v>0</v>
      </c>
      <c r="AI513" s="17">
        <f ca="1">IF(Table1[[#This Row],[felid of work]]="construction",1,0)</f>
        <v>0</v>
      </c>
      <c r="AJ513" s="3">
        <f ca="1">IF(Table1[[#This Row],[felid of work]]="health",1,0)</f>
        <v>0</v>
      </c>
      <c r="AK513" s="3"/>
      <c r="AL513" s="3"/>
      <c r="AM513" s="3"/>
      <c r="AN513" s="3"/>
      <c r="AO513" s="3">
        <f ca="1">IF(Table1[[#This Row],[felid of work]]="it",1,0)</f>
        <v>0</v>
      </c>
      <c r="AP513" s="3"/>
      <c r="AQ513" s="3"/>
      <c r="AR513" s="3"/>
      <c r="AS513" s="3"/>
      <c r="AT513" s="3"/>
      <c r="AU513" s="3"/>
      <c r="AV513" s="10"/>
      <c r="AW513" s="2"/>
      <c r="AX513" s="22">
        <f t="shared" ca="1" si="189"/>
        <v>485467.79603686306</v>
      </c>
      <c r="AY513" s="3"/>
      <c r="AZ513" s="7">
        <f ca="1">IF(Table1[[#This Row],[value of the debts]]&gt;$BA$6,1,0)</f>
        <v>1</v>
      </c>
      <c r="BA513" s="2"/>
      <c r="BB513" s="2"/>
      <c r="BC513" s="8"/>
      <c r="BD513" s="24">
        <f ca="1">Table1[[#This Row],[mortage left]]/Table1[[#This Row],[value of house]]</f>
        <v>0.55850708795741399</v>
      </c>
      <c r="BE513" s="2">
        <f t="shared" ca="1" si="190"/>
        <v>0</v>
      </c>
      <c r="BF513" s="2"/>
      <c r="BG513" s="2"/>
      <c r="BH513" s="7">
        <f ca="1">IF(Table1[[#This Row],[area]]="america",Table1[[#This Row],[income]],0)</f>
        <v>727173</v>
      </c>
      <c r="BI513" s="2">
        <f ca="1">IF(Table1[[#This Row],[area]]="anathapur",Table1[[#This Row],[income]],0)</f>
        <v>0</v>
      </c>
      <c r="BJ513" s="2">
        <f ca="1">IF(Table1[[#This Row],[area]]="banglore",Table1[[#This Row],[income]],0)</f>
        <v>0</v>
      </c>
      <c r="BK513" s="2">
        <f ca="1">IF(Table1[[#This Row],[area]]="chennai",Table1[[#This Row],[income]],0)</f>
        <v>0</v>
      </c>
      <c r="BL513" s="2">
        <f ca="1">IF(Table1[[#This Row],[area]]="china",Table1[[#This Row],[income]],0)</f>
        <v>0</v>
      </c>
      <c r="BM513" s="2">
        <f ca="1">IF(Table1[[#This Row],[area]]="eluru",Table1[[#This Row],[income]],0)</f>
        <v>0</v>
      </c>
      <c r="BN513" s="2">
        <f ca="1">IF(Table1[[#This Row],[area]]="hanuman junction",Table1[[#This Row],[income]],0)</f>
        <v>0</v>
      </c>
      <c r="BO513" s="2">
        <f ca="1">IF(Table1[[#This Row],[area]]="hyderabad",Table1[[#This Row],[income]],0)</f>
        <v>0</v>
      </c>
      <c r="BP513" s="2">
        <f ca="1">IF(Table1[[#This Row],[area]]="japan",Table1[[#This Row],[income]],0)</f>
        <v>0</v>
      </c>
      <c r="BQ513" s="2">
        <f ca="1">IF(Table1[[#This Row],[area]]="srikakulam",Table1[[#This Row],[income]],0)</f>
        <v>0</v>
      </c>
      <c r="BR513" s="2">
        <f ca="1">IF(Table1[[#This Row],[area]]="tirupathi",Table1[[#This Row],[income]],0)</f>
        <v>0</v>
      </c>
      <c r="BS513" s="2">
        <f ca="1">IF(Table1[[#This Row],[area]]="vijayawada",Table1[[#This Row],[income]],0)</f>
        <v>0</v>
      </c>
      <c r="BT513" s="8">
        <f ca="1">IF(Table1[[#This Row],[area]]="vizag",Table1[[#This Row],[income]],0)</f>
        <v>0</v>
      </c>
      <c r="BU513" s="2"/>
      <c r="BV513" s="7">
        <f ca="1">IF(Table1[[#This Row],[felid of work]]="teaching",Table1[[#This Row],[income]],0)</f>
        <v>727173</v>
      </c>
      <c r="BW513" s="2">
        <f ca="1">IF(Table1[[#This Row],[felid of work]]="construction",Table1[[#This Row],[income]],0)</f>
        <v>0</v>
      </c>
      <c r="BX513" s="2">
        <f ca="1">IF(Table1[[#This Row],[felid of work]]="general work",Table1[[#This Row],[income]],0)</f>
        <v>0</v>
      </c>
      <c r="BY513" s="2">
        <f ca="1">IF(Table1[[#This Row],[felid of work]]="health",Table1[[#This Row],[income]],0)</f>
        <v>0</v>
      </c>
      <c r="BZ513" s="2">
        <f ca="1">IF(Table1[[#This Row],[felid of work]]="agriculture",Table1[[#This Row],[income]],0)</f>
        <v>0</v>
      </c>
      <c r="CA513" s="8">
        <f ca="1">IF(Table1[[#This Row],[felid of work]]="it",Table1[[#This Row],[income]],0)</f>
        <v>0</v>
      </c>
      <c r="CB513" s="2"/>
      <c r="CC513" s="9">
        <f t="shared" ca="1" si="191"/>
        <v>1</v>
      </c>
      <c r="CD513" s="10"/>
      <c r="CE513" s="2"/>
      <c r="CF513" s="2">
        <f ca="1">IF(Table1[[#This Row],[net worth]]&gt;CG512,Table1[[#This Row],[age]],0)</f>
        <v>35</v>
      </c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</row>
    <row r="514" spans="4:98" ht="15" thickBot="1">
      <c r="AZ514" s="9"/>
      <c r="BA514" s="3"/>
      <c r="BB514" s="3"/>
      <c r="BC514" s="10"/>
      <c r="BH514" s="31">
        <f ca="1">AVERAGEIF(BH7:BH513,"&lt;&gt;0")</f>
        <v>585655.28571428568</v>
      </c>
      <c r="BI514" s="31">
        <f t="shared" ref="BI514:BT514" ca="1" si="199">AVERAGEIF(BI7:BI513,"&lt;&gt;0")</f>
        <v>626322.54545454541</v>
      </c>
      <c r="BJ514" s="31">
        <f t="shared" ca="1" si="199"/>
        <v>630980.4</v>
      </c>
      <c r="BK514" s="31">
        <f t="shared" ca="1" si="199"/>
        <v>539877.22499999998</v>
      </c>
      <c r="BL514" s="31">
        <f t="shared" ca="1" si="199"/>
        <v>584100.04054054059</v>
      </c>
      <c r="BM514" s="31">
        <f t="shared" ca="1" si="199"/>
        <v>653590.22222222225</v>
      </c>
      <c r="BN514" s="31">
        <f t="shared" ca="1" si="199"/>
        <v>610980.58974358975</v>
      </c>
      <c r="BO514" s="31">
        <f t="shared" ca="1" si="199"/>
        <v>581628.77419354836</v>
      </c>
      <c r="BP514" s="31">
        <f t="shared" ca="1" si="199"/>
        <v>651725.32352941181</v>
      </c>
      <c r="BQ514" s="31">
        <f t="shared" ca="1" si="199"/>
        <v>599625.78125</v>
      </c>
      <c r="BR514" s="31">
        <f t="shared" ca="1" si="199"/>
        <v>618955.3255813953</v>
      </c>
      <c r="BS514" s="31">
        <f t="shared" ca="1" si="199"/>
        <v>651849.96969696973</v>
      </c>
      <c r="BT514" s="31">
        <f t="shared" ca="1" si="199"/>
        <v>597415.11904761905</v>
      </c>
      <c r="BV514" s="28">
        <f ca="1">AVERAGEIF(BV7:BV513,"&lt;&gt;0")</f>
        <v>598191.66666666663</v>
      </c>
      <c r="BW514" s="29">
        <f t="shared" ref="BW514:CA514" ca="1" si="200">AVERAGEIF(BW7:BW513,"&lt;&gt;0")</f>
        <v>633092.22222222225</v>
      </c>
      <c r="BX514" s="29">
        <f t="shared" ca="1" si="200"/>
        <v>628189.97297297302</v>
      </c>
      <c r="BY514" s="29">
        <f t="shared" ca="1" si="200"/>
        <v>620322.26582278486</v>
      </c>
      <c r="BZ514" s="29">
        <f t="shared" ca="1" si="200"/>
        <v>607189.96428571432</v>
      </c>
      <c r="CA514" s="30">
        <f t="shared" ca="1" si="200"/>
        <v>559590.96296296292</v>
      </c>
      <c r="CC514" s="2"/>
      <c r="CD514" s="30"/>
      <c r="CF514" s="34">
        <f t="shared" ref="CF514" ca="1" si="201">AVERAGEIF(CF7:CF513,"&lt;&gt;0")</f>
        <v>35.151394422310759</v>
      </c>
    </row>
  </sheetData>
  <mergeCells count="1">
    <mergeCell ref="BH5:BT5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8A9C-E64C-4C58-A3DF-C39CBE0CEA66}">
  <dimension ref="D8:AL51"/>
  <sheetViews>
    <sheetView topLeftCell="B10" zoomScale="85" zoomScaleNormal="85" workbookViewId="0">
      <selection activeCell="Y13" sqref="Y13"/>
    </sheetView>
  </sheetViews>
  <sheetFormatPr defaultRowHeight="14.4"/>
  <sheetData>
    <row r="8" spans="5:28" ht="15" thickBot="1"/>
    <row r="9" spans="5:28">
      <c r="E9" s="43" t="s">
        <v>69</v>
      </c>
      <c r="F9" s="44"/>
      <c r="G9" s="44"/>
      <c r="H9" s="45"/>
      <c r="I9" s="43" t="s">
        <v>67</v>
      </c>
      <c r="J9" s="44"/>
      <c r="K9" s="45"/>
      <c r="L9" s="43" t="s">
        <v>70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5"/>
      <c r="X9" s="35"/>
      <c r="Y9" s="35"/>
      <c r="Z9" s="35"/>
      <c r="AA9" s="35"/>
      <c r="AB9" s="35"/>
    </row>
    <row r="10" spans="5:28" ht="15" thickBot="1">
      <c r="E10" s="48"/>
      <c r="F10" s="50"/>
      <c r="G10" s="50"/>
      <c r="H10" s="49"/>
      <c r="I10" s="48"/>
      <c r="J10" s="50"/>
      <c r="K10" s="49"/>
      <c r="L10" s="48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49"/>
      <c r="X10" s="35"/>
      <c r="Y10" s="35"/>
      <c r="Z10" s="35"/>
      <c r="AA10" s="35"/>
      <c r="AB10" s="35"/>
    </row>
    <row r="11" spans="5:28" ht="15" thickBot="1">
      <c r="E11" s="43" t="s">
        <v>1</v>
      </c>
      <c r="F11" s="45"/>
      <c r="G11" s="43" t="s">
        <v>45</v>
      </c>
      <c r="H11" s="45"/>
      <c r="I11" s="78">
        <f ca="1">Sheet1!AE7</f>
        <v>35.153846153846153</v>
      </c>
      <c r="J11" s="79"/>
      <c r="K11" s="80"/>
      <c r="L11" s="37" t="s">
        <v>68</v>
      </c>
      <c r="M11" s="38"/>
      <c r="N11" s="37" t="s">
        <v>9</v>
      </c>
      <c r="O11" s="38"/>
      <c r="P11" s="37" t="s">
        <v>49</v>
      </c>
      <c r="Q11" s="38"/>
      <c r="R11" s="37" t="s">
        <v>5</v>
      </c>
      <c r="S11" s="38"/>
      <c r="T11" s="37" t="s">
        <v>4</v>
      </c>
      <c r="U11" s="38"/>
      <c r="V11" s="37" t="s">
        <v>7</v>
      </c>
      <c r="W11" s="38"/>
      <c r="X11" s="36"/>
      <c r="Y11" s="36"/>
      <c r="Z11" s="36"/>
      <c r="AA11" s="36"/>
      <c r="AB11" s="36"/>
    </row>
    <row r="12" spans="5:28" ht="15" thickBot="1">
      <c r="E12" s="48"/>
      <c r="F12" s="49"/>
      <c r="G12" s="48"/>
      <c r="H12" s="49"/>
      <c r="I12" s="81"/>
      <c r="J12" s="82"/>
      <c r="K12" s="83"/>
      <c r="L12" s="43">
        <f ca="1">Sheet1!AQ7</f>
        <v>99</v>
      </c>
      <c r="M12" s="45"/>
      <c r="N12" s="43">
        <f ca="1">Sheet1!AR7</f>
        <v>84</v>
      </c>
      <c r="O12" s="45"/>
      <c r="P12" s="43">
        <f ca="1">Sheet1!AS7</f>
        <v>74</v>
      </c>
      <c r="Q12" s="45"/>
      <c r="R12" s="43">
        <f ca="1">Sheet1!AT7</f>
        <v>90</v>
      </c>
      <c r="S12" s="45"/>
      <c r="T12" s="43">
        <f ca="1">Sheet1!AU7</f>
        <v>79</v>
      </c>
      <c r="U12" s="45"/>
      <c r="V12" s="43">
        <f ca="1">Sheet1!AV7</f>
        <v>81</v>
      </c>
      <c r="W12" s="45"/>
      <c r="X12" s="35"/>
      <c r="Y12" s="35"/>
      <c r="Z12" s="35"/>
      <c r="AA12" s="35"/>
      <c r="AB12" s="35"/>
    </row>
    <row r="13" spans="5:28">
      <c r="E13" s="43">
        <f ca="1">Sheet1!AC7</f>
        <v>251</v>
      </c>
      <c r="F13" s="45"/>
      <c r="G13" s="43">
        <f ca="1">Sheet1!AD7</f>
        <v>256</v>
      </c>
      <c r="H13" s="45"/>
      <c r="I13" s="81"/>
      <c r="J13" s="82"/>
      <c r="K13" s="83"/>
      <c r="L13" s="46"/>
      <c r="M13" s="47"/>
      <c r="N13" s="46"/>
      <c r="O13" s="47"/>
      <c r="P13" s="46"/>
      <c r="Q13" s="47"/>
      <c r="R13" s="46"/>
      <c r="S13" s="47"/>
      <c r="T13" s="46"/>
      <c r="U13" s="47"/>
      <c r="V13" s="46"/>
      <c r="W13" s="47"/>
      <c r="X13" s="35"/>
      <c r="Y13" s="35"/>
      <c r="Z13" s="35"/>
      <c r="AA13" s="35"/>
      <c r="AB13" s="35"/>
    </row>
    <row r="14" spans="5:28" ht="15" thickBot="1">
      <c r="E14" s="48"/>
      <c r="F14" s="49"/>
      <c r="G14" s="48"/>
      <c r="H14" s="49"/>
      <c r="I14" s="84"/>
      <c r="J14" s="85"/>
      <c r="K14" s="86"/>
      <c r="L14" s="48"/>
      <c r="M14" s="49"/>
      <c r="N14" s="48"/>
      <c r="O14" s="49"/>
      <c r="P14" s="48"/>
      <c r="Q14" s="49"/>
      <c r="R14" s="48"/>
      <c r="S14" s="49"/>
      <c r="T14" s="48"/>
      <c r="U14" s="49"/>
      <c r="V14" s="48"/>
      <c r="W14" s="49"/>
      <c r="X14" s="35"/>
      <c r="Y14" s="35"/>
      <c r="Z14" s="35"/>
      <c r="AA14" s="35"/>
      <c r="AB14" s="35"/>
    </row>
    <row r="15" spans="5:28">
      <c r="E15" s="43"/>
      <c r="F15" s="44"/>
      <c r="G15" s="44"/>
      <c r="H15" s="45"/>
      <c r="I15" s="43" t="s">
        <v>71</v>
      </c>
      <c r="J15" s="44"/>
      <c r="K15" s="45"/>
      <c r="L15" s="4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35"/>
      <c r="Y15" s="35"/>
      <c r="Z15" s="35"/>
      <c r="AA15" s="35"/>
      <c r="AB15" s="35"/>
    </row>
    <row r="16" spans="5:28" ht="15" thickBot="1">
      <c r="E16" s="46"/>
      <c r="F16" s="51"/>
      <c r="G16" s="51"/>
      <c r="H16" s="47"/>
      <c r="I16" s="48"/>
      <c r="J16" s="50"/>
      <c r="K16" s="49"/>
      <c r="L16" s="46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35"/>
      <c r="Y16" s="35"/>
      <c r="Z16" s="35"/>
      <c r="AA16" s="35"/>
      <c r="AB16" s="35"/>
    </row>
    <row r="17" spans="5:28">
      <c r="E17" s="46"/>
      <c r="F17" s="51"/>
      <c r="G17" s="51"/>
      <c r="H17" s="47"/>
      <c r="I17" s="72">
        <f ca="1">Sheet1!AW7</f>
        <v>607537.70611439843</v>
      </c>
      <c r="J17" s="87"/>
      <c r="K17" s="73"/>
      <c r="L17" s="46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35"/>
      <c r="Y17" s="35"/>
      <c r="Z17" s="35"/>
      <c r="AA17" s="35"/>
      <c r="AB17" s="35"/>
    </row>
    <row r="18" spans="5:28">
      <c r="E18" s="46"/>
      <c r="F18" s="51"/>
      <c r="G18" s="51"/>
      <c r="H18" s="47"/>
      <c r="I18" s="74"/>
      <c r="J18" s="89"/>
      <c r="K18" s="75"/>
      <c r="L18" s="46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35"/>
      <c r="Y18" s="35"/>
      <c r="Z18" s="35"/>
      <c r="AA18" s="35"/>
      <c r="AB18" s="35"/>
    </row>
    <row r="19" spans="5:28" ht="15" thickBot="1">
      <c r="E19" s="46"/>
      <c r="F19" s="51"/>
      <c r="G19" s="51"/>
      <c r="H19" s="47"/>
      <c r="I19" s="76"/>
      <c r="J19" s="88"/>
      <c r="K19" s="77"/>
      <c r="L19" s="46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35"/>
      <c r="Y19" s="35"/>
      <c r="Z19" s="35"/>
      <c r="AA19" s="35"/>
      <c r="AB19" s="35"/>
    </row>
    <row r="20" spans="5:28">
      <c r="E20" s="46"/>
      <c r="F20" s="51"/>
      <c r="G20" s="51"/>
      <c r="H20" s="47"/>
      <c r="I20" s="43" t="s">
        <v>72</v>
      </c>
      <c r="J20" s="44"/>
      <c r="K20" s="45"/>
      <c r="L20" s="46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35"/>
      <c r="Y20" s="35"/>
      <c r="Z20" s="35"/>
      <c r="AA20" s="35"/>
      <c r="AB20" s="35"/>
    </row>
    <row r="21" spans="5:28" ht="15" thickBot="1">
      <c r="E21" s="46"/>
      <c r="F21" s="51"/>
      <c r="G21" s="51"/>
      <c r="H21" s="47"/>
      <c r="I21" s="48"/>
      <c r="J21" s="50"/>
      <c r="K21" s="49"/>
      <c r="L21" s="46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35"/>
      <c r="Y21" s="35"/>
      <c r="Z21" s="35"/>
      <c r="AA21" s="35"/>
      <c r="AB21" s="35"/>
    </row>
    <row r="22" spans="5:28">
      <c r="E22" s="46"/>
      <c r="F22" s="51"/>
      <c r="G22" s="51"/>
      <c r="H22" s="47"/>
      <c r="I22" s="72">
        <f ca="1">Sheet1!AY7</f>
        <v>299004.39180167834</v>
      </c>
      <c r="J22" s="87"/>
      <c r="K22" s="73"/>
      <c r="L22" s="46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35"/>
      <c r="Y22" s="35"/>
      <c r="Z22" s="35"/>
      <c r="AA22" s="35"/>
      <c r="AB22" s="35"/>
    </row>
    <row r="23" spans="5:28" ht="15" thickBot="1">
      <c r="E23" s="48"/>
      <c r="F23" s="50"/>
      <c r="G23" s="50"/>
      <c r="H23" s="49"/>
      <c r="I23" s="76"/>
      <c r="J23" s="88"/>
      <c r="K23" s="77"/>
      <c r="L23" s="46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spans="5:28">
      <c r="E24" s="43"/>
      <c r="F24" s="44"/>
      <c r="G24" s="44"/>
      <c r="H24" s="45"/>
      <c r="I24" s="54" t="s">
        <v>73</v>
      </c>
      <c r="J24" s="55"/>
      <c r="K24" s="56"/>
      <c r="L24" s="46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spans="5:28" ht="15" thickBot="1">
      <c r="E25" s="46"/>
      <c r="F25" s="51"/>
      <c r="G25" s="51"/>
      <c r="H25" s="47"/>
      <c r="I25" s="57"/>
      <c r="J25" s="58"/>
      <c r="K25" s="59"/>
      <c r="L25" s="46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spans="5:28">
      <c r="E26" s="46"/>
      <c r="F26" s="51"/>
      <c r="G26" s="51"/>
      <c r="H26" s="47"/>
      <c r="I26" s="60">
        <f ca="1">Sheet1!BC6</f>
        <v>506</v>
      </c>
      <c r="J26" s="61"/>
      <c r="K26" s="62"/>
      <c r="L26" s="46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spans="5:28">
      <c r="E27" s="46"/>
      <c r="F27" s="51"/>
      <c r="G27" s="51"/>
      <c r="H27" s="47"/>
      <c r="I27" s="63"/>
      <c r="J27" s="64"/>
      <c r="K27" s="65"/>
      <c r="L27" s="46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spans="5:28" ht="15" thickBot="1">
      <c r="E28" s="46"/>
      <c r="F28" s="51"/>
      <c r="G28" s="51"/>
      <c r="H28" s="47"/>
      <c r="I28" s="66"/>
      <c r="J28" s="67"/>
      <c r="K28" s="68"/>
      <c r="L28" s="46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spans="5:28">
      <c r="E29" s="46"/>
      <c r="F29" s="51"/>
      <c r="G29" s="51"/>
      <c r="H29" s="47"/>
      <c r="I29" s="54" t="s">
        <v>74</v>
      </c>
      <c r="J29" s="55"/>
      <c r="K29" s="56"/>
      <c r="L29" s="46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spans="5:28" ht="15" thickBot="1">
      <c r="E30" s="46"/>
      <c r="F30" s="51"/>
      <c r="G30" s="51"/>
      <c r="H30" s="47"/>
      <c r="I30" s="57"/>
      <c r="J30" s="58"/>
      <c r="K30" s="59"/>
      <c r="L30" s="46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spans="5:28">
      <c r="E31" s="46"/>
      <c r="F31" s="51"/>
      <c r="G31" s="51"/>
      <c r="H31" s="47"/>
      <c r="I31" s="60">
        <f ca="1">Sheet1!BG7</f>
        <v>149</v>
      </c>
      <c r="J31" s="61"/>
      <c r="K31" s="62"/>
      <c r="L31" s="46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spans="5:28" ht="15" thickBot="1">
      <c r="E32" s="46"/>
      <c r="F32" s="51"/>
      <c r="G32" s="51"/>
      <c r="H32" s="47"/>
      <c r="I32" s="66"/>
      <c r="J32" s="67"/>
      <c r="K32" s="68"/>
      <c r="L32" s="46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spans="4:38">
      <c r="D33" s="2"/>
      <c r="E33" s="35"/>
      <c r="F33" s="35"/>
      <c r="G33" s="35"/>
      <c r="H33" s="35"/>
      <c r="I33" s="39"/>
      <c r="J33" s="39"/>
      <c r="K33" s="40"/>
      <c r="L33" s="43" t="s">
        <v>78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5"/>
    </row>
    <row r="34" spans="4:38" ht="15" thickBot="1">
      <c r="D34" s="2"/>
      <c r="E34" s="35"/>
      <c r="F34" s="35"/>
      <c r="G34" s="35"/>
      <c r="H34" s="35"/>
      <c r="I34" s="41"/>
      <c r="J34" s="41"/>
      <c r="K34" s="42"/>
      <c r="L34" s="48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49"/>
    </row>
    <row r="35" spans="4:38" ht="15" thickBot="1">
      <c r="D35" s="2"/>
      <c r="E35" s="35"/>
      <c r="F35" s="35"/>
      <c r="G35" s="35"/>
      <c r="H35" s="35"/>
      <c r="I35" s="41"/>
      <c r="J35" s="41"/>
      <c r="K35" s="42"/>
      <c r="L35" s="37" t="s">
        <v>68</v>
      </c>
      <c r="M35" s="38"/>
      <c r="N35" s="37" t="s">
        <v>9</v>
      </c>
      <c r="O35" s="38"/>
      <c r="P35" s="37" t="s">
        <v>49</v>
      </c>
      <c r="Q35" s="38"/>
      <c r="R35" s="37" t="s">
        <v>5</v>
      </c>
      <c r="S35" s="38"/>
      <c r="T35" s="37" t="s">
        <v>4</v>
      </c>
      <c r="U35" s="38"/>
      <c r="V35" s="37" t="s">
        <v>7</v>
      </c>
      <c r="W35" s="38"/>
    </row>
    <row r="36" spans="4:38">
      <c r="D36" s="2"/>
      <c r="E36" s="35"/>
      <c r="F36" s="35"/>
      <c r="G36" s="35"/>
      <c r="H36" s="35"/>
      <c r="I36" s="41"/>
      <c r="J36" s="41"/>
      <c r="K36" s="42"/>
      <c r="L36" s="72">
        <f ca="1">Sheet1!BV514</f>
        <v>598191.66666666663</v>
      </c>
      <c r="M36" s="73"/>
      <c r="N36" s="72">
        <f ca="1">Sheet1!BW514</f>
        <v>633092.22222222225</v>
      </c>
      <c r="O36" s="73"/>
      <c r="P36" s="72">
        <f ca="1">Sheet1!BX514</f>
        <v>628189.97297297302</v>
      </c>
      <c r="Q36" s="73"/>
      <c r="R36" s="72">
        <f ca="1">Sheet1!BY514</f>
        <v>620322.26582278486</v>
      </c>
      <c r="S36" s="73"/>
      <c r="T36" s="72">
        <f ca="1">Sheet1!BZ514</f>
        <v>607189.96428571432</v>
      </c>
      <c r="U36" s="73"/>
      <c r="V36" s="72">
        <f ca="1">Sheet1!CA514</f>
        <v>559590.96296296292</v>
      </c>
      <c r="W36" s="73"/>
    </row>
    <row r="37" spans="4:38">
      <c r="D37" s="2"/>
      <c r="H37" s="2"/>
      <c r="I37" s="41"/>
      <c r="J37" s="41"/>
      <c r="K37" s="42"/>
      <c r="L37" s="74"/>
      <c r="M37" s="75"/>
      <c r="N37" s="74"/>
      <c r="O37" s="75"/>
      <c r="P37" s="74"/>
      <c r="Q37" s="75"/>
      <c r="R37" s="74"/>
      <c r="S37" s="75"/>
      <c r="T37" s="74"/>
      <c r="U37" s="75"/>
      <c r="V37" s="74"/>
      <c r="W37" s="75"/>
      <c r="AE37" s="35"/>
      <c r="AF37" s="35"/>
      <c r="AG37" s="35"/>
      <c r="AH37" s="35"/>
      <c r="AI37" s="35"/>
      <c r="AJ37" s="35"/>
      <c r="AK37" s="35"/>
      <c r="AL37" s="35"/>
    </row>
    <row r="38" spans="4:38" ht="15" thickBot="1">
      <c r="H38" s="2"/>
      <c r="I38" s="41"/>
      <c r="J38" s="41"/>
      <c r="K38" s="42"/>
      <c r="L38" s="76"/>
      <c r="M38" s="77"/>
      <c r="N38" s="76"/>
      <c r="O38" s="77"/>
      <c r="P38" s="76"/>
      <c r="Q38" s="77"/>
      <c r="R38" s="76"/>
      <c r="S38" s="77"/>
      <c r="T38" s="76"/>
      <c r="U38" s="77"/>
      <c r="V38" s="76"/>
      <c r="W38" s="77"/>
      <c r="AE38" s="35"/>
      <c r="AF38" s="35"/>
      <c r="AG38" s="35"/>
      <c r="AH38" s="35"/>
      <c r="AI38" s="35"/>
      <c r="AJ38" s="35"/>
      <c r="AK38" s="35"/>
      <c r="AL38" s="35"/>
    </row>
    <row r="39" spans="4:38">
      <c r="H39" s="2"/>
      <c r="I39" s="41"/>
      <c r="J39" s="41"/>
      <c r="K39" s="42"/>
      <c r="L39" s="43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5"/>
      <c r="AE39" s="35"/>
      <c r="AF39" s="35"/>
      <c r="AG39" s="35"/>
      <c r="AH39" s="35"/>
      <c r="AI39" s="35"/>
      <c r="AJ39" s="35"/>
      <c r="AK39" s="35"/>
      <c r="AL39" s="35"/>
    </row>
    <row r="40" spans="4:38">
      <c r="H40" s="2"/>
      <c r="I40" s="41"/>
      <c r="J40" s="41"/>
      <c r="K40" s="42"/>
      <c r="L40" s="46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47"/>
      <c r="AE40" s="35"/>
      <c r="AF40" s="35"/>
      <c r="AG40" s="35"/>
      <c r="AH40" s="35"/>
      <c r="AI40" s="35"/>
      <c r="AJ40" s="35"/>
      <c r="AK40" s="35"/>
      <c r="AL40" s="35"/>
    </row>
    <row r="41" spans="4:38">
      <c r="H41" s="2"/>
      <c r="I41" s="2"/>
      <c r="J41" s="2"/>
      <c r="K41" s="2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47"/>
      <c r="AE41" s="35"/>
      <c r="AF41" s="35"/>
      <c r="AG41" s="35"/>
      <c r="AH41" s="35"/>
      <c r="AI41" s="35"/>
      <c r="AJ41" s="35"/>
      <c r="AK41" s="35"/>
      <c r="AL41" s="35"/>
    </row>
    <row r="42" spans="4:38">
      <c r="L42" s="46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47"/>
      <c r="AE42" s="35"/>
      <c r="AF42" s="35"/>
      <c r="AG42" s="35"/>
      <c r="AH42" s="35"/>
      <c r="AI42" s="35"/>
      <c r="AJ42" s="35"/>
      <c r="AK42" s="35"/>
      <c r="AL42" s="35"/>
    </row>
    <row r="43" spans="4:38">
      <c r="L43" s="46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47"/>
      <c r="AE43" s="35"/>
      <c r="AF43" s="35"/>
      <c r="AG43" s="35"/>
      <c r="AH43" s="35"/>
      <c r="AI43" s="35"/>
      <c r="AJ43" s="35"/>
      <c r="AK43" s="35"/>
      <c r="AL43" s="35"/>
    </row>
    <row r="44" spans="4:38">
      <c r="L44" s="46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47"/>
      <c r="AE44" s="35"/>
      <c r="AF44" s="35"/>
      <c r="AG44" s="35"/>
      <c r="AH44" s="35"/>
      <c r="AI44" s="35"/>
      <c r="AJ44" s="35"/>
      <c r="AK44" s="35"/>
      <c r="AL44" s="35"/>
    </row>
    <row r="45" spans="4:38">
      <c r="L45" s="46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47"/>
      <c r="AE45" s="35"/>
      <c r="AF45" s="35"/>
      <c r="AG45" s="35"/>
      <c r="AH45" s="35"/>
      <c r="AI45" s="35"/>
      <c r="AJ45" s="35"/>
      <c r="AK45" s="35"/>
      <c r="AL45" s="35"/>
    </row>
    <row r="46" spans="4:38" ht="15" thickBot="1">
      <c r="L46" s="48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49"/>
    </row>
    <row r="47" spans="4:38" ht="15" thickBot="1">
      <c r="E47" s="69" t="s">
        <v>77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1"/>
    </row>
    <row r="48" spans="4:38" ht="15" thickBot="1">
      <c r="E48" s="52" t="s">
        <v>75</v>
      </c>
      <c r="F48" s="53"/>
      <c r="G48" s="52" t="s">
        <v>25</v>
      </c>
      <c r="H48" s="53"/>
      <c r="I48" s="52" t="s">
        <v>26</v>
      </c>
      <c r="J48" s="53"/>
      <c r="K48" s="52" t="s">
        <v>27</v>
      </c>
      <c r="L48" s="53"/>
      <c r="M48" s="52" t="s">
        <v>31</v>
      </c>
      <c r="N48" s="53"/>
      <c r="O48" s="52" t="s">
        <v>19</v>
      </c>
      <c r="P48" s="53"/>
      <c r="Q48" s="52" t="s">
        <v>76</v>
      </c>
      <c r="R48" s="53"/>
      <c r="S48" s="52" t="s">
        <v>28</v>
      </c>
      <c r="T48" s="53"/>
      <c r="U48" s="52" t="s">
        <v>30</v>
      </c>
      <c r="V48" s="53"/>
      <c r="W48" s="52" t="s">
        <v>23</v>
      </c>
      <c r="X48" s="53"/>
      <c r="Y48" s="52" t="s">
        <v>24</v>
      </c>
      <c r="Z48" s="53"/>
      <c r="AA48" s="52" t="s">
        <v>20</v>
      </c>
      <c r="AB48" s="53"/>
      <c r="AC48" s="52" t="s">
        <v>22</v>
      </c>
      <c r="AD48" s="53"/>
    </row>
    <row r="49" spans="5:30">
      <c r="E49" s="72">
        <f ca="1">Sheet1!BH514</f>
        <v>585655.28571428568</v>
      </c>
      <c r="F49" s="73"/>
      <c r="G49" s="72">
        <f ca="1">Sheet1!BI514</f>
        <v>626322.54545454541</v>
      </c>
      <c r="H49" s="73"/>
      <c r="I49" s="72">
        <f ca="1">Sheet1!BJ514</f>
        <v>630980.4</v>
      </c>
      <c r="J49" s="73"/>
      <c r="K49" s="72">
        <f ca="1">Sheet1!BK514</f>
        <v>539877.22499999998</v>
      </c>
      <c r="L49" s="73"/>
      <c r="M49" s="72">
        <f ca="1">Sheet1!BL514</f>
        <v>584100.04054054059</v>
      </c>
      <c r="N49" s="73"/>
      <c r="O49" s="72">
        <f ca="1">Sheet1!BM514</f>
        <v>653590.22222222225</v>
      </c>
      <c r="P49" s="73"/>
      <c r="Q49" s="72">
        <f ca="1">Sheet1!BN514</f>
        <v>610980.58974358975</v>
      </c>
      <c r="R49" s="73"/>
      <c r="S49" s="72">
        <f ca="1">Sheet1!BO514</f>
        <v>581628.77419354836</v>
      </c>
      <c r="T49" s="73"/>
      <c r="U49" s="72">
        <f ca="1">Sheet1!BP514</f>
        <v>651725.32352941181</v>
      </c>
      <c r="V49" s="73"/>
      <c r="W49" s="72">
        <f ca="1">Sheet1!BQ514</f>
        <v>599625.78125</v>
      </c>
      <c r="X49" s="73"/>
      <c r="Y49" s="72">
        <f ca="1">Sheet1!BR514</f>
        <v>618955.3255813953</v>
      </c>
      <c r="Z49" s="73"/>
      <c r="AA49" s="72">
        <f ca="1">Sheet1!BS514</f>
        <v>651849.96969696973</v>
      </c>
      <c r="AB49" s="73"/>
      <c r="AC49" s="72">
        <f ca="1">Sheet1!BT514</f>
        <v>597415.11904761905</v>
      </c>
      <c r="AD49" s="73"/>
    </row>
    <row r="50" spans="5:30">
      <c r="E50" s="74"/>
      <c r="F50" s="75"/>
      <c r="G50" s="74"/>
      <c r="H50" s="75"/>
      <c r="I50" s="74"/>
      <c r="J50" s="75"/>
      <c r="K50" s="74"/>
      <c r="L50" s="75"/>
      <c r="M50" s="74"/>
      <c r="N50" s="75"/>
      <c r="O50" s="74"/>
      <c r="P50" s="75"/>
      <c r="Q50" s="74"/>
      <c r="R50" s="75"/>
      <c r="S50" s="74"/>
      <c r="T50" s="75"/>
      <c r="U50" s="74"/>
      <c r="V50" s="75"/>
      <c r="W50" s="74"/>
      <c r="X50" s="75"/>
      <c r="Y50" s="74"/>
      <c r="Z50" s="75"/>
      <c r="AA50" s="74"/>
      <c r="AB50" s="75"/>
      <c r="AC50" s="74"/>
      <c r="AD50" s="75"/>
    </row>
    <row r="51" spans="5:30" ht="15" thickBot="1">
      <c r="E51" s="76"/>
      <c r="F51" s="77"/>
      <c r="G51" s="76"/>
      <c r="H51" s="77"/>
      <c r="I51" s="76"/>
      <c r="J51" s="77"/>
      <c r="K51" s="76"/>
      <c r="L51" s="77"/>
      <c r="M51" s="76"/>
      <c r="N51" s="77"/>
      <c r="O51" s="76"/>
      <c r="P51" s="77"/>
      <c r="Q51" s="76"/>
      <c r="R51" s="77"/>
      <c r="S51" s="76"/>
      <c r="T51" s="77"/>
      <c r="U51" s="76"/>
      <c r="V51" s="77"/>
      <c r="W51" s="76"/>
      <c r="X51" s="77"/>
      <c r="Y51" s="76"/>
      <c r="Z51" s="77"/>
      <c r="AA51" s="76"/>
      <c r="AB51" s="77"/>
      <c r="AC51" s="76"/>
      <c r="AD51" s="77"/>
    </row>
  </sheetData>
  <mergeCells count="60">
    <mergeCell ref="AC49:AD51"/>
    <mergeCell ref="I11:K14"/>
    <mergeCell ref="I9:K10"/>
    <mergeCell ref="I22:K23"/>
    <mergeCell ref="I20:K21"/>
    <mergeCell ref="I17:K19"/>
    <mergeCell ref="I15:K16"/>
    <mergeCell ref="L39:W46"/>
    <mergeCell ref="L33:W34"/>
    <mergeCell ref="L36:M38"/>
    <mergeCell ref="N36:O38"/>
    <mergeCell ref="P36:Q38"/>
    <mergeCell ref="R36:S38"/>
    <mergeCell ref="T36:U38"/>
    <mergeCell ref="V36:W38"/>
    <mergeCell ref="W48:X48"/>
    <mergeCell ref="U49:V51"/>
    <mergeCell ref="W49:X51"/>
    <mergeCell ref="Y49:Z51"/>
    <mergeCell ref="AA49:AB51"/>
    <mergeCell ref="O49:P51"/>
    <mergeCell ref="Q49:R51"/>
    <mergeCell ref="S49:T51"/>
    <mergeCell ref="O48:P48"/>
    <mergeCell ref="Q48:R48"/>
    <mergeCell ref="S48:T48"/>
    <mergeCell ref="E49:F51"/>
    <mergeCell ref="G49:H51"/>
    <mergeCell ref="I49:J51"/>
    <mergeCell ref="K49:L51"/>
    <mergeCell ref="M49:N51"/>
    <mergeCell ref="Y48:Z48"/>
    <mergeCell ref="E24:H32"/>
    <mergeCell ref="E48:F48"/>
    <mergeCell ref="G48:H48"/>
    <mergeCell ref="I48:J48"/>
    <mergeCell ref="K48:L48"/>
    <mergeCell ref="M48:N48"/>
    <mergeCell ref="I24:K25"/>
    <mergeCell ref="I29:K30"/>
    <mergeCell ref="L15:W32"/>
    <mergeCell ref="I26:K28"/>
    <mergeCell ref="I31:K32"/>
    <mergeCell ref="E47:AD47"/>
    <mergeCell ref="AA48:AB48"/>
    <mergeCell ref="AC48:AD48"/>
    <mergeCell ref="U48:V48"/>
    <mergeCell ref="R12:S14"/>
    <mergeCell ref="T12:U14"/>
    <mergeCell ref="V12:W14"/>
    <mergeCell ref="L9:W10"/>
    <mergeCell ref="E15:H23"/>
    <mergeCell ref="E9:H10"/>
    <mergeCell ref="E11:F12"/>
    <mergeCell ref="G11:H12"/>
    <mergeCell ref="E13:F14"/>
    <mergeCell ref="G13:H14"/>
    <mergeCell ref="L12:M14"/>
    <mergeCell ref="N12:O14"/>
    <mergeCell ref="P12:Q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pabbisetti</dc:creator>
  <cp:lastModifiedBy>Yogesh</cp:lastModifiedBy>
  <cp:lastPrinted>2021-06-13T09:52:32Z</cp:lastPrinted>
  <dcterms:created xsi:type="dcterms:W3CDTF">2021-06-11T10:32:36Z</dcterms:created>
  <dcterms:modified xsi:type="dcterms:W3CDTF">2021-06-13T09:53:02Z</dcterms:modified>
</cp:coreProperties>
</file>